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-120" windowWidth="22050" windowHeight="10305" tabRatio="568" firstSheet="1" activeTab="11"/>
  </bookViews>
  <sheets>
    <sheet name="source" sheetId="17" r:id="rId1"/>
    <sheet name="預估數據" sheetId="8" r:id="rId2"/>
    <sheet name="RawData" sheetId="1" r:id="rId3"/>
    <sheet name="CtrlData" sheetId="9" r:id="rId4"/>
    <sheet name="model_1" sheetId="10" r:id="rId5"/>
    <sheet name="工作表15" sheetId="18" r:id="rId6"/>
    <sheet name="model_2" sheetId="11" r:id="rId7"/>
    <sheet name="model_3" sheetId="12" r:id="rId8"/>
    <sheet name="model_4" sheetId="14" r:id="rId9"/>
    <sheet name="model_5" sheetId="15" r:id="rId10"/>
    <sheet name="預估結果" sheetId="16" r:id="rId11"/>
    <sheet name="預估結果1" sheetId="21" r:id="rId12"/>
    <sheet name="成交金額相關性" sheetId="19" r:id="rId13"/>
    <sheet name="圖" sheetId="20" r:id="rId14"/>
  </sheets>
  <definedNames>
    <definedName name="_xlnm._FilterDatabase" localSheetId="2" hidden="1">RawData!#REF!</definedName>
    <definedName name="AUpdate">1</definedName>
    <definedName name="BUpdate">1</definedName>
    <definedName name="GUpdate">0</definedName>
    <definedName name="TUpdate">1</definedName>
  </definedNames>
  <calcPr calcId="144525"/>
  <fileRecoveryPr repairLoad="1"/>
</workbook>
</file>

<file path=xl/calcChain.xml><?xml version="1.0" encoding="utf-8"?>
<calcChain xmlns="http://schemas.openxmlformats.org/spreadsheetml/2006/main">
  <c r="E4" i="9" l="1"/>
  <c r="N15" i="16" l="1"/>
  <c r="M15" i="16"/>
  <c r="K16" i="21"/>
  <c r="M16" i="21" s="1"/>
  <c r="P16" i="21" s="1"/>
  <c r="K15" i="21"/>
  <c r="K14" i="21"/>
  <c r="K13" i="21"/>
  <c r="K12" i="21"/>
  <c r="K11" i="21"/>
  <c r="K10" i="21"/>
  <c r="K9" i="21"/>
  <c r="K8" i="21"/>
  <c r="K7" i="21"/>
  <c r="K6" i="21"/>
  <c r="K5" i="21"/>
  <c r="K4" i="21"/>
  <c r="K3" i="21"/>
  <c r="I60" i="21"/>
  <c r="I59" i="21"/>
  <c r="H59" i="21"/>
  <c r="I58" i="21"/>
  <c r="H58" i="21"/>
  <c r="I57" i="21"/>
  <c r="H57" i="21"/>
  <c r="I56" i="21"/>
  <c r="I55" i="21"/>
  <c r="H55" i="21"/>
  <c r="H53" i="21"/>
  <c r="K33" i="21" s="1"/>
  <c r="H52" i="21"/>
  <c r="K34" i="21" s="1"/>
  <c r="H51" i="21"/>
  <c r="K23" i="21" s="1"/>
  <c r="H50" i="21"/>
  <c r="K24" i="21" s="1"/>
  <c r="H49" i="21"/>
  <c r="K25" i="21" s="1"/>
  <c r="H48" i="21"/>
  <c r="K26" i="21" s="1"/>
  <c r="H47" i="21"/>
  <c r="K27" i="21" s="1"/>
  <c r="H46" i="21"/>
  <c r="K28" i="21" s="1"/>
  <c r="H45" i="21"/>
  <c r="K29" i="21" s="1"/>
  <c r="H44" i="21"/>
  <c r="K30" i="21" s="1"/>
  <c r="H43" i="21"/>
  <c r="K31" i="21" s="1"/>
  <c r="H42" i="21"/>
  <c r="K32" i="21" s="1"/>
  <c r="K22" i="21"/>
  <c r="N16" i="21"/>
  <c r="O16" i="21" s="1"/>
  <c r="B16" i="20" s="1"/>
  <c r="AA7" i="21"/>
  <c r="AB6" i="21" s="1"/>
  <c r="AD6" i="21"/>
  <c r="AA6" i="21"/>
  <c r="AD5" i="21"/>
  <c r="AA5" i="21"/>
  <c r="AD4" i="21"/>
  <c r="H58" i="16"/>
  <c r="I59" i="16"/>
  <c r="H42" i="16"/>
  <c r="H43" i="16"/>
  <c r="H44" i="16"/>
  <c r="H45" i="16"/>
  <c r="K27" i="16" s="1"/>
  <c r="H46" i="16"/>
  <c r="K26" i="16" s="1"/>
  <c r="H47" i="16"/>
  <c r="H48" i="16"/>
  <c r="H49" i="16"/>
  <c r="K23" i="16" s="1"/>
  <c r="H50" i="16"/>
  <c r="H51" i="16"/>
  <c r="K33" i="16" s="1"/>
  <c r="H52" i="16"/>
  <c r="H41" i="16"/>
  <c r="K31" i="16" s="1"/>
  <c r="K30" i="16"/>
  <c r="K29" i="16"/>
  <c r="K28" i="16"/>
  <c r="K25" i="16"/>
  <c r="K24" i="16"/>
  <c r="K22" i="16"/>
  <c r="K32" i="16"/>
  <c r="H55" i="16"/>
  <c r="H56" i="16"/>
  <c r="H57" i="16"/>
  <c r="H54" i="16"/>
  <c r="I55" i="16"/>
  <c r="I56" i="16"/>
  <c r="I57" i="16"/>
  <c r="I58" i="16"/>
  <c r="I54" i="16"/>
  <c r="S3" i="19"/>
  <c r="T3" i="19"/>
  <c r="U3" i="19"/>
  <c r="R3" i="19"/>
  <c r="Q3" i="19"/>
  <c r="P3" i="19"/>
  <c r="O3" i="19"/>
  <c r="N3" i="19"/>
  <c r="C1" i="19"/>
  <c r="D1" i="19"/>
  <c r="E1" i="19"/>
  <c r="F1" i="19"/>
  <c r="G1" i="19"/>
  <c r="H1" i="19"/>
  <c r="I1" i="19"/>
  <c r="J1" i="19"/>
  <c r="K1" i="19"/>
  <c r="L1" i="19"/>
  <c r="B1" i="19"/>
  <c r="AD3" i="16"/>
  <c r="AD4" i="16"/>
  <c r="AD5" i="16"/>
  <c r="AA6" i="16"/>
  <c r="AA5" i="16"/>
  <c r="AB5" i="16" s="1"/>
  <c r="AA4" i="16"/>
  <c r="F14" i="16"/>
  <c r="N14" i="16" s="1"/>
  <c r="F13" i="16" s="1"/>
  <c r="N13" i="16" s="1"/>
  <c r="F12" i="16" s="1"/>
  <c r="N12" i="16" s="1"/>
  <c r="F11" i="16" s="1"/>
  <c r="N11" i="16" s="1"/>
  <c r="F10" i="16" s="1"/>
  <c r="N10" i="16" s="1"/>
  <c r="F9" i="16" s="1"/>
  <c r="N9" i="16" s="1"/>
  <c r="F8" i="16" s="1"/>
  <c r="N8" i="16" s="1"/>
  <c r="F7" i="16" s="1"/>
  <c r="N7" i="16" s="1"/>
  <c r="F6" i="16" s="1"/>
  <c r="N6" i="16" s="1"/>
  <c r="F5" i="16" s="1"/>
  <c r="N5" i="16" s="1"/>
  <c r="F4" i="16" s="1"/>
  <c r="N4" i="16" s="1"/>
  <c r="F3" i="16" s="1"/>
  <c r="N3" i="16" s="1"/>
  <c r="F2" i="16" s="1"/>
  <c r="N2" i="16" s="1"/>
  <c r="E14" i="16"/>
  <c r="J5" i="17"/>
  <c r="K5" i="17"/>
  <c r="J6" i="17"/>
  <c r="K6" i="17"/>
  <c r="J7" i="17"/>
  <c r="K7" i="17"/>
  <c r="J8" i="17"/>
  <c r="K8" i="17"/>
  <c r="J9" i="17"/>
  <c r="K9" i="17"/>
  <c r="J10" i="17"/>
  <c r="K10" i="17"/>
  <c r="J11" i="17"/>
  <c r="K11" i="17"/>
  <c r="J12" i="17"/>
  <c r="K12" i="17"/>
  <c r="J13" i="17"/>
  <c r="K13" i="17"/>
  <c r="J14" i="17"/>
  <c r="K14" i="17"/>
  <c r="J15" i="17"/>
  <c r="K15" i="17"/>
  <c r="J16" i="17"/>
  <c r="K16" i="17"/>
  <c r="J17" i="17"/>
  <c r="K17" i="17"/>
  <c r="J18" i="17"/>
  <c r="K18" i="17"/>
  <c r="J19" i="17"/>
  <c r="K19" i="17"/>
  <c r="J20" i="17"/>
  <c r="K20" i="17"/>
  <c r="J21" i="17"/>
  <c r="K21" i="17"/>
  <c r="J22" i="17"/>
  <c r="K22" i="17"/>
  <c r="J23" i="17"/>
  <c r="K23" i="17"/>
  <c r="J24" i="17"/>
  <c r="K24" i="17"/>
  <c r="J25" i="17"/>
  <c r="K25" i="17"/>
  <c r="J26" i="17"/>
  <c r="K26" i="17"/>
  <c r="J27" i="17"/>
  <c r="K27" i="17"/>
  <c r="J28" i="17"/>
  <c r="K28" i="17"/>
  <c r="J29" i="17"/>
  <c r="K29" i="17"/>
  <c r="J30" i="17"/>
  <c r="K30" i="17"/>
  <c r="J31" i="17"/>
  <c r="K31" i="17"/>
  <c r="J32" i="17"/>
  <c r="K32" i="17"/>
  <c r="J33" i="17"/>
  <c r="K33" i="17"/>
  <c r="J34" i="17"/>
  <c r="K34" i="17"/>
  <c r="J35" i="17"/>
  <c r="K35" i="17"/>
  <c r="J36" i="17"/>
  <c r="K36" i="17"/>
  <c r="J37" i="17"/>
  <c r="K37" i="17"/>
  <c r="J38" i="17"/>
  <c r="K38" i="17"/>
  <c r="J39" i="17"/>
  <c r="K39" i="17"/>
  <c r="J40" i="17"/>
  <c r="K40" i="17"/>
  <c r="J41" i="17"/>
  <c r="K41" i="17"/>
  <c r="J42" i="17"/>
  <c r="K42" i="17"/>
  <c r="J43" i="17"/>
  <c r="K43" i="17"/>
  <c r="J44" i="17"/>
  <c r="K44" i="17"/>
  <c r="J45" i="17"/>
  <c r="K45" i="17"/>
  <c r="J46" i="17"/>
  <c r="K46" i="17"/>
  <c r="J47" i="17"/>
  <c r="K47" i="17"/>
  <c r="J48" i="17"/>
  <c r="K48" i="17"/>
  <c r="J49" i="17"/>
  <c r="K49" i="17"/>
  <c r="J50" i="17"/>
  <c r="K50" i="17"/>
  <c r="J51" i="17"/>
  <c r="K51" i="17"/>
  <c r="J52" i="17"/>
  <c r="K52" i="17"/>
  <c r="J53" i="17"/>
  <c r="K53" i="17"/>
  <c r="J54" i="17"/>
  <c r="K54" i="17"/>
  <c r="J55" i="17"/>
  <c r="K55" i="17"/>
  <c r="J56" i="17"/>
  <c r="K56" i="17"/>
  <c r="J57" i="17"/>
  <c r="K57" i="17"/>
  <c r="J58" i="17"/>
  <c r="K58" i="17"/>
  <c r="J59" i="17"/>
  <c r="K59" i="17"/>
  <c r="J60" i="17"/>
  <c r="K60" i="17"/>
  <c r="J61" i="17"/>
  <c r="K61" i="17"/>
  <c r="J62" i="17"/>
  <c r="K62" i="17"/>
  <c r="J63" i="17"/>
  <c r="K63" i="17"/>
  <c r="J64" i="17"/>
  <c r="K64" i="17"/>
  <c r="J65" i="17"/>
  <c r="K65" i="17"/>
  <c r="J66" i="17"/>
  <c r="K66" i="17"/>
  <c r="J67" i="17"/>
  <c r="K67" i="17"/>
  <c r="J68" i="17"/>
  <c r="K68" i="17"/>
  <c r="J69" i="17"/>
  <c r="K69" i="17"/>
  <c r="J70" i="17"/>
  <c r="K70" i="17"/>
  <c r="J71" i="17"/>
  <c r="K71" i="17"/>
  <c r="J72" i="17"/>
  <c r="K72" i="17"/>
  <c r="J73" i="17"/>
  <c r="K73" i="17"/>
  <c r="J74" i="17"/>
  <c r="K74" i="17"/>
  <c r="J75" i="17"/>
  <c r="K75" i="17"/>
  <c r="J76" i="17"/>
  <c r="K76" i="17"/>
  <c r="J77" i="17"/>
  <c r="K77" i="17"/>
  <c r="J78" i="17"/>
  <c r="K78" i="17"/>
  <c r="J79" i="17"/>
  <c r="K79" i="17"/>
  <c r="J80" i="17"/>
  <c r="K80" i="17"/>
  <c r="J81" i="17"/>
  <c r="K81" i="17"/>
  <c r="J82" i="17"/>
  <c r="K82" i="17"/>
  <c r="J83" i="17"/>
  <c r="K83" i="17"/>
  <c r="J84" i="17"/>
  <c r="K84" i="17"/>
  <c r="J85" i="17"/>
  <c r="K85" i="17"/>
  <c r="J86" i="17"/>
  <c r="K86" i="17"/>
  <c r="J87" i="17"/>
  <c r="K87" i="17"/>
  <c r="J88" i="17"/>
  <c r="K88" i="17"/>
  <c r="J89" i="17"/>
  <c r="K89" i="17"/>
  <c r="J90" i="17"/>
  <c r="K90" i="17"/>
  <c r="J91" i="17"/>
  <c r="K91" i="17"/>
  <c r="J92" i="17"/>
  <c r="K92" i="17"/>
  <c r="J93" i="17"/>
  <c r="K93" i="17"/>
  <c r="J94" i="17"/>
  <c r="K94" i="17"/>
  <c r="J95" i="17"/>
  <c r="K95" i="17"/>
  <c r="J96" i="17"/>
  <c r="K96" i="17"/>
  <c r="J97" i="17"/>
  <c r="K97" i="17"/>
  <c r="J98" i="17"/>
  <c r="K98" i="17"/>
  <c r="J99" i="17"/>
  <c r="K99" i="17"/>
  <c r="J100" i="17"/>
  <c r="K100" i="17"/>
  <c r="J101" i="17"/>
  <c r="K101" i="17"/>
  <c r="J102" i="17"/>
  <c r="K102" i="17"/>
  <c r="J103" i="17"/>
  <c r="K103" i="17"/>
  <c r="J104" i="17"/>
  <c r="K104" i="17"/>
  <c r="J105" i="17"/>
  <c r="K105" i="17"/>
  <c r="J106" i="17"/>
  <c r="K106" i="17"/>
  <c r="J107" i="17"/>
  <c r="K107" i="17"/>
  <c r="J108" i="17"/>
  <c r="K108" i="17"/>
  <c r="J109" i="17"/>
  <c r="K109" i="17"/>
  <c r="J110" i="17"/>
  <c r="K110" i="17"/>
  <c r="J111" i="17"/>
  <c r="K111" i="17"/>
  <c r="J112" i="17"/>
  <c r="K112" i="17"/>
  <c r="J113" i="17"/>
  <c r="K113" i="17"/>
  <c r="J114" i="17"/>
  <c r="K114" i="17"/>
  <c r="J115" i="17"/>
  <c r="K115" i="17"/>
  <c r="J116" i="17"/>
  <c r="K116" i="17"/>
  <c r="J117" i="17"/>
  <c r="K117" i="17"/>
  <c r="J118" i="17"/>
  <c r="K118" i="17"/>
  <c r="J119" i="17"/>
  <c r="K119" i="17"/>
  <c r="J120" i="17"/>
  <c r="K120" i="17"/>
  <c r="J121" i="17"/>
  <c r="K121" i="17"/>
  <c r="J122" i="17"/>
  <c r="K122" i="17"/>
  <c r="J123" i="17"/>
  <c r="K123" i="17"/>
  <c r="J124" i="17"/>
  <c r="K124" i="17"/>
  <c r="J125" i="17"/>
  <c r="K125" i="17"/>
  <c r="J126" i="17"/>
  <c r="K126" i="17"/>
  <c r="J127" i="17"/>
  <c r="K127" i="17"/>
  <c r="J128" i="17"/>
  <c r="K128" i="17"/>
  <c r="J129" i="17"/>
  <c r="K129" i="17"/>
  <c r="J130" i="17"/>
  <c r="K130" i="17"/>
  <c r="J131" i="17"/>
  <c r="K131" i="17"/>
  <c r="J132" i="17"/>
  <c r="K132" i="17"/>
  <c r="J133" i="17"/>
  <c r="K133" i="17"/>
  <c r="J134" i="17"/>
  <c r="K134" i="17"/>
  <c r="J135" i="17"/>
  <c r="K135" i="17"/>
  <c r="J136" i="17"/>
  <c r="K136" i="17"/>
  <c r="J137" i="17"/>
  <c r="K137" i="17"/>
  <c r="J138" i="17"/>
  <c r="K138" i="17"/>
  <c r="J139" i="17"/>
  <c r="K139" i="17"/>
  <c r="J140" i="17"/>
  <c r="K140" i="17"/>
  <c r="J141" i="17"/>
  <c r="K141" i="17"/>
  <c r="J142" i="17"/>
  <c r="K142" i="17"/>
  <c r="J143" i="17"/>
  <c r="K143" i="17"/>
  <c r="J144" i="17"/>
  <c r="K144" i="17"/>
  <c r="J145" i="17"/>
  <c r="K145" i="17"/>
  <c r="J146" i="17"/>
  <c r="K146" i="17"/>
  <c r="J147" i="17"/>
  <c r="K147" i="17"/>
  <c r="J148" i="17"/>
  <c r="K148" i="17"/>
  <c r="J149" i="17"/>
  <c r="K149" i="17"/>
  <c r="J150" i="17"/>
  <c r="K150" i="17"/>
  <c r="J151" i="17"/>
  <c r="K151" i="17"/>
  <c r="J152" i="17"/>
  <c r="K152" i="17"/>
  <c r="J153" i="17"/>
  <c r="K153" i="17"/>
  <c r="J154" i="17"/>
  <c r="K154" i="17"/>
  <c r="J155" i="17"/>
  <c r="K155" i="17"/>
  <c r="J156" i="17"/>
  <c r="K156" i="17"/>
  <c r="J157" i="17"/>
  <c r="K157" i="17"/>
  <c r="J158" i="17"/>
  <c r="K158" i="17"/>
  <c r="J159" i="17"/>
  <c r="K159" i="17"/>
  <c r="J160" i="17"/>
  <c r="K160" i="17"/>
  <c r="J161" i="17"/>
  <c r="K161" i="17"/>
  <c r="J162" i="17"/>
  <c r="K162" i="17"/>
  <c r="J163" i="17"/>
  <c r="K163" i="17"/>
  <c r="J164" i="17"/>
  <c r="K164" i="17"/>
  <c r="J165" i="17"/>
  <c r="K165" i="17"/>
  <c r="J166" i="17"/>
  <c r="K166" i="17"/>
  <c r="J167" i="17"/>
  <c r="K167" i="17"/>
  <c r="J168" i="17"/>
  <c r="K168" i="17"/>
  <c r="J169" i="17"/>
  <c r="K169" i="17"/>
  <c r="J170" i="17"/>
  <c r="K170" i="17"/>
  <c r="J171" i="17"/>
  <c r="K171" i="17"/>
  <c r="J172" i="17"/>
  <c r="K172" i="17"/>
  <c r="J173" i="17"/>
  <c r="K173" i="17"/>
  <c r="J174" i="17"/>
  <c r="K174" i="17"/>
  <c r="J175" i="17"/>
  <c r="K175" i="17"/>
  <c r="J176" i="17"/>
  <c r="K176" i="17"/>
  <c r="J177" i="17"/>
  <c r="K177" i="17"/>
  <c r="J178" i="17"/>
  <c r="K178" i="17"/>
  <c r="J179" i="17"/>
  <c r="K179" i="17"/>
  <c r="J180" i="17"/>
  <c r="K180" i="17"/>
  <c r="J181" i="17"/>
  <c r="K181" i="17"/>
  <c r="J182" i="17"/>
  <c r="K182" i="17"/>
  <c r="J183" i="17"/>
  <c r="K183" i="17"/>
  <c r="J184" i="17"/>
  <c r="K184" i="17"/>
  <c r="J185" i="17"/>
  <c r="K185" i="17"/>
  <c r="J186" i="17"/>
  <c r="K186" i="17"/>
  <c r="J187" i="17"/>
  <c r="K187" i="17"/>
  <c r="J188" i="17"/>
  <c r="K188" i="17"/>
  <c r="J189" i="17"/>
  <c r="K189" i="17"/>
  <c r="J190" i="17"/>
  <c r="K190" i="17"/>
  <c r="J191" i="17"/>
  <c r="K191" i="17"/>
  <c r="J192" i="17"/>
  <c r="K192" i="17"/>
  <c r="J193" i="17"/>
  <c r="K193" i="17"/>
  <c r="J194" i="17"/>
  <c r="K194" i="17"/>
  <c r="J195" i="17"/>
  <c r="K195" i="17"/>
  <c r="J196" i="17"/>
  <c r="K196" i="17"/>
  <c r="J197" i="17"/>
  <c r="K197" i="17"/>
  <c r="J198" i="17"/>
  <c r="K198" i="17"/>
  <c r="J199" i="17"/>
  <c r="K199" i="17"/>
  <c r="J200" i="17"/>
  <c r="K200" i="17"/>
  <c r="J201" i="17"/>
  <c r="K201" i="17"/>
  <c r="J202" i="17"/>
  <c r="K202" i="17"/>
  <c r="J203" i="17"/>
  <c r="K203" i="17"/>
  <c r="K4" i="17"/>
  <c r="J4" i="17"/>
  <c r="AL4" i="9" a="1"/>
  <c r="AL4" i="9" s="1"/>
  <c r="AM4" i="9" s="1"/>
  <c r="AL5" i="9" a="1"/>
  <c r="AL5" i="9" s="1"/>
  <c r="AL6" i="9" a="1"/>
  <c r="AL6" i="9" s="1"/>
  <c r="AL7" i="9" a="1"/>
  <c r="AL7" i="9" s="1"/>
  <c r="AL8" i="9" a="1"/>
  <c r="AL8" i="9" s="1"/>
  <c r="AI2" i="14" s="1"/>
  <c r="AL9" i="9" a="1"/>
  <c r="AL9" i="9" s="1"/>
  <c r="AI3" i="14" s="1"/>
  <c r="AL10" i="9" a="1"/>
  <c r="AL10" i="9" s="1"/>
  <c r="AI4" i="14" s="1"/>
  <c r="AL11" i="9" a="1"/>
  <c r="AL11" i="9" s="1"/>
  <c r="AI5" i="14" s="1"/>
  <c r="AL12" i="9" a="1"/>
  <c r="AL12" i="9" s="1"/>
  <c r="AL13" i="9" a="1"/>
  <c r="AL13" i="9" s="1"/>
  <c r="AL14" i="9" a="1"/>
  <c r="AL14" i="9" s="1"/>
  <c r="AL15" i="9" a="1"/>
  <c r="AL15" i="9" s="1"/>
  <c r="AI9" i="14" s="1"/>
  <c r="AL16" i="9" a="1"/>
  <c r="AL16" i="9" s="1"/>
  <c r="AI10" i="14" s="1"/>
  <c r="AL17" i="9" a="1"/>
  <c r="AL17" i="9" s="1"/>
  <c r="AI11" i="14" s="1"/>
  <c r="AL18" i="9" a="1"/>
  <c r="AL18" i="9" s="1"/>
  <c r="AL19" i="9" a="1"/>
  <c r="AL19" i="9" s="1"/>
  <c r="AL20" i="9" a="1"/>
  <c r="AL20" i="9" s="1"/>
  <c r="AL21" i="9" a="1"/>
  <c r="AL21" i="9" s="1"/>
  <c r="AI15" i="14" s="1"/>
  <c r="AL22" i="9" a="1"/>
  <c r="AL22" i="9" s="1"/>
  <c r="AL23" i="9" a="1"/>
  <c r="AL23" i="9" s="1"/>
  <c r="AI17" i="14" s="1"/>
  <c r="AL24" i="9" a="1"/>
  <c r="AL24" i="9" s="1"/>
  <c r="AI18" i="14" s="1"/>
  <c r="AL25" i="9" a="1"/>
  <c r="AL25" i="9" s="1"/>
  <c r="AI19" i="14" s="1"/>
  <c r="AL26" i="9" a="1"/>
  <c r="AL26" i="9" s="1"/>
  <c r="AL27" i="9" a="1"/>
  <c r="AL27" i="9" s="1"/>
  <c r="AL28" i="9" a="1"/>
  <c r="AL28" i="9" s="1"/>
  <c r="AL29" i="9" a="1"/>
  <c r="AL29" i="9" s="1"/>
  <c r="AI23" i="14" s="1"/>
  <c r="AL30" i="9" a="1"/>
  <c r="AL30" i="9" s="1"/>
  <c r="AL31" i="9" a="1"/>
  <c r="AL31" i="9" s="1"/>
  <c r="AI25" i="14" s="1"/>
  <c r="AL32" i="9" a="1"/>
  <c r="AL32" i="9" s="1"/>
  <c r="AI26" i="14" s="1"/>
  <c r="AL33" i="9" a="1"/>
  <c r="AL33" i="9" s="1"/>
  <c r="AI27" i="14" s="1"/>
  <c r="AL34" i="9" a="1"/>
  <c r="AL34" i="9" s="1"/>
  <c r="AI28" i="14" s="1"/>
  <c r="AL35" i="9" a="1"/>
  <c r="AL35" i="9" s="1"/>
  <c r="AL36" i="9" a="1"/>
  <c r="AL36" i="9" s="1"/>
  <c r="AL37" i="9" a="1"/>
  <c r="AL37" i="9" s="1"/>
  <c r="AI31" i="14" s="1"/>
  <c r="AL38" i="9" a="1"/>
  <c r="AL38" i="9" s="1"/>
  <c r="AL39" i="9" a="1"/>
  <c r="AL39" i="9" s="1"/>
  <c r="AI33" i="14" s="1"/>
  <c r="AL40" i="9" a="1"/>
  <c r="AL40" i="9" s="1"/>
  <c r="AI34" i="14" s="1"/>
  <c r="AL41" i="9" a="1"/>
  <c r="AL41" i="9" s="1"/>
  <c r="AI35" i="14" s="1"/>
  <c r="AL42" i="9" a="1"/>
  <c r="AL42" i="9" s="1"/>
  <c r="AL43" i="9" a="1"/>
  <c r="AL43" i="9" s="1"/>
  <c r="AI37" i="14" s="1"/>
  <c r="AL44" i="9" a="1"/>
  <c r="AL44" i="9" s="1"/>
  <c r="AL45" i="9" a="1"/>
  <c r="AL45" i="9" s="1"/>
  <c r="AL46" i="9" a="1"/>
  <c r="AL46" i="9" s="1"/>
  <c r="AL47" i="9" a="1"/>
  <c r="AL47" i="9" s="1"/>
  <c r="AI41" i="14" s="1"/>
  <c r="AL48" i="9" a="1"/>
  <c r="AL48" i="9" s="1"/>
  <c r="AI42" i="14" s="1"/>
  <c r="AL49" i="9" a="1"/>
  <c r="AL49" i="9" s="1"/>
  <c r="AI43" i="14" s="1"/>
  <c r="AL50" i="9" a="1"/>
  <c r="AL50" i="9" s="1"/>
  <c r="AL51" i="9" a="1"/>
  <c r="AL51" i="9" s="1"/>
  <c r="AI45" i="14" s="1"/>
  <c r="AL52" i="9" a="1"/>
  <c r="AL52" i="9" s="1"/>
  <c r="AL53" i="9" a="1"/>
  <c r="AL53" i="9" s="1"/>
  <c r="AI47" i="14" s="1"/>
  <c r="AL54" i="9" a="1"/>
  <c r="AL54" i="9" s="1"/>
  <c r="AL55" i="9" a="1"/>
  <c r="AL55" i="9" s="1"/>
  <c r="AI49" i="14" s="1"/>
  <c r="AL56" i="9" a="1"/>
  <c r="AL56" i="9" s="1"/>
  <c r="AI50" i="14" s="1"/>
  <c r="AL57" i="9" a="1"/>
  <c r="AL57" i="9" s="1"/>
  <c r="AI51" i="14" s="1"/>
  <c r="AL58" i="9" a="1"/>
  <c r="AL58" i="9" s="1"/>
  <c r="AI52" i="14" s="1"/>
  <c r="AL59" i="9" a="1"/>
  <c r="AL59" i="9" s="1"/>
  <c r="AI53" i="14" s="1"/>
  <c r="AL60" i="9" a="1"/>
  <c r="AL60" i="9" s="1"/>
  <c r="AL61" i="9" a="1"/>
  <c r="AL61" i="9" s="1"/>
  <c r="AL62" i="9" a="1"/>
  <c r="AL62" i="9" s="1"/>
  <c r="AI56" i="14" s="1"/>
  <c r="AL63" i="9" a="1"/>
  <c r="AL63" i="9" s="1"/>
  <c r="AI57" i="14" s="1"/>
  <c r="AL64" i="9" a="1"/>
  <c r="AL64" i="9" s="1"/>
  <c r="AI58" i="14" s="1"/>
  <c r="AL65" i="9" a="1"/>
  <c r="AL65" i="9" s="1"/>
  <c r="AI59" i="14" s="1"/>
  <c r="AL66" i="9" a="1"/>
  <c r="AL66" i="9" s="1"/>
  <c r="AL67" i="9" a="1"/>
  <c r="AL67" i="9" s="1"/>
  <c r="AL68" i="9" a="1"/>
  <c r="AL68" i="9" s="1"/>
  <c r="AL69" i="9" a="1"/>
  <c r="AL69" i="9" s="1"/>
  <c r="AI63" i="14" s="1"/>
  <c r="AL70" i="9" a="1"/>
  <c r="AL70" i="9" s="1"/>
  <c r="AI64" i="14" s="1"/>
  <c r="AL71" i="9" a="1"/>
  <c r="AL71" i="9" s="1"/>
  <c r="AI65" i="14" s="1"/>
  <c r="AL72" i="9" a="1"/>
  <c r="AL72" i="9" s="1"/>
  <c r="AI66" i="14" s="1"/>
  <c r="AL73" i="9" a="1"/>
  <c r="AL73" i="9" s="1"/>
  <c r="AI67" i="14" s="1"/>
  <c r="AL74" i="9" a="1"/>
  <c r="AL74" i="9" s="1"/>
  <c r="AL75" i="9" a="1"/>
  <c r="AL75" i="9" s="1"/>
  <c r="AL76" i="9" a="1"/>
  <c r="AL76" i="9" s="1"/>
  <c r="AL77" i="9" a="1"/>
  <c r="AL77" i="9" s="1"/>
  <c r="AL78" i="9" a="1"/>
  <c r="AL78" i="9" s="1"/>
  <c r="AL79" i="9" a="1"/>
  <c r="AL79" i="9" s="1"/>
  <c r="AI73" i="14" s="1"/>
  <c r="AL80" i="9" a="1"/>
  <c r="AL80" i="9" s="1"/>
  <c r="AI74" i="14" s="1"/>
  <c r="AL81" i="9" a="1"/>
  <c r="AL81" i="9" s="1"/>
  <c r="AI75" i="14" s="1"/>
  <c r="AL82" i="9" a="1"/>
  <c r="AL82" i="9" s="1"/>
  <c r="AI76" i="14" s="1"/>
  <c r="AL83" i="9" a="1"/>
  <c r="AL83" i="9" s="1"/>
  <c r="AL84" i="9" a="1"/>
  <c r="AL84" i="9" s="1"/>
  <c r="AL85" i="9" a="1"/>
  <c r="AL85" i="9" s="1"/>
  <c r="AI79" i="14" s="1"/>
  <c r="AL86" i="9" a="1"/>
  <c r="AL86" i="9" s="1"/>
  <c r="AL87" i="9" a="1"/>
  <c r="AL87" i="9" s="1"/>
  <c r="AI81" i="14" s="1"/>
  <c r="AL88" i="9" a="1"/>
  <c r="AL88" i="9" s="1"/>
  <c r="AI82" i="14" s="1"/>
  <c r="AL89" i="9" a="1"/>
  <c r="AL89" i="9" s="1"/>
  <c r="AI83" i="14" s="1"/>
  <c r="AL90" i="9" a="1"/>
  <c r="AL90" i="9" s="1"/>
  <c r="AL91" i="9" a="1"/>
  <c r="AL91" i="9" s="1"/>
  <c r="AL92" i="9" a="1"/>
  <c r="AL92" i="9" s="1"/>
  <c r="AL93" i="9" a="1"/>
  <c r="AL93" i="9" s="1"/>
  <c r="AI87" i="14" s="1"/>
  <c r="AL94" i="9" a="1"/>
  <c r="AL94" i="9" s="1"/>
  <c r="AL95" i="9" a="1"/>
  <c r="AL95" i="9" s="1"/>
  <c r="AI89" i="14" s="1"/>
  <c r="AL96" i="9" a="1"/>
  <c r="AL96" i="9" s="1"/>
  <c r="AI90" i="14" s="1"/>
  <c r="AL97" i="9" a="1"/>
  <c r="AL97" i="9" s="1"/>
  <c r="AI91" i="14" s="1"/>
  <c r="AL98" i="9" a="1"/>
  <c r="AL98" i="9" s="1"/>
  <c r="AL99" i="9" a="1"/>
  <c r="AL99" i="9" s="1"/>
  <c r="AL100" i="9" a="1"/>
  <c r="AL100" i="9" s="1"/>
  <c r="AL101" i="9" a="1"/>
  <c r="AL101" i="9" s="1"/>
  <c r="AI95" i="14" s="1"/>
  <c r="AL102" i="9" a="1"/>
  <c r="AL102" i="9" s="1"/>
  <c r="AL103" i="9" a="1"/>
  <c r="AL103" i="9" s="1"/>
  <c r="AI97" i="14" s="1"/>
  <c r="AL104" i="9" a="1"/>
  <c r="AL104" i="9" s="1"/>
  <c r="AI98" i="14" s="1"/>
  <c r="AL105" i="9" a="1"/>
  <c r="AL105" i="9" s="1"/>
  <c r="AI99" i="14" s="1"/>
  <c r="AL106" i="9" a="1"/>
  <c r="AL106" i="9" s="1"/>
  <c r="AI100" i="14" s="1"/>
  <c r="AL107" i="9" a="1"/>
  <c r="AL107" i="9" s="1"/>
  <c r="AI101" i="14" s="1"/>
  <c r="AL108" i="9" a="1"/>
  <c r="AL108" i="9" s="1"/>
  <c r="AL109" i="9" a="1"/>
  <c r="AL109" i="9" s="1"/>
  <c r="AL110" i="9" a="1"/>
  <c r="AL110" i="9" s="1"/>
  <c r="AL111" i="9" a="1"/>
  <c r="AL111" i="9" s="1"/>
  <c r="AI105" i="14" s="1"/>
  <c r="AL112" i="9" a="1"/>
  <c r="AL112" i="9" s="1"/>
  <c r="AI106" i="14" s="1"/>
  <c r="AL113" i="9" a="1"/>
  <c r="AL113" i="9" s="1"/>
  <c r="AI107" i="14" s="1"/>
  <c r="AL114" i="9" a="1"/>
  <c r="AL114" i="9" s="1"/>
  <c r="AL115" i="9" a="1"/>
  <c r="AL115" i="9" s="1"/>
  <c r="AI109" i="14" s="1"/>
  <c r="AL116" i="9" a="1"/>
  <c r="AL116" i="9" s="1"/>
  <c r="AL117" i="9" a="1"/>
  <c r="AL117" i="9" s="1"/>
  <c r="AI111" i="14" s="1"/>
  <c r="AL118" i="9" a="1"/>
  <c r="AL118" i="9" s="1"/>
  <c r="AI112" i="14" s="1"/>
  <c r="AL119" i="9" a="1"/>
  <c r="AL119" i="9" s="1"/>
  <c r="AI113" i="14" s="1"/>
  <c r="AL120" i="9" a="1"/>
  <c r="AL120" i="9" s="1"/>
  <c r="AI114" i="14" s="1"/>
  <c r="AL121" i="9" a="1"/>
  <c r="AL121" i="9" s="1"/>
  <c r="AI115" i="14" s="1"/>
  <c r="AL122" i="9" a="1"/>
  <c r="AL122" i="9" s="1"/>
  <c r="AL123" i="9" a="1"/>
  <c r="AL123" i="9" s="1"/>
  <c r="AI117" i="14" s="1"/>
  <c r="AL124" i="9" a="1"/>
  <c r="AL124" i="9" s="1"/>
  <c r="AL125" i="9" a="1"/>
  <c r="AL125" i="9" s="1"/>
  <c r="AL126" i="9" a="1"/>
  <c r="AL126" i="9" s="1"/>
  <c r="AL127" i="9" a="1"/>
  <c r="AL127" i="9" s="1"/>
  <c r="AI121" i="14" s="1"/>
  <c r="AL128" i="9" a="1"/>
  <c r="AL128" i="9" s="1"/>
  <c r="AI122" i="14" s="1"/>
  <c r="AL129" i="9" a="1"/>
  <c r="AL129" i="9" s="1"/>
  <c r="AI123" i="14" s="1"/>
  <c r="AL130" i="9" a="1"/>
  <c r="AL130" i="9" s="1"/>
  <c r="AI124" i="14" s="1"/>
  <c r="AL131" i="9" a="1"/>
  <c r="AL131" i="9" s="1"/>
  <c r="AL132" i="9" a="1"/>
  <c r="AL132" i="9" s="1"/>
  <c r="AL133" i="9" a="1"/>
  <c r="AL133" i="9" s="1"/>
  <c r="AI127" i="14" s="1"/>
  <c r="AL134" i="9" a="1"/>
  <c r="AL134" i="9" s="1"/>
  <c r="AL135" i="9" a="1"/>
  <c r="AL135" i="9" s="1"/>
  <c r="AL136" i="9" a="1"/>
  <c r="AL136" i="9" s="1"/>
  <c r="AL137" i="9" a="1"/>
  <c r="AL137" i="9" s="1"/>
  <c r="AL138" i="9" a="1"/>
  <c r="AL138" i="9" s="1"/>
  <c r="AL139" i="9" a="1"/>
  <c r="AL139" i="9" s="1"/>
  <c r="AL140" i="9" a="1"/>
  <c r="AL140" i="9" s="1"/>
  <c r="AL141" i="9" a="1"/>
  <c r="AL141" i="9" s="1"/>
  <c r="AL142" i="9" a="1"/>
  <c r="AL142" i="9" s="1"/>
  <c r="AL143" i="9" a="1"/>
  <c r="AL143" i="9" s="1"/>
  <c r="AL144" i="9" a="1"/>
  <c r="AL144" i="9" s="1"/>
  <c r="AL145" i="9" a="1"/>
  <c r="AL145" i="9" s="1"/>
  <c r="AL146" i="9" a="1"/>
  <c r="AL146" i="9" s="1"/>
  <c r="AL147" i="9" a="1"/>
  <c r="AL147" i="9" s="1"/>
  <c r="AL148" i="9" a="1"/>
  <c r="AL148" i="9" s="1"/>
  <c r="AL149" i="9" a="1"/>
  <c r="AL149" i="9" s="1"/>
  <c r="AL150" i="9" a="1"/>
  <c r="AL150" i="9" s="1"/>
  <c r="AL151" i="9" a="1"/>
  <c r="AL151" i="9" s="1"/>
  <c r="AL152" i="9" a="1"/>
  <c r="AL152" i="9" s="1"/>
  <c r="AL153" i="9" a="1"/>
  <c r="AL153" i="9" s="1"/>
  <c r="AL154" i="9" a="1"/>
  <c r="AL154" i="9" s="1"/>
  <c r="AL155" i="9" a="1"/>
  <c r="AL155" i="9" s="1"/>
  <c r="AL156" i="9" a="1"/>
  <c r="AL156" i="9" s="1"/>
  <c r="AL157" i="9" a="1"/>
  <c r="AL157" i="9" s="1"/>
  <c r="AL158" i="9" a="1"/>
  <c r="AL158" i="9" s="1"/>
  <c r="AL159" i="9" a="1"/>
  <c r="AL159" i="9" s="1"/>
  <c r="AL160" i="9" a="1"/>
  <c r="AL160" i="9" s="1"/>
  <c r="AL161" i="9" a="1"/>
  <c r="AL161" i="9" s="1"/>
  <c r="AL162" i="9" a="1"/>
  <c r="AL162" i="9" s="1"/>
  <c r="AL163" i="9" a="1"/>
  <c r="AL163" i="9" s="1"/>
  <c r="AL164" i="9" a="1"/>
  <c r="AL164" i="9" s="1"/>
  <c r="AL165" i="9" a="1"/>
  <c r="AL165" i="9" s="1"/>
  <c r="AL166" i="9" a="1"/>
  <c r="AL166" i="9" s="1"/>
  <c r="AL167" i="9" a="1"/>
  <c r="AL167" i="9" s="1"/>
  <c r="AL168" i="9" a="1"/>
  <c r="AL168" i="9" s="1"/>
  <c r="AL169" i="9" a="1"/>
  <c r="AL169" i="9" s="1"/>
  <c r="AL170" i="9" a="1"/>
  <c r="AL170" i="9" s="1"/>
  <c r="AL171" i="9" a="1"/>
  <c r="AL171" i="9" s="1"/>
  <c r="AL172" i="9" a="1"/>
  <c r="AL172" i="9" s="1"/>
  <c r="AL173" i="9" a="1"/>
  <c r="AL173" i="9" s="1"/>
  <c r="AL174" i="9" a="1"/>
  <c r="AL174" i="9" s="1"/>
  <c r="AL175" i="9" a="1"/>
  <c r="AL175" i="9" s="1"/>
  <c r="AL176" i="9" a="1"/>
  <c r="AL176" i="9" s="1"/>
  <c r="AL177" i="9" a="1"/>
  <c r="AL177" i="9" s="1"/>
  <c r="AL178" i="9" a="1"/>
  <c r="AL178" i="9" s="1"/>
  <c r="AL179" i="9" a="1"/>
  <c r="AL179" i="9" s="1"/>
  <c r="AL180" i="9" a="1"/>
  <c r="AL180" i="9" s="1"/>
  <c r="AL181" i="9" a="1"/>
  <c r="AL181" i="9" s="1"/>
  <c r="AL182" i="9" a="1"/>
  <c r="AL182" i="9" s="1"/>
  <c r="AL183" i="9" a="1"/>
  <c r="AL183" i="9" s="1"/>
  <c r="AL184" i="9" a="1"/>
  <c r="AL184" i="9" s="1"/>
  <c r="AL185" i="9" a="1"/>
  <c r="AL185" i="9" s="1"/>
  <c r="AL186" i="9" a="1"/>
  <c r="AL186" i="9" s="1"/>
  <c r="AL187" i="9" a="1"/>
  <c r="AL187" i="9" s="1"/>
  <c r="AL188" i="9" a="1"/>
  <c r="AL188" i="9" s="1"/>
  <c r="AL189" i="9" a="1"/>
  <c r="AL189" i="9" s="1"/>
  <c r="AL190" i="9" a="1"/>
  <c r="AL190" i="9" s="1"/>
  <c r="AL191" i="9" a="1"/>
  <c r="AL191" i="9" s="1"/>
  <c r="AL192" i="9" a="1"/>
  <c r="AL192" i="9" s="1"/>
  <c r="AL193" i="9" a="1"/>
  <c r="AL193" i="9" s="1"/>
  <c r="AL194" i="9" a="1"/>
  <c r="AL194" i="9" s="1"/>
  <c r="AL195" i="9" a="1"/>
  <c r="AL195" i="9" s="1"/>
  <c r="AL196" i="9" a="1"/>
  <c r="AL196" i="9" s="1"/>
  <c r="AL197" i="9" a="1"/>
  <c r="AL197" i="9" s="1"/>
  <c r="AL198" i="9" a="1"/>
  <c r="AL198" i="9" s="1"/>
  <c r="AL199" i="9" a="1"/>
  <c r="AL199" i="9" s="1"/>
  <c r="AL200" i="9" a="1"/>
  <c r="AL200" i="9" s="1"/>
  <c r="AL201" i="9" a="1"/>
  <c r="AL201" i="9" s="1"/>
  <c r="AL202" i="9" a="1"/>
  <c r="AL202" i="9" s="1"/>
  <c r="AL203" i="9" a="1"/>
  <c r="AL203" i="9" s="1"/>
  <c r="AL204" i="9" a="1"/>
  <c r="AL204" i="9" s="1"/>
  <c r="AL205" i="9" a="1"/>
  <c r="AL205" i="9" s="1"/>
  <c r="AL206" i="9" a="1"/>
  <c r="AL206" i="9" s="1"/>
  <c r="AL207" i="9" a="1"/>
  <c r="AL207" i="9" s="1"/>
  <c r="AL208" i="9" a="1"/>
  <c r="AL208" i="9" s="1"/>
  <c r="AL209" i="9" a="1"/>
  <c r="AL209" i="9" s="1"/>
  <c r="AL210" i="9" a="1"/>
  <c r="AL210" i="9" s="1"/>
  <c r="AL211" i="9" a="1"/>
  <c r="AL211" i="9" s="1"/>
  <c r="AL212" i="9" a="1"/>
  <c r="AL212" i="9" s="1"/>
  <c r="AL213" i="9" a="1"/>
  <c r="AL213" i="9" s="1"/>
  <c r="AL214" i="9" a="1"/>
  <c r="AL214" i="9" s="1"/>
  <c r="AL215" i="9" a="1"/>
  <c r="AL215" i="9" s="1"/>
  <c r="AL216" i="9" a="1"/>
  <c r="AL216" i="9" s="1"/>
  <c r="AL217" i="9" a="1"/>
  <c r="AL217" i="9" s="1"/>
  <c r="AL218" i="9" a="1"/>
  <c r="AL218" i="9" s="1"/>
  <c r="AL219" i="9" a="1"/>
  <c r="AL219" i="9" s="1"/>
  <c r="AL220" i="9" a="1"/>
  <c r="AL220" i="9" s="1"/>
  <c r="AL221" i="9" a="1"/>
  <c r="AL221" i="9" s="1"/>
  <c r="AL222" i="9" a="1"/>
  <c r="AL222" i="9" s="1"/>
  <c r="AL223" i="9" a="1"/>
  <c r="AL223" i="9" s="1"/>
  <c r="AL224" i="9" a="1"/>
  <c r="AL224" i="9" s="1"/>
  <c r="AL225" i="9" a="1"/>
  <c r="AL225" i="9" s="1"/>
  <c r="AL226" i="9" a="1"/>
  <c r="AL226" i="9" s="1"/>
  <c r="AL227" i="9" a="1"/>
  <c r="AL227" i="9" s="1"/>
  <c r="AL228" i="9" a="1"/>
  <c r="AL228" i="9" s="1"/>
  <c r="AL229" i="9" a="1"/>
  <c r="AL229" i="9" s="1"/>
  <c r="AL230" i="9" a="1"/>
  <c r="AL230" i="9" s="1"/>
  <c r="AL231" i="9" a="1"/>
  <c r="AL231" i="9" s="1"/>
  <c r="AL232" i="9" a="1"/>
  <c r="AL232" i="9" s="1"/>
  <c r="AL233" i="9" a="1"/>
  <c r="AL233" i="9" s="1"/>
  <c r="AL234" i="9" a="1"/>
  <c r="AL234" i="9" s="1"/>
  <c r="AL235" i="9" a="1"/>
  <c r="AL235" i="9" s="1"/>
  <c r="AL236" i="9" a="1"/>
  <c r="AL236" i="9" s="1"/>
  <c r="AL237" i="9" a="1"/>
  <c r="AL237" i="9" s="1"/>
  <c r="AL238" i="9" a="1"/>
  <c r="AL238" i="9" s="1"/>
  <c r="AL239" i="9" a="1"/>
  <c r="AL239" i="9" s="1"/>
  <c r="AL240" i="9" a="1"/>
  <c r="AL240" i="9" s="1"/>
  <c r="AL241" i="9" a="1"/>
  <c r="AL241" i="9" s="1"/>
  <c r="AL242" i="9" a="1"/>
  <c r="AL242" i="9" s="1"/>
  <c r="AL243" i="9" a="1"/>
  <c r="AL243" i="9" s="1"/>
  <c r="AL244" i="9" a="1"/>
  <c r="AL244" i="9" s="1"/>
  <c r="AL245" i="9" a="1"/>
  <c r="AL245" i="9" s="1"/>
  <c r="AL246" i="9" a="1"/>
  <c r="AL246" i="9" s="1"/>
  <c r="AL247" i="9" a="1"/>
  <c r="AL247" i="9" s="1"/>
  <c r="AL248" i="9" a="1"/>
  <c r="AL248" i="9" s="1"/>
  <c r="AL249" i="9" a="1"/>
  <c r="AL249" i="9" s="1"/>
  <c r="AL250" i="9" a="1"/>
  <c r="AL250" i="9" s="1"/>
  <c r="AL251" i="9" a="1"/>
  <c r="AL251" i="9" s="1"/>
  <c r="AL252" i="9" a="1"/>
  <c r="AL252" i="9" s="1"/>
  <c r="AL253" i="9" a="1"/>
  <c r="AL253" i="9" s="1"/>
  <c r="AL254" i="9" a="1"/>
  <c r="AL254" i="9" s="1"/>
  <c r="AL255" i="9" a="1"/>
  <c r="AL255" i="9" s="1"/>
  <c r="AL256" i="9" a="1"/>
  <c r="AL256" i="9" s="1"/>
  <c r="AL257" i="9" a="1"/>
  <c r="AL257" i="9" s="1"/>
  <c r="AL258" i="9" a="1"/>
  <c r="AL258" i="9" s="1"/>
  <c r="AL259" i="9" a="1"/>
  <c r="AL259" i="9" s="1"/>
  <c r="AL260" i="9" a="1"/>
  <c r="AL260" i="9" s="1"/>
  <c r="AL261" i="9" a="1"/>
  <c r="AL261" i="9" s="1"/>
  <c r="AL262" i="9" a="1"/>
  <c r="AL262" i="9" s="1"/>
  <c r="AL263" i="9" a="1"/>
  <c r="AL263" i="9" s="1"/>
  <c r="AL264" i="9" a="1"/>
  <c r="AL264" i="9" s="1"/>
  <c r="AL265" i="9" a="1"/>
  <c r="AL265" i="9" s="1"/>
  <c r="AL266" i="9" a="1"/>
  <c r="AL266" i="9" s="1"/>
  <c r="AL267" i="9" a="1"/>
  <c r="AL267" i="9" s="1"/>
  <c r="AL268" i="9" a="1"/>
  <c r="AL268" i="9" s="1"/>
  <c r="AL269" i="9" a="1"/>
  <c r="AL269" i="9" s="1"/>
  <c r="AL270" i="9" a="1"/>
  <c r="AL270" i="9" s="1"/>
  <c r="AL271" i="9" a="1"/>
  <c r="AL271" i="9" s="1"/>
  <c r="AL272" i="9" a="1"/>
  <c r="AL272" i="9" s="1"/>
  <c r="AL273" i="9" a="1"/>
  <c r="AL273" i="9" s="1"/>
  <c r="AL274" i="9" a="1"/>
  <c r="AL274" i="9" s="1"/>
  <c r="AL275" i="9" a="1"/>
  <c r="AL275" i="9" s="1"/>
  <c r="AL276" i="9" a="1"/>
  <c r="AL276" i="9" s="1"/>
  <c r="AL277" i="9" a="1"/>
  <c r="AL277" i="9" s="1"/>
  <c r="AL278" i="9" a="1"/>
  <c r="AL278" i="9" s="1"/>
  <c r="AL279" i="9" a="1"/>
  <c r="AL279" i="9" s="1"/>
  <c r="AL280" i="9" a="1"/>
  <c r="AL280" i="9" s="1"/>
  <c r="AL281" i="9" a="1"/>
  <c r="AL281" i="9" s="1"/>
  <c r="AL282" i="9" a="1"/>
  <c r="AL282" i="9" s="1"/>
  <c r="AL283" i="9" a="1"/>
  <c r="AL283" i="9" s="1"/>
  <c r="AL284" i="9" a="1"/>
  <c r="AL284" i="9" s="1"/>
  <c r="AL285" i="9" a="1"/>
  <c r="AL285" i="9" s="1"/>
  <c r="AL286" i="9" a="1"/>
  <c r="AL286" i="9" s="1"/>
  <c r="AL287" i="9" a="1"/>
  <c r="AL287" i="9" s="1"/>
  <c r="AL288" i="9" a="1"/>
  <c r="AL288" i="9" s="1"/>
  <c r="AL289" i="9" a="1"/>
  <c r="AL289" i="9" s="1"/>
  <c r="AL290" i="9" a="1"/>
  <c r="AL290" i="9" s="1"/>
  <c r="AL291" i="9" a="1"/>
  <c r="AL291" i="9" s="1"/>
  <c r="AL292" i="9" a="1"/>
  <c r="AL292" i="9" s="1"/>
  <c r="AL293" i="9" a="1"/>
  <c r="AL293" i="9" s="1"/>
  <c r="AL294" i="9" a="1"/>
  <c r="AL294" i="9" s="1"/>
  <c r="AL295" i="9" a="1"/>
  <c r="AL295" i="9" s="1"/>
  <c r="AL296" i="9" a="1"/>
  <c r="AL296" i="9" s="1"/>
  <c r="AL297" i="9" a="1"/>
  <c r="AL297" i="9" s="1"/>
  <c r="AL298" i="9" a="1"/>
  <c r="AL298" i="9" s="1"/>
  <c r="AL299" i="9" a="1"/>
  <c r="AL299" i="9" s="1"/>
  <c r="AL300" i="9" a="1"/>
  <c r="AL300" i="9" s="1"/>
  <c r="AL301" i="9" a="1"/>
  <c r="AL301" i="9" s="1"/>
  <c r="AL302" i="9" a="1"/>
  <c r="AL302" i="9" s="1"/>
  <c r="AL303" i="9" a="1"/>
  <c r="AL303" i="9" s="1"/>
  <c r="AL304" i="9" a="1"/>
  <c r="AL304" i="9" s="1"/>
  <c r="AL305" i="9" a="1"/>
  <c r="AL305" i="9" s="1"/>
  <c r="AL306" i="9" a="1"/>
  <c r="AL306" i="9" s="1"/>
  <c r="AL307" i="9" a="1"/>
  <c r="AL307" i="9" s="1"/>
  <c r="AL308" i="9" a="1"/>
  <c r="AL308" i="9" s="1"/>
  <c r="AL309" i="9" a="1"/>
  <c r="AL309" i="9" s="1"/>
  <c r="AL310" i="9" a="1"/>
  <c r="AL310" i="9" s="1"/>
  <c r="AL311" i="9" a="1"/>
  <c r="AL311" i="9" s="1"/>
  <c r="AL312" i="9" a="1"/>
  <c r="AL312" i="9" s="1"/>
  <c r="AL313" i="9" a="1"/>
  <c r="AL313" i="9" s="1"/>
  <c r="AL314" i="9" a="1"/>
  <c r="AL314" i="9" s="1"/>
  <c r="AL315" i="9" a="1"/>
  <c r="AL315" i="9" s="1"/>
  <c r="AL316" i="9" a="1"/>
  <c r="AL316" i="9" s="1"/>
  <c r="AL317" i="9" a="1"/>
  <c r="AL317" i="9" s="1"/>
  <c r="AL318" i="9" a="1"/>
  <c r="AL318" i="9" s="1"/>
  <c r="AL319" i="9" a="1"/>
  <c r="AL319" i="9" s="1"/>
  <c r="AL320" i="9" a="1"/>
  <c r="AL320" i="9" s="1"/>
  <c r="AL321" i="9" a="1"/>
  <c r="AL321" i="9" s="1"/>
  <c r="AL322" i="9" a="1"/>
  <c r="AL322" i="9" s="1"/>
  <c r="AL323" i="9" a="1"/>
  <c r="AL323" i="9" s="1"/>
  <c r="AL324" i="9" a="1"/>
  <c r="AL324" i="9" s="1"/>
  <c r="AL325" i="9" a="1"/>
  <c r="AL325" i="9" s="1"/>
  <c r="AL326" i="9" a="1"/>
  <c r="AL326" i="9" s="1"/>
  <c r="AL327" i="9" a="1"/>
  <c r="AL327" i="9" s="1"/>
  <c r="AL328" i="9" a="1"/>
  <c r="AL328" i="9" s="1"/>
  <c r="AL329" i="9" a="1"/>
  <c r="AL329" i="9" s="1"/>
  <c r="AL330" i="9" a="1"/>
  <c r="AL330" i="9" s="1"/>
  <c r="AL331" i="9" a="1"/>
  <c r="AL331" i="9" s="1"/>
  <c r="AL332" i="9" a="1"/>
  <c r="AL332" i="9" s="1"/>
  <c r="AL333" i="9" a="1"/>
  <c r="AL333" i="9" s="1"/>
  <c r="AL334" i="9" a="1"/>
  <c r="AL334" i="9" s="1"/>
  <c r="AL335" i="9" a="1"/>
  <c r="AL335" i="9" s="1"/>
  <c r="AL336" i="9" a="1"/>
  <c r="AL336" i="9" s="1"/>
  <c r="AL337" i="9" a="1"/>
  <c r="AL337" i="9" s="1"/>
  <c r="AL338" i="9" a="1"/>
  <c r="AL338" i="9" s="1"/>
  <c r="AL339" i="9" a="1"/>
  <c r="AL339" i="9" s="1"/>
  <c r="AL340" i="9" a="1"/>
  <c r="AL340" i="9" s="1"/>
  <c r="AL341" i="9" a="1"/>
  <c r="AL341" i="9" s="1"/>
  <c r="AL342" i="9" a="1"/>
  <c r="AL342" i="9" s="1"/>
  <c r="AL343" i="9" a="1"/>
  <c r="AL343" i="9" s="1"/>
  <c r="AL344" i="9" a="1"/>
  <c r="AL344" i="9" s="1"/>
  <c r="AL345" i="9" a="1"/>
  <c r="AL345" i="9" s="1"/>
  <c r="AL346" i="9" a="1"/>
  <c r="AL346" i="9" s="1"/>
  <c r="AL347" i="9" a="1"/>
  <c r="AL347" i="9" s="1"/>
  <c r="AL348" i="9" a="1"/>
  <c r="AL348" i="9" s="1"/>
  <c r="AL349" i="9" a="1"/>
  <c r="AL349" i="9" s="1"/>
  <c r="AL350" i="9" a="1"/>
  <c r="AL350" i="9" s="1"/>
  <c r="AL351" i="9" a="1"/>
  <c r="AL351" i="9" s="1"/>
  <c r="AL352" i="9" a="1"/>
  <c r="AL352" i="9" s="1"/>
  <c r="AL353" i="9" a="1"/>
  <c r="AL353" i="9" s="1"/>
  <c r="AL354" i="9" a="1"/>
  <c r="AL354" i="9" s="1"/>
  <c r="AL355" i="9" a="1"/>
  <c r="AL355" i="9" s="1"/>
  <c r="AL356" i="9" a="1"/>
  <c r="AL356" i="9" s="1"/>
  <c r="AL357" i="9" a="1"/>
  <c r="AL357" i="9" s="1"/>
  <c r="AL358" i="9" a="1"/>
  <c r="AL358" i="9" s="1"/>
  <c r="AL359" i="9" a="1"/>
  <c r="AL359" i="9" s="1"/>
  <c r="AL360" i="9" a="1"/>
  <c r="AL360" i="9" s="1"/>
  <c r="AL361" i="9" a="1"/>
  <c r="AL361" i="9" s="1"/>
  <c r="AL362" i="9" a="1"/>
  <c r="AL362" i="9" s="1"/>
  <c r="AL363" i="9" a="1"/>
  <c r="AL363" i="9" s="1"/>
  <c r="AL364" i="9" a="1"/>
  <c r="AL364" i="9" s="1"/>
  <c r="AL365" i="9" a="1"/>
  <c r="AL365" i="9" s="1"/>
  <c r="AL366" i="9" a="1"/>
  <c r="AL366" i="9" s="1"/>
  <c r="AL367" i="9" a="1"/>
  <c r="AL367" i="9" s="1"/>
  <c r="AL368" i="9" a="1"/>
  <c r="AL368" i="9" s="1"/>
  <c r="AL369" i="9" a="1"/>
  <c r="AL369" i="9" s="1"/>
  <c r="AL370" i="9" a="1"/>
  <c r="AL370" i="9" s="1"/>
  <c r="AL371" i="9" a="1"/>
  <c r="AL371" i="9" s="1"/>
  <c r="AL372" i="9" a="1"/>
  <c r="AL372" i="9" s="1"/>
  <c r="AL373" i="9" a="1"/>
  <c r="AL373" i="9" s="1"/>
  <c r="AL374" i="9" a="1"/>
  <c r="AL374" i="9" s="1"/>
  <c r="AL375" i="9" a="1"/>
  <c r="AL375" i="9" s="1"/>
  <c r="AL376" i="9" a="1"/>
  <c r="AL376" i="9" s="1"/>
  <c r="AL377" i="9" a="1"/>
  <c r="AL377" i="9" s="1"/>
  <c r="AL378" i="9" a="1"/>
  <c r="AL378" i="9" s="1"/>
  <c r="AL379" i="9" a="1"/>
  <c r="AL379" i="9" s="1"/>
  <c r="AL380" i="9" a="1"/>
  <c r="AL380" i="9" s="1"/>
  <c r="AL381" i="9" a="1"/>
  <c r="AL381" i="9" s="1"/>
  <c r="AL382" i="9" a="1"/>
  <c r="AL382" i="9" s="1"/>
  <c r="AL383" i="9" a="1"/>
  <c r="AL383" i="9" s="1"/>
  <c r="AL384" i="9" a="1"/>
  <c r="AL384" i="9"/>
  <c r="AL385" i="9" a="1"/>
  <c r="AL385" i="9" s="1"/>
  <c r="AL386" i="9" a="1"/>
  <c r="AL386" i="9" s="1"/>
  <c r="AL387" i="9" a="1"/>
  <c r="AL387" i="9" s="1"/>
  <c r="AL388" i="9" a="1"/>
  <c r="AL388" i="9" s="1"/>
  <c r="AL389" i="9" a="1"/>
  <c r="AL389" i="9" s="1"/>
  <c r="AL390" i="9" a="1"/>
  <c r="AL390" i="9" s="1"/>
  <c r="AL391" i="9" a="1"/>
  <c r="AL391" i="9" s="1"/>
  <c r="AL392" i="9" a="1"/>
  <c r="AL392" i="9" s="1"/>
  <c r="AL393" i="9" a="1"/>
  <c r="AL393" i="9" s="1"/>
  <c r="AL394" i="9" a="1"/>
  <c r="AL394" i="9" s="1"/>
  <c r="AL395" i="9" a="1"/>
  <c r="AL395" i="9" s="1"/>
  <c r="AL396" i="9" a="1"/>
  <c r="AL396" i="9" s="1"/>
  <c r="AL397" i="9" a="1"/>
  <c r="AL397" i="9" s="1"/>
  <c r="AL398" i="9" a="1"/>
  <c r="AL398" i="9" s="1"/>
  <c r="AL399" i="9" a="1"/>
  <c r="AL399" i="9" s="1"/>
  <c r="AL400" i="9" a="1"/>
  <c r="AL400" i="9" s="1"/>
  <c r="AL401" i="9" a="1"/>
  <c r="AL401" i="9" s="1"/>
  <c r="AL402" i="9" a="1"/>
  <c r="AL402" i="9" s="1"/>
  <c r="AL403" i="9" a="1"/>
  <c r="AL403" i="9" s="1"/>
  <c r="AL404" i="9" a="1"/>
  <c r="AL404" i="9" s="1"/>
  <c r="AL405" i="9" a="1"/>
  <c r="AL405" i="9" s="1"/>
  <c r="AL406" i="9" a="1"/>
  <c r="AL406" i="9" s="1"/>
  <c r="AL407" i="9" a="1"/>
  <c r="AL407" i="9" s="1"/>
  <c r="AL408" i="9" a="1"/>
  <c r="AL408" i="9" s="1"/>
  <c r="AL409" i="9" a="1"/>
  <c r="AL409" i="9" s="1"/>
  <c r="AL410" i="9" a="1"/>
  <c r="AL410" i="9" s="1"/>
  <c r="AL411" i="9" a="1"/>
  <c r="AL411" i="9" s="1"/>
  <c r="AL412" i="9" a="1"/>
  <c r="AL412" i="9" s="1"/>
  <c r="AL413" i="9" a="1"/>
  <c r="AL413" i="9" s="1"/>
  <c r="AL414" i="9" a="1"/>
  <c r="AL414" i="9" s="1"/>
  <c r="AL415" i="9" a="1"/>
  <c r="AL415" i="9" s="1"/>
  <c r="AL416" i="9" a="1"/>
  <c r="AL416" i="9" s="1"/>
  <c r="AL417" i="9" a="1"/>
  <c r="AL417" i="9" s="1"/>
  <c r="AL418" i="9" a="1"/>
  <c r="AL418" i="9" s="1"/>
  <c r="AL419" i="9" a="1"/>
  <c r="AL419" i="9" s="1"/>
  <c r="AL420" i="9" a="1"/>
  <c r="AL420" i="9" s="1"/>
  <c r="AL421" i="9" a="1"/>
  <c r="AL421" i="9" s="1"/>
  <c r="AL422" i="9" a="1"/>
  <c r="AL422" i="9" s="1"/>
  <c r="AL423" i="9" a="1"/>
  <c r="AL423" i="9" s="1"/>
  <c r="AL424" i="9" a="1"/>
  <c r="AL424" i="9" s="1"/>
  <c r="AL425" i="9" a="1"/>
  <c r="AL425" i="9" s="1"/>
  <c r="AL426" i="9" a="1"/>
  <c r="AL426" i="9" s="1"/>
  <c r="AL427" i="9" a="1"/>
  <c r="AL427" i="9" s="1"/>
  <c r="AL428" i="9" a="1"/>
  <c r="AL428" i="9" s="1"/>
  <c r="AL429" i="9" a="1"/>
  <c r="AL429" i="9" s="1"/>
  <c r="AL430" i="9" a="1"/>
  <c r="AL430" i="9" s="1"/>
  <c r="AL431" i="9" a="1"/>
  <c r="AL431" i="9" s="1"/>
  <c r="AL432" i="9" a="1"/>
  <c r="AL432" i="9" s="1"/>
  <c r="AL433" i="9" a="1"/>
  <c r="AL433" i="9" s="1"/>
  <c r="AL3" i="9" a="1"/>
  <c r="AL3" i="9" s="1"/>
  <c r="AF2" i="15"/>
  <c r="AI6" i="14"/>
  <c r="AI7" i="14"/>
  <c r="AI8" i="14"/>
  <c r="AI12" i="14"/>
  <c r="AI13" i="14"/>
  <c r="AI14" i="14"/>
  <c r="AI16" i="14"/>
  <c r="AI20" i="14"/>
  <c r="AI21" i="14"/>
  <c r="AI22" i="14"/>
  <c r="AI24" i="14"/>
  <c r="AI29" i="14"/>
  <c r="AI30" i="14"/>
  <c r="AI32" i="14"/>
  <c r="AI36" i="14"/>
  <c r="AI38" i="14"/>
  <c r="AI39" i="14"/>
  <c r="AI40" i="14"/>
  <c r="AI44" i="14"/>
  <c r="AI46" i="14"/>
  <c r="AI48" i="14"/>
  <c r="AI54" i="14"/>
  <c r="AI55" i="14"/>
  <c r="AI60" i="14"/>
  <c r="AI61" i="14"/>
  <c r="AI62" i="14"/>
  <c r="AI68" i="14"/>
  <c r="AI69" i="14"/>
  <c r="AI70" i="14"/>
  <c r="AI71" i="14"/>
  <c r="AI72" i="14"/>
  <c r="AI77" i="14"/>
  <c r="AI78" i="14"/>
  <c r="AI80" i="14"/>
  <c r="AI84" i="14"/>
  <c r="AI85" i="14"/>
  <c r="AI86" i="14"/>
  <c r="AI88" i="14"/>
  <c r="AI92" i="14"/>
  <c r="AI93" i="14"/>
  <c r="AI94" i="14"/>
  <c r="AI96" i="14"/>
  <c r="AI102" i="14"/>
  <c r="AI103" i="14"/>
  <c r="AI104" i="14"/>
  <c r="AI108" i="14"/>
  <c r="AI110" i="14"/>
  <c r="AI116" i="14"/>
  <c r="AI118" i="14"/>
  <c r="AI119" i="14"/>
  <c r="AI120" i="14"/>
  <c r="AI125" i="14"/>
  <c r="AI126" i="14"/>
  <c r="AK432" i="9"/>
  <c r="AK433" i="9"/>
  <c r="AJ433" i="9"/>
  <c r="AF3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F92" i="14"/>
  <c r="AF93" i="14"/>
  <c r="AF94" i="14"/>
  <c r="AF95" i="14"/>
  <c r="AF96" i="14"/>
  <c r="AF97" i="14"/>
  <c r="AF98" i="14"/>
  <c r="AF99" i="14"/>
  <c r="AF100" i="14"/>
  <c r="AF101" i="14"/>
  <c r="AF102" i="14"/>
  <c r="AF103" i="14"/>
  <c r="AF104" i="14"/>
  <c r="AF105" i="14"/>
  <c r="AF106" i="14"/>
  <c r="AF107" i="14"/>
  <c r="AF108" i="14"/>
  <c r="AF109" i="14"/>
  <c r="AF110" i="14"/>
  <c r="AF111" i="14"/>
  <c r="AF112" i="14"/>
  <c r="AF113" i="14"/>
  <c r="AF114" i="14"/>
  <c r="AF115" i="14"/>
  <c r="AF116" i="14"/>
  <c r="AF117" i="14"/>
  <c r="AF118" i="14"/>
  <c r="AF119" i="14"/>
  <c r="AF120" i="14"/>
  <c r="AF121" i="14"/>
  <c r="AF122" i="14"/>
  <c r="AF123" i="14"/>
  <c r="AF124" i="14"/>
  <c r="AF125" i="14"/>
  <c r="AF126" i="14"/>
  <c r="AF127" i="14"/>
  <c r="AF2" i="14"/>
  <c r="AF3" i="15"/>
  <c r="AF4" i="15"/>
  <c r="AF5" i="15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19" i="15"/>
  <c r="AF20" i="15"/>
  <c r="AF21" i="15"/>
  <c r="AF22" i="15"/>
  <c r="AF23" i="15"/>
  <c r="AF24" i="15"/>
  <c r="AF25" i="15"/>
  <c r="AF26" i="15"/>
  <c r="AF27" i="15"/>
  <c r="AF28" i="15"/>
  <c r="AF29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F53" i="15"/>
  <c r="AF54" i="15"/>
  <c r="AF55" i="15"/>
  <c r="AF56" i="15"/>
  <c r="AF57" i="15"/>
  <c r="AF58" i="15"/>
  <c r="AF59" i="15"/>
  <c r="AF60" i="15"/>
  <c r="AF61" i="15"/>
  <c r="AF62" i="15"/>
  <c r="AF63" i="15"/>
  <c r="AF64" i="15"/>
  <c r="AF65" i="15"/>
  <c r="AF66" i="15"/>
  <c r="AF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A67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A66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A65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A64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A63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A62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A61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A60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A59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A58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A57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A56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A55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A54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A53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A52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A51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A50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A49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A48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A47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A46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A45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A44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A43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A42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A41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A40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A39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A38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A37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A36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A35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A34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A33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A32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A31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A30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A29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A28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A27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A26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25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A24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A23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A22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A21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A20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A19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A18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A17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A16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A15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A14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A13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A12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A11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A10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A9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A8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A7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A6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5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A4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A3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A2" i="15"/>
  <c r="Y1" i="15"/>
  <c r="X1" i="15"/>
  <c r="W1" i="15"/>
  <c r="V1" i="15"/>
  <c r="U1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" i="15"/>
  <c r="C1" i="15"/>
  <c r="B1" i="15"/>
  <c r="R127" i="14"/>
  <c r="Q127" i="14"/>
  <c r="P127" i="14"/>
  <c r="O127" i="14"/>
  <c r="N127" i="14"/>
  <c r="M127" i="14"/>
  <c r="L127" i="14"/>
  <c r="K127" i="14"/>
  <c r="J127" i="14"/>
  <c r="I127" i="14"/>
  <c r="H127" i="14"/>
  <c r="G127" i="14"/>
  <c r="F127" i="14"/>
  <c r="E127" i="14"/>
  <c r="D127" i="14"/>
  <c r="C127" i="14"/>
  <c r="A127" i="14"/>
  <c r="R126" i="14"/>
  <c r="Q126" i="14"/>
  <c r="P126" i="14"/>
  <c r="O126" i="14"/>
  <c r="N126" i="14"/>
  <c r="M126" i="14"/>
  <c r="L126" i="14"/>
  <c r="K126" i="14"/>
  <c r="J126" i="14"/>
  <c r="I126" i="14"/>
  <c r="H126" i="14"/>
  <c r="G126" i="14"/>
  <c r="F126" i="14"/>
  <c r="E126" i="14"/>
  <c r="D126" i="14"/>
  <c r="C126" i="14"/>
  <c r="A126" i="14"/>
  <c r="R125" i="14"/>
  <c r="Q125" i="14"/>
  <c r="P125" i="14"/>
  <c r="O125" i="14"/>
  <c r="N125" i="14"/>
  <c r="M125" i="14"/>
  <c r="L125" i="14"/>
  <c r="K125" i="14"/>
  <c r="J125" i="14"/>
  <c r="I125" i="14"/>
  <c r="H125" i="14"/>
  <c r="G125" i="14"/>
  <c r="F125" i="14"/>
  <c r="E125" i="14"/>
  <c r="D125" i="14"/>
  <c r="C125" i="14"/>
  <c r="A125" i="14"/>
  <c r="R124" i="14"/>
  <c r="Q124" i="14"/>
  <c r="P124" i="14"/>
  <c r="O124" i="14"/>
  <c r="N124" i="14"/>
  <c r="M124" i="14"/>
  <c r="L124" i="14"/>
  <c r="K124" i="14"/>
  <c r="J124" i="14"/>
  <c r="I124" i="14"/>
  <c r="H124" i="14"/>
  <c r="G124" i="14"/>
  <c r="F124" i="14"/>
  <c r="E124" i="14"/>
  <c r="D124" i="14"/>
  <c r="C124" i="14"/>
  <c r="A124" i="14"/>
  <c r="R123" i="14"/>
  <c r="Q123" i="14"/>
  <c r="P123" i="14"/>
  <c r="O123" i="14"/>
  <c r="N123" i="14"/>
  <c r="M123" i="14"/>
  <c r="L123" i="14"/>
  <c r="K123" i="14"/>
  <c r="J123" i="14"/>
  <c r="I123" i="14"/>
  <c r="H123" i="14"/>
  <c r="G123" i="14"/>
  <c r="F123" i="14"/>
  <c r="E123" i="14"/>
  <c r="D123" i="14"/>
  <c r="C123" i="14"/>
  <c r="A123" i="14"/>
  <c r="R122" i="14"/>
  <c r="Q122" i="14"/>
  <c r="P122" i="14"/>
  <c r="O122" i="14"/>
  <c r="N122" i="14"/>
  <c r="M122" i="14"/>
  <c r="L122" i="14"/>
  <c r="K122" i="14"/>
  <c r="J122" i="14"/>
  <c r="I122" i="14"/>
  <c r="H122" i="14"/>
  <c r="G122" i="14"/>
  <c r="F122" i="14"/>
  <c r="E122" i="14"/>
  <c r="D122" i="14"/>
  <c r="C122" i="14"/>
  <c r="A122" i="14"/>
  <c r="R121" i="14"/>
  <c r="Q121" i="14"/>
  <c r="P121" i="14"/>
  <c r="O121" i="14"/>
  <c r="N121" i="14"/>
  <c r="M121" i="14"/>
  <c r="L121" i="14"/>
  <c r="K121" i="14"/>
  <c r="J121" i="14"/>
  <c r="I121" i="14"/>
  <c r="H121" i="14"/>
  <c r="G121" i="14"/>
  <c r="F121" i="14"/>
  <c r="E121" i="14"/>
  <c r="D121" i="14"/>
  <c r="C121" i="14"/>
  <c r="A121" i="14"/>
  <c r="R120" i="14"/>
  <c r="Q120" i="14"/>
  <c r="P120" i="14"/>
  <c r="O120" i="14"/>
  <c r="N120" i="14"/>
  <c r="M120" i="14"/>
  <c r="L120" i="14"/>
  <c r="K120" i="14"/>
  <c r="J120" i="14"/>
  <c r="I120" i="14"/>
  <c r="H120" i="14"/>
  <c r="G120" i="14"/>
  <c r="F120" i="14"/>
  <c r="E120" i="14"/>
  <c r="D120" i="14"/>
  <c r="C120" i="14"/>
  <c r="A120" i="14"/>
  <c r="R119" i="14"/>
  <c r="Q119" i="14"/>
  <c r="P119" i="14"/>
  <c r="O119" i="14"/>
  <c r="N119" i="14"/>
  <c r="M119" i="14"/>
  <c r="L119" i="14"/>
  <c r="K119" i="14"/>
  <c r="J119" i="14"/>
  <c r="I119" i="14"/>
  <c r="H119" i="14"/>
  <c r="G119" i="14"/>
  <c r="F119" i="14"/>
  <c r="E119" i="14"/>
  <c r="D119" i="14"/>
  <c r="C119" i="14"/>
  <c r="A119" i="14"/>
  <c r="R118" i="14"/>
  <c r="Q118" i="14"/>
  <c r="P118" i="14"/>
  <c r="O118" i="14"/>
  <c r="N118" i="14"/>
  <c r="M118" i="14"/>
  <c r="L118" i="14"/>
  <c r="K118" i="14"/>
  <c r="J118" i="14"/>
  <c r="I118" i="14"/>
  <c r="H118" i="14"/>
  <c r="G118" i="14"/>
  <c r="F118" i="14"/>
  <c r="E118" i="14"/>
  <c r="D118" i="14"/>
  <c r="C118" i="14"/>
  <c r="A118" i="14"/>
  <c r="R117" i="14"/>
  <c r="Q117" i="14"/>
  <c r="P117" i="14"/>
  <c r="O117" i="14"/>
  <c r="N117" i="14"/>
  <c r="M117" i="14"/>
  <c r="L117" i="14"/>
  <c r="K117" i="14"/>
  <c r="J117" i="14"/>
  <c r="I117" i="14"/>
  <c r="H117" i="14"/>
  <c r="G117" i="14"/>
  <c r="F117" i="14"/>
  <c r="E117" i="14"/>
  <c r="D117" i="14"/>
  <c r="C117" i="14"/>
  <c r="A117" i="14"/>
  <c r="R116" i="14"/>
  <c r="Q116" i="14"/>
  <c r="P116" i="14"/>
  <c r="O116" i="14"/>
  <c r="N116" i="14"/>
  <c r="M116" i="14"/>
  <c r="L116" i="14"/>
  <c r="K116" i="14"/>
  <c r="J116" i="14"/>
  <c r="I116" i="14"/>
  <c r="H116" i="14"/>
  <c r="G116" i="14"/>
  <c r="F116" i="14"/>
  <c r="E116" i="14"/>
  <c r="D116" i="14"/>
  <c r="C116" i="14"/>
  <c r="A116" i="14"/>
  <c r="R115" i="14"/>
  <c r="Q115" i="14"/>
  <c r="P115" i="14"/>
  <c r="O115" i="14"/>
  <c r="N115" i="14"/>
  <c r="M115" i="14"/>
  <c r="L115" i="14"/>
  <c r="K115" i="14"/>
  <c r="J115" i="14"/>
  <c r="I115" i="14"/>
  <c r="H115" i="14"/>
  <c r="G115" i="14"/>
  <c r="F115" i="14"/>
  <c r="E115" i="14"/>
  <c r="D115" i="14"/>
  <c r="C115" i="14"/>
  <c r="A115" i="14"/>
  <c r="R114" i="14"/>
  <c r="Q114" i="14"/>
  <c r="P114" i="14"/>
  <c r="O114" i="14"/>
  <c r="N114" i="14"/>
  <c r="M114" i="14"/>
  <c r="L114" i="14"/>
  <c r="K114" i="14"/>
  <c r="J114" i="14"/>
  <c r="I114" i="14"/>
  <c r="H114" i="14"/>
  <c r="G114" i="14"/>
  <c r="F114" i="14"/>
  <c r="E114" i="14"/>
  <c r="D114" i="14"/>
  <c r="C114" i="14"/>
  <c r="A114" i="14"/>
  <c r="R113" i="14"/>
  <c r="Q113" i="14"/>
  <c r="P113" i="14"/>
  <c r="O113" i="14"/>
  <c r="N113" i="14"/>
  <c r="M113" i="14"/>
  <c r="L113" i="14"/>
  <c r="K113" i="14"/>
  <c r="J113" i="14"/>
  <c r="I113" i="14"/>
  <c r="H113" i="14"/>
  <c r="G113" i="14"/>
  <c r="F113" i="14"/>
  <c r="E113" i="14"/>
  <c r="D113" i="14"/>
  <c r="C113" i="14"/>
  <c r="A113" i="14"/>
  <c r="R112" i="14"/>
  <c r="Q112" i="14"/>
  <c r="P112" i="14"/>
  <c r="O112" i="14"/>
  <c r="N112" i="14"/>
  <c r="M112" i="14"/>
  <c r="L112" i="14"/>
  <c r="K112" i="14"/>
  <c r="J112" i="14"/>
  <c r="I112" i="14"/>
  <c r="H112" i="14"/>
  <c r="G112" i="14"/>
  <c r="F112" i="14"/>
  <c r="E112" i="14"/>
  <c r="D112" i="14"/>
  <c r="C112" i="14"/>
  <c r="A112" i="14"/>
  <c r="R111" i="14"/>
  <c r="Q111" i="14"/>
  <c r="P111" i="14"/>
  <c r="O111" i="14"/>
  <c r="N111" i="14"/>
  <c r="M111" i="14"/>
  <c r="L111" i="14"/>
  <c r="K111" i="14"/>
  <c r="J111" i="14"/>
  <c r="I111" i="14"/>
  <c r="H111" i="14"/>
  <c r="G111" i="14"/>
  <c r="F111" i="14"/>
  <c r="E111" i="14"/>
  <c r="D111" i="14"/>
  <c r="C111" i="14"/>
  <c r="A111" i="14"/>
  <c r="R110" i="14"/>
  <c r="Q110" i="14"/>
  <c r="P110" i="14"/>
  <c r="O110" i="14"/>
  <c r="N110" i="14"/>
  <c r="M110" i="14"/>
  <c r="L110" i="14"/>
  <c r="K110" i="14"/>
  <c r="J110" i="14"/>
  <c r="I110" i="14"/>
  <c r="H110" i="14"/>
  <c r="G110" i="14"/>
  <c r="F110" i="14"/>
  <c r="E110" i="14"/>
  <c r="D110" i="14"/>
  <c r="C110" i="14"/>
  <c r="A110" i="14"/>
  <c r="R109" i="14"/>
  <c r="Q109" i="14"/>
  <c r="P109" i="14"/>
  <c r="O109" i="14"/>
  <c r="N109" i="14"/>
  <c r="M109" i="14"/>
  <c r="L109" i="14"/>
  <c r="K109" i="14"/>
  <c r="J109" i="14"/>
  <c r="I109" i="14"/>
  <c r="H109" i="14"/>
  <c r="G109" i="14"/>
  <c r="F109" i="14"/>
  <c r="E109" i="14"/>
  <c r="D109" i="14"/>
  <c r="C109" i="14"/>
  <c r="A109" i="14"/>
  <c r="R108" i="14"/>
  <c r="Q108" i="14"/>
  <c r="P108" i="14"/>
  <c r="O108" i="14"/>
  <c r="N108" i="14"/>
  <c r="M108" i="14"/>
  <c r="L108" i="14"/>
  <c r="K108" i="14"/>
  <c r="J108" i="14"/>
  <c r="I108" i="14"/>
  <c r="H108" i="14"/>
  <c r="G108" i="14"/>
  <c r="F108" i="14"/>
  <c r="E108" i="14"/>
  <c r="D108" i="14"/>
  <c r="C108" i="14"/>
  <c r="A108" i="14"/>
  <c r="R107" i="14"/>
  <c r="Q107" i="14"/>
  <c r="P107" i="14"/>
  <c r="O107" i="14"/>
  <c r="N107" i="14"/>
  <c r="M107" i="14"/>
  <c r="L107" i="14"/>
  <c r="K107" i="14"/>
  <c r="J107" i="14"/>
  <c r="I107" i="14"/>
  <c r="H107" i="14"/>
  <c r="G107" i="14"/>
  <c r="F107" i="14"/>
  <c r="E107" i="14"/>
  <c r="D107" i="14"/>
  <c r="C107" i="14"/>
  <c r="A107" i="14"/>
  <c r="R106" i="14"/>
  <c r="Q106" i="14"/>
  <c r="P106" i="14"/>
  <c r="O106" i="14"/>
  <c r="N106" i="14"/>
  <c r="M106" i="14"/>
  <c r="L106" i="14"/>
  <c r="K106" i="14"/>
  <c r="J106" i="14"/>
  <c r="I106" i="14"/>
  <c r="H106" i="14"/>
  <c r="G106" i="14"/>
  <c r="F106" i="14"/>
  <c r="E106" i="14"/>
  <c r="D106" i="14"/>
  <c r="C106" i="14"/>
  <c r="A106" i="14"/>
  <c r="R105" i="14"/>
  <c r="Q105" i="14"/>
  <c r="P105" i="14"/>
  <c r="O105" i="14"/>
  <c r="N105" i="14"/>
  <c r="M105" i="14"/>
  <c r="L105" i="14"/>
  <c r="K105" i="14"/>
  <c r="J105" i="14"/>
  <c r="I105" i="14"/>
  <c r="H105" i="14"/>
  <c r="G105" i="14"/>
  <c r="F105" i="14"/>
  <c r="E105" i="14"/>
  <c r="D105" i="14"/>
  <c r="C105" i="14"/>
  <c r="A105" i="14"/>
  <c r="R104" i="14"/>
  <c r="Q104" i="14"/>
  <c r="P104" i="14"/>
  <c r="O104" i="14"/>
  <c r="N104" i="14"/>
  <c r="M104" i="14"/>
  <c r="L104" i="14"/>
  <c r="K104" i="14"/>
  <c r="J104" i="14"/>
  <c r="I104" i="14"/>
  <c r="H104" i="14"/>
  <c r="G104" i="14"/>
  <c r="F104" i="14"/>
  <c r="E104" i="14"/>
  <c r="D104" i="14"/>
  <c r="C104" i="14"/>
  <c r="A104" i="14"/>
  <c r="R103" i="14"/>
  <c r="Q103" i="14"/>
  <c r="P103" i="14"/>
  <c r="O103" i="14"/>
  <c r="N103" i="14"/>
  <c r="M103" i="14"/>
  <c r="L103" i="14"/>
  <c r="K103" i="14"/>
  <c r="J103" i="14"/>
  <c r="I103" i="14"/>
  <c r="H103" i="14"/>
  <c r="G103" i="14"/>
  <c r="F103" i="14"/>
  <c r="E103" i="14"/>
  <c r="D103" i="14"/>
  <c r="C103" i="14"/>
  <c r="A103" i="14"/>
  <c r="R102" i="14"/>
  <c r="Q102" i="14"/>
  <c r="P102" i="14"/>
  <c r="O102" i="14"/>
  <c r="N102" i="14"/>
  <c r="M102" i="14"/>
  <c r="L102" i="14"/>
  <c r="K102" i="14"/>
  <c r="J102" i="14"/>
  <c r="I102" i="14"/>
  <c r="H102" i="14"/>
  <c r="G102" i="14"/>
  <c r="F102" i="14"/>
  <c r="E102" i="14"/>
  <c r="D102" i="14"/>
  <c r="C102" i="14"/>
  <c r="A102" i="14"/>
  <c r="R101" i="14"/>
  <c r="Q101" i="14"/>
  <c r="P101" i="14"/>
  <c r="O101" i="14"/>
  <c r="N101" i="14"/>
  <c r="M101" i="14"/>
  <c r="L101" i="14"/>
  <c r="K101" i="14"/>
  <c r="J101" i="14"/>
  <c r="I101" i="14"/>
  <c r="H101" i="14"/>
  <c r="G101" i="14"/>
  <c r="F101" i="14"/>
  <c r="E101" i="14"/>
  <c r="D101" i="14"/>
  <c r="C101" i="14"/>
  <c r="A101" i="14"/>
  <c r="R100" i="14"/>
  <c r="Q100" i="14"/>
  <c r="P100" i="14"/>
  <c r="O100" i="14"/>
  <c r="N100" i="14"/>
  <c r="M100" i="14"/>
  <c r="L100" i="14"/>
  <c r="K100" i="14"/>
  <c r="J100" i="14"/>
  <c r="I100" i="14"/>
  <c r="H100" i="14"/>
  <c r="G100" i="14"/>
  <c r="F100" i="14"/>
  <c r="E100" i="14"/>
  <c r="D100" i="14"/>
  <c r="C100" i="14"/>
  <c r="A100" i="14"/>
  <c r="R99" i="14"/>
  <c r="Q99" i="14"/>
  <c r="P99" i="14"/>
  <c r="O99" i="14"/>
  <c r="N99" i="14"/>
  <c r="M99" i="14"/>
  <c r="L99" i="14"/>
  <c r="K99" i="14"/>
  <c r="J99" i="14"/>
  <c r="I99" i="14"/>
  <c r="H99" i="14"/>
  <c r="G99" i="14"/>
  <c r="F99" i="14"/>
  <c r="E99" i="14"/>
  <c r="D99" i="14"/>
  <c r="C99" i="14"/>
  <c r="A99" i="14"/>
  <c r="R98" i="14"/>
  <c r="Q98" i="14"/>
  <c r="P98" i="14"/>
  <c r="O98" i="14"/>
  <c r="N98" i="14"/>
  <c r="M98" i="14"/>
  <c r="L98" i="14"/>
  <c r="K98" i="14"/>
  <c r="J98" i="14"/>
  <c r="I98" i="14"/>
  <c r="H98" i="14"/>
  <c r="G98" i="14"/>
  <c r="F98" i="14"/>
  <c r="E98" i="14"/>
  <c r="D98" i="14"/>
  <c r="C98" i="14"/>
  <c r="A98" i="14"/>
  <c r="R97" i="14"/>
  <c r="Q97" i="14"/>
  <c r="P97" i="14"/>
  <c r="O97" i="14"/>
  <c r="N97" i="14"/>
  <c r="M97" i="14"/>
  <c r="L97" i="14"/>
  <c r="K97" i="14"/>
  <c r="J97" i="14"/>
  <c r="I97" i="14"/>
  <c r="H97" i="14"/>
  <c r="G97" i="14"/>
  <c r="F97" i="14"/>
  <c r="E97" i="14"/>
  <c r="D97" i="14"/>
  <c r="C97" i="14"/>
  <c r="A97" i="14"/>
  <c r="R96" i="14"/>
  <c r="Q96" i="14"/>
  <c r="P96" i="14"/>
  <c r="O96" i="14"/>
  <c r="N96" i="14"/>
  <c r="M96" i="14"/>
  <c r="L96" i="14"/>
  <c r="K96" i="14"/>
  <c r="J96" i="14"/>
  <c r="I96" i="14"/>
  <c r="H96" i="14"/>
  <c r="G96" i="14"/>
  <c r="F96" i="14"/>
  <c r="E96" i="14"/>
  <c r="D96" i="14"/>
  <c r="C96" i="14"/>
  <c r="A96" i="14"/>
  <c r="R95" i="14"/>
  <c r="Q95" i="14"/>
  <c r="P95" i="14"/>
  <c r="O95" i="14"/>
  <c r="N95" i="14"/>
  <c r="M95" i="14"/>
  <c r="L95" i="14"/>
  <c r="K95" i="14"/>
  <c r="J95" i="14"/>
  <c r="I95" i="14"/>
  <c r="H95" i="14"/>
  <c r="G95" i="14"/>
  <c r="F95" i="14"/>
  <c r="E95" i="14"/>
  <c r="D95" i="14"/>
  <c r="C95" i="14"/>
  <c r="A95" i="14"/>
  <c r="R94" i="14"/>
  <c r="Q94" i="14"/>
  <c r="P94" i="14"/>
  <c r="O94" i="14"/>
  <c r="N94" i="14"/>
  <c r="M94" i="14"/>
  <c r="L94" i="14"/>
  <c r="K94" i="14"/>
  <c r="J94" i="14"/>
  <c r="I94" i="14"/>
  <c r="H94" i="14"/>
  <c r="G94" i="14"/>
  <c r="F94" i="14"/>
  <c r="E94" i="14"/>
  <c r="D94" i="14"/>
  <c r="C94" i="14"/>
  <c r="A94" i="14"/>
  <c r="R93" i="14"/>
  <c r="Q93" i="14"/>
  <c r="P93" i="14"/>
  <c r="O93" i="14"/>
  <c r="N93" i="14"/>
  <c r="M93" i="14"/>
  <c r="L93" i="14"/>
  <c r="K93" i="14"/>
  <c r="J93" i="14"/>
  <c r="I93" i="14"/>
  <c r="H93" i="14"/>
  <c r="G93" i="14"/>
  <c r="F93" i="14"/>
  <c r="E93" i="14"/>
  <c r="D93" i="14"/>
  <c r="C93" i="14"/>
  <c r="A93" i="14"/>
  <c r="R92" i="14"/>
  <c r="Q92" i="14"/>
  <c r="P92" i="14"/>
  <c r="O92" i="14"/>
  <c r="N92" i="14"/>
  <c r="M92" i="14"/>
  <c r="L92" i="14"/>
  <c r="K92" i="14"/>
  <c r="J92" i="14"/>
  <c r="I92" i="14"/>
  <c r="H92" i="14"/>
  <c r="G92" i="14"/>
  <c r="F92" i="14"/>
  <c r="E92" i="14"/>
  <c r="D92" i="14"/>
  <c r="C92" i="14"/>
  <c r="A92" i="14"/>
  <c r="R91" i="14"/>
  <c r="Q91" i="14"/>
  <c r="P91" i="14"/>
  <c r="O91" i="14"/>
  <c r="N91" i="14"/>
  <c r="M91" i="14"/>
  <c r="L91" i="14"/>
  <c r="K91" i="14"/>
  <c r="J91" i="14"/>
  <c r="I91" i="14"/>
  <c r="H91" i="14"/>
  <c r="G91" i="14"/>
  <c r="F91" i="14"/>
  <c r="E91" i="14"/>
  <c r="D91" i="14"/>
  <c r="C91" i="14"/>
  <c r="A91" i="14"/>
  <c r="R90" i="14"/>
  <c r="Q90" i="14"/>
  <c r="P90" i="14"/>
  <c r="O90" i="14"/>
  <c r="N90" i="14"/>
  <c r="M90" i="14"/>
  <c r="L90" i="14"/>
  <c r="K90" i="14"/>
  <c r="J90" i="14"/>
  <c r="I90" i="14"/>
  <c r="H90" i="14"/>
  <c r="G90" i="14"/>
  <c r="F90" i="14"/>
  <c r="E90" i="14"/>
  <c r="D90" i="14"/>
  <c r="C90" i="14"/>
  <c r="A90" i="14"/>
  <c r="R89" i="14"/>
  <c r="Q89" i="14"/>
  <c r="P89" i="14"/>
  <c r="O89" i="14"/>
  <c r="N89" i="14"/>
  <c r="M89" i="14"/>
  <c r="L89" i="14"/>
  <c r="K89" i="14"/>
  <c r="J89" i="14"/>
  <c r="I89" i="14"/>
  <c r="H89" i="14"/>
  <c r="G89" i="14"/>
  <c r="F89" i="14"/>
  <c r="E89" i="14"/>
  <c r="D89" i="14"/>
  <c r="C89" i="14"/>
  <c r="A89" i="14"/>
  <c r="R88" i="14"/>
  <c r="Q88" i="14"/>
  <c r="P88" i="14"/>
  <c r="O88" i="14"/>
  <c r="N88" i="14"/>
  <c r="M88" i="14"/>
  <c r="L88" i="14"/>
  <c r="K88" i="14"/>
  <c r="J88" i="14"/>
  <c r="I88" i="14"/>
  <c r="H88" i="14"/>
  <c r="G88" i="14"/>
  <c r="F88" i="14"/>
  <c r="E88" i="14"/>
  <c r="D88" i="14"/>
  <c r="C88" i="14"/>
  <c r="A88" i="14"/>
  <c r="R87" i="14"/>
  <c r="Q87" i="14"/>
  <c r="P87" i="14"/>
  <c r="O87" i="14"/>
  <c r="N87" i="14"/>
  <c r="M87" i="14"/>
  <c r="L87" i="14"/>
  <c r="K87" i="14"/>
  <c r="J87" i="14"/>
  <c r="I87" i="14"/>
  <c r="H87" i="14"/>
  <c r="G87" i="14"/>
  <c r="F87" i="14"/>
  <c r="E87" i="14"/>
  <c r="D87" i="14"/>
  <c r="C87" i="14"/>
  <c r="A87" i="14"/>
  <c r="R86" i="14"/>
  <c r="Q86" i="14"/>
  <c r="P86" i="14"/>
  <c r="O86" i="14"/>
  <c r="N86" i="14"/>
  <c r="M86" i="14"/>
  <c r="L86" i="14"/>
  <c r="K86" i="14"/>
  <c r="J86" i="14"/>
  <c r="I86" i="14"/>
  <c r="H86" i="14"/>
  <c r="G86" i="14"/>
  <c r="F86" i="14"/>
  <c r="E86" i="14"/>
  <c r="D86" i="14"/>
  <c r="C86" i="14"/>
  <c r="A86" i="14"/>
  <c r="R85" i="14"/>
  <c r="Q85" i="14"/>
  <c r="P85" i="14"/>
  <c r="O85" i="14"/>
  <c r="N85" i="14"/>
  <c r="M85" i="14"/>
  <c r="L85" i="14"/>
  <c r="K85" i="14"/>
  <c r="J85" i="14"/>
  <c r="I85" i="14"/>
  <c r="H85" i="14"/>
  <c r="G85" i="14"/>
  <c r="F85" i="14"/>
  <c r="E85" i="14"/>
  <c r="D85" i="14"/>
  <c r="C85" i="14"/>
  <c r="A85" i="14"/>
  <c r="R84" i="14"/>
  <c r="Q84" i="14"/>
  <c r="P84" i="14"/>
  <c r="O84" i="14"/>
  <c r="N84" i="14"/>
  <c r="M84" i="14"/>
  <c r="L84" i="14"/>
  <c r="K84" i="14"/>
  <c r="J84" i="14"/>
  <c r="I84" i="14"/>
  <c r="H84" i="14"/>
  <c r="G84" i="14"/>
  <c r="F84" i="14"/>
  <c r="E84" i="14"/>
  <c r="D84" i="14"/>
  <c r="C84" i="14"/>
  <c r="A84" i="14"/>
  <c r="R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C83" i="14"/>
  <c r="A83" i="14"/>
  <c r="R82" i="14"/>
  <c r="Q82" i="14"/>
  <c r="P82" i="14"/>
  <c r="O82" i="14"/>
  <c r="N82" i="14"/>
  <c r="M82" i="14"/>
  <c r="L82" i="14"/>
  <c r="K82" i="14"/>
  <c r="J82" i="14"/>
  <c r="I82" i="14"/>
  <c r="H82" i="14"/>
  <c r="G82" i="14"/>
  <c r="F82" i="14"/>
  <c r="E82" i="14"/>
  <c r="D82" i="14"/>
  <c r="C82" i="14"/>
  <c r="A82" i="14"/>
  <c r="R81" i="14"/>
  <c r="Q81" i="14"/>
  <c r="P81" i="14"/>
  <c r="O81" i="14"/>
  <c r="N81" i="14"/>
  <c r="M81" i="14"/>
  <c r="L81" i="14"/>
  <c r="K81" i="14"/>
  <c r="J81" i="14"/>
  <c r="I81" i="14"/>
  <c r="H81" i="14"/>
  <c r="G81" i="14"/>
  <c r="F81" i="14"/>
  <c r="E81" i="14"/>
  <c r="D81" i="14"/>
  <c r="C81" i="14"/>
  <c r="A81" i="14"/>
  <c r="R80" i="14"/>
  <c r="Q80" i="14"/>
  <c r="P80" i="14"/>
  <c r="O80" i="14"/>
  <c r="N80" i="14"/>
  <c r="M80" i="14"/>
  <c r="L80" i="14"/>
  <c r="K80" i="14"/>
  <c r="J80" i="14"/>
  <c r="I80" i="14"/>
  <c r="H80" i="14"/>
  <c r="G80" i="14"/>
  <c r="F80" i="14"/>
  <c r="E80" i="14"/>
  <c r="D80" i="14"/>
  <c r="C80" i="14"/>
  <c r="A80" i="14"/>
  <c r="R79" i="14"/>
  <c r="Q79" i="14"/>
  <c r="P79" i="14"/>
  <c r="O79" i="14"/>
  <c r="N79" i="14"/>
  <c r="M79" i="14"/>
  <c r="L79" i="14"/>
  <c r="K79" i="14"/>
  <c r="J79" i="14"/>
  <c r="I79" i="14"/>
  <c r="H79" i="14"/>
  <c r="G79" i="14"/>
  <c r="F79" i="14"/>
  <c r="E79" i="14"/>
  <c r="D79" i="14"/>
  <c r="C79" i="14"/>
  <c r="A79" i="14"/>
  <c r="R78" i="14"/>
  <c r="Q78" i="14"/>
  <c r="P78" i="14"/>
  <c r="O78" i="14"/>
  <c r="N78" i="14"/>
  <c r="M78" i="14"/>
  <c r="L78" i="14"/>
  <c r="K78" i="14"/>
  <c r="J78" i="14"/>
  <c r="I78" i="14"/>
  <c r="H78" i="14"/>
  <c r="G78" i="14"/>
  <c r="F78" i="14"/>
  <c r="E78" i="14"/>
  <c r="D78" i="14"/>
  <c r="C78" i="14"/>
  <c r="A78" i="14"/>
  <c r="R77" i="14"/>
  <c r="Q77" i="14"/>
  <c r="P77" i="14"/>
  <c r="O77" i="14"/>
  <c r="N77" i="14"/>
  <c r="M77" i="14"/>
  <c r="L77" i="14"/>
  <c r="K77" i="14"/>
  <c r="J77" i="14"/>
  <c r="I77" i="14"/>
  <c r="H77" i="14"/>
  <c r="G77" i="14"/>
  <c r="F77" i="14"/>
  <c r="E77" i="14"/>
  <c r="D77" i="14"/>
  <c r="C77" i="14"/>
  <c r="A77" i="14"/>
  <c r="R76" i="14"/>
  <c r="Q76" i="14"/>
  <c r="P76" i="14"/>
  <c r="O76" i="14"/>
  <c r="N76" i="14"/>
  <c r="M76" i="14"/>
  <c r="L76" i="14"/>
  <c r="K76" i="14"/>
  <c r="J76" i="14"/>
  <c r="I76" i="14"/>
  <c r="H76" i="14"/>
  <c r="G76" i="14"/>
  <c r="F76" i="14"/>
  <c r="E76" i="14"/>
  <c r="D76" i="14"/>
  <c r="C76" i="14"/>
  <c r="A76" i="14"/>
  <c r="R75" i="14"/>
  <c r="Q75" i="14"/>
  <c r="P75" i="14"/>
  <c r="O75" i="14"/>
  <c r="N75" i="14"/>
  <c r="M75" i="14"/>
  <c r="L75" i="14"/>
  <c r="K75" i="14"/>
  <c r="J75" i="14"/>
  <c r="I75" i="14"/>
  <c r="H75" i="14"/>
  <c r="G75" i="14"/>
  <c r="F75" i="14"/>
  <c r="E75" i="14"/>
  <c r="D75" i="14"/>
  <c r="C75" i="14"/>
  <c r="A75" i="14"/>
  <c r="R74" i="14"/>
  <c r="Q74" i="14"/>
  <c r="P74" i="14"/>
  <c r="O74" i="14"/>
  <c r="N74" i="14"/>
  <c r="M74" i="14"/>
  <c r="L74" i="14"/>
  <c r="K74" i="14"/>
  <c r="J74" i="14"/>
  <c r="I74" i="14"/>
  <c r="H74" i="14"/>
  <c r="G74" i="14"/>
  <c r="F74" i="14"/>
  <c r="E74" i="14"/>
  <c r="D74" i="14"/>
  <c r="C74" i="14"/>
  <c r="A74" i="14"/>
  <c r="R73" i="14"/>
  <c r="Q73" i="14"/>
  <c r="P73" i="14"/>
  <c r="O73" i="14"/>
  <c r="N73" i="14"/>
  <c r="M73" i="14"/>
  <c r="L73" i="14"/>
  <c r="K73" i="14"/>
  <c r="J73" i="14"/>
  <c r="I73" i="14"/>
  <c r="H73" i="14"/>
  <c r="G73" i="14"/>
  <c r="F73" i="14"/>
  <c r="E73" i="14"/>
  <c r="D73" i="14"/>
  <c r="C73" i="14"/>
  <c r="A73" i="14"/>
  <c r="R72" i="14"/>
  <c r="Q72" i="14"/>
  <c r="P72" i="14"/>
  <c r="O72" i="14"/>
  <c r="N72" i="14"/>
  <c r="M72" i="14"/>
  <c r="L72" i="14"/>
  <c r="K72" i="14"/>
  <c r="J72" i="14"/>
  <c r="I72" i="14"/>
  <c r="H72" i="14"/>
  <c r="G72" i="14"/>
  <c r="F72" i="14"/>
  <c r="E72" i="14"/>
  <c r="D72" i="14"/>
  <c r="C72" i="14"/>
  <c r="A72" i="14"/>
  <c r="R71" i="14"/>
  <c r="Q71" i="14"/>
  <c r="P71" i="14"/>
  <c r="O71" i="14"/>
  <c r="N71" i="14"/>
  <c r="M71" i="14"/>
  <c r="L71" i="14"/>
  <c r="K71" i="14"/>
  <c r="J71" i="14"/>
  <c r="I71" i="14"/>
  <c r="H71" i="14"/>
  <c r="G71" i="14"/>
  <c r="F71" i="14"/>
  <c r="E71" i="14"/>
  <c r="D71" i="14"/>
  <c r="C71" i="14"/>
  <c r="A71" i="14"/>
  <c r="R70" i="14"/>
  <c r="Q70" i="14"/>
  <c r="P70" i="14"/>
  <c r="O70" i="14"/>
  <c r="N70" i="14"/>
  <c r="M70" i="14"/>
  <c r="L70" i="14"/>
  <c r="K70" i="14"/>
  <c r="J70" i="14"/>
  <c r="I70" i="14"/>
  <c r="H70" i="14"/>
  <c r="G70" i="14"/>
  <c r="F70" i="14"/>
  <c r="E70" i="14"/>
  <c r="D70" i="14"/>
  <c r="C70" i="14"/>
  <c r="A70" i="14"/>
  <c r="R69" i="14"/>
  <c r="Q69" i="14"/>
  <c r="P69" i="14"/>
  <c r="O69" i="14"/>
  <c r="N69" i="14"/>
  <c r="M69" i="14"/>
  <c r="L69" i="14"/>
  <c r="K69" i="14"/>
  <c r="J69" i="14"/>
  <c r="I69" i="14"/>
  <c r="H69" i="14"/>
  <c r="G69" i="14"/>
  <c r="F69" i="14"/>
  <c r="E69" i="14"/>
  <c r="D69" i="14"/>
  <c r="C69" i="14"/>
  <c r="A69" i="14"/>
  <c r="R68" i="14"/>
  <c r="Q68" i="14"/>
  <c r="P68" i="14"/>
  <c r="O68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A68" i="14"/>
  <c r="R67" i="14"/>
  <c r="Q67" i="14"/>
  <c r="P67" i="14"/>
  <c r="O67" i="14"/>
  <c r="N67" i="14"/>
  <c r="M67" i="14"/>
  <c r="L67" i="14"/>
  <c r="K67" i="14"/>
  <c r="J67" i="14"/>
  <c r="I67" i="14"/>
  <c r="H67" i="14"/>
  <c r="G67" i="14"/>
  <c r="F67" i="14"/>
  <c r="E67" i="14"/>
  <c r="D67" i="14"/>
  <c r="C67" i="14"/>
  <c r="A67" i="14"/>
  <c r="R66" i="14"/>
  <c r="Q66" i="14"/>
  <c r="P66" i="14"/>
  <c r="O66" i="14"/>
  <c r="N66" i="14"/>
  <c r="M66" i="14"/>
  <c r="L66" i="14"/>
  <c r="K66" i="14"/>
  <c r="J66" i="14"/>
  <c r="I66" i="14"/>
  <c r="H66" i="14"/>
  <c r="G66" i="14"/>
  <c r="F66" i="14"/>
  <c r="E66" i="14"/>
  <c r="D66" i="14"/>
  <c r="C66" i="14"/>
  <c r="A66" i="14"/>
  <c r="R65" i="14"/>
  <c r="Q65" i="14"/>
  <c r="P65" i="14"/>
  <c r="O65" i="14"/>
  <c r="N65" i="14"/>
  <c r="M65" i="14"/>
  <c r="L65" i="14"/>
  <c r="K65" i="14"/>
  <c r="J65" i="14"/>
  <c r="I65" i="14"/>
  <c r="H65" i="14"/>
  <c r="G65" i="14"/>
  <c r="F65" i="14"/>
  <c r="E65" i="14"/>
  <c r="D65" i="14"/>
  <c r="C65" i="14"/>
  <c r="A65" i="14"/>
  <c r="R64" i="14"/>
  <c r="Q64" i="14"/>
  <c r="P64" i="14"/>
  <c r="O64" i="14"/>
  <c r="N64" i="14"/>
  <c r="M64" i="14"/>
  <c r="L64" i="14"/>
  <c r="K64" i="14"/>
  <c r="J64" i="14"/>
  <c r="I64" i="14"/>
  <c r="H64" i="14"/>
  <c r="G64" i="14"/>
  <c r="F64" i="14"/>
  <c r="E64" i="14"/>
  <c r="D64" i="14"/>
  <c r="C64" i="14"/>
  <c r="A64" i="14"/>
  <c r="R63" i="14"/>
  <c r="Q63" i="14"/>
  <c r="P63" i="14"/>
  <c r="O63" i="14"/>
  <c r="N63" i="14"/>
  <c r="M63" i="14"/>
  <c r="L63" i="14"/>
  <c r="K63" i="14"/>
  <c r="J63" i="14"/>
  <c r="I63" i="14"/>
  <c r="H63" i="14"/>
  <c r="G63" i="14"/>
  <c r="F63" i="14"/>
  <c r="E63" i="14"/>
  <c r="D63" i="14"/>
  <c r="C63" i="14"/>
  <c r="A63" i="14"/>
  <c r="R62" i="14"/>
  <c r="Q62" i="14"/>
  <c r="P62" i="14"/>
  <c r="O62" i="14"/>
  <c r="N62" i="14"/>
  <c r="M62" i="14"/>
  <c r="L62" i="14"/>
  <c r="K62" i="14"/>
  <c r="J62" i="14"/>
  <c r="I62" i="14"/>
  <c r="H62" i="14"/>
  <c r="G62" i="14"/>
  <c r="F62" i="14"/>
  <c r="E62" i="14"/>
  <c r="D62" i="14"/>
  <c r="C62" i="14"/>
  <c r="A62" i="14"/>
  <c r="R61" i="14"/>
  <c r="Q61" i="14"/>
  <c r="P61" i="14"/>
  <c r="O61" i="14"/>
  <c r="N61" i="14"/>
  <c r="M61" i="14"/>
  <c r="L61" i="14"/>
  <c r="K61" i="14"/>
  <c r="J61" i="14"/>
  <c r="I61" i="14"/>
  <c r="H61" i="14"/>
  <c r="G61" i="14"/>
  <c r="F61" i="14"/>
  <c r="E61" i="14"/>
  <c r="D61" i="14"/>
  <c r="C61" i="14"/>
  <c r="A61" i="14"/>
  <c r="R60" i="14"/>
  <c r="Q60" i="14"/>
  <c r="P60" i="14"/>
  <c r="O60" i="14"/>
  <c r="N60" i="14"/>
  <c r="M60" i="14"/>
  <c r="L60" i="14"/>
  <c r="K60" i="14"/>
  <c r="J60" i="14"/>
  <c r="I60" i="14"/>
  <c r="H60" i="14"/>
  <c r="G60" i="14"/>
  <c r="F60" i="14"/>
  <c r="E60" i="14"/>
  <c r="D60" i="14"/>
  <c r="C60" i="14"/>
  <c r="A60" i="14"/>
  <c r="R59" i="14"/>
  <c r="Q59" i="14"/>
  <c r="P59" i="14"/>
  <c r="O59" i="14"/>
  <c r="N59" i="14"/>
  <c r="M59" i="14"/>
  <c r="L59" i="14"/>
  <c r="K59" i="14"/>
  <c r="J59" i="14"/>
  <c r="I59" i="14"/>
  <c r="H59" i="14"/>
  <c r="G59" i="14"/>
  <c r="F59" i="14"/>
  <c r="E59" i="14"/>
  <c r="D59" i="14"/>
  <c r="C59" i="14"/>
  <c r="A59" i="14"/>
  <c r="R58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E58" i="14"/>
  <c r="D58" i="14"/>
  <c r="C58" i="14"/>
  <c r="A58" i="14"/>
  <c r="R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C57" i="14"/>
  <c r="A57" i="14"/>
  <c r="R56" i="14"/>
  <c r="Q56" i="14"/>
  <c r="P56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C56" i="14"/>
  <c r="A56" i="14"/>
  <c r="R55" i="14"/>
  <c r="Q55" i="14"/>
  <c r="P55" i="14"/>
  <c r="O55" i="14"/>
  <c r="N55" i="14"/>
  <c r="M55" i="14"/>
  <c r="L55" i="14"/>
  <c r="K55" i="14"/>
  <c r="J55" i="14"/>
  <c r="I55" i="14"/>
  <c r="H55" i="14"/>
  <c r="G55" i="14"/>
  <c r="F55" i="14"/>
  <c r="E55" i="14"/>
  <c r="D55" i="14"/>
  <c r="C55" i="14"/>
  <c r="A55" i="14"/>
  <c r="R54" i="14"/>
  <c r="Q54" i="14"/>
  <c r="P54" i="14"/>
  <c r="O54" i="14"/>
  <c r="N54" i="14"/>
  <c r="M54" i="14"/>
  <c r="L54" i="14"/>
  <c r="K54" i="14"/>
  <c r="J54" i="14"/>
  <c r="I54" i="14"/>
  <c r="H54" i="14"/>
  <c r="G54" i="14"/>
  <c r="F54" i="14"/>
  <c r="E54" i="14"/>
  <c r="D54" i="14"/>
  <c r="C54" i="14"/>
  <c r="A54" i="14"/>
  <c r="R53" i="14"/>
  <c r="Q53" i="14"/>
  <c r="P53" i="14"/>
  <c r="O53" i="14"/>
  <c r="N53" i="14"/>
  <c r="M53" i="14"/>
  <c r="L53" i="14"/>
  <c r="K53" i="14"/>
  <c r="J53" i="14"/>
  <c r="I53" i="14"/>
  <c r="H53" i="14"/>
  <c r="G53" i="14"/>
  <c r="F53" i="14"/>
  <c r="E53" i="14"/>
  <c r="D53" i="14"/>
  <c r="C53" i="14"/>
  <c r="A53" i="14"/>
  <c r="R52" i="14"/>
  <c r="Q52" i="14"/>
  <c r="P52" i="14"/>
  <c r="O52" i="14"/>
  <c r="N52" i="14"/>
  <c r="M52" i="14"/>
  <c r="L52" i="14"/>
  <c r="K52" i="14"/>
  <c r="J52" i="14"/>
  <c r="I52" i="14"/>
  <c r="H52" i="14"/>
  <c r="G52" i="14"/>
  <c r="F52" i="14"/>
  <c r="E52" i="14"/>
  <c r="D52" i="14"/>
  <c r="C52" i="14"/>
  <c r="A52" i="14"/>
  <c r="R51" i="14"/>
  <c r="Q51" i="14"/>
  <c r="P51" i="14"/>
  <c r="O51" i="14"/>
  <c r="N51" i="14"/>
  <c r="M51" i="14"/>
  <c r="L51" i="14"/>
  <c r="K51" i="14"/>
  <c r="J51" i="14"/>
  <c r="I51" i="14"/>
  <c r="H51" i="14"/>
  <c r="G51" i="14"/>
  <c r="F51" i="14"/>
  <c r="E51" i="14"/>
  <c r="D51" i="14"/>
  <c r="C51" i="14"/>
  <c r="A51" i="14"/>
  <c r="R50" i="14"/>
  <c r="Q50" i="14"/>
  <c r="P50" i="14"/>
  <c r="O50" i="14"/>
  <c r="N50" i="14"/>
  <c r="M50" i="14"/>
  <c r="L50" i="14"/>
  <c r="K50" i="14"/>
  <c r="J50" i="14"/>
  <c r="I50" i="14"/>
  <c r="H50" i="14"/>
  <c r="G50" i="14"/>
  <c r="F50" i="14"/>
  <c r="E50" i="14"/>
  <c r="D50" i="14"/>
  <c r="C50" i="14"/>
  <c r="A50" i="14"/>
  <c r="R49" i="14"/>
  <c r="Q49" i="14"/>
  <c r="P49" i="14"/>
  <c r="O49" i="14"/>
  <c r="N49" i="14"/>
  <c r="M49" i="14"/>
  <c r="L49" i="14"/>
  <c r="K49" i="14"/>
  <c r="J49" i="14"/>
  <c r="I49" i="14"/>
  <c r="H49" i="14"/>
  <c r="G49" i="14"/>
  <c r="F49" i="14"/>
  <c r="E49" i="14"/>
  <c r="D49" i="14"/>
  <c r="C49" i="14"/>
  <c r="A49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C48" i="14"/>
  <c r="A48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C47" i="14"/>
  <c r="A47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A46" i="14"/>
  <c r="R45" i="14"/>
  <c r="Q45" i="14"/>
  <c r="P45" i="14"/>
  <c r="O45" i="14"/>
  <c r="N45" i="14"/>
  <c r="M45" i="14"/>
  <c r="L45" i="14"/>
  <c r="K45" i="14"/>
  <c r="J45" i="14"/>
  <c r="I45" i="14"/>
  <c r="H45" i="14"/>
  <c r="G45" i="14"/>
  <c r="F45" i="14"/>
  <c r="E45" i="14"/>
  <c r="D45" i="14"/>
  <c r="C45" i="14"/>
  <c r="A45" i="14"/>
  <c r="R44" i="14"/>
  <c r="Q44" i="14"/>
  <c r="P44" i="14"/>
  <c r="O44" i="14"/>
  <c r="N44" i="14"/>
  <c r="M44" i="14"/>
  <c r="L44" i="14"/>
  <c r="K44" i="14"/>
  <c r="J44" i="14"/>
  <c r="I44" i="14"/>
  <c r="H44" i="14"/>
  <c r="G44" i="14"/>
  <c r="F44" i="14"/>
  <c r="E44" i="14"/>
  <c r="D44" i="14"/>
  <c r="C44" i="14"/>
  <c r="A44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C43" i="14"/>
  <c r="A43" i="14"/>
  <c r="R42" i="14"/>
  <c r="Q42" i="14"/>
  <c r="P42" i="14"/>
  <c r="O42" i="14"/>
  <c r="N42" i="14"/>
  <c r="M42" i="14"/>
  <c r="L42" i="14"/>
  <c r="K42" i="14"/>
  <c r="J42" i="14"/>
  <c r="I42" i="14"/>
  <c r="H42" i="14"/>
  <c r="G42" i="14"/>
  <c r="F42" i="14"/>
  <c r="E42" i="14"/>
  <c r="D42" i="14"/>
  <c r="C42" i="14"/>
  <c r="A42" i="14"/>
  <c r="R41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C41" i="14"/>
  <c r="A41" i="14"/>
  <c r="R40" i="14"/>
  <c r="Q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C40" i="14"/>
  <c r="A40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A39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A38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A37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A36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A35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A34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A33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A32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A31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A30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A29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A28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A27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A26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A25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A24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A23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A22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A21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A20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A19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A18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A17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A16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A15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A14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A13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A12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A11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A10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A9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A8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A7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A6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A5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A4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A3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A2" i="14"/>
  <c r="Y1" i="14"/>
  <c r="X1" i="14"/>
  <c r="W1" i="14"/>
  <c r="V1" i="14"/>
  <c r="U1" i="14"/>
  <c r="T1" i="14"/>
  <c r="S1" i="14"/>
  <c r="R1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D1" i="14"/>
  <c r="C1" i="14"/>
  <c r="B1" i="14"/>
  <c r="AW6" i="9"/>
  <c r="AX6" i="9" s="1"/>
  <c r="AW7" i="9"/>
  <c r="AX7" i="9" s="1"/>
  <c r="AW8" i="9"/>
  <c r="AX8" i="9" s="1"/>
  <c r="AW9" i="9"/>
  <c r="AX9" i="9" s="1"/>
  <c r="AW10" i="9"/>
  <c r="AX10" i="9" s="1"/>
  <c r="AW11" i="9"/>
  <c r="AX11" i="9" s="1"/>
  <c r="AW12" i="9"/>
  <c r="AX12" i="9" s="1"/>
  <c r="AW13" i="9"/>
  <c r="AX13" i="9" s="1"/>
  <c r="AW14" i="9"/>
  <c r="AX14" i="9" s="1"/>
  <c r="AW15" i="9"/>
  <c r="AX15" i="9" s="1"/>
  <c r="AW16" i="9"/>
  <c r="AX16" i="9" s="1"/>
  <c r="AW17" i="9"/>
  <c r="AX17" i="9" s="1"/>
  <c r="AW18" i="9"/>
  <c r="AX18" i="9" s="1"/>
  <c r="AW19" i="9"/>
  <c r="AX19" i="9" s="1"/>
  <c r="AW20" i="9"/>
  <c r="AX20" i="9" s="1"/>
  <c r="AW21" i="9"/>
  <c r="AX21" i="9" s="1"/>
  <c r="AW22" i="9"/>
  <c r="AX22" i="9" s="1"/>
  <c r="AW23" i="9"/>
  <c r="AX23" i="9" s="1"/>
  <c r="AW24" i="9"/>
  <c r="AX24" i="9" s="1"/>
  <c r="AW25" i="9"/>
  <c r="AX25" i="9" s="1"/>
  <c r="AW26" i="9"/>
  <c r="AX26" i="9" s="1"/>
  <c r="AW27" i="9"/>
  <c r="AX27" i="9" s="1"/>
  <c r="AW28" i="9"/>
  <c r="AX28" i="9" s="1"/>
  <c r="AW29" i="9"/>
  <c r="AX29" i="9" s="1"/>
  <c r="AW30" i="9"/>
  <c r="AX30" i="9" s="1"/>
  <c r="AW31" i="9"/>
  <c r="AX31" i="9" s="1"/>
  <c r="AW32" i="9"/>
  <c r="AX32" i="9" s="1"/>
  <c r="AW33" i="9"/>
  <c r="AX33" i="9" s="1"/>
  <c r="AW34" i="9"/>
  <c r="AX34" i="9" s="1"/>
  <c r="AW35" i="9"/>
  <c r="AX35" i="9" s="1"/>
  <c r="AW36" i="9"/>
  <c r="AX36" i="9" s="1"/>
  <c r="AW37" i="9"/>
  <c r="AX37" i="9" s="1"/>
  <c r="AW38" i="9"/>
  <c r="AX38" i="9" s="1"/>
  <c r="AW39" i="9"/>
  <c r="AX39" i="9" s="1"/>
  <c r="AW40" i="9"/>
  <c r="AX40" i="9" s="1"/>
  <c r="AW41" i="9"/>
  <c r="AX41" i="9" s="1"/>
  <c r="AW42" i="9"/>
  <c r="AX42" i="9" s="1"/>
  <c r="AW43" i="9"/>
  <c r="AX43" i="9" s="1"/>
  <c r="AW44" i="9"/>
  <c r="AX44" i="9" s="1"/>
  <c r="AW45" i="9"/>
  <c r="AX45" i="9" s="1"/>
  <c r="AW46" i="9"/>
  <c r="AX46" i="9" s="1"/>
  <c r="AW47" i="9"/>
  <c r="AX47" i="9" s="1"/>
  <c r="AW48" i="9"/>
  <c r="AX48" i="9" s="1"/>
  <c r="AW49" i="9"/>
  <c r="AX49" i="9" s="1"/>
  <c r="AW50" i="9"/>
  <c r="AX50" i="9" s="1"/>
  <c r="AW51" i="9"/>
  <c r="AX51" i="9" s="1"/>
  <c r="AW52" i="9"/>
  <c r="AX52" i="9" s="1"/>
  <c r="AW53" i="9"/>
  <c r="AX53" i="9" s="1"/>
  <c r="AW54" i="9"/>
  <c r="AX54" i="9" s="1"/>
  <c r="AW55" i="9"/>
  <c r="AX55" i="9" s="1"/>
  <c r="AW56" i="9"/>
  <c r="AX56" i="9" s="1"/>
  <c r="AW57" i="9"/>
  <c r="AX57" i="9" s="1"/>
  <c r="AW58" i="9"/>
  <c r="AX58" i="9" s="1"/>
  <c r="AW59" i="9"/>
  <c r="AX59" i="9" s="1"/>
  <c r="AW60" i="9"/>
  <c r="AX60" i="9" s="1"/>
  <c r="AW61" i="9"/>
  <c r="AX61" i="9" s="1"/>
  <c r="AW62" i="9"/>
  <c r="AX62" i="9" s="1"/>
  <c r="AW63" i="9"/>
  <c r="AX63" i="9" s="1"/>
  <c r="AW64" i="9"/>
  <c r="AX64" i="9" s="1"/>
  <c r="AW65" i="9"/>
  <c r="AX65" i="9" s="1"/>
  <c r="AW66" i="9"/>
  <c r="AX66" i="9" s="1"/>
  <c r="AW67" i="9"/>
  <c r="AX67" i="9" s="1"/>
  <c r="AW68" i="9"/>
  <c r="AX68" i="9" s="1"/>
  <c r="AW69" i="9"/>
  <c r="AX69" i="9" s="1"/>
  <c r="AW70" i="9"/>
  <c r="AX70" i="9" s="1"/>
  <c r="AW71" i="9"/>
  <c r="AX71" i="9" s="1"/>
  <c r="AW72" i="9"/>
  <c r="AX72" i="9" s="1"/>
  <c r="AW73" i="9"/>
  <c r="AX73" i="9" s="1"/>
  <c r="AW74" i="9"/>
  <c r="AX74" i="9" s="1"/>
  <c r="AW75" i="9"/>
  <c r="AX75" i="9" s="1"/>
  <c r="AW76" i="9"/>
  <c r="AX76" i="9" s="1"/>
  <c r="AW77" i="9"/>
  <c r="AX77" i="9" s="1"/>
  <c r="AW78" i="9"/>
  <c r="AX78" i="9" s="1"/>
  <c r="AW79" i="9"/>
  <c r="AX79" i="9" s="1"/>
  <c r="AW80" i="9"/>
  <c r="AX80" i="9" s="1"/>
  <c r="AW81" i="9"/>
  <c r="AX81" i="9" s="1"/>
  <c r="AW82" i="9"/>
  <c r="AX82" i="9" s="1"/>
  <c r="AW83" i="9"/>
  <c r="AX83" i="9" s="1"/>
  <c r="AW84" i="9"/>
  <c r="AX84" i="9" s="1"/>
  <c r="AW85" i="9"/>
  <c r="AX85" i="9" s="1"/>
  <c r="AW86" i="9"/>
  <c r="AX86" i="9" s="1"/>
  <c r="AW87" i="9"/>
  <c r="AX87" i="9" s="1"/>
  <c r="AW88" i="9"/>
  <c r="AX88" i="9" s="1"/>
  <c r="AW89" i="9"/>
  <c r="AX89" i="9" s="1"/>
  <c r="AW90" i="9"/>
  <c r="AX90" i="9" s="1"/>
  <c r="AW91" i="9"/>
  <c r="AX91" i="9" s="1"/>
  <c r="AW92" i="9"/>
  <c r="AX92" i="9" s="1"/>
  <c r="AW93" i="9"/>
  <c r="AX93" i="9" s="1"/>
  <c r="AW94" i="9"/>
  <c r="AX94" i="9" s="1"/>
  <c r="AW95" i="9"/>
  <c r="AX95" i="9" s="1"/>
  <c r="AW96" i="9"/>
  <c r="AX96" i="9" s="1"/>
  <c r="AW97" i="9"/>
  <c r="AX97" i="9" s="1"/>
  <c r="AW98" i="9"/>
  <c r="AX98" i="9" s="1"/>
  <c r="AW99" i="9"/>
  <c r="AX99" i="9" s="1"/>
  <c r="AW100" i="9"/>
  <c r="AX100" i="9" s="1"/>
  <c r="AW101" i="9"/>
  <c r="AX101" i="9" s="1"/>
  <c r="AW102" i="9"/>
  <c r="AX102" i="9" s="1"/>
  <c r="AW103" i="9"/>
  <c r="AX103" i="9" s="1"/>
  <c r="AW104" i="9"/>
  <c r="AX104" i="9" s="1"/>
  <c r="AW105" i="9"/>
  <c r="AX105" i="9" s="1"/>
  <c r="AW106" i="9"/>
  <c r="AX106" i="9" s="1"/>
  <c r="AW107" i="9"/>
  <c r="AX107" i="9" s="1"/>
  <c r="AW108" i="9"/>
  <c r="AX108" i="9" s="1"/>
  <c r="AW109" i="9"/>
  <c r="AX109" i="9" s="1"/>
  <c r="AW110" i="9"/>
  <c r="AX110" i="9" s="1"/>
  <c r="AW111" i="9"/>
  <c r="AX111" i="9" s="1"/>
  <c r="AW112" i="9"/>
  <c r="AX112" i="9" s="1"/>
  <c r="AW113" i="9"/>
  <c r="AX113" i="9" s="1"/>
  <c r="AW114" i="9"/>
  <c r="AX114" i="9" s="1"/>
  <c r="AW115" i="9"/>
  <c r="AX115" i="9" s="1"/>
  <c r="AW116" i="9"/>
  <c r="AX116" i="9" s="1"/>
  <c r="AW117" i="9"/>
  <c r="AX117" i="9" s="1"/>
  <c r="AW118" i="9"/>
  <c r="AX118" i="9" s="1"/>
  <c r="AW119" i="9"/>
  <c r="AX119" i="9" s="1"/>
  <c r="AW120" i="9"/>
  <c r="AX120" i="9" s="1"/>
  <c r="AW121" i="9"/>
  <c r="AX121" i="9" s="1"/>
  <c r="AW122" i="9"/>
  <c r="AX122" i="9" s="1"/>
  <c r="AW123" i="9"/>
  <c r="AX123" i="9" s="1"/>
  <c r="AW124" i="9"/>
  <c r="AX124" i="9" s="1"/>
  <c r="AW125" i="9"/>
  <c r="AX125" i="9" s="1"/>
  <c r="AW126" i="9"/>
  <c r="AX126" i="9" s="1"/>
  <c r="AW127" i="9"/>
  <c r="AX127" i="9" s="1"/>
  <c r="AW128" i="9"/>
  <c r="AX128" i="9" s="1"/>
  <c r="AW129" i="9"/>
  <c r="AX129" i="9" s="1"/>
  <c r="AW130" i="9"/>
  <c r="AX130" i="9" s="1"/>
  <c r="AW131" i="9"/>
  <c r="AX131" i="9" s="1"/>
  <c r="AW132" i="9"/>
  <c r="AX132" i="9" s="1"/>
  <c r="AW133" i="9"/>
  <c r="AX133" i="9" s="1"/>
  <c r="AW134" i="9"/>
  <c r="AX134" i="9" s="1"/>
  <c r="AW135" i="9"/>
  <c r="AX135" i="9" s="1"/>
  <c r="AW136" i="9"/>
  <c r="AX136" i="9" s="1"/>
  <c r="AW137" i="9"/>
  <c r="AX137" i="9" s="1"/>
  <c r="AW138" i="9"/>
  <c r="AX138" i="9" s="1"/>
  <c r="AW139" i="9"/>
  <c r="AX139" i="9" s="1"/>
  <c r="AW140" i="9"/>
  <c r="AX140" i="9" s="1"/>
  <c r="AW141" i="9"/>
  <c r="AX141" i="9" s="1"/>
  <c r="AW142" i="9"/>
  <c r="AX142" i="9" s="1"/>
  <c r="AW143" i="9"/>
  <c r="AX143" i="9" s="1"/>
  <c r="AW144" i="9"/>
  <c r="AX144" i="9" s="1"/>
  <c r="AW145" i="9"/>
  <c r="AX145" i="9" s="1"/>
  <c r="AW5" i="9"/>
  <c r="AX5" i="9" s="1"/>
  <c r="AH4" i="9" a="1"/>
  <c r="AH4" i="9" s="1"/>
  <c r="AH5" i="9" a="1"/>
  <c r="AH5" i="9" s="1"/>
  <c r="AH6" i="9" a="1"/>
  <c r="AH6" i="9" s="1"/>
  <c r="AH7" i="9" a="1"/>
  <c r="AH7" i="9" s="1"/>
  <c r="AH8" i="9" a="1"/>
  <c r="AH8" i="9" s="1"/>
  <c r="AH9" i="9" a="1"/>
  <c r="AH9" i="9" s="1"/>
  <c r="AE3" i="15" s="1"/>
  <c r="AH10" i="9" a="1"/>
  <c r="AH10" i="9" s="1"/>
  <c r="AE4" i="15" s="1"/>
  <c r="AH11" i="9" a="1"/>
  <c r="AH11" i="9" s="1"/>
  <c r="AE5" i="15" s="1"/>
  <c r="AH12" i="9" a="1"/>
  <c r="AH12" i="9" s="1"/>
  <c r="AE6" i="15" s="1"/>
  <c r="AH13" i="9" a="1"/>
  <c r="AH13" i="9" s="1"/>
  <c r="AE7" i="15" s="1"/>
  <c r="AH14" i="9" a="1"/>
  <c r="AH14" i="9" s="1"/>
  <c r="AE8" i="15" s="1"/>
  <c r="AH15" i="9" a="1"/>
  <c r="AH15" i="9" s="1"/>
  <c r="AE9" i="15" s="1"/>
  <c r="AH16" i="9" a="1"/>
  <c r="AH16" i="9" s="1"/>
  <c r="AE10" i="15" s="1"/>
  <c r="AH17" i="9" a="1"/>
  <c r="AH17" i="9" s="1"/>
  <c r="AE11" i="15" s="1"/>
  <c r="AH18" i="9" a="1"/>
  <c r="AH18" i="9" s="1"/>
  <c r="AE12" i="15" s="1"/>
  <c r="AH19" i="9" a="1"/>
  <c r="AH19" i="9" s="1"/>
  <c r="AE13" i="15" s="1"/>
  <c r="AH20" i="9" a="1"/>
  <c r="AH20" i="9" s="1"/>
  <c r="AE14" i="15" s="1"/>
  <c r="AH21" i="9" a="1"/>
  <c r="AH21" i="9" s="1"/>
  <c r="AE15" i="15" s="1"/>
  <c r="AH22" i="9" a="1"/>
  <c r="AH22" i="9" s="1"/>
  <c r="AE16" i="15" s="1"/>
  <c r="AH23" i="9" a="1"/>
  <c r="AH23" i="9" s="1"/>
  <c r="AE17" i="15" s="1"/>
  <c r="AH24" i="9" a="1"/>
  <c r="AH24" i="9" s="1"/>
  <c r="AE18" i="15" s="1"/>
  <c r="AH25" i="9" a="1"/>
  <c r="AH25" i="9" s="1"/>
  <c r="AE19" i="15" s="1"/>
  <c r="AH26" i="9" a="1"/>
  <c r="AH26" i="9" s="1"/>
  <c r="AE20" i="15" s="1"/>
  <c r="AH27" i="9" a="1"/>
  <c r="AH27" i="9" s="1"/>
  <c r="AE21" i="15" s="1"/>
  <c r="AH28" i="9" a="1"/>
  <c r="AH28" i="9" s="1"/>
  <c r="AE22" i="15" s="1"/>
  <c r="AH29" i="9" a="1"/>
  <c r="AH29" i="9" s="1"/>
  <c r="AE23" i="15" s="1"/>
  <c r="AH30" i="9" a="1"/>
  <c r="AH30" i="9" s="1"/>
  <c r="AE24" i="15" s="1"/>
  <c r="AH31" i="9" a="1"/>
  <c r="AH31" i="9" s="1"/>
  <c r="AE25" i="15" s="1"/>
  <c r="AH32" i="9" a="1"/>
  <c r="AH32" i="9" s="1"/>
  <c r="AE26" i="15" s="1"/>
  <c r="AH33" i="9" a="1"/>
  <c r="AH33" i="9" s="1"/>
  <c r="AE27" i="15" s="1"/>
  <c r="AH34" i="9" a="1"/>
  <c r="AH34" i="9" s="1"/>
  <c r="AE28" i="15" s="1"/>
  <c r="AH35" i="9" a="1"/>
  <c r="AH35" i="9" s="1"/>
  <c r="AE29" i="15" s="1"/>
  <c r="AH36" i="9" a="1"/>
  <c r="AH36" i="9" s="1"/>
  <c r="AE30" i="15" s="1"/>
  <c r="AH37" i="9" a="1"/>
  <c r="AH37" i="9" s="1"/>
  <c r="AE31" i="15" s="1"/>
  <c r="AH38" i="9" a="1"/>
  <c r="AH38" i="9" s="1"/>
  <c r="AE32" i="15" s="1"/>
  <c r="AH39" i="9" a="1"/>
  <c r="AH39" i="9" s="1"/>
  <c r="AE33" i="15" s="1"/>
  <c r="AH40" i="9" a="1"/>
  <c r="AH40" i="9" s="1"/>
  <c r="AE34" i="15" s="1"/>
  <c r="AH41" i="9" a="1"/>
  <c r="AH41" i="9" s="1"/>
  <c r="AE35" i="15" s="1"/>
  <c r="AH42" i="9" a="1"/>
  <c r="AH42" i="9" s="1"/>
  <c r="AE36" i="15" s="1"/>
  <c r="AH43" i="9" a="1"/>
  <c r="AH43" i="9" s="1"/>
  <c r="AE37" i="15" s="1"/>
  <c r="AH44" i="9" a="1"/>
  <c r="AH44" i="9" s="1"/>
  <c r="AE38" i="15" s="1"/>
  <c r="AH45" i="9" a="1"/>
  <c r="AH45" i="9" s="1"/>
  <c r="AE39" i="15" s="1"/>
  <c r="AH46" i="9" a="1"/>
  <c r="AH46" i="9" s="1"/>
  <c r="AE40" i="15" s="1"/>
  <c r="AH47" i="9" a="1"/>
  <c r="AH47" i="9" s="1"/>
  <c r="AE41" i="15" s="1"/>
  <c r="AH48" i="9" a="1"/>
  <c r="AH48" i="9" s="1"/>
  <c r="AE42" i="15" s="1"/>
  <c r="AH49" i="9" a="1"/>
  <c r="AH49" i="9" s="1"/>
  <c r="AE43" i="15" s="1"/>
  <c r="AH50" i="9" a="1"/>
  <c r="AH50" i="9" s="1"/>
  <c r="AE44" i="15" s="1"/>
  <c r="AH51" i="9" a="1"/>
  <c r="AH51" i="9" s="1"/>
  <c r="AE45" i="15" s="1"/>
  <c r="AH52" i="9" a="1"/>
  <c r="AH52" i="9" s="1"/>
  <c r="AE46" i="15" s="1"/>
  <c r="AH53" i="9" a="1"/>
  <c r="AH53" i="9" s="1"/>
  <c r="AE47" i="15" s="1"/>
  <c r="AH54" i="9" a="1"/>
  <c r="AH54" i="9" s="1"/>
  <c r="AE48" i="15" s="1"/>
  <c r="AH55" i="9" a="1"/>
  <c r="AH55" i="9" s="1"/>
  <c r="AE49" i="15" s="1"/>
  <c r="AH56" i="9" a="1"/>
  <c r="AH56" i="9" s="1"/>
  <c r="AE50" i="15" s="1"/>
  <c r="AH57" i="9" a="1"/>
  <c r="AH57" i="9" s="1"/>
  <c r="AE51" i="15" s="1"/>
  <c r="AH58" i="9" a="1"/>
  <c r="AH58" i="9" s="1"/>
  <c r="AE52" i="15" s="1"/>
  <c r="AH59" i="9" a="1"/>
  <c r="AH59" i="9" s="1"/>
  <c r="AE53" i="15" s="1"/>
  <c r="AH60" i="9" a="1"/>
  <c r="AH60" i="9" s="1"/>
  <c r="AE54" i="15" s="1"/>
  <c r="AH61" i="9" a="1"/>
  <c r="AH61" i="9" s="1"/>
  <c r="AE55" i="15" s="1"/>
  <c r="AH62" i="9" a="1"/>
  <c r="AH62" i="9" s="1"/>
  <c r="AE56" i="15" s="1"/>
  <c r="AH63" i="9" a="1"/>
  <c r="AH63" i="9" s="1"/>
  <c r="AE57" i="15" s="1"/>
  <c r="AH64" i="9" a="1"/>
  <c r="AH64" i="9" s="1"/>
  <c r="AE58" i="15" s="1"/>
  <c r="AH65" i="9" a="1"/>
  <c r="AH65" i="9" s="1"/>
  <c r="AE59" i="15" s="1"/>
  <c r="AH66" i="9" a="1"/>
  <c r="AH66" i="9" s="1"/>
  <c r="AE60" i="15" s="1"/>
  <c r="AH67" i="9" a="1"/>
  <c r="AH67" i="9" s="1"/>
  <c r="AE61" i="15" s="1"/>
  <c r="AH68" i="9" a="1"/>
  <c r="AH68" i="9" s="1"/>
  <c r="AE62" i="15" s="1"/>
  <c r="AH69" i="9" a="1"/>
  <c r="AH69" i="9" s="1"/>
  <c r="AE63" i="15" s="1"/>
  <c r="AH70" i="9" a="1"/>
  <c r="AH70" i="9" s="1"/>
  <c r="AE64" i="15" s="1"/>
  <c r="AH71" i="9" a="1"/>
  <c r="AH71" i="9" s="1"/>
  <c r="AE65" i="15" s="1"/>
  <c r="AH72" i="9" a="1"/>
  <c r="AH72" i="9" s="1"/>
  <c r="AE66" i="15" s="1"/>
  <c r="AH73" i="9" a="1"/>
  <c r="AH73" i="9" s="1"/>
  <c r="AE67" i="15" s="1"/>
  <c r="AH74" i="9" a="1"/>
  <c r="AH74" i="9" s="1"/>
  <c r="AE68" i="14" s="1"/>
  <c r="AH75" i="9" a="1"/>
  <c r="AH75" i="9" s="1"/>
  <c r="AE69" i="14" s="1"/>
  <c r="AH76" i="9" a="1"/>
  <c r="AH76" i="9" s="1"/>
  <c r="AH77" i="9" a="1"/>
  <c r="AH77" i="9" s="1"/>
  <c r="AE71" i="14" s="1"/>
  <c r="AH78" i="9" a="1"/>
  <c r="AH78" i="9" s="1"/>
  <c r="AE72" i="14" s="1"/>
  <c r="AH79" i="9" a="1"/>
  <c r="AH79" i="9" s="1"/>
  <c r="AE73" i="14" s="1"/>
  <c r="AH80" i="9" a="1"/>
  <c r="AH80" i="9" s="1"/>
  <c r="AH81" i="9" a="1"/>
  <c r="AH81" i="9" s="1"/>
  <c r="AE75" i="14" s="1"/>
  <c r="AH82" i="9" a="1"/>
  <c r="AH82" i="9" s="1"/>
  <c r="AH83" i="9" a="1"/>
  <c r="AH83" i="9" s="1"/>
  <c r="AE77" i="14" s="1"/>
  <c r="AH84" i="9" a="1"/>
  <c r="AH84" i="9" s="1"/>
  <c r="AH85" i="9" a="1"/>
  <c r="AH85" i="9" s="1"/>
  <c r="AE79" i="14" s="1"/>
  <c r="AH86" i="9" a="1"/>
  <c r="AH86" i="9" s="1"/>
  <c r="AE80" i="14" s="1"/>
  <c r="AH87" i="9" a="1"/>
  <c r="AH87" i="9" s="1"/>
  <c r="AE81" i="14" s="1"/>
  <c r="AH88" i="9" a="1"/>
  <c r="AH88" i="9" s="1"/>
  <c r="AH89" i="9" a="1"/>
  <c r="AH89" i="9" s="1"/>
  <c r="AE83" i="14" s="1"/>
  <c r="AH90" i="9" a="1"/>
  <c r="AH90" i="9" s="1"/>
  <c r="AE84" i="14" s="1"/>
  <c r="AH91" i="9" a="1"/>
  <c r="AH91" i="9" s="1"/>
  <c r="AE85" i="14" s="1"/>
  <c r="AH92" i="9" a="1"/>
  <c r="AH92" i="9" s="1"/>
  <c r="AH93" i="9" a="1"/>
  <c r="AH93" i="9" s="1"/>
  <c r="AH94" i="9" a="1"/>
  <c r="AH94" i="9" s="1"/>
  <c r="AE88" i="14" s="1"/>
  <c r="AH95" i="9" a="1"/>
  <c r="AH95" i="9" s="1"/>
  <c r="AE89" i="14" s="1"/>
  <c r="AH96" i="9" a="1"/>
  <c r="AH96" i="9" s="1"/>
  <c r="AH97" i="9" a="1"/>
  <c r="AH97" i="9" s="1"/>
  <c r="AE91" i="14" s="1"/>
  <c r="AH98" i="9" a="1"/>
  <c r="AH98" i="9" s="1"/>
  <c r="AH99" i="9" a="1"/>
  <c r="AH99" i="9" s="1"/>
  <c r="AE93" i="14" s="1"/>
  <c r="AH100" i="9" a="1"/>
  <c r="AH100" i="9" s="1"/>
  <c r="AE94" i="14" s="1"/>
  <c r="AH101" i="9" a="1"/>
  <c r="AH101" i="9" s="1"/>
  <c r="AE95" i="14" s="1"/>
  <c r="AH102" i="9" a="1"/>
  <c r="AH102" i="9" s="1"/>
  <c r="AH103" i="9" a="1"/>
  <c r="AH103" i="9" s="1"/>
  <c r="AH104" i="9" a="1"/>
  <c r="AH104" i="9" s="1"/>
  <c r="AH105" i="9" a="1"/>
  <c r="AH105" i="9" s="1"/>
  <c r="AE99" i="14" s="1"/>
  <c r="AH106" i="9" a="1"/>
  <c r="AH106" i="9" s="1"/>
  <c r="AE100" i="14" s="1"/>
  <c r="AH107" i="9" a="1"/>
  <c r="AH107" i="9" s="1"/>
  <c r="AE101" i="14" s="1"/>
  <c r="AH108" i="9" a="1"/>
  <c r="AH108" i="9" s="1"/>
  <c r="AH109" i="9" a="1"/>
  <c r="AH109" i="9" s="1"/>
  <c r="AH110" i="9" a="1"/>
  <c r="AH110" i="9" s="1"/>
  <c r="AE104" i="14" s="1"/>
  <c r="AH111" i="9" a="1"/>
  <c r="AH111" i="9" s="1"/>
  <c r="AE105" i="14" s="1"/>
  <c r="AH112" i="9" a="1"/>
  <c r="AH112" i="9" s="1"/>
  <c r="AH113" i="9" a="1"/>
  <c r="AH113" i="9" s="1"/>
  <c r="AE107" i="14" s="1"/>
  <c r="AH114" i="9" a="1"/>
  <c r="AH114" i="9" s="1"/>
  <c r="AH115" i="9" a="1"/>
  <c r="AH115" i="9" s="1"/>
  <c r="AE109" i="14" s="1"/>
  <c r="AH116" i="9" a="1"/>
  <c r="AH116" i="9" s="1"/>
  <c r="AE110" i="14" s="1"/>
  <c r="AH117" i="9" a="1"/>
  <c r="AH117" i="9" s="1"/>
  <c r="AE111" i="14" s="1"/>
  <c r="AH118" i="9" a="1"/>
  <c r="AH118" i="9" s="1"/>
  <c r="AH119" i="9" a="1"/>
  <c r="AH119" i="9" s="1"/>
  <c r="AH120" i="9" a="1"/>
  <c r="AH120" i="9" s="1"/>
  <c r="AH121" i="9" a="1"/>
  <c r="AH121" i="9" s="1"/>
  <c r="AE115" i="14" s="1"/>
  <c r="AH122" i="9" a="1"/>
  <c r="AH122" i="9" s="1"/>
  <c r="AE116" i="14" s="1"/>
  <c r="AH123" i="9" a="1"/>
  <c r="AH123" i="9" s="1"/>
  <c r="AE117" i="14" s="1"/>
  <c r="AH124" i="9" a="1"/>
  <c r="AH124" i="9" s="1"/>
  <c r="AH125" i="9" a="1"/>
  <c r="AH125" i="9" s="1"/>
  <c r="AE119" i="14" s="1"/>
  <c r="AH126" i="9" a="1"/>
  <c r="AH126" i="9" s="1"/>
  <c r="AE120" i="14" s="1"/>
  <c r="AH127" i="9" a="1"/>
  <c r="AH127" i="9" s="1"/>
  <c r="AE121" i="14" s="1"/>
  <c r="AH128" i="9" a="1"/>
  <c r="AH128" i="9" s="1"/>
  <c r="AH129" i="9" a="1"/>
  <c r="AH129" i="9" s="1"/>
  <c r="AE123" i="14" s="1"/>
  <c r="AH130" i="9" a="1"/>
  <c r="AH130" i="9" s="1"/>
  <c r="AH131" i="9" a="1"/>
  <c r="AH131" i="9" s="1"/>
  <c r="AE125" i="14" s="1"/>
  <c r="AH132" i="9" a="1"/>
  <c r="AH132" i="9" s="1"/>
  <c r="AE126" i="14" s="1"/>
  <c r="AH133" i="9" a="1"/>
  <c r="AH133" i="9" s="1"/>
  <c r="AE127" i="14" s="1"/>
  <c r="AH134" i="9" a="1"/>
  <c r="AH134" i="9" s="1"/>
  <c r="AH135" i="9" a="1"/>
  <c r="AH135" i="9" s="1"/>
  <c r="AE129" i="12" s="1"/>
  <c r="AH136" i="9" a="1"/>
  <c r="AH136" i="9" s="1"/>
  <c r="AE130" i="12" s="1"/>
  <c r="AH137" i="9" a="1"/>
  <c r="AH137" i="9" s="1"/>
  <c r="AH138" i="9" a="1"/>
  <c r="AH138" i="9" s="1"/>
  <c r="AH139" i="9" a="1"/>
  <c r="AH139" i="9" s="1"/>
  <c r="AH140" i="9" a="1"/>
  <c r="AH140" i="9" s="1"/>
  <c r="AE134" i="11" s="1"/>
  <c r="AH141" i="9" a="1"/>
  <c r="AH141" i="9" s="1"/>
  <c r="AH142" i="9" a="1"/>
  <c r="AH142" i="9" s="1"/>
  <c r="AE136" i="10" s="1"/>
  <c r="AH143" i="9" a="1"/>
  <c r="AH143" i="9" s="1"/>
  <c r="AH144" i="9" a="1"/>
  <c r="AH144" i="9" s="1"/>
  <c r="AH145" i="9" a="1"/>
  <c r="AH145" i="9" s="1"/>
  <c r="AH146" i="9" a="1"/>
  <c r="AH146" i="9" s="1"/>
  <c r="AE140" i="10" s="1"/>
  <c r="AH147" i="9" a="1"/>
  <c r="AH147" i="9" s="1"/>
  <c r="AH148" i="9" a="1"/>
  <c r="AH148" i="9" s="1"/>
  <c r="AE142" i="11" s="1"/>
  <c r="AH149" i="9" a="1"/>
  <c r="AH149" i="9" s="1"/>
  <c r="AH150" i="9" a="1"/>
  <c r="AH150" i="9" s="1"/>
  <c r="AE144" i="11" s="1"/>
  <c r="AH151" i="9" a="1"/>
  <c r="AH151" i="9" s="1"/>
  <c r="AH152" i="9" a="1"/>
  <c r="AH152" i="9" s="1"/>
  <c r="AE146" i="11" s="1"/>
  <c r="AH153" i="9" a="1"/>
  <c r="AH153" i="9" s="1"/>
  <c r="AH154" i="9" a="1"/>
  <c r="AH154" i="9" s="1"/>
  <c r="AE148" i="11" s="1"/>
  <c r="AH155" i="9" a="1"/>
  <c r="AH155" i="9" s="1"/>
  <c r="AH156" i="9" a="1"/>
  <c r="AH156" i="9" s="1"/>
  <c r="AE150" i="11" s="1"/>
  <c r="AH157" i="9" a="1"/>
  <c r="AH157" i="9" s="1"/>
  <c r="AE151" i="10" s="1"/>
  <c r="AH158" i="9" a="1"/>
  <c r="AH158" i="9" s="1"/>
  <c r="AE152" i="11" s="1"/>
  <c r="AH159" i="9" a="1"/>
  <c r="AH159" i="9" s="1"/>
  <c r="AH160" i="9" a="1"/>
  <c r="AH160" i="9" s="1"/>
  <c r="AE154" i="11" s="1"/>
  <c r="AH161" i="9" a="1"/>
  <c r="AH161" i="9" s="1"/>
  <c r="AH162" i="9" a="1"/>
  <c r="AH162" i="9" s="1"/>
  <c r="AE156" i="11" s="1"/>
  <c r="AH163" i="9" a="1"/>
  <c r="AH163" i="9" s="1"/>
  <c r="AH164" i="9" a="1"/>
  <c r="AH164" i="9" s="1"/>
  <c r="AE158" i="11" s="1"/>
  <c r="AH165" i="9" a="1"/>
  <c r="AH165" i="9" s="1"/>
  <c r="AH166" i="9" a="1"/>
  <c r="AH166" i="9" s="1"/>
  <c r="AE160" i="11" s="1"/>
  <c r="AH167" i="9" a="1"/>
  <c r="AH167" i="9" s="1"/>
  <c r="AH168" i="9" a="1"/>
  <c r="AH168" i="9" s="1"/>
  <c r="AE162" i="11" s="1"/>
  <c r="AH169" i="9" a="1"/>
  <c r="AH169" i="9" s="1"/>
  <c r="AH170" i="9" a="1"/>
  <c r="AH170" i="9" s="1"/>
  <c r="AE164" i="11" s="1"/>
  <c r="AH171" i="9" a="1"/>
  <c r="AH171" i="9" s="1"/>
  <c r="AH172" i="9" a="1"/>
  <c r="AH172" i="9" s="1"/>
  <c r="AE166" i="11" s="1"/>
  <c r="AH173" i="9" a="1"/>
  <c r="AH173" i="9" s="1"/>
  <c r="AE167" i="10" s="1"/>
  <c r="AH174" i="9" a="1"/>
  <c r="AH174" i="9" s="1"/>
  <c r="AE168" i="11" s="1"/>
  <c r="AH175" i="9" a="1"/>
  <c r="AH175" i="9" s="1"/>
  <c r="AH176" i="9" a="1"/>
  <c r="AH176" i="9" s="1"/>
  <c r="AE170" i="11" s="1"/>
  <c r="AH177" i="9" a="1"/>
  <c r="AH177" i="9" s="1"/>
  <c r="AH178" i="9" a="1"/>
  <c r="AH178" i="9" s="1"/>
  <c r="AE172" i="10" s="1"/>
  <c r="AH179" i="9" a="1"/>
  <c r="AH179" i="9" s="1"/>
  <c r="AH180" i="9" a="1"/>
  <c r="AH180" i="9" s="1"/>
  <c r="AE174" i="11" s="1"/>
  <c r="AH181" i="9" a="1"/>
  <c r="AH181" i="9" s="1"/>
  <c r="AH182" i="9" a="1"/>
  <c r="AH182" i="9" s="1"/>
  <c r="AH183" i="9" a="1"/>
  <c r="AH183" i="9" s="1"/>
  <c r="AH184" i="9" a="1"/>
  <c r="AH184" i="9" s="1"/>
  <c r="AE178" i="11" s="1"/>
  <c r="AH185" i="9" a="1"/>
  <c r="AH185" i="9" s="1"/>
  <c r="AH186" i="9" a="1"/>
  <c r="AH186" i="9" s="1"/>
  <c r="AE180" i="11" s="1"/>
  <c r="AH187" i="9" a="1"/>
  <c r="AH187" i="9" s="1"/>
  <c r="AH188" i="9" a="1"/>
  <c r="AH188" i="9" s="1"/>
  <c r="AH189" i="9" a="1"/>
  <c r="AH189" i="9" s="1"/>
  <c r="AE183" i="10" s="1"/>
  <c r="AH190" i="9" a="1"/>
  <c r="AH190" i="9" s="1"/>
  <c r="AE184" i="11" s="1"/>
  <c r="AH191" i="9" a="1"/>
  <c r="AH191" i="9" s="1"/>
  <c r="AH192" i="9" a="1"/>
  <c r="AH192" i="9" s="1"/>
  <c r="AE186" i="11" s="1"/>
  <c r="AH193" i="9" a="1"/>
  <c r="AH193" i="9" s="1"/>
  <c r="AH194" i="9" a="1"/>
  <c r="AH194" i="9" s="1"/>
  <c r="AE188" i="10" s="1"/>
  <c r="AH195" i="9" a="1"/>
  <c r="AH195" i="9" s="1"/>
  <c r="AH196" i="9" a="1"/>
  <c r="AH196" i="9" s="1"/>
  <c r="AE190" i="11" s="1"/>
  <c r="AH197" i="9" a="1"/>
  <c r="AH197" i="9" s="1"/>
  <c r="AH198" i="9" a="1"/>
  <c r="AH198" i="9" s="1"/>
  <c r="AH199" i="9" a="1"/>
  <c r="AH199" i="9" s="1"/>
  <c r="AH200" i="9" a="1"/>
  <c r="AH200" i="9" s="1"/>
  <c r="AE194" i="11" s="1"/>
  <c r="AH201" i="9" a="1"/>
  <c r="AH201" i="9" s="1"/>
  <c r="AH202" i="9" a="1"/>
  <c r="AH202" i="9" s="1"/>
  <c r="AE196" i="11" s="1"/>
  <c r="AH203" i="9" a="1"/>
  <c r="AH203" i="9" s="1"/>
  <c r="AH204" i="9" a="1"/>
  <c r="AH204" i="9" s="1"/>
  <c r="AH205" i="9" a="1"/>
  <c r="AH205" i="9" s="1"/>
  <c r="AE199" i="10" s="1"/>
  <c r="AH206" i="9" a="1"/>
  <c r="AH206" i="9" s="1"/>
  <c r="AE200" i="10" s="1"/>
  <c r="AH207" i="9" a="1"/>
  <c r="AH207" i="9" s="1"/>
  <c r="AE201" i="10" s="1"/>
  <c r="AH208" i="9" a="1"/>
  <c r="AH208" i="9" s="1"/>
  <c r="AE202" i="10" s="1"/>
  <c r="AH209" i="9" a="1"/>
  <c r="AH209" i="9" s="1"/>
  <c r="AE203" i="10" s="1"/>
  <c r="AH210" i="9" a="1"/>
  <c r="AH210" i="9" s="1"/>
  <c r="AE204" i="10" s="1"/>
  <c r="AH211" i="9" a="1"/>
  <c r="AH211" i="9" s="1"/>
  <c r="AE205" i="10" s="1"/>
  <c r="AH212" i="9" a="1"/>
  <c r="AH212" i="9" s="1"/>
  <c r="AE206" i="10" s="1"/>
  <c r="AH213" i="9" a="1"/>
  <c r="AH213" i="9" s="1"/>
  <c r="AE207" i="10" s="1"/>
  <c r="AH214" i="9" a="1"/>
  <c r="AH214" i="9" s="1"/>
  <c r="AE208" i="10" s="1"/>
  <c r="AH215" i="9" a="1"/>
  <c r="AH215" i="9" s="1"/>
  <c r="AE209" i="10" s="1"/>
  <c r="AH216" i="9" a="1"/>
  <c r="AH216" i="9" s="1"/>
  <c r="AE210" i="10" s="1"/>
  <c r="AH217" i="9" a="1"/>
  <c r="AH217" i="9" s="1"/>
  <c r="AE211" i="10" s="1"/>
  <c r="AH218" i="9" a="1"/>
  <c r="AH218" i="9" s="1"/>
  <c r="AE212" i="10" s="1"/>
  <c r="AH219" i="9" a="1"/>
  <c r="AH219" i="9" s="1"/>
  <c r="AE213" i="10" s="1"/>
  <c r="AH220" i="9" a="1"/>
  <c r="AH220" i="9" s="1"/>
  <c r="AE214" i="10" s="1"/>
  <c r="AH221" i="9" a="1"/>
  <c r="AH221" i="9" s="1"/>
  <c r="AE215" i="10" s="1"/>
  <c r="AH222" i="9" a="1"/>
  <c r="AH222" i="9" s="1"/>
  <c r="AE216" i="10" s="1"/>
  <c r="AH223" i="9" a="1"/>
  <c r="AH223" i="9" s="1"/>
  <c r="AE217" i="10" s="1"/>
  <c r="AH224" i="9" a="1"/>
  <c r="AH224" i="9" s="1"/>
  <c r="AE218" i="10" s="1"/>
  <c r="AH225" i="9" a="1"/>
  <c r="AH225" i="9" s="1"/>
  <c r="AE219" i="10" s="1"/>
  <c r="AH226" i="9" a="1"/>
  <c r="AH226" i="9" s="1"/>
  <c r="AE220" i="10" s="1"/>
  <c r="AH227" i="9" a="1"/>
  <c r="AH227" i="9" s="1"/>
  <c r="AE221" i="10" s="1"/>
  <c r="AH228" i="9" a="1"/>
  <c r="AH228" i="9" s="1"/>
  <c r="AE222" i="10" s="1"/>
  <c r="AH229" i="9" a="1"/>
  <c r="AH229" i="9" s="1"/>
  <c r="AE223" i="10" s="1"/>
  <c r="AH230" i="9" a="1"/>
  <c r="AH230" i="9" s="1"/>
  <c r="AE224" i="10" s="1"/>
  <c r="AH231" i="9" a="1"/>
  <c r="AH231" i="9" s="1"/>
  <c r="AE225" i="10" s="1"/>
  <c r="AH232" i="9" a="1"/>
  <c r="AH232" i="9" s="1"/>
  <c r="AE226" i="10" s="1"/>
  <c r="AH233" i="9" a="1"/>
  <c r="AH233" i="9" s="1"/>
  <c r="AE227" i="10" s="1"/>
  <c r="AH234" i="9" a="1"/>
  <c r="AH234" i="9" s="1"/>
  <c r="AE228" i="10" s="1"/>
  <c r="AH235" i="9" a="1"/>
  <c r="AH235" i="9" s="1"/>
  <c r="AE229" i="10" s="1"/>
  <c r="AH236" i="9" a="1"/>
  <c r="AH236" i="9" s="1"/>
  <c r="AE230" i="10" s="1"/>
  <c r="AH237" i="9" a="1"/>
  <c r="AH237" i="9" s="1"/>
  <c r="AE231" i="10" s="1"/>
  <c r="AH238" i="9" a="1"/>
  <c r="AH238" i="9" s="1"/>
  <c r="AE232" i="10" s="1"/>
  <c r="AH239" i="9" a="1"/>
  <c r="AH239" i="9" s="1"/>
  <c r="AE233" i="10" s="1"/>
  <c r="AH240" i="9" a="1"/>
  <c r="AH240" i="9" s="1"/>
  <c r="AE234" i="10" s="1"/>
  <c r="AH241" i="9" a="1"/>
  <c r="AH241" i="9" s="1"/>
  <c r="AE235" i="10" s="1"/>
  <c r="AH242" i="9" a="1"/>
  <c r="AH242" i="9" s="1"/>
  <c r="AE236" i="10" s="1"/>
  <c r="AH243" i="9" a="1"/>
  <c r="AH243" i="9" s="1"/>
  <c r="AE237" i="10" s="1"/>
  <c r="AH244" i="9" a="1"/>
  <c r="AH244" i="9" s="1"/>
  <c r="AE238" i="10" s="1"/>
  <c r="AH245" i="9" a="1"/>
  <c r="AH245" i="9" s="1"/>
  <c r="AE239" i="10" s="1"/>
  <c r="AH246" i="9" a="1"/>
  <c r="AH246" i="9" s="1"/>
  <c r="AE240" i="10" s="1"/>
  <c r="AH247" i="9" a="1"/>
  <c r="AH247" i="9" s="1"/>
  <c r="AE241" i="10" s="1"/>
  <c r="AH248" i="9" a="1"/>
  <c r="AH248" i="9" s="1"/>
  <c r="AE242" i="10" s="1"/>
  <c r="AH249" i="9" a="1"/>
  <c r="AH249" i="9" s="1"/>
  <c r="AE243" i="10" s="1"/>
  <c r="AH250" i="9" a="1"/>
  <c r="AH250" i="9" s="1"/>
  <c r="AE244" i="10" s="1"/>
  <c r="AH251" i="9" a="1"/>
  <c r="AH251" i="9" s="1"/>
  <c r="AE245" i="10" s="1"/>
  <c r="AH252" i="9" a="1"/>
  <c r="AH252" i="9" s="1"/>
  <c r="AE246" i="10" s="1"/>
  <c r="AH253" i="9" a="1"/>
  <c r="AH253" i="9" s="1"/>
  <c r="AE247" i="10" s="1"/>
  <c r="AH254" i="9" a="1"/>
  <c r="AH254" i="9" s="1"/>
  <c r="AE248" i="10" s="1"/>
  <c r="AH255" i="9" a="1"/>
  <c r="AH255" i="9" s="1"/>
  <c r="AE249" i="10" s="1"/>
  <c r="AH256" i="9" a="1"/>
  <c r="AH256" i="9" s="1"/>
  <c r="AE250" i="10" s="1"/>
  <c r="AH257" i="9" a="1"/>
  <c r="AH257" i="9" s="1"/>
  <c r="AE251" i="10" s="1"/>
  <c r="AH258" i="9" a="1"/>
  <c r="AH258" i="9" s="1"/>
  <c r="AE252" i="10" s="1"/>
  <c r="AH259" i="9" a="1"/>
  <c r="AH259" i="9" s="1"/>
  <c r="AE253" i="10" s="1"/>
  <c r="AH260" i="9" a="1"/>
  <c r="AH260" i="9" s="1"/>
  <c r="AE254" i="10" s="1"/>
  <c r="AH261" i="9" a="1"/>
  <c r="AH261" i="9" s="1"/>
  <c r="AE255" i="10" s="1"/>
  <c r="AH262" i="9" a="1"/>
  <c r="AH262" i="9" s="1"/>
  <c r="AE256" i="10" s="1"/>
  <c r="AH263" i="9" a="1"/>
  <c r="AH263" i="9" s="1"/>
  <c r="AE257" i="10" s="1"/>
  <c r="AH264" i="9" a="1"/>
  <c r="AH264" i="9" s="1"/>
  <c r="AE258" i="10" s="1"/>
  <c r="AH265" i="9" a="1"/>
  <c r="AH265" i="9" s="1"/>
  <c r="AE259" i="10" s="1"/>
  <c r="AH266" i="9" a="1"/>
  <c r="AH266" i="9" s="1"/>
  <c r="AE260" i="10" s="1"/>
  <c r="AH267" i="9" a="1"/>
  <c r="AH267" i="9" s="1"/>
  <c r="AE261" i="10" s="1"/>
  <c r="AH268" i="9" a="1"/>
  <c r="AH268" i="9" s="1"/>
  <c r="AE262" i="10" s="1"/>
  <c r="AH269" i="9" a="1"/>
  <c r="AH269" i="9" s="1"/>
  <c r="AE263" i="10" s="1"/>
  <c r="AH270" i="9" a="1"/>
  <c r="AH270" i="9" s="1"/>
  <c r="AE264" i="10" s="1"/>
  <c r="AH271" i="9" a="1"/>
  <c r="AH271" i="9" s="1"/>
  <c r="AE265" i="10" s="1"/>
  <c r="AH272" i="9" a="1"/>
  <c r="AH272" i="9" s="1"/>
  <c r="AE266" i="10" s="1"/>
  <c r="AH273" i="9" a="1"/>
  <c r="AH273" i="9" s="1"/>
  <c r="AE267" i="10" s="1"/>
  <c r="AH274" i="9" a="1"/>
  <c r="AH274" i="9" s="1"/>
  <c r="AE268" i="10" s="1"/>
  <c r="AH275" i="9" a="1"/>
  <c r="AH275" i="9" s="1"/>
  <c r="AE269" i="10" s="1"/>
  <c r="AH276" i="9" a="1"/>
  <c r="AH276" i="9" s="1"/>
  <c r="AE270" i="10" s="1"/>
  <c r="AH277" i="9" a="1"/>
  <c r="AH277" i="9" s="1"/>
  <c r="AE271" i="10" s="1"/>
  <c r="AH278" i="9" a="1"/>
  <c r="AH278" i="9" s="1"/>
  <c r="AE272" i="10" s="1"/>
  <c r="AH279" i="9" a="1"/>
  <c r="AH279" i="9" s="1"/>
  <c r="AE273" i="10" s="1"/>
  <c r="AH280" i="9" a="1"/>
  <c r="AH280" i="9" s="1"/>
  <c r="AE274" i="10" s="1"/>
  <c r="AH281" i="9" a="1"/>
  <c r="AH281" i="9" s="1"/>
  <c r="AE275" i="10" s="1"/>
  <c r="AH282" i="9" a="1"/>
  <c r="AH282" i="9" s="1"/>
  <c r="AE276" i="10" s="1"/>
  <c r="AH283" i="9" a="1"/>
  <c r="AH283" i="9" s="1"/>
  <c r="AE277" i="10" s="1"/>
  <c r="AH284" i="9" a="1"/>
  <c r="AH284" i="9" s="1"/>
  <c r="AE278" i="10" s="1"/>
  <c r="AH285" i="9" a="1"/>
  <c r="AH285" i="9" s="1"/>
  <c r="AE279" i="10" s="1"/>
  <c r="AH286" i="9" a="1"/>
  <c r="AH286" i="9" s="1"/>
  <c r="AE280" i="10" s="1"/>
  <c r="AH287" i="9" a="1"/>
  <c r="AH287" i="9" s="1"/>
  <c r="AE281" i="10" s="1"/>
  <c r="AH288" i="9" a="1"/>
  <c r="AH288" i="9" s="1"/>
  <c r="AE282" i="10" s="1"/>
  <c r="AH289" i="9" a="1"/>
  <c r="AH289" i="9" s="1"/>
  <c r="AE283" i="10" s="1"/>
  <c r="AH290" i="9" a="1"/>
  <c r="AH290" i="9" s="1"/>
  <c r="AE284" i="10" s="1"/>
  <c r="AH291" i="9" a="1"/>
  <c r="AH291" i="9" s="1"/>
  <c r="AE285" i="10" s="1"/>
  <c r="AH292" i="9" a="1"/>
  <c r="AH292" i="9" s="1"/>
  <c r="AE286" i="10" s="1"/>
  <c r="AH293" i="9" a="1"/>
  <c r="AH293" i="9" s="1"/>
  <c r="AE287" i="10" s="1"/>
  <c r="AH294" i="9" a="1"/>
  <c r="AH294" i="9" s="1"/>
  <c r="AE288" i="10" s="1"/>
  <c r="AH295" i="9" a="1"/>
  <c r="AH295" i="9" s="1"/>
  <c r="AE289" i="10" s="1"/>
  <c r="AH296" i="9" a="1"/>
  <c r="AH296" i="9" s="1"/>
  <c r="AE290" i="10" s="1"/>
  <c r="AH297" i="9" a="1"/>
  <c r="AH297" i="9" s="1"/>
  <c r="AE291" i="10" s="1"/>
  <c r="AH298" i="9" a="1"/>
  <c r="AH298" i="9" s="1"/>
  <c r="AE292" i="10" s="1"/>
  <c r="AH299" i="9" a="1"/>
  <c r="AH299" i="9" s="1"/>
  <c r="AE293" i="10" s="1"/>
  <c r="AH300" i="9" a="1"/>
  <c r="AH300" i="9" s="1"/>
  <c r="AE294" i="10" s="1"/>
  <c r="AH301" i="9" a="1"/>
  <c r="AH301" i="9" s="1"/>
  <c r="AE295" i="10" s="1"/>
  <c r="AH302" i="9" a="1"/>
  <c r="AH302" i="9" s="1"/>
  <c r="AE296" i="10" s="1"/>
  <c r="AH303" i="9" a="1"/>
  <c r="AH303" i="9" s="1"/>
  <c r="AE297" i="10" s="1"/>
  <c r="AH304" i="9" a="1"/>
  <c r="AH304" i="9" s="1"/>
  <c r="AE298" i="10" s="1"/>
  <c r="AH305" i="9" a="1"/>
  <c r="AH305" i="9" s="1"/>
  <c r="AE299" i="10" s="1"/>
  <c r="AH306" i="9" a="1"/>
  <c r="AH306" i="9" s="1"/>
  <c r="AE300" i="10" s="1"/>
  <c r="AH307" i="9" a="1"/>
  <c r="AH307" i="9" s="1"/>
  <c r="AE301" i="10" s="1"/>
  <c r="AH308" i="9" a="1"/>
  <c r="AH308" i="9" s="1"/>
  <c r="AE302" i="10" s="1"/>
  <c r="AH309" i="9" a="1"/>
  <c r="AH309" i="9" s="1"/>
  <c r="AE303" i="10" s="1"/>
  <c r="AH310" i="9" a="1"/>
  <c r="AH310" i="9" s="1"/>
  <c r="AE304" i="10" s="1"/>
  <c r="AH311" i="9" a="1"/>
  <c r="AH311" i="9" s="1"/>
  <c r="AE305" i="10" s="1"/>
  <c r="AH312" i="9" a="1"/>
  <c r="AH312" i="9" s="1"/>
  <c r="AE306" i="10" s="1"/>
  <c r="AH313" i="9" a="1"/>
  <c r="AH313" i="9" s="1"/>
  <c r="AE307" i="10" s="1"/>
  <c r="AH314" i="9" a="1"/>
  <c r="AH314" i="9" s="1"/>
  <c r="AE308" i="10" s="1"/>
  <c r="AH315" i="9" a="1"/>
  <c r="AH315" i="9" s="1"/>
  <c r="AE309" i="10" s="1"/>
  <c r="AH316" i="9" a="1"/>
  <c r="AH316" i="9" s="1"/>
  <c r="AE310" i="10" s="1"/>
  <c r="AH317" i="9" a="1"/>
  <c r="AH317" i="9" s="1"/>
  <c r="AE311" i="10" s="1"/>
  <c r="AH318" i="9" a="1"/>
  <c r="AH318" i="9" s="1"/>
  <c r="AE312" i="10" s="1"/>
  <c r="AH319" i="9" a="1"/>
  <c r="AH319" i="9" s="1"/>
  <c r="AE313" i="10" s="1"/>
  <c r="AH320" i="9" a="1"/>
  <c r="AH320" i="9" s="1"/>
  <c r="AE314" i="10" s="1"/>
  <c r="AH321" i="9" a="1"/>
  <c r="AH321" i="9" s="1"/>
  <c r="AE315" i="10" s="1"/>
  <c r="AH322" i="9" a="1"/>
  <c r="AH322" i="9" s="1"/>
  <c r="AE316" i="10" s="1"/>
  <c r="AH323" i="9" a="1"/>
  <c r="AH323" i="9" s="1"/>
  <c r="AE317" i="10" s="1"/>
  <c r="AH324" i="9" a="1"/>
  <c r="AH324" i="9" s="1"/>
  <c r="AE318" i="10" s="1"/>
  <c r="AH325" i="9" a="1"/>
  <c r="AH325" i="9" s="1"/>
  <c r="AE319" i="10" s="1"/>
  <c r="AH326" i="9" a="1"/>
  <c r="AH326" i="9" s="1"/>
  <c r="AH327" i="9" a="1"/>
  <c r="AH327" i="9" s="1"/>
  <c r="AH328" i="9" a="1"/>
  <c r="AH328" i="9" s="1"/>
  <c r="AH329" i="9" a="1"/>
  <c r="AH329" i="9" s="1"/>
  <c r="AH330" i="9" a="1"/>
  <c r="AH330" i="9" s="1"/>
  <c r="AH331" i="9" a="1"/>
  <c r="AH331" i="9" s="1"/>
  <c r="AH332" i="9" a="1"/>
  <c r="AH332" i="9" s="1"/>
  <c r="AH333" i="9" a="1"/>
  <c r="AH333" i="9" s="1"/>
  <c r="AH334" i="9" a="1"/>
  <c r="AH334" i="9" s="1"/>
  <c r="AH335" i="9" a="1"/>
  <c r="AH335" i="9" s="1"/>
  <c r="AH336" i="9" a="1"/>
  <c r="AH336" i="9" s="1"/>
  <c r="AH337" i="9" a="1"/>
  <c r="AH337" i="9" s="1"/>
  <c r="AH338" i="9" a="1"/>
  <c r="AH338" i="9" s="1"/>
  <c r="AH339" i="9" a="1"/>
  <c r="AH339" i="9" s="1"/>
  <c r="AH340" i="9" a="1"/>
  <c r="AH340" i="9" s="1"/>
  <c r="AH341" i="9" a="1"/>
  <c r="AH341" i="9" s="1"/>
  <c r="AH342" i="9" a="1"/>
  <c r="AH342" i="9" s="1"/>
  <c r="AH343" i="9" a="1"/>
  <c r="AH343" i="9" s="1"/>
  <c r="AH344" i="9" a="1"/>
  <c r="AH344" i="9" s="1"/>
  <c r="AH345" i="9" a="1"/>
  <c r="AH345" i="9" s="1"/>
  <c r="AH346" i="9" a="1"/>
  <c r="AH346" i="9" s="1"/>
  <c r="AH347" i="9" a="1"/>
  <c r="AH347" i="9" s="1"/>
  <c r="AH348" i="9" a="1"/>
  <c r="AH348" i="9" s="1"/>
  <c r="AH349" i="9" a="1"/>
  <c r="AH349" i="9" s="1"/>
  <c r="AH350" i="9" a="1"/>
  <c r="AH350" i="9" s="1"/>
  <c r="AH351" i="9" a="1"/>
  <c r="AH351" i="9" s="1"/>
  <c r="AH352" i="9" a="1"/>
  <c r="AH352" i="9" s="1"/>
  <c r="AH353" i="9" a="1"/>
  <c r="AH353" i="9" s="1"/>
  <c r="AH354" i="9" a="1"/>
  <c r="AH354" i="9" s="1"/>
  <c r="AH355" i="9" a="1"/>
  <c r="AH355" i="9" s="1"/>
  <c r="AH356" i="9" a="1"/>
  <c r="AH356" i="9" s="1"/>
  <c r="AH357" i="9" a="1"/>
  <c r="AH357" i="9" s="1"/>
  <c r="AH358" i="9" a="1"/>
  <c r="AH358" i="9" s="1"/>
  <c r="AH359" i="9" a="1"/>
  <c r="AH359" i="9" s="1"/>
  <c r="AH360" i="9" a="1"/>
  <c r="AH360" i="9" s="1"/>
  <c r="AH361" i="9" a="1"/>
  <c r="AH361" i="9" s="1"/>
  <c r="AH362" i="9" a="1"/>
  <c r="AH362" i="9" s="1"/>
  <c r="AH363" i="9" a="1"/>
  <c r="AH363" i="9" s="1"/>
  <c r="AH364" i="9" a="1"/>
  <c r="AH364" i="9" s="1"/>
  <c r="AH365" i="9" a="1"/>
  <c r="AH365" i="9" s="1"/>
  <c r="AH366" i="9" a="1"/>
  <c r="AH366" i="9" s="1"/>
  <c r="AH367" i="9" a="1"/>
  <c r="AH367" i="9" s="1"/>
  <c r="AH368" i="9" a="1"/>
  <c r="AH368" i="9" s="1"/>
  <c r="AH369" i="9" a="1"/>
  <c r="AH369" i="9" s="1"/>
  <c r="AH370" i="9" a="1"/>
  <c r="AH370" i="9" s="1"/>
  <c r="AH371" i="9" a="1"/>
  <c r="AH371" i="9" s="1"/>
  <c r="AH372" i="9" a="1"/>
  <c r="AH372" i="9" s="1"/>
  <c r="AH373" i="9" a="1"/>
  <c r="AH373" i="9" s="1"/>
  <c r="AH374" i="9" a="1"/>
  <c r="AH374" i="9" s="1"/>
  <c r="AH375" i="9" a="1"/>
  <c r="AH375" i="9" s="1"/>
  <c r="AH376" i="9" a="1"/>
  <c r="AH376" i="9" s="1"/>
  <c r="AH377" i="9" a="1"/>
  <c r="AH377" i="9" s="1"/>
  <c r="AH378" i="9" a="1"/>
  <c r="AH378" i="9" s="1"/>
  <c r="AH379" i="9" a="1"/>
  <c r="AH379" i="9" s="1"/>
  <c r="AH380" i="9" a="1"/>
  <c r="AH380" i="9" s="1"/>
  <c r="AH381" i="9" a="1"/>
  <c r="AH381" i="9" s="1"/>
  <c r="AH382" i="9" a="1"/>
  <c r="AH382" i="9" s="1"/>
  <c r="AH383" i="9" a="1"/>
  <c r="AH383" i="9" s="1"/>
  <c r="AH384" i="9" a="1"/>
  <c r="AH384" i="9" s="1"/>
  <c r="AH385" i="9" a="1"/>
  <c r="AH385" i="9" s="1"/>
  <c r="AH386" i="9" a="1"/>
  <c r="AH386" i="9" s="1"/>
  <c r="AH387" i="9" a="1"/>
  <c r="AH387" i="9" s="1"/>
  <c r="AH388" i="9" a="1"/>
  <c r="AH388" i="9" s="1"/>
  <c r="AH389" i="9" a="1"/>
  <c r="AH389" i="9" s="1"/>
  <c r="AH390" i="9" a="1"/>
  <c r="AH390" i="9" s="1"/>
  <c r="AH391" i="9" a="1"/>
  <c r="AH391" i="9" s="1"/>
  <c r="AH392" i="9" a="1"/>
  <c r="AH392" i="9" s="1"/>
  <c r="AH393" i="9" a="1"/>
  <c r="AH393" i="9" s="1"/>
  <c r="AH394" i="9" a="1"/>
  <c r="AH394" i="9" s="1"/>
  <c r="AH395" i="9" a="1"/>
  <c r="AH395" i="9" s="1"/>
  <c r="AH396" i="9" a="1"/>
  <c r="AH396" i="9" s="1"/>
  <c r="AH397" i="9" a="1"/>
  <c r="AH397" i="9" s="1"/>
  <c r="AH398" i="9" a="1"/>
  <c r="AH398" i="9" s="1"/>
  <c r="AH399" i="9" a="1"/>
  <c r="AH399" i="9" s="1"/>
  <c r="AH400" i="9" a="1"/>
  <c r="AH400" i="9" s="1"/>
  <c r="AH401" i="9" a="1"/>
  <c r="AH401" i="9" s="1"/>
  <c r="AH402" i="9" a="1"/>
  <c r="AH402" i="9" s="1"/>
  <c r="AH403" i="9" a="1"/>
  <c r="AH403" i="9" s="1"/>
  <c r="AH404" i="9" a="1"/>
  <c r="AH404" i="9" s="1"/>
  <c r="AH405" i="9" a="1"/>
  <c r="AH405" i="9" s="1"/>
  <c r="AH406" i="9" a="1"/>
  <c r="AH406" i="9" s="1"/>
  <c r="AH407" i="9" a="1"/>
  <c r="AH407" i="9" s="1"/>
  <c r="AH408" i="9" a="1"/>
  <c r="AH408" i="9" s="1"/>
  <c r="AH409" i="9" a="1"/>
  <c r="AH409" i="9" s="1"/>
  <c r="AH410" i="9" a="1"/>
  <c r="AH410" i="9" s="1"/>
  <c r="AH411" i="9" a="1"/>
  <c r="AH411" i="9" s="1"/>
  <c r="AH412" i="9" a="1"/>
  <c r="AH412" i="9" s="1"/>
  <c r="AH413" i="9" a="1"/>
  <c r="AH413" i="9" s="1"/>
  <c r="AH414" i="9" a="1"/>
  <c r="AH414" i="9" s="1"/>
  <c r="AH415" i="9" a="1"/>
  <c r="AH415" i="9" s="1"/>
  <c r="AH416" i="9" a="1"/>
  <c r="AH416" i="9" s="1"/>
  <c r="AH417" i="9" a="1"/>
  <c r="AH417" i="9" s="1"/>
  <c r="AH418" i="9" a="1"/>
  <c r="AH418" i="9" s="1"/>
  <c r="AH419" i="9" a="1"/>
  <c r="AH419" i="9" s="1"/>
  <c r="AH420" i="9" a="1"/>
  <c r="AH420" i="9" s="1"/>
  <c r="AH421" i="9" a="1"/>
  <c r="AH421" i="9" s="1"/>
  <c r="AH422" i="9" a="1"/>
  <c r="AH422" i="9" s="1"/>
  <c r="AH423" i="9" a="1"/>
  <c r="AH423" i="9" s="1"/>
  <c r="AH424" i="9" a="1"/>
  <c r="AH424" i="9" s="1"/>
  <c r="AH425" i="9" a="1"/>
  <c r="AH425" i="9" s="1"/>
  <c r="AH426" i="9" a="1"/>
  <c r="AH426" i="9" s="1"/>
  <c r="AH427" i="9" a="1"/>
  <c r="AH427" i="9" s="1"/>
  <c r="AH428" i="9" a="1"/>
  <c r="AH428" i="9" s="1"/>
  <c r="AH429" i="9" a="1"/>
  <c r="AH429" i="9" s="1"/>
  <c r="AH430" i="9" a="1"/>
  <c r="AH430" i="9" s="1"/>
  <c r="AH431" i="9" a="1"/>
  <c r="AH431" i="9" s="1"/>
  <c r="AH432" i="9" a="1"/>
  <c r="AH432" i="9" s="1"/>
  <c r="AH433" i="9" a="1"/>
  <c r="AH433" i="9" s="1"/>
  <c r="AH3" i="9" a="1"/>
  <c r="AH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W30" i="9" a="1"/>
  <c r="W30" i="9" s="1"/>
  <c r="W31" i="9" a="1"/>
  <c r="W31" i="9" s="1"/>
  <c r="W32" i="9" a="1"/>
  <c r="W32" i="9" s="1"/>
  <c r="W33" i="9" a="1"/>
  <c r="W33" i="9" s="1"/>
  <c r="W34" i="9" a="1"/>
  <c r="W34" i="9" s="1"/>
  <c r="W35" i="9" a="1"/>
  <c r="W35" i="9" s="1"/>
  <c r="W36" i="9" a="1"/>
  <c r="W36" i="9" s="1"/>
  <c r="W37" i="9" a="1"/>
  <c r="W37" i="9" s="1"/>
  <c r="W38" i="9" a="1"/>
  <c r="W38" i="9" s="1"/>
  <c r="T32" i="11" s="1"/>
  <c r="W39" i="9" a="1"/>
  <c r="W39" i="9" s="1"/>
  <c r="W40" i="9" a="1"/>
  <c r="W40" i="9" s="1"/>
  <c r="W41" i="9" a="1"/>
  <c r="W41" i="9" s="1"/>
  <c r="W42" i="9" a="1"/>
  <c r="W42" i="9" s="1"/>
  <c r="W43" i="9" a="1"/>
  <c r="W43" i="9" s="1"/>
  <c r="W44" i="9" a="1"/>
  <c r="W44" i="9" s="1"/>
  <c r="W45" i="9" a="1"/>
  <c r="W45" i="9" s="1"/>
  <c r="W46" i="9" a="1"/>
  <c r="W46" i="9" s="1"/>
  <c r="W47" i="9" a="1"/>
  <c r="W47" i="9" s="1"/>
  <c r="W48" i="9" a="1"/>
  <c r="W48" i="9" s="1"/>
  <c r="W49" i="9" a="1"/>
  <c r="W49" i="9" s="1"/>
  <c r="W50" i="9" a="1"/>
  <c r="W50" i="9" s="1"/>
  <c r="T44" i="11" s="1"/>
  <c r="W51" i="9" a="1"/>
  <c r="W51" i="9" s="1"/>
  <c r="W52" i="9" a="1"/>
  <c r="W52" i="9" s="1"/>
  <c r="W53" i="9" a="1"/>
  <c r="W53" i="9" s="1"/>
  <c r="W54" i="9" a="1"/>
  <c r="W54" i="9" s="1"/>
  <c r="W55" i="9" a="1"/>
  <c r="W55" i="9" s="1"/>
  <c r="W56" i="9" a="1"/>
  <c r="W56" i="9" s="1"/>
  <c r="W57" i="9" a="1"/>
  <c r="W57" i="9" s="1"/>
  <c r="W58" i="9" a="1"/>
  <c r="W58" i="9" s="1"/>
  <c r="W59" i="9" a="1"/>
  <c r="W59" i="9" s="1"/>
  <c r="W60" i="9" a="1"/>
  <c r="W60" i="9" s="1"/>
  <c r="W61" i="9" a="1"/>
  <c r="W61" i="9" s="1"/>
  <c r="W62" i="9" a="1"/>
  <c r="W62" i="9" s="1"/>
  <c r="T56" i="11" s="1"/>
  <c r="W63" i="9" a="1"/>
  <c r="W63" i="9" s="1"/>
  <c r="W64" i="9" a="1"/>
  <c r="W64" i="9" s="1"/>
  <c r="W65" i="9" a="1"/>
  <c r="W65" i="9" s="1"/>
  <c r="W66" i="9" a="1"/>
  <c r="W66" i="9" s="1"/>
  <c r="W67" i="9" a="1"/>
  <c r="W67" i="9" s="1"/>
  <c r="W68" i="9" a="1"/>
  <c r="W68" i="9" s="1"/>
  <c r="W69" i="9" a="1"/>
  <c r="W69" i="9" s="1"/>
  <c r="W70" i="9" a="1"/>
  <c r="W70" i="9" s="1"/>
  <c r="W71" i="9" a="1"/>
  <c r="W71" i="9" s="1"/>
  <c r="W72" i="9" a="1"/>
  <c r="W72" i="9" s="1"/>
  <c r="W73" i="9" a="1"/>
  <c r="W73" i="9" s="1"/>
  <c r="W74" i="9" a="1"/>
  <c r="W74" i="9" s="1"/>
  <c r="T68" i="14" s="1"/>
  <c r="W75" i="9" a="1"/>
  <c r="W75" i="9" s="1"/>
  <c r="T69" i="14" s="1"/>
  <c r="W76" i="9" a="1"/>
  <c r="W76" i="9" s="1"/>
  <c r="T70" i="14" s="1"/>
  <c r="W77" i="9" a="1"/>
  <c r="W77" i="9" s="1"/>
  <c r="T71" i="14" s="1"/>
  <c r="W78" i="9" a="1"/>
  <c r="W78" i="9" s="1"/>
  <c r="T72" i="14" s="1"/>
  <c r="W79" i="9" a="1"/>
  <c r="W79" i="9" s="1"/>
  <c r="W80" i="9" a="1"/>
  <c r="W80" i="9" s="1"/>
  <c r="T74" i="14" s="1"/>
  <c r="W81" i="9" a="1"/>
  <c r="W81" i="9" s="1"/>
  <c r="T75" i="14" s="1"/>
  <c r="W82" i="9" a="1"/>
  <c r="W82" i="9" s="1"/>
  <c r="T76" i="14" s="1"/>
  <c r="W83" i="9" a="1"/>
  <c r="W83" i="9" s="1"/>
  <c r="T77" i="14" s="1"/>
  <c r="W84" i="9" a="1"/>
  <c r="W84" i="9" s="1"/>
  <c r="T78" i="14" s="1"/>
  <c r="W85" i="9" a="1"/>
  <c r="W85" i="9" s="1"/>
  <c r="W86" i="9" a="1"/>
  <c r="W86" i="9" s="1"/>
  <c r="T80" i="14" s="1"/>
  <c r="W87" i="9" a="1"/>
  <c r="W87" i="9" s="1"/>
  <c r="T81" i="14" s="1"/>
  <c r="W88" i="9" a="1"/>
  <c r="W88" i="9" s="1"/>
  <c r="T82" i="14" s="1"/>
  <c r="W89" i="9" a="1"/>
  <c r="W89" i="9" s="1"/>
  <c r="T83" i="14" s="1"/>
  <c r="W90" i="9" a="1"/>
  <c r="W90" i="9" s="1"/>
  <c r="T84" i="14" s="1"/>
  <c r="W91" i="9" a="1"/>
  <c r="W91" i="9" s="1"/>
  <c r="T85" i="14" s="1"/>
  <c r="W92" i="9" a="1"/>
  <c r="W92" i="9" s="1"/>
  <c r="T86" i="14" s="1"/>
  <c r="W93" i="9" a="1"/>
  <c r="W93" i="9" s="1"/>
  <c r="W94" i="9" a="1"/>
  <c r="W94" i="9" s="1"/>
  <c r="T88" i="14" s="1"/>
  <c r="W95" i="9" a="1"/>
  <c r="W95" i="9" s="1"/>
  <c r="T89" i="14" s="1"/>
  <c r="W96" i="9" a="1"/>
  <c r="W96" i="9" s="1"/>
  <c r="T90" i="14" s="1"/>
  <c r="W97" i="9" a="1"/>
  <c r="W97" i="9" s="1"/>
  <c r="T91" i="14" s="1"/>
  <c r="W98" i="9" a="1"/>
  <c r="W98" i="9" s="1"/>
  <c r="T92" i="14" s="1"/>
  <c r="W99" i="9" a="1"/>
  <c r="W99" i="9" s="1"/>
  <c r="T93" i="14" s="1"/>
  <c r="W100" i="9" a="1"/>
  <c r="W100" i="9" s="1"/>
  <c r="T94" i="14" s="1"/>
  <c r="W101" i="9" a="1"/>
  <c r="W101" i="9" s="1"/>
  <c r="W102" i="9" a="1"/>
  <c r="W102" i="9" s="1"/>
  <c r="T96" i="14" s="1"/>
  <c r="W103" i="9" a="1"/>
  <c r="W103" i="9" s="1"/>
  <c r="T97" i="14" s="1"/>
  <c r="W104" i="9" a="1"/>
  <c r="W104" i="9" s="1"/>
  <c r="T98" i="14" s="1"/>
  <c r="W105" i="9" a="1"/>
  <c r="W105" i="9" s="1"/>
  <c r="T99" i="14" s="1"/>
  <c r="W106" i="9" a="1"/>
  <c r="W106" i="9" s="1"/>
  <c r="T100" i="14" s="1"/>
  <c r="W107" i="9" a="1"/>
  <c r="W107" i="9" s="1"/>
  <c r="W108" i="9" a="1"/>
  <c r="W108" i="9" s="1"/>
  <c r="T102" i="14" s="1"/>
  <c r="W109" i="9" a="1"/>
  <c r="W109" i="9" s="1"/>
  <c r="T103" i="14" s="1"/>
  <c r="W110" i="9" a="1"/>
  <c r="W110" i="9" s="1"/>
  <c r="T104" i="14" s="1"/>
  <c r="W111" i="9" a="1"/>
  <c r="W111" i="9" s="1"/>
  <c r="T105" i="14" s="1"/>
  <c r="W112" i="9" a="1"/>
  <c r="W112" i="9" s="1"/>
  <c r="T106" i="14" s="1"/>
  <c r="W113" i="9" a="1"/>
  <c r="W113" i="9" s="1"/>
  <c r="T107" i="14" s="1"/>
  <c r="W114" i="9" a="1"/>
  <c r="W114" i="9" s="1"/>
  <c r="T108" i="14" s="1"/>
  <c r="W115" i="9" a="1"/>
  <c r="W115" i="9" s="1"/>
  <c r="T109" i="14" s="1"/>
  <c r="W116" i="9" a="1"/>
  <c r="W116" i="9" s="1"/>
  <c r="T110" i="14" s="1"/>
  <c r="W117" i="9" a="1"/>
  <c r="W117" i="9" s="1"/>
  <c r="T111" i="14" s="1"/>
  <c r="W118" i="9" a="1"/>
  <c r="W118" i="9" s="1"/>
  <c r="T112" i="14" s="1"/>
  <c r="W119" i="9" a="1"/>
  <c r="W119" i="9" s="1"/>
  <c r="T113" i="14" s="1"/>
  <c r="W120" i="9" a="1"/>
  <c r="W120" i="9" s="1"/>
  <c r="T114" i="14" s="1"/>
  <c r="W121" i="9" a="1"/>
  <c r="W121" i="9" s="1"/>
  <c r="T115" i="14" s="1"/>
  <c r="W122" i="9" a="1"/>
  <c r="W122" i="9" s="1"/>
  <c r="T116" i="14" s="1"/>
  <c r="W123" i="9" a="1"/>
  <c r="W123" i="9" s="1"/>
  <c r="T117" i="14" s="1"/>
  <c r="W124" i="9" a="1"/>
  <c r="W124" i="9" s="1"/>
  <c r="T118" i="14" s="1"/>
  <c r="W125" i="9" a="1"/>
  <c r="W125" i="9" s="1"/>
  <c r="T119" i="14" s="1"/>
  <c r="W126" i="9" a="1"/>
  <c r="W126" i="9" s="1"/>
  <c r="T120" i="14" s="1"/>
  <c r="W127" i="9" a="1"/>
  <c r="W127" i="9" s="1"/>
  <c r="T121" i="14" s="1"/>
  <c r="W128" i="9" a="1"/>
  <c r="W128" i="9" s="1"/>
  <c r="T122" i="14" s="1"/>
  <c r="W129" i="9" a="1"/>
  <c r="W129" i="9" s="1"/>
  <c r="T123" i="14" s="1"/>
  <c r="W130" i="9" a="1"/>
  <c r="W130" i="9" s="1"/>
  <c r="T124" i="14" s="1"/>
  <c r="W131" i="9" a="1"/>
  <c r="W131" i="9" s="1"/>
  <c r="T125" i="14" s="1"/>
  <c r="W132" i="9" a="1"/>
  <c r="W132" i="9" s="1"/>
  <c r="T126" i="14" s="1"/>
  <c r="W133" i="9" a="1"/>
  <c r="W133" i="9" s="1"/>
  <c r="T127" i="14" s="1"/>
  <c r="W134" i="9" a="1"/>
  <c r="W134" i="9" s="1"/>
  <c r="T128" i="12" s="1"/>
  <c r="W135" i="9" a="1"/>
  <c r="W135" i="9" s="1"/>
  <c r="W136" i="9" a="1"/>
  <c r="W136" i="9" s="1"/>
  <c r="W137" i="9" a="1"/>
  <c r="W137" i="9" s="1"/>
  <c r="W138" i="9" a="1"/>
  <c r="W138" i="9" s="1"/>
  <c r="W139" i="9" a="1"/>
  <c r="W139" i="9" s="1"/>
  <c r="T133" i="12" s="1"/>
  <c r="W140" i="9" a="1"/>
  <c r="W140" i="9" s="1"/>
  <c r="W141" i="9" a="1"/>
  <c r="W141" i="9" s="1"/>
  <c r="W142" i="9" a="1"/>
  <c r="W142" i="9" s="1"/>
  <c r="W143" i="9" a="1"/>
  <c r="W143" i="9" s="1"/>
  <c r="W144" i="9" a="1"/>
  <c r="W144" i="9" s="1"/>
  <c r="W145" i="9" a="1"/>
  <c r="W145" i="9" s="1"/>
  <c r="W146" i="9" a="1"/>
  <c r="W146" i="9" s="1"/>
  <c r="T140" i="11" s="1"/>
  <c r="W147" i="9" a="1"/>
  <c r="W147" i="9" s="1"/>
  <c r="W148" i="9" a="1"/>
  <c r="W148" i="9" s="1"/>
  <c r="W149" i="9" a="1"/>
  <c r="W149" i="9" s="1"/>
  <c r="W150" i="9" a="1"/>
  <c r="W150" i="9" s="1"/>
  <c r="W151" i="9" a="1"/>
  <c r="W151" i="9" s="1"/>
  <c r="W152" i="9" a="1"/>
  <c r="W152" i="9" s="1"/>
  <c r="W153" i="9" a="1"/>
  <c r="W153" i="9" s="1"/>
  <c r="W154" i="9" a="1"/>
  <c r="W154" i="9" s="1"/>
  <c r="W155" i="9" a="1"/>
  <c r="W155" i="9" s="1"/>
  <c r="W156" i="9" a="1"/>
  <c r="W156" i="9" s="1"/>
  <c r="W157" i="9" a="1"/>
  <c r="W157" i="9" s="1"/>
  <c r="W158" i="9" a="1"/>
  <c r="W158" i="9" s="1"/>
  <c r="T152" i="11" s="1"/>
  <c r="W159" i="9" a="1"/>
  <c r="W159" i="9" s="1"/>
  <c r="T153" i="10" s="1"/>
  <c r="W160" i="9" a="1"/>
  <c r="W160" i="9" s="1"/>
  <c r="W161" i="9" a="1"/>
  <c r="W161" i="9" s="1"/>
  <c r="W162" i="9" a="1"/>
  <c r="W162" i="9" s="1"/>
  <c r="W163" i="9" a="1"/>
  <c r="W163" i="9" s="1"/>
  <c r="W164" i="9" a="1"/>
  <c r="W164" i="9" s="1"/>
  <c r="W165" i="9" a="1"/>
  <c r="W165" i="9" s="1"/>
  <c r="W166" i="9" a="1"/>
  <c r="W166" i="9" s="1"/>
  <c r="W167" i="9" a="1"/>
  <c r="W167" i="9" s="1"/>
  <c r="W168" i="9" a="1"/>
  <c r="W168" i="9" s="1"/>
  <c r="W169" i="9" a="1"/>
  <c r="W169" i="9" s="1"/>
  <c r="W170" i="9" a="1"/>
  <c r="W170" i="9" s="1"/>
  <c r="T164" i="11" s="1"/>
  <c r="W171" i="9" a="1"/>
  <c r="W171" i="9" s="1"/>
  <c r="W172" i="9" a="1"/>
  <c r="W172" i="9" s="1"/>
  <c r="W173" i="9" a="1"/>
  <c r="W173" i="9" s="1"/>
  <c r="W174" i="9" a="1"/>
  <c r="W174" i="9" s="1"/>
  <c r="W175" i="9" a="1"/>
  <c r="W175" i="9" s="1"/>
  <c r="W176" i="9" a="1"/>
  <c r="W176" i="9" s="1"/>
  <c r="W177" i="9" a="1"/>
  <c r="W177" i="9" s="1"/>
  <c r="W178" i="9" a="1"/>
  <c r="W178" i="9" s="1"/>
  <c r="W179" i="9" a="1"/>
  <c r="W179" i="9" s="1"/>
  <c r="T173" i="11" s="1"/>
  <c r="W180" i="9" a="1"/>
  <c r="W180" i="9" s="1"/>
  <c r="W181" i="9" a="1"/>
  <c r="W181" i="9" s="1"/>
  <c r="W182" i="9" a="1"/>
  <c r="W182" i="9" s="1"/>
  <c r="W183" i="9" a="1"/>
  <c r="W183" i="9" s="1"/>
  <c r="T177" i="11" s="1"/>
  <c r="W184" i="9" a="1"/>
  <c r="W184" i="9" s="1"/>
  <c r="W185" i="9" a="1"/>
  <c r="W185" i="9" s="1"/>
  <c r="T179" i="11" s="1"/>
  <c r="W186" i="9" a="1"/>
  <c r="W186" i="9" s="1"/>
  <c r="W187" i="9" a="1"/>
  <c r="W187" i="9" s="1"/>
  <c r="T181" i="11" s="1"/>
  <c r="W188" i="9" a="1"/>
  <c r="W188" i="9" s="1"/>
  <c r="W189" i="9" a="1"/>
  <c r="W189" i="9" s="1"/>
  <c r="W190" i="9" a="1"/>
  <c r="W190" i="9" s="1"/>
  <c r="W191" i="9" a="1"/>
  <c r="W191" i="9" s="1"/>
  <c r="T185" i="10" s="1"/>
  <c r="W192" i="9" a="1"/>
  <c r="W192" i="9" s="1"/>
  <c r="W193" i="9" a="1"/>
  <c r="W193" i="9" s="1"/>
  <c r="W194" i="9" a="1"/>
  <c r="W194" i="9" s="1"/>
  <c r="T188" i="11" s="1"/>
  <c r="W195" i="9" a="1"/>
  <c r="W195" i="9" s="1"/>
  <c r="T189" i="11" s="1"/>
  <c r="W196" i="9" a="1"/>
  <c r="W196" i="9" s="1"/>
  <c r="W197" i="9" a="1"/>
  <c r="W197" i="9" s="1"/>
  <c r="W198" i="9" a="1"/>
  <c r="W198" i="9" s="1"/>
  <c r="W199" i="9" a="1"/>
  <c r="W199" i="9" s="1"/>
  <c r="T193" i="10" s="1"/>
  <c r="W200" i="9" a="1"/>
  <c r="W200" i="9" s="1"/>
  <c r="W201" i="9" a="1"/>
  <c r="W201" i="9" s="1"/>
  <c r="T195" i="11" s="1"/>
  <c r="W202" i="9" a="1"/>
  <c r="W202" i="9" s="1"/>
  <c r="W203" i="9" a="1"/>
  <c r="W203" i="9" s="1"/>
  <c r="T197" i="11" s="1"/>
  <c r="W204" i="9" a="1"/>
  <c r="W204" i="9" s="1"/>
  <c r="W205" i="9" a="1"/>
  <c r="W205" i="9" s="1"/>
  <c r="W206" i="9" a="1"/>
  <c r="W206" i="9" s="1"/>
  <c r="T200" i="10" s="1"/>
  <c r="W207" i="9" a="1"/>
  <c r="W207" i="9" s="1"/>
  <c r="T201" i="10" s="1"/>
  <c r="W208" i="9" a="1"/>
  <c r="W208" i="9" s="1"/>
  <c r="W209" i="9" a="1"/>
  <c r="W209" i="9" s="1"/>
  <c r="W210" i="9" a="1"/>
  <c r="W210" i="9" s="1"/>
  <c r="W211" i="9" a="1"/>
  <c r="W211" i="9" s="1"/>
  <c r="T205" i="10" s="1"/>
  <c r="W212" i="9" a="1"/>
  <c r="W212" i="9" s="1"/>
  <c r="W213" i="9" a="1"/>
  <c r="W213" i="9" s="1"/>
  <c r="T207" i="10" s="1"/>
  <c r="W214" i="9" a="1"/>
  <c r="W214" i="9" s="1"/>
  <c r="W215" i="9" a="1"/>
  <c r="W215" i="9" s="1"/>
  <c r="T209" i="10" s="1"/>
  <c r="W216" i="9" a="1"/>
  <c r="W216" i="9" s="1"/>
  <c r="T210" i="10" s="1"/>
  <c r="W217" i="9" a="1"/>
  <c r="W217" i="9" s="1"/>
  <c r="W218" i="9" a="1"/>
  <c r="W218" i="9" s="1"/>
  <c r="T212" i="10" s="1"/>
  <c r="W219" i="9" a="1"/>
  <c r="W219" i="9" s="1"/>
  <c r="T213" i="10" s="1"/>
  <c r="W220" i="9" a="1"/>
  <c r="W220" i="9" s="1"/>
  <c r="W221" i="9" a="1"/>
  <c r="W221" i="9" s="1"/>
  <c r="T215" i="10" s="1"/>
  <c r="W222" i="9" a="1"/>
  <c r="W222" i="9" s="1"/>
  <c r="W223" i="9" a="1"/>
  <c r="W223" i="9" s="1"/>
  <c r="T217" i="10" s="1"/>
  <c r="W224" i="9" a="1"/>
  <c r="W224" i="9" s="1"/>
  <c r="W225" i="9" a="1"/>
  <c r="W225" i="9" s="1"/>
  <c r="W226" i="9" a="1"/>
  <c r="W226" i="9" s="1"/>
  <c r="W227" i="9" a="1"/>
  <c r="W227" i="9" s="1"/>
  <c r="T221" i="10" s="1"/>
  <c r="W228" i="9" a="1"/>
  <c r="W228" i="9" s="1"/>
  <c r="W229" i="9" a="1"/>
  <c r="W229" i="9" s="1"/>
  <c r="T223" i="10" s="1"/>
  <c r="W230" i="9" a="1"/>
  <c r="W230" i="9" s="1"/>
  <c r="T224" i="10" s="1"/>
  <c r="W231" i="9" a="1"/>
  <c r="W231" i="9" s="1"/>
  <c r="T225" i="10" s="1"/>
  <c r="W232" i="9" a="1"/>
  <c r="W232" i="9" s="1"/>
  <c r="W233" i="9" a="1"/>
  <c r="W233" i="9" s="1"/>
  <c r="W234" i="9" a="1"/>
  <c r="W234" i="9" s="1"/>
  <c r="W235" i="9" a="1"/>
  <c r="W235" i="9" s="1"/>
  <c r="T229" i="10" s="1"/>
  <c r="W236" i="9" a="1"/>
  <c r="W236" i="9" s="1"/>
  <c r="W237" i="9" a="1"/>
  <c r="W237" i="9" s="1"/>
  <c r="T231" i="10" s="1"/>
  <c r="W238" i="9" a="1"/>
  <c r="W238" i="9" s="1"/>
  <c r="W239" i="9" a="1"/>
  <c r="W239" i="9" s="1"/>
  <c r="T233" i="10" s="1"/>
  <c r="W240" i="9" a="1"/>
  <c r="W240" i="9" s="1"/>
  <c r="W241" i="9" a="1"/>
  <c r="W241" i="9" s="1"/>
  <c r="W242" i="9" a="1"/>
  <c r="W242" i="9" s="1"/>
  <c r="T236" i="10" s="1"/>
  <c r="W243" i="9" a="1"/>
  <c r="W243" i="9" s="1"/>
  <c r="T237" i="10" s="1"/>
  <c r="W244" i="9" a="1"/>
  <c r="W244" i="9" s="1"/>
  <c r="W245" i="9" a="1"/>
  <c r="W245" i="9" s="1"/>
  <c r="W246" i="9" a="1"/>
  <c r="W246" i="9" s="1"/>
  <c r="W247" i="9" a="1"/>
  <c r="W247" i="9" s="1"/>
  <c r="T241" i="10" s="1"/>
  <c r="W248" i="9" a="1"/>
  <c r="W248" i="9" s="1"/>
  <c r="W249" i="9" a="1"/>
  <c r="W249" i="9" s="1"/>
  <c r="T243" i="10" s="1"/>
  <c r="W250" i="9" a="1"/>
  <c r="W250" i="9" s="1"/>
  <c r="W251" i="9" a="1"/>
  <c r="W251" i="9" s="1"/>
  <c r="T245" i="10" s="1"/>
  <c r="W252" i="9" a="1"/>
  <c r="W252" i="9" s="1"/>
  <c r="W253" i="9" a="1"/>
  <c r="W253" i="9" s="1"/>
  <c r="T247" i="10" s="1"/>
  <c r="W254" i="9" a="1"/>
  <c r="W254" i="9" s="1"/>
  <c r="T248" i="10" s="1"/>
  <c r="W255" i="9" a="1"/>
  <c r="W255" i="9" s="1"/>
  <c r="T249" i="10" s="1"/>
  <c r="W256" i="9" a="1"/>
  <c r="W256" i="9" s="1"/>
  <c r="W257" i="9" a="1"/>
  <c r="W257" i="9" s="1"/>
  <c r="W258" i="9" a="1"/>
  <c r="W258" i="9" s="1"/>
  <c r="W259" i="9" a="1"/>
  <c r="W259" i="9" s="1"/>
  <c r="T253" i="10" s="1"/>
  <c r="W260" i="9" a="1"/>
  <c r="W260" i="9" s="1"/>
  <c r="W261" i="9" a="1"/>
  <c r="W261" i="9" s="1"/>
  <c r="T255" i="10" s="1"/>
  <c r="W262" i="9" a="1"/>
  <c r="W262" i="9" s="1"/>
  <c r="W263" i="9" a="1"/>
  <c r="W263" i="9" s="1"/>
  <c r="T257" i="10" s="1"/>
  <c r="W264" i="9" a="1"/>
  <c r="W264" i="9" s="1"/>
  <c r="W265" i="9" a="1"/>
  <c r="W265" i="9" s="1"/>
  <c r="W266" i="9" a="1"/>
  <c r="W266" i="9" s="1"/>
  <c r="T260" i="10" s="1"/>
  <c r="W267" i="9" a="1"/>
  <c r="W267" i="9" s="1"/>
  <c r="T261" i="10" s="1"/>
  <c r="W268" i="9" a="1"/>
  <c r="W268" i="9" s="1"/>
  <c r="W269" i="9" a="1"/>
  <c r="W269" i="9" s="1"/>
  <c r="W270" i="9" a="1"/>
  <c r="W270" i="9" s="1"/>
  <c r="W271" i="9" a="1"/>
  <c r="W271" i="9" s="1"/>
  <c r="T265" i="10" s="1"/>
  <c r="W272" i="9" a="1"/>
  <c r="W272" i="9" s="1"/>
  <c r="W273" i="9" a="1"/>
  <c r="W273" i="9" s="1"/>
  <c r="W274" i="9" a="1"/>
  <c r="W274" i="9" s="1"/>
  <c r="W275" i="9" a="1"/>
  <c r="W275" i="9" s="1"/>
  <c r="T269" i="10" s="1"/>
  <c r="W276" i="9" a="1"/>
  <c r="W276" i="9" s="1"/>
  <c r="W277" i="9" a="1"/>
  <c r="W277" i="9" s="1"/>
  <c r="T271" i="10" s="1"/>
  <c r="W278" i="9" a="1"/>
  <c r="W278" i="9" s="1"/>
  <c r="W279" i="9" a="1"/>
  <c r="W279" i="9" s="1"/>
  <c r="T273" i="10" s="1"/>
  <c r="W280" i="9" a="1"/>
  <c r="W280" i="9" s="1"/>
  <c r="W281" i="9" a="1"/>
  <c r="W281" i="9" s="1"/>
  <c r="W282" i="9" a="1"/>
  <c r="W282" i="9" s="1"/>
  <c r="W283" i="9" a="1"/>
  <c r="W283" i="9" s="1"/>
  <c r="T277" i="10" s="1"/>
  <c r="W284" i="9" a="1"/>
  <c r="W284" i="9" s="1"/>
  <c r="W285" i="9" a="1"/>
  <c r="W285" i="9" s="1"/>
  <c r="W286" i="9" a="1"/>
  <c r="W286" i="9" s="1"/>
  <c r="W287" i="9" a="1"/>
  <c r="W287" i="9" s="1"/>
  <c r="T281" i="10" s="1"/>
  <c r="W288" i="9" a="1"/>
  <c r="W288" i="9" s="1"/>
  <c r="T282" i="10" s="1"/>
  <c r="W289" i="9" a="1"/>
  <c r="W289" i="9" s="1"/>
  <c r="W290" i="9" a="1"/>
  <c r="W290" i="9" s="1"/>
  <c r="T284" i="10" s="1"/>
  <c r="W291" i="9" a="1"/>
  <c r="W291" i="9" s="1"/>
  <c r="T285" i="10" s="1"/>
  <c r="W292" i="9" a="1"/>
  <c r="W292" i="9" s="1"/>
  <c r="W293" i="9" a="1"/>
  <c r="W293" i="9" s="1"/>
  <c r="T287" i="10" s="1"/>
  <c r="W294" i="9" a="1"/>
  <c r="W294" i="9" s="1"/>
  <c r="W295" i="9" a="1"/>
  <c r="W295" i="9" s="1"/>
  <c r="T289" i="10" s="1"/>
  <c r="W296" i="9" a="1"/>
  <c r="W296" i="9" s="1"/>
  <c r="T290" i="10" s="1"/>
  <c r="W297" i="9" a="1"/>
  <c r="W297" i="9" s="1"/>
  <c r="W298" i="9" a="1"/>
  <c r="W298" i="9" s="1"/>
  <c r="W299" i="9" a="1"/>
  <c r="W299" i="9" s="1"/>
  <c r="T293" i="10" s="1"/>
  <c r="W300" i="9" a="1"/>
  <c r="W300" i="9" s="1"/>
  <c r="W301" i="9" a="1"/>
  <c r="W301" i="9" s="1"/>
  <c r="W302" i="9" a="1"/>
  <c r="W302" i="9" s="1"/>
  <c r="T296" i="10" s="1"/>
  <c r="W303" i="9" a="1"/>
  <c r="W303" i="9" s="1"/>
  <c r="W304" i="9" a="1"/>
  <c r="W304" i="9" s="1"/>
  <c r="W305" i="9" a="1"/>
  <c r="W305" i="9" s="1"/>
  <c r="W306" i="9" a="1"/>
  <c r="W306" i="9" s="1"/>
  <c r="W307" i="9" a="1"/>
  <c r="W307" i="9" s="1"/>
  <c r="W308" i="9" a="1"/>
  <c r="W308" i="9" s="1"/>
  <c r="W309" i="9" a="1"/>
  <c r="W309" i="9" s="1"/>
  <c r="W310" i="9" a="1"/>
  <c r="W310" i="9" s="1"/>
  <c r="T304" i="10" s="1"/>
  <c r="W311" i="9" a="1"/>
  <c r="W311" i="9" s="1"/>
  <c r="W312" i="9" a="1"/>
  <c r="W312" i="9" s="1"/>
  <c r="W313" i="9" a="1"/>
  <c r="W313" i="9" s="1"/>
  <c r="W314" i="9" a="1"/>
  <c r="W314" i="9" s="1"/>
  <c r="T308" i="10" s="1"/>
  <c r="W315" i="9" a="1"/>
  <c r="W315" i="9" s="1"/>
  <c r="W316" i="9" a="1"/>
  <c r="W316" i="9" s="1"/>
  <c r="W317" i="9" a="1"/>
  <c r="W317" i="9" s="1"/>
  <c r="W318" i="9" a="1"/>
  <c r="W318" i="9" s="1"/>
  <c r="T312" i="10" s="1"/>
  <c r="W319" i="9" a="1"/>
  <c r="W319" i="9" s="1"/>
  <c r="W320" i="9" a="1"/>
  <c r="W320" i="9" s="1"/>
  <c r="T314" i="10" s="1"/>
  <c r="W321" i="9" a="1"/>
  <c r="W321" i="9" s="1"/>
  <c r="W322" i="9" a="1"/>
  <c r="W322" i="9" s="1"/>
  <c r="T316" i="10" s="1"/>
  <c r="W323" i="9" a="1"/>
  <c r="W323" i="9" s="1"/>
  <c r="W324" i="9" a="1"/>
  <c r="W324" i="9" s="1"/>
  <c r="T318" i="10" s="1"/>
  <c r="W325" i="9" a="1"/>
  <c r="W325" i="9" s="1"/>
  <c r="W326" i="9" a="1"/>
  <c r="W326" i="9" s="1"/>
  <c r="W327" i="9" a="1"/>
  <c r="W327" i="9" s="1"/>
  <c r="W328" i="9" a="1"/>
  <c r="W328" i="9" s="1"/>
  <c r="W329" i="9" a="1"/>
  <c r="W329" i="9" s="1"/>
  <c r="W330" i="9" a="1"/>
  <c r="W330" i="9" s="1"/>
  <c r="W331" i="9" a="1"/>
  <c r="W331" i="9" s="1"/>
  <c r="W332" i="9" a="1"/>
  <c r="W332" i="9" s="1"/>
  <c r="W333" i="9" a="1"/>
  <c r="W333" i="9" s="1"/>
  <c r="W334" i="9" a="1"/>
  <c r="W334" i="9" s="1"/>
  <c r="W335" i="9" a="1"/>
  <c r="W335" i="9" s="1"/>
  <c r="W336" i="9" a="1"/>
  <c r="W336" i="9" s="1"/>
  <c r="W337" i="9" a="1"/>
  <c r="W337" i="9" s="1"/>
  <c r="W338" i="9" a="1"/>
  <c r="W338" i="9" s="1"/>
  <c r="W339" i="9" a="1"/>
  <c r="W339" i="9" s="1"/>
  <c r="W340" i="9" a="1"/>
  <c r="W340" i="9" s="1"/>
  <c r="W341" i="9" a="1"/>
  <c r="W341" i="9" s="1"/>
  <c r="W342" i="9" a="1"/>
  <c r="W342" i="9" s="1"/>
  <c r="W343" i="9" a="1"/>
  <c r="W343" i="9" s="1"/>
  <c r="W344" i="9" a="1"/>
  <c r="W344" i="9" s="1"/>
  <c r="W345" i="9" a="1"/>
  <c r="W345" i="9" s="1"/>
  <c r="W346" i="9" a="1"/>
  <c r="W346" i="9" s="1"/>
  <c r="W347" i="9" a="1"/>
  <c r="W347" i="9" s="1"/>
  <c r="W348" i="9" a="1"/>
  <c r="W348" i="9" s="1"/>
  <c r="W349" i="9" a="1"/>
  <c r="W349" i="9" s="1"/>
  <c r="W350" i="9" a="1"/>
  <c r="W350" i="9" s="1"/>
  <c r="W351" i="9" a="1"/>
  <c r="W351" i="9" s="1"/>
  <c r="W352" i="9" a="1"/>
  <c r="W352" i="9" s="1"/>
  <c r="W353" i="9" a="1"/>
  <c r="W353" i="9" s="1"/>
  <c r="W354" i="9" a="1"/>
  <c r="W354" i="9" s="1"/>
  <c r="W355" i="9" a="1"/>
  <c r="W355" i="9" s="1"/>
  <c r="W356" i="9" a="1"/>
  <c r="W356" i="9" s="1"/>
  <c r="W357" i="9" a="1"/>
  <c r="W357" i="9" s="1"/>
  <c r="W358" i="9" a="1"/>
  <c r="W358" i="9" s="1"/>
  <c r="W359" i="9" a="1"/>
  <c r="W359" i="9" s="1"/>
  <c r="W360" i="9" a="1"/>
  <c r="W360" i="9" s="1"/>
  <c r="W361" i="9" a="1"/>
  <c r="W361" i="9" s="1"/>
  <c r="W362" i="9" a="1"/>
  <c r="W362" i="9" s="1"/>
  <c r="W363" i="9" a="1"/>
  <c r="W363" i="9" s="1"/>
  <c r="W364" i="9" a="1"/>
  <c r="W364" i="9" s="1"/>
  <c r="W365" i="9" a="1"/>
  <c r="W365" i="9" s="1"/>
  <c r="W366" i="9" a="1"/>
  <c r="W366" i="9" s="1"/>
  <c r="W367" i="9" a="1"/>
  <c r="W367" i="9" s="1"/>
  <c r="W368" i="9" a="1"/>
  <c r="W368" i="9" s="1"/>
  <c r="W369" i="9" a="1"/>
  <c r="W369" i="9" s="1"/>
  <c r="W370" i="9" a="1"/>
  <c r="W370" i="9" s="1"/>
  <c r="W371" i="9" a="1"/>
  <c r="W371" i="9" s="1"/>
  <c r="W372" i="9" a="1"/>
  <c r="W372" i="9" s="1"/>
  <c r="W373" i="9" a="1"/>
  <c r="W373" i="9" s="1"/>
  <c r="W374" i="9" a="1"/>
  <c r="W374" i="9" s="1"/>
  <c r="W375" i="9" a="1"/>
  <c r="W375" i="9" s="1"/>
  <c r="W376" i="9" a="1"/>
  <c r="W376" i="9" s="1"/>
  <c r="W377" i="9" a="1"/>
  <c r="W377" i="9" s="1"/>
  <c r="W378" i="9" a="1"/>
  <c r="W378" i="9" s="1"/>
  <c r="W379" i="9" a="1"/>
  <c r="W379" i="9" s="1"/>
  <c r="W380" i="9" a="1"/>
  <c r="W380" i="9" s="1"/>
  <c r="W381" i="9" a="1"/>
  <c r="W381" i="9" s="1"/>
  <c r="W382" i="9" a="1"/>
  <c r="W382" i="9" s="1"/>
  <c r="W383" i="9" a="1"/>
  <c r="W383" i="9" s="1"/>
  <c r="W384" i="9" a="1"/>
  <c r="W384" i="9" s="1"/>
  <c r="W385" i="9" a="1"/>
  <c r="W385" i="9" s="1"/>
  <c r="W386" i="9" a="1"/>
  <c r="W386" i="9" s="1"/>
  <c r="W387" i="9" a="1"/>
  <c r="W387" i="9" s="1"/>
  <c r="W388" i="9" a="1"/>
  <c r="W388" i="9" s="1"/>
  <c r="W389" i="9" a="1"/>
  <c r="W389" i="9" s="1"/>
  <c r="W390" i="9" a="1"/>
  <c r="W390" i="9" s="1"/>
  <c r="W391" i="9" a="1"/>
  <c r="W391" i="9" s="1"/>
  <c r="W392" i="9" a="1"/>
  <c r="W392" i="9" s="1"/>
  <c r="W393" i="9" a="1"/>
  <c r="W393" i="9" s="1"/>
  <c r="W394" i="9" a="1"/>
  <c r="W394" i="9" s="1"/>
  <c r="W395" i="9" a="1"/>
  <c r="W395" i="9" s="1"/>
  <c r="W396" i="9" a="1"/>
  <c r="W396" i="9" s="1"/>
  <c r="W397" i="9" a="1"/>
  <c r="W397" i="9" s="1"/>
  <c r="W398" i="9" a="1"/>
  <c r="W398" i="9" s="1"/>
  <c r="W399" i="9" a="1"/>
  <c r="W399" i="9" s="1"/>
  <c r="W400" i="9" a="1"/>
  <c r="W400" i="9" s="1"/>
  <c r="W401" i="9" a="1"/>
  <c r="W401" i="9" s="1"/>
  <c r="W402" i="9" a="1"/>
  <c r="W402" i="9" s="1"/>
  <c r="W403" i="9" a="1"/>
  <c r="W403" i="9" s="1"/>
  <c r="W404" i="9" a="1"/>
  <c r="W404" i="9" s="1"/>
  <c r="W405" i="9" a="1"/>
  <c r="W405" i="9" s="1"/>
  <c r="W406" i="9" a="1"/>
  <c r="W406" i="9" s="1"/>
  <c r="W407" i="9" a="1"/>
  <c r="W407" i="9" s="1"/>
  <c r="W408" i="9" a="1"/>
  <c r="W408" i="9" s="1"/>
  <c r="W409" i="9" a="1"/>
  <c r="W409" i="9" s="1"/>
  <c r="W410" i="9" a="1"/>
  <c r="W410" i="9" s="1"/>
  <c r="W411" i="9" a="1"/>
  <c r="W411" i="9" s="1"/>
  <c r="W412" i="9" a="1"/>
  <c r="W412" i="9" s="1"/>
  <c r="W413" i="9" a="1"/>
  <c r="W413" i="9" s="1"/>
  <c r="W414" i="9" a="1"/>
  <c r="W414" i="9" s="1"/>
  <c r="W415" i="9" a="1"/>
  <c r="W415" i="9" s="1"/>
  <c r="W416" i="9" a="1"/>
  <c r="W416" i="9" s="1"/>
  <c r="W417" i="9" a="1"/>
  <c r="W417" i="9" s="1"/>
  <c r="W418" i="9" a="1"/>
  <c r="W418" i="9" s="1"/>
  <c r="W419" i="9" a="1"/>
  <c r="W419" i="9" s="1"/>
  <c r="W420" i="9" a="1"/>
  <c r="W420" i="9" s="1"/>
  <c r="W421" i="9" a="1"/>
  <c r="W421" i="9" s="1"/>
  <c r="W422" i="9" a="1"/>
  <c r="W422" i="9" s="1"/>
  <c r="W423" i="9" a="1"/>
  <c r="W423" i="9" s="1"/>
  <c r="W424" i="9" a="1"/>
  <c r="W424" i="9" s="1"/>
  <c r="W425" i="9" a="1"/>
  <c r="W425" i="9" s="1"/>
  <c r="W426" i="9" a="1"/>
  <c r="W426" i="9" s="1"/>
  <c r="W427" i="9" a="1"/>
  <c r="W427" i="9" s="1"/>
  <c r="W428" i="9" a="1"/>
  <c r="W428" i="9" s="1"/>
  <c r="W429" i="9" a="1"/>
  <c r="W429" i="9" s="1"/>
  <c r="W430" i="9" a="1"/>
  <c r="W430" i="9" s="1"/>
  <c r="W431" i="9" a="1"/>
  <c r="W431" i="9" s="1"/>
  <c r="W432" i="9" a="1"/>
  <c r="W432" i="9" s="1"/>
  <c r="W433" i="9" a="1"/>
  <c r="W433" i="9" s="1"/>
  <c r="W3" i="9" a="1"/>
  <c r="W3" i="9" s="1"/>
  <c r="AG4" i="9" a="1"/>
  <c r="AG4" i="9" s="1"/>
  <c r="AG5" i="9" a="1"/>
  <c r="AG5" i="9" s="1"/>
  <c r="AG6" i="9" a="1"/>
  <c r="AG6" i="9" s="1"/>
  <c r="AG7" i="9" a="1"/>
  <c r="AG7" i="9" s="1"/>
  <c r="AG8" i="9" a="1"/>
  <c r="AG8" i="9" s="1"/>
  <c r="AG9" i="9" a="1"/>
  <c r="AG9" i="9" s="1"/>
  <c r="AG10" i="9" a="1"/>
  <c r="AG10" i="9" s="1"/>
  <c r="AG11" i="9" a="1"/>
  <c r="AG11" i="9" s="1"/>
  <c r="AG12" i="9" a="1"/>
  <c r="AG12" i="9" s="1"/>
  <c r="AG13" i="9" a="1"/>
  <c r="AG13" i="9" s="1"/>
  <c r="AG14" i="9" a="1"/>
  <c r="AG14" i="9" s="1"/>
  <c r="AG15" i="9" a="1"/>
  <c r="AG15" i="9" s="1"/>
  <c r="AG16" i="9" a="1"/>
  <c r="AG16" i="9" s="1"/>
  <c r="AG17" i="9" a="1"/>
  <c r="AG17" i="9" s="1"/>
  <c r="AG18" i="9" a="1"/>
  <c r="AG18" i="9" s="1"/>
  <c r="AG19" i="9" a="1"/>
  <c r="AG19" i="9" s="1"/>
  <c r="AG20" i="9" a="1"/>
  <c r="AG20" i="9" s="1"/>
  <c r="AG21" i="9" a="1"/>
  <c r="AG21" i="9" s="1"/>
  <c r="AG22" i="9" a="1"/>
  <c r="AG22" i="9" s="1"/>
  <c r="AG23" i="9" a="1"/>
  <c r="AG23" i="9" s="1"/>
  <c r="AG24" i="9" a="1"/>
  <c r="AG24" i="9" s="1"/>
  <c r="AG25" i="9" a="1"/>
  <c r="AG25" i="9" s="1"/>
  <c r="AG26" i="9" a="1"/>
  <c r="AG26" i="9" s="1"/>
  <c r="AG27" i="9" a="1"/>
  <c r="AG27" i="9" s="1"/>
  <c r="AG28" i="9" a="1"/>
  <c r="AG28" i="9" s="1"/>
  <c r="AG29" i="9" a="1"/>
  <c r="AG29" i="9" s="1"/>
  <c r="AG30" i="9" a="1"/>
  <c r="AG30" i="9" s="1"/>
  <c r="AG31" i="9" a="1"/>
  <c r="AG31" i="9" s="1"/>
  <c r="AG32" i="9" a="1"/>
  <c r="AG32" i="9" s="1"/>
  <c r="AG33" i="9" a="1"/>
  <c r="AG33" i="9" s="1"/>
  <c r="AG34" i="9" a="1"/>
  <c r="AG34" i="9" s="1"/>
  <c r="AG35" i="9" a="1"/>
  <c r="AG35" i="9" s="1"/>
  <c r="AG36" i="9" a="1"/>
  <c r="AG36" i="9" s="1"/>
  <c r="AG37" i="9" a="1"/>
  <c r="AG37" i="9" s="1"/>
  <c r="AG38" i="9" a="1"/>
  <c r="AG38" i="9" s="1"/>
  <c r="AG39" i="9" a="1"/>
  <c r="AG39" i="9" s="1"/>
  <c r="AG40" i="9" a="1"/>
  <c r="AG40" i="9" s="1"/>
  <c r="AG41" i="9" a="1"/>
  <c r="AG41" i="9" s="1"/>
  <c r="AG42" i="9" a="1"/>
  <c r="AG42" i="9" s="1"/>
  <c r="AG43" i="9" a="1"/>
  <c r="AG43" i="9" s="1"/>
  <c r="AG44" i="9" a="1"/>
  <c r="AG44" i="9" s="1"/>
  <c r="AG45" i="9" a="1"/>
  <c r="AG45" i="9" s="1"/>
  <c r="AG46" i="9" a="1"/>
  <c r="AG46" i="9" s="1"/>
  <c r="AG47" i="9" a="1"/>
  <c r="AG47" i="9" s="1"/>
  <c r="AG48" i="9" a="1"/>
  <c r="AG48" i="9" s="1"/>
  <c r="AG49" i="9" a="1"/>
  <c r="AG49" i="9" s="1"/>
  <c r="AG50" i="9" a="1"/>
  <c r="AG50" i="9" s="1"/>
  <c r="AG51" i="9" a="1"/>
  <c r="AG51" i="9" s="1"/>
  <c r="AG52" i="9" a="1"/>
  <c r="AG52" i="9" s="1"/>
  <c r="AG53" i="9" a="1"/>
  <c r="AG53" i="9" s="1"/>
  <c r="AG54" i="9" a="1"/>
  <c r="AG54" i="9" s="1"/>
  <c r="AG55" i="9" a="1"/>
  <c r="AG55" i="9" s="1"/>
  <c r="AG56" i="9" a="1"/>
  <c r="AG56" i="9" s="1"/>
  <c r="AG57" i="9" a="1"/>
  <c r="AG57" i="9" s="1"/>
  <c r="AG58" i="9" a="1"/>
  <c r="AG58" i="9" s="1"/>
  <c r="AG59" i="9" a="1"/>
  <c r="AG59" i="9" s="1"/>
  <c r="AG60" i="9" a="1"/>
  <c r="AG60" i="9" s="1"/>
  <c r="AG61" i="9" a="1"/>
  <c r="AG61" i="9" s="1"/>
  <c r="AG62" i="9" a="1"/>
  <c r="AG62" i="9" s="1"/>
  <c r="AG63" i="9" a="1"/>
  <c r="AG63" i="9" s="1"/>
  <c r="AG64" i="9" a="1"/>
  <c r="AG64" i="9" s="1"/>
  <c r="AG65" i="9" a="1"/>
  <c r="AG65" i="9" s="1"/>
  <c r="AG66" i="9" a="1"/>
  <c r="AG66" i="9" s="1"/>
  <c r="AG67" i="9" a="1"/>
  <c r="AG67" i="9" s="1"/>
  <c r="AG68" i="9" a="1"/>
  <c r="AG68" i="9" s="1"/>
  <c r="AG69" i="9" a="1"/>
  <c r="AG69" i="9" s="1"/>
  <c r="AG70" i="9" a="1"/>
  <c r="AG70" i="9" s="1"/>
  <c r="AG71" i="9" a="1"/>
  <c r="AG71" i="9" s="1"/>
  <c r="AG72" i="9" a="1"/>
  <c r="AG72" i="9" s="1"/>
  <c r="AG73" i="9" a="1"/>
  <c r="AG73" i="9" s="1"/>
  <c r="AG74" i="9" a="1"/>
  <c r="AG74" i="9" s="1"/>
  <c r="AG75" i="9" a="1"/>
  <c r="AG75" i="9" s="1"/>
  <c r="AG76" i="9" a="1"/>
  <c r="AG76" i="9" s="1"/>
  <c r="AG77" i="9" a="1"/>
  <c r="AG77" i="9" s="1"/>
  <c r="AG78" i="9" a="1"/>
  <c r="AG78" i="9" s="1"/>
  <c r="AG79" i="9" a="1"/>
  <c r="AG79" i="9" s="1"/>
  <c r="AG80" i="9" a="1"/>
  <c r="AG80" i="9" s="1"/>
  <c r="AG81" i="9" a="1"/>
  <c r="AG81" i="9" s="1"/>
  <c r="AG82" i="9" a="1"/>
  <c r="AG82" i="9" s="1"/>
  <c r="AG83" i="9" a="1"/>
  <c r="AG83" i="9" s="1"/>
  <c r="AG84" i="9" a="1"/>
  <c r="AG84" i="9" s="1"/>
  <c r="AG85" i="9" a="1"/>
  <c r="AG85" i="9" s="1"/>
  <c r="AG86" i="9" a="1"/>
  <c r="AG86" i="9" s="1"/>
  <c r="AG87" i="9" a="1"/>
  <c r="AG87" i="9" s="1"/>
  <c r="AG88" i="9" a="1"/>
  <c r="AG88" i="9" s="1"/>
  <c r="AG89" i="9" a="1"/>
  <c r="AG89" i="9" s="1"/>
  <c r="AG90" i="9" a="1"/>
  <c r="AG90" i="9" s="1"/>
  <c r="AG91" i="9" a="1"/>
  <c r="AG91" i="9" s="1"/>
  <c r="AG92" i="9" a="1"/>
  <c r="AG92" i="9" s="1"/>
  <c r="AG93" i="9" a="1"/>
  <c r="AG93" i="9" s="1"/>
  <c r="AG94" i="9" a="1"/>
  <c r="AG94" i="9" s="1"/>
  <c r="AG95" i="9" a="1"/>
  <c r="AG95" i="9" s="1"/>
  <c r="AG96" i="9" a="1"/>
  <c r="AG96" i="9" s="1"/>
  <c r="AG97" i="9" a="1"/>
  <c r="AG97" i="9" s="1"/>
  <c r="AG98" i="9" a="1"/>
  <c r="AG98" i="9" s="1"/>
  <c r="AG99" i="9" a="1"/>
  <c r="AG99" i="9" s="1"/>
  <c r="AG100" i="9" a="1"/>
  <c r="AG100" i="9" s="1"/>
  <c r="AG101" i="9" a="1"/>
  <c r="AG101" i="9" s="1"/>
  <c r="AG102" i="9" a="1"/>
  <c r="AG102" i="9" s="1"/>
  <c r="AG103" i="9" a="1"/>
  <c r="AG103" i="9" s="1"/>
  <c r="AG104" i="9" a="1"/>
  <c r="AG104" i="9" s="1"/>
  <c r="AG105" i="9" a="1"/>
  <c r="AG105" i="9" s="1"/>
  <c r="AG106" i="9" a="1"/>
  <c r="AG106" i="9" s="1"/>
  <c r="AG107" i="9" a="1"/>
  <c r="AG107" i="9" s="1"/>
  <c r="AG108" i="9" a="1"/>
  <c r="AG108" i="9" s="1"/>
  <c r="AG109" i="9" a="1"/>
  <c r="AG109" i="9" s="1"/>
  <c r="AG110" i="9" a="1"/>
  <c r="AG110" i="9" s="1"/>
  <c r="AG111" i="9" a="1"/>
  <c r="AG111" i="9" s="1"/>
  <c r="AG112" i="9" a="1"/>
  <c r="AG112" i="9" s="1"/>
  <c r="AG113" i="9" a="1"/>
  <c r="AG113" i="9" s="1"/>
  <c r="AG114" i="9" a="1"/>
  <c r="AG114" i="9" s="1"/>
  <c r="AG115" i="9" a="1"/>
  <c r="AG115" i="9" s="1"/>
  <c r="AG116" i="9" a="1"/>
  <c r="AG116" i="9" s="1"/>
  <c r="AG117" i="9" a="1"/>
  <c r="AG117" i="9" s="1"/>
  <c r="AG118" i="9" a="1"/>
  <c r="AG118" i="9" s="1"/>
  <c r="AG119" i="9" a="1"/>
  <c r="AG119" i="9" s="1"/>
  <c r="AG120" i="9" a="1"/>
  <c r="AG120" i="9" s="1"/>
  <c r="AG121" i="9" a="1"/>
  <c r="AG121" i="9" s="1"/>
  <c r="AG122" i="9" a="1"/>
  <c r="AG122" i="9" s="1"/>
  <c r="AG123" i="9" a="1"/>
  <c r="AG123" i="9" s="1"/>
  <c r="AG124" i="9" a="1"/>
  <c r="AG124" i="9" s="1"/>
  <c r="AG125" i="9" a="1"/>
  <c r="AG125" i="9" s="1"/>
  <c r="AG126" i="9" a="1"/>
  <c r="AG126" i="9" s="1"/>
  <c r="AG127" i="9" a="1"/>
  <c r="AG127" i="9" s="1"/>
  <c r="AG128" i="9" a="1"/>
  <c r="AG128" i="9" s="1"/>
  <c r="AG129" i="9" a="1"/>
  <c r="AG129" i="9" s="1"/>
  <c r="AG130" i="9" a="1"/>
  <c r="AG130" i="9" s="1"/>
  <c r="AG131" i="9" a="1"/>
  <c r="AG131" i="9" s="1"/>
  <c r="AG132" i="9" a="1"/>
  <c r="AG132" i="9" s="1"/>
  <c r="AG133" i="9" a="1"/>
  <c r="AG133" i="9" s="1"/>
  <c r="AG134" i="9" a="1"/>
  <c r="AG134" i="9" s="1"/>
  <c r="AD128" i="10" s="1"/>
  <c r="AG135" i="9" a="1"/>
  <c r="AG135" i="9" s="1"/>
  <c r="AD129" i="10" s="1"/>
  <c r="AG136" i="9" a="1"/>
  <c r="AG136" i="9" s="1"/>
  <c r="AD130" i="10" s="1"/>
  <c r="AG137" i="9" a="1"/>
  <c r="AG137" i="9" s="1"/>
  <c r="AD131" i="10" s="1"/>
  <c r="AG138" i="9" a="1"/>
  <c r="AG138" i="9" s="1"/>
  <c r="AD132" i="10" s="1"/>
  <c r="AG139" i="9" a="1"/>
  <c r="AG139" i="9" s="1"/>
  <c r="AD133" i="10" s="1"/>
  <c r="AG140" i="9" a="1"/>
  <c r="AG140" i="9" s="1"/>
  <c r="AD134" i="10" s="1"/>
  <c r="AG141" i="9" a="1"/>
  <c r="AG141" i="9" s="1"/>
  <c r="AG142" i="9" a="1"/>
  <c r="AG142" i="9" s="1"/>
  <c r="AD136" i="10" s="1"/>
  <c r="AG143" i="9" a="1"/>
  <c r="AG143" i="9" s="1"/>
  <c r="AD137" i="10" s="1"/>
  <c r="AG144" i="9" a="1"/>
  <c r="AG144" i="9" s="1"/>
  <c r="AD138" i="10" s="1"/>
  <c r="AG145" i="9" a="1"/>
  <c r="AG145" i="9" s="1"/>
  <c r="AD139" i="10" s="1"/>
  <c r="AG146" i="9" a="1"/>
  <c r="AG146" i="9" s="1"/>
  <c r="AD140" i="10" s="1"/>
  <c r="AG147" i="9" a="1"/>
  <c r="AG147" i="9" s="1"/>
  <c r="AD141" i="10" s="1"/>
  <c r="AG148" i="9" a="1"/>
  <c r="AG148" i="9" s="1"/>
  <c r="AD142" i="10" s="1"/>
  <c r="AG149" i="9" a="1"/>
  <c r="AG149" i="9" s="1"/>
  <c r="AD143" i="10" s="1"/>
  <c r="AG150" i="9" a="1"/>
  <c r="AG150" i="9" s="1"/>
  <c r="AD144" i="10" s="1"/>
  <c r="AG151" i="9" a="1"/>
  <c r="AG151" i="9" s="1"/>
  <c r="AD145" i="10" s="1"/>
  <c r="AG152" i="9" a="1"/>
  <c r="AG152" i="9" s="1"/>
  <c r="AD146" i="10" s="1"/>
  <c r="AG153" i="9" a="1"/>
  <c r="AG153" i="9" s="1"/>
  <c r="AD147" i="10" s="1"/>
  <c r="AG154" i="9" a="1"/>
  <c r="AG154" i="9" s="1"/>
  <c r="AD148" i="10" s="1"/>
  <c r="AG155" i="9" a="1"/>
  <c r="AG155" i="9" s="1"/>
  <c r="AD149" i="10" s="1"/>
  <c r="AG156" i="9" a="1"/>
  <c r="AG156" i="9" s="1"/>
  <c r="AD150" i="10" s="1"/>
  <c r="AG157" i="9" a="1"/>
  <c r="AG157" i="9" s="1"/>
  <c r="AD151" i="10" s="1"/>
  <c r="AG158" i="9" a="1"/>
  <c r="AG158" i="9" s="1"/>
  <c r="AD152" i="10" s="1"/>
  <c r="AG159" i="9" a="1"/>
  <c r="AG159" i="9" s="1"/>
  <c r="AD153" i="10" s="1"/>
  <c r="AG160" i="9" a="1"/>
  <c r="AG160" i="9" s="1"/>
  <c r="AD154" i="10" s="1"/>
  <c r="AG161" i="9" a="1"/>
  <c r="AG161" i="9" s="1"/>
  <c r="AD155" i="10" s="1"/>
  <c r="AG162" i="9" a="1"/>
  <c r="AG162" i="9" s="1"/>
  <c r="AD156" i="10" s="1"/>
  <c r="AG163" i="9" a="1"/>
  <c r="AG163" i="9" s="1"/>
  <c r="AD157" i="10" s="1"/>
  <c r="AG164" i="9" a="1"/>
  <c r="AG164" i="9" s="1"/>
  <c r="AD158" i="10" s="1"/>
  <c r="AG165" i="9" a="1"/>
  <c r="AG165" i="9" s="1"/>
  <c r="AD159" i="10" s="1"/>
  <c r="AG166" i="9" a="1"/>
  <c r="AG166" i="9" s="1"/>
  <c r="AD160" i="10" s="1"/>
  <c r="AG167" i="9" a="1"/>
  <c r="AG167" i="9" s="1"/>
  <c r="AD161" i="10" s="1"/>
  <c r="AG168" i="9" a="1"/>
  <c r="AG168" i="9" s="1"/>
  <c r="AD162" i="10" s="1"/>
  <c r="AG169" i="9" a="1"/>
  <c r="AG169" i="9" s="1"/>
  <c r="AD163" i="10" s="1"/>
  <c r="AG170" i="9" a="1"/>
  <c r="AG170" i="9" s="1"/>
  <c r="AD164" i="10" s="1"/>
  <c r="AG171" i="9" a="1"/>
  <c r="AG171" i="9" s="1"/>
  <c r="AD165" i="10" s="1"/>
  <c r="AG172" i="9" a="1"/>
  <c r="AG172" i="9" s="1"/>
  <c r="AD166" i="10" s="1"/>
  <c r="AG173" i="9" a="1"/>
  <c r="AG173" i="9" s="1"/>
  <c r="AD167" i="10" s="1"/>
  <c r="AG174" i="9" a="1"/>
  <c r="AG174" i="9" s="1"/>
  <c r="AD168" i="10" s="1"/>
  <c r="AG175" i="9" a="1"/>
  <c r="AG175" i="9" s="1"/>
  <c r="AG176" i="9" a="1"/>
  <c r="AG176" i="9" s="1"/>
  <c r="AD170" i="10" s="1"/>
  <c r="AG177" i="9" a="1"/>
  <c r="AG177" i="9" s="1"/>
  <c r="AD171" i="10" s="1"/>
  <c r="AG178" i="9" a="1"/>
  <c r="AG178" i="9" s="1"/>
  <c r="AD172" i="10" s="1"/>
  <c r="AG179" i="9" a="1"/>
  <c r="AG179" i="9" s="1"/>
  <c r="AD173" i="10" s="1"/>
  <c r="AG180" i="9" a="1"/>
  <c r="AG180" i="9" s="1"/>
  <c r="AD174" i="10" s="1"/>
  <c r="AG181" i="9" a="1"/>
  <c r="AG181" i="9" s="1"/>
  <c r="AD175" i="10" s="1"/>
  <c r="AG182" i="9" a="1"/>
  <c r="AG182" i="9" s="1"/>
  <c r="AD176" i="10" s="1"/>
  <c r="AG183" i="9" a="1"/>
  <c r="AG183" i="9" s="1"/>
  <c r="AD177" i="10" s="1"/>
  <c r="AG184" i="9" a="1"/>
  <c r="AG184" i="9" s="1"/>
  <c r="AD178" i="10" s="1"/>
  <c r="AG185" i="9" a="1"/>
  <c r="AG185" i="9" s="1"/>
  <c r="AG186" i="9" a="1"/>
  <c r="AG186" i="9" s="1"/>
  <c r="AD180" i="10" s="1"/>
  <c r="AG187" i="9" a="1"/>
  <c r="AG187" i="9" s="1"/>
  <c r="AD181" i="10" s="1"/>
  <c r="AG188" i="9" a="1"/>
  <c r="AG188" i="9" s="1"/>
  <c r="AD182" i="10" s="1"/>
  <c r="AG189" i="9" a="1"/>
  <c r="AG189" i="9" s="1"/>
  <c r="AD183" i="10" s="1"/>
  <c r="AG190" i="9" a="1"/>
  <c r="AG190" i="9" s="1"/>
  <c r="AD184" i="10" s="1"/>
  <c r="AG191" i="9" a="1"/>
  <c r="AG191" i="9" s="1"/>
  <c r="AD185" i="10" s="1"/>
  <c r="AG192" i="9" a="1"/>
  <c r="AG192" i="9" s="1"/>
  <c r="AD186" i="10" s="1"/>
  <c r="AG193" i="9" a="1"/>
  <c r="AG193" i="9" s="1"/>
  <c r="AD187" i="10" s="1"/>
  <c r="AG194" i="9" a="1"/>
  <c r="AG194" i="9" s="1"/>
  <c r="AD188" i="10" s="1"/>
  <c r="AG195" i="9" a="1"/>
  <c r="AG195" i="9" s="1"/>
  <c r="AD189" i="10" s="1"/>
  <c r="AG196" i="9" a="1"/>
  <c r="AG196" i="9" s="1"/>
  <c r="AD190" i="10" s="1"/>
  <c r="AG197" i="9" a="1"/>
  <c r="AG197" i="9" s="1"/>
  <c r="AD191" i="10" s="1"/>
  <c r="AG198" i="9" a="1"/>
  <c r="AG198" i="9" s="1"/>
  <c r="AD192" i="10" s="1"/>
  <c r="AG199" i="9" a="1"/>
  <c r="AG199" i="9" s="1"/>
  <c r="AD193" i="10" s="1"/>
  <c r="AG200" i="9" a="1"/>
  <c r="AG200" i="9" s="1"/>
  <c r="AD194" i="10" s="1"/>
  <c r="AG201" i="9" a="1"/>
  <c r="AG201" i="9" s="1"/>
  <c r="AD195" i="10" s="1"/>
  <c r="AG202" i="9" a="1"/>
  <c r="AG202" i="9" s="1"/>
  <c r="AD196" i="10" s="1"/>
  <c r="AG203" i="9" a="1"/>
  <c r="AG203" i="9" s="1"/>
  <c r="AD197" i="10" s="1"/>
  <c r="AG204" i="9" a="1"/>
  <c r="AG204" i="9" s="1"/>
  <c r="AD198" i="10" s="1"/>
  <c r="AG205" i="9" a="1"/>
  <c r="AG205" i="9" s="1"/>
  <c r="AD199" i="10" s="1"/>
  <c r="AG206" i="9" a="1"/>
  <c r="AG206" i="9" s="1"/>
  <c r="AD200" i="10" s="1"/>
  <c r="AG207" i="9" a="1"/>
  <c r="AG207" i="9" s="1"/>
  <c r="AD201" i="10" s="1"/>
  <c r="AG208" i="9" a="1"/>
  <c r="AG208" i="9" s="1"/>
  <c r="AD202" i="10" s="1"/>
  <c r="AG209" i="9" a="1"/>
  <c r="AG209" i="9" s="1"/>
  <c r="AD203" i="10" s="1"/>
  <c r="AG210" i="9" a="1"/>
  <c r="AG210" i="9" s="1"/>
  <c r="AD204" i="10" s="1"/>
  <c r="AG211" i="9" a="1"/>
  <c r="AG211" i="9" s="1"/>
  <c r="AD205" i="10" s="1"/>
  <c r="AG212" i="9" a="1"/>
  <c r="AG212" i="9" s="1"/>
  <c r="AD206" i="10" s="1"/>
  <c r="AG213" i="9" a="1"/>
  <c r="AG213" i="9" s="1"/>
  <c r="AD207" i="10" s="1"/>
  <c r="AG214" i="9" a="1"/>
  <c r="AG214" i="9" s="1"/>
  <c r="AD208" i="10" s="1"/>
  <c r="AG215" i="9" a="1"/>
  <c r="AG215" i="9" s="1"/>
  <c r="AD209" i="10" s="1"/>
  <c r="AG216" i="9" a="1"/>
  <c r="AG216" i="9" s="1"/>
  <c r="AD210" i="10" s="1"/>
  <c r="AG217" i="9" a="1"/>
  <c r="AG217" i="9" s="1"/>
  <c r="AD211" i="10" s="1"/>
  <c r="AG218" i="9" a="1"/>
  <c r="AG218" i="9" s="1"/>
  <c r="AD212" i="10" s="1"/>
  <c r="AG219" i="9" a="1"/>
  <c r="AG219" i="9" s="1"/>
  <c r="AD213" i="10" s="1"/>
  <c r="AG220" i="9" a="1"/>
  <c r="AG220" i="9" s="1"/>
  <c r="AD214" i="10" s="1"/>
  <c r="AG221" i="9" a="1"/>
  <c r="AG221" i="9" s="1"/>
  <c r="AD215" i="10" s="1"/>
  <c r="AG222" i="9" a="1"/>
  <c r="AG222" i="9" s="1"/>
  <c r="AD216" i="10" s="1"/>
  <c r="AG223" i="9" a="1"/>
  <c r="AG223" i="9" s="1"/>
  <c r="AD217" i="10" s="1"/>
  <c r="AG224" i="9" a="1"/>
  <c r="AG224" i="9" s="1"/>
  <c r="AD218" i="10" s="1"/>
  <c r="AG225" i="9" a="1"/>
  <c r="AG225" i="9" s="1"/>
  <c r="AD219" i="10" s="1"/>
  <c r="AG226" i="9" a="1"/>
  <c r="AG226" i="9" s="1"/>
  <c r="AD220" i="10" s="1"/>
  <c r="AG227" i="9" a="1"/>
  <c r="AG227" i="9" s="1"/>
  <c r="AD221" i="10" s="1"/>
  <c r="AG228" i="9" a="1"/>
  <c r="AG228" i="9" s="1"/>
  <c r="AD222" i="10" s="1"/>
  <c r="AG229" i="9" a="1"/>
  <c r="AG229" i="9" s="1"/>
  <c r="AD223" i="10" s="1"/>
  <c r="AG230" i="9" a="1"/>
  <c r="AG230" i="9" s="1"/>
  <c r="AD224" i="10" s="1"/>
  <c r="AG231" i="9" a="1"/>
  <c r="AG231" i="9" s="1"/>
  <c r="AD225" i="10" s="1"/>
  <c r="AG232" i="9" a="1"/>
  <c r="AG232" i="9" s="1"/>
  <c r="AD226" i="10" s="1"/>
  <c r="AG233" i="9" a="1"/>
  <c r="AG233" i="9" s="1"/>
  <c r="AD227" i="10" s="1"/>
  <c r="AG234" i="9" a="1"/>
  <c r="AG234" i="9" s="1"/>
  <c r="AD228" i="10" s="1"/>
  <c r="AG235" i="9" a="1"/>
  <c r="AG235" i="9" s="1"/>
  <c r="AD229" i="10" s="1"/>
  <c r="AG236" i="9" a="1"/>
  <c r="AG236" i="9" s="1"/>
  <c r="AD230" i="10" s="1"/>
  <c r="AG237" i="9" a="1"/>
  <c r="AG237" i="9" s="1"/>
  <c r="AD231" i="10" s="1"/>
  <c r="AG238" i="9" a="1"/>
  <c r="AG238" i="9" s="1"/>
  <c r="AD232" i="10" s="1"/>
  <c r="AG239" i="9" a="1"/>
  <c r="AG239" i="9" s="1"/>
  <c r="AD233" i="10" s="1"/>
  <c r="AG240" i="9" a="1"/>
  <c r="AG240" i="9" s="1"/>
  <c r="AD234" i="10" s="1"/>
  <c r="AG241" i="9" a="1"/>
  <c r="AG241" i="9" s="1"/>
  <c r="AD235" i="10" s="1"/>
  <c r="AG242" i="9" a="1"/>
  <c r="AG242" i="9" s="1"/>
  <c r="AD236" i="10" s="1"/>
  <c r="AG243" i="9" a="1"/>
  <c r="AG243" i="9" s="1"/>
  <c r="AD237" i="10" s="1"/>
  <c r="AG244" i="9" a="1"/>
  <c r="AG244" i="9" s="1"/>
  <c r="AD238" i="10" s="1"/>
  <c r="AG245" i="9" a="1"/>
  <c r="AG245" i="9" s="1"/>
  <c r="AD239" i="10" s="1"/>
  <c r="AG246" i="9" a="1"/>
  <c r="AG246" i="9" s="1"/>
  <c r="AD240" i="10" s="1"/>
  <c r="AG247" i="9" a="1"/>
  <c r="AG247" i="9" s="1"/>
  <c r="AD241" i="10" s="1"/>
  <c r="AG248" i="9" a="1"/>
  <c r="AG248" i="9" s="1"/>
  <c r="AD242" i="10" s="1"/>
  <c r="AG249" i="9" a="1"/>
  <c r="AG249" i="9" s="1"/>
  <c r="AD243" i="10" s="1"/>
  <c r="AG250" i="9" a="1"/>
  <c r="AG250" i="9" s="1"/>
  <c r="AD244" i="10" s="1"/>
  <c r="AG251" i="9" a="1"/>
  <c r="AG251" i="9" s="1"/>
  <c r="AD245" i="10" s="1"/>
  <c r="AG252" i="9" a="1"/>
  <c r="AG252" i="9" s="1"/>
  <c r="AD246" i="10" s="1"/>
  <c r="AG253" i="9" a="1"/>
  <c r="AG253" i="9" s="1"/>
  <c r="AD247" i="10" s="1"/>
  <c r="AG254" i="9" a="1"/>
  <c r="AG254" i="9" s="1"/>
  <c r="AD248" i="10" s="1"/>
  <c r="AG255" i="9" a="1"/>
  <c r="AG255" i="9" s="1"/>
  <c r="AD249" i="10" s="1"/>
  <c r="AG256" i="9" a="1"/>
  <c r="AG256" i="9" s="1"/>
  <c r="AD250" i="10" s="1"/>
  <c r="AG257" i="9" a="1"/>
  <c r="AG257" i="9" s="1"/>
  <c r="AD251" i="10" s="1"/>
  <c r="AG258" i="9" a="1"/>
  <c r="AG258" i="9" s="1"/>
  <c r="AD252" i="10" s="1"/>
  <c r="AG259" i="9" a="1"/>
  <c r="AG259" i="9" s="1"/>
  <c r="AD253" i="10" s="1"/>
  <c r="AG260" i="9" a="1"/>
  <c r="AG260" i="9" s="1"/>
  <c r="AD254" i="10" s="1"/>
  <c r="AG261" i="9" a="1"/>
  <c r="AG261" i="9" s="1"/>
  <c r="AD255" i="10" s="1"/>
  <c r="AG262" i="9" a="1"/>
  <c r="AG262" i="9" s="1"/>
  <c r="AD256" i="10" s="1"/>
  <c r="AG263" i="9" a="1"/>
  <c r="AG263" i="9" s="1"/>
  <c r="AD257" i="10" s="1"/>
  <c r="AG264" i="9" a="1"/>
  <c r="AG264" i="9" s="1"/>
  <c r="AD258" i="10" s="1"/>
  <c r="AG265" i="9" a="1"/>
  <c r="AG265" i="9" s="1"/>
  <c r="AD259" i="10" s="1"/>
  <c r="AG266" i="9" a="1"/>
  <c r="AG266" i="9" s="1"/>
  <c r="AD260" i="10" s="1"/>
  <c r="AG267" i="9" a="1"/>
  <c r="AG267" i="9" s="1"/>
  <c r="AD261" i="10" s="1"/>
  <c r="AG268" i="9" a="1"/>
  <c r="AG268" i="9" s="1"/>
  <c r="AD262" i="10" s="1"/>
  <c r="AG269" i="9" a="1"/>
  <c r="AG269" i="9" s="1"/>
  <c r="AD263" i="10" s="1"/>
  <c r="AG270" i="9" a="1"/>
  <c r="AG270" i="9" s="1"/>
  <c r="AD264" i="10" s="1"/>
  <c r="AG271" i="9" a="1"/>
  <c r="AG271" i="9" s="1"/>
  <c r="AD265" i="10" s="1"/>
  <c r="AG272" i="9" a="1"/>
  <c r="AG272" i="9" s="1"/>
  <c r="AD266" i="10" s="1"/>
  <c r="AG273" i="9" a="1"/>
  <c r="AG273" i="9" s="1"/>
  <c r="AD267" i="10" s="1"/>
  <c r="AG274" i="9" a="1"/>
  <c r="AG274" i="9" s="1"/>
  <c r="AD268" i="10" s="1"/>
  <c r="AG275" i="9" a="1"/>
  <c r="AG275" i="9" s="1"/>
  <c r="AD269" i="10" s="1"/>
  <c r="AG276" i="9" a="1"/>
  <c r="AG276" i="9" s="1"/>
  <c r="AD270" i="10" s="1"/>
  <c r="AG277" i="9" a="1"/>
  <c r="AG277" i="9" s="1"/>
  <c r="AD271" i="10" s="1"/>
  <c r="AG278" i="9" a="1"/>
  <c r="AG278" i="9" s="1"/>
  <c r="AD272" i="10" s="1"/>
  <c r="AG279" i="9" a="1"/>
  <c r="AG279" i="9" s="1"/>
  <c r="AD273" i="10" s="1"/>
  <c r="AG280" i="9" a="1"/>
  <c r="AG280" i="9" s="1"/>
  <c r="AD274" i="10" s="1"/>
  <c r="AG281" i="9" a="1"/>
  <c r="AG281" i="9" s="1"/>
  <c r="AD275" i="10" s="1"/>
  <c r="AG282" i="9" a="1"/>
  <c r="AG282" i="9" s="1"/>
  <c r="AD276" i="10" s="1"/>
  <c r="AG283" i="9" a="1"/>
  <c r="AG283" i="9" s="1"/>
  <c r="AD277" i="10" s="1"/>
  <c r="AG284" i="9" a="1"/>
  <c r="AG284" i="9" s="1"/>
  <c r="AD278" i="10" s="1"/>
  <c r="AG285" i="9" a="1"/>
  <c r="AG285" i="9" s="1"/>
  <c r="AD279" i="10" s="1"/>
  <c r="AG286" i="9" a="1"/>
  <c r="AG286" i="9" s="1"/>
  <c r="AD280" i="10" s="1"/>
  <c r="AG287" i="9" a="1"/>
  <c r="AG287" i="9" s="1"/>
  <c r="AD281" i="10" s="1"/>
  <c r="AG288" i="9" a="1"/>
  <c r="AG288" i="9" s="1"/>
  <c r="AD282" i="10" s="1"/>
  <c r="AG289" i="9" a="1"/>
  <c r="AG289" i="9" s="1"/>
  <c r="AD283" i="10" s="1"/>
  <c r="AG290" i="9" a="1"/>
  <c r="AG290" i="9" s="1"/>
  <c r="AD284" i="10" s="1"/>
  <c r="AG291" i="9" a="1"/>
  <c r="AG291" i="9" s="1"/>
  <c r="AD285" i="10" s="1"/>
  <c r="AG292" i="9" a="1"/>
  <c r="AG292" i="9" s="1"/>
  <c r="AD286" i="10" s="1"/>
  <c r="AG293" i="9" a="1"/>
  <c r="AG293" i="9" s="1"/>
  <c r="AD287" i="10" s="1"/>
  <c r="AG294" i="9" a="1"/>
  <c r="AG294" i="9" s="1"/>
  <c r="AD288" i="10" s="1"/>
  <c r="AG295" i="9" a="1"/>
  <c r="AG295" i="9" s="1"/>
  <c r="AD289" i="10" s="1"/>
  <c r="AG296" i="9" a="1"/>
  <c r="AG296" i="9" s="1"/>
  <c r="AD290" i="10" s="1"/>
  <c r="AG297" i="9" a="1"/>
  <c r="AG297" i="9" s="1"/>
  <c r="AD291" i="10" s="1"/>
  <c r="AG298" i="9" a="1"/>
  <c r="AG298" i="9" s="1"/>
  <c r="AD292" i="10" s="1"/>
  <c r="AG299" i="9" a="1"/>
  <c r="AG299" i="9" s="1"/>
  <c r="AD293" i="10" s="1"/>
  <c r="AG300" i="9" a="1"/>
  <c r="AG300" i="9" s="1"/>
  <c r="AD294" i="10" s="1"/>
  <c r="AG301" i="9" a="1"/>
  <c r="AG301" i="9" s="1"/>
  <c r="AD295" i="10" s="1"/>
  <c r="AG302" i="9" a="1"/>
  <c r="AG302" i="9" s="1"/>
  <c r="AD296" i="10" s="1"/>
  <c r="AG303" i="9" a="1"/>
  <c r="AG303" i="9" s="1"/>
  <c r="AD297" i="10" s="1"/>
  <c r="AG304" i="9" a="1"/>
  <c r="AG304" i="9" s="1"/>
  <c r="AD298" i="10" s="1"/>
  <c r="AG305" i="9" a="1"/>
  <c r="AG305" i="9" s="1"/>
  <c r="AD299" i="10" s="1"/>
  <c r="AG306" i="9" a="1"/>
  <c r="AG306" i="9" s="1"/>
  <c r="AD300" i="10" s="1"/>
  <c r="AG307" i="9" a="1"/>
  <c r="AG307" i="9" s="1"/>
  <c r="AD301" i="10" s="1"/>
  <c r="AG308" i="9" a="1"/>
  <c r="AG308" i="9" s="1"/>
  <c r="AD302" i="10" s="1"/>
  <c r="AG309" i="9" a="1"/>
  <c r="AG309" i="9" s="1"/>
  <c r="AD303" i="10" s="1"/>
  <c r="AG310" i="9" a="1"/>
  <c r="AG310" i="9" s="1"/>
  <c r="AD304" i="10" s="1"/>
  <c r="AG311" i="9" a="1"/>
  <c r="AG311" i="9" s="1"/>
  <c r="AD305" i="10" s="1"/>
  <c r="AG312" i="9" a="1"/>
  <c r="AG312" i="9" s="1"/>
  <c r="AD306" i="10" s="1"/>
  <c r="AG313" i="9" a="1"/>
  <c r="AG313" i="9" s="1"/>
  <c r="AD307" i="10" s="1"/>
  <c r="AG314" i="9" a="1"/>
  <c r="AG314" i="9" s="1"/>
  <c r="AD308" i="10" s="1"/>
  <c r="AG315" i="9" a="1"/>
  <c r="AG315" i="9" s="1"/>
  <c r="AD309" i="10" s="1"/>
  <c r="AG316" i="9" a="1"/>
  <c r="AG316" i="9" s="1"/>
  <c r="AD310" i="10" s="1"/>
  <c r="AG317" i="9" a="1"/>
  <c r="AG317" i="9" s="1"/>
  <c r="AD311" i="10" s="1"/>
  <c r="AG318" i="9" a="1"/>
  <c r="AG318" i="9" s="1"/>
  <c r="AD312" i="10" s="1"/>
  <c r="AG319" i="9" a="1"/>
  <c r="AG319" i="9" s="1"/>
  <c r="AD313" i="10" s="1"/>
  <c r="AG320" i="9" a="1"/>
  <c r="AG320" i="9" s="1"/>
  <c r="AD314" i="10" s="1"/>
  <c r="AG321" i="9" a="1"/>
  <c r="AG321" i="9" s="1"/>
  <c r="AD315" i="10" s="1"/>
  <c r="AG322" i="9" a="1"/>
  <c r="AG322" i="9" s="1"/>
  <c r="AD316" i="10" s="1"/>
  <c r="AG323" i="9" a="1"/>
  <c r="AG323" i="9" s="1"/>
  <c r="AD317" i="10" s="1"/>
  <c r="AG324" i="9" a="1"/>
  <c r="AG324" i="9" s="1"/>
  <c r="AD318" i="10" s="1"/>
  <c r="AG325" i="9" a="1"/>
  <c r="AG325" i="9" s="1"/>
  <c r="AD319" i="10" s="1"/>
  <c r="AG326" i="9" a="1"/>
  <c r="AG326" i="9" s="1"/>
  <c r="AG327" i="9" a="1"/>
  <c r="AG327" i="9" s="1"/>
  <c r="AG328" i="9" a="1"/>
  <c r="AG328" i="9" s="1"/>
  <c r="AG329" i="9" a="1"/>
  <c r="AG329" i="9" s="1"/>
  <c r="AG330" i="9" a="1"/>
  <c r="AG330" i="9" s="1"/>
  <c r="AG331" i="9" a="1"/>
  <c r="AG331" i="9" s="1"/>
  <c r="AG332" i="9" a="1"/>
  <c r="AG332" i="9" s="1"/>
  <c r="AG333" i="9" a="1"/>
  <c r="AG333" i="9" s="1"/>
  <c r="AG334" i="9" a="1"/>
  <c r="AG334" i="9" s="1"/>
  <c r="AG335" i="9" a="1"/>
  <c r="AG335" i="9" s="1"/>
  <c r="AG336" i="9" a="1"/>
  <c r="AG336" i="9" s="1"/>
  <c r="AG337" i="9" a="1"/>
  <c r="AG337" i="9" s="1"/>
  <c r="AG338" i="9" a="1"/>
  <c r="AG338" i="9" s="1"/>
  <c r="AG339" i="9" a="1"/>
  <c r="AG339" i="9" s="1"/>
  <c r="AG340" i="9" a="1"/>
  <c r="AG340" i="9" s="1"/>
  <c r="AG341" i="9" a="1"/>
  <c r="AG341" i="9" s="1"/>
  <c r="AG342" i="9" a="1"/>
  <c r="AG342" i="9" s="1"/>
  <c r="AG343" i="9" a="1"/>
  <c r="AG343" i="9" s="1"/>
  <c r="AG344" i="9" a="1"/>
  <c r="AG344" i="9" s="1"/>
  <c r="AG345" i="9" a="1"/>
  <c r="AG345" i="9" s="1"/>
  <c r="AG346" i="9" a="1"/>
  <c r="AG346" i="9" s="1"/>
  <c r="AG347" i="9" a="1"/>
  <c r="AG347" i="9" s="1"/>
  <c r="AG348" i="9" a="1"/>
  <c r="AG348" i="9" s="1"/>
  <c r="AG349" i="9" a="1"/>
  <c r="AG349" i="9" s="1"/>
  <c r="AG350" i="9" a="1"/>
  <c r="AG350" i="9" s="1"/>
  <c r="AG351" i="9" a="1"/>
  <c r="AG351" i="9" s="1"/>
  <c r="AG352" i="9" a="1"/>
  <c r="AG352" i="9" s="1"/>
  <c r="AG353" i="9" a="1"/>
  <c r="AG353" i="9" s="1"/>
  <c r="AG354" i="9" a="1"/>
  <c r="AG354" i="9" s="1"/>
  <c r="AG355" i="9" a="1"/>
  <c r="AG355" i="9" s="1"/>
  <c r="AG356" i="9" a="1"/>
  <c r="AG356" i="9" s="1"/>
  <c r="AG357" i="9" a="1"/>
  <c r="AG357" i="9" s="1"/>
  <c r="AG358" i="9" a="1"/>
  <c r="AG358" i="9" s="1"/>
  <c r="AG359" i="9" a="1"/>
  <c r="AG359" i="9" s="1"/>
  <c r="AG360" i="9" a="1"/>
  <c r="AG360" i="9" s="1"/>
  <c r="AG361" i="9" a="1"/>
  <c r="AG361" i="9" s="1"/>
  <c r="AG362" i="9" a="1"/>
  <c r="AG362" i="9" s="1"/>
  <c r="AG363" i="9" a="1"/>
  <c r="AG363" i="9" s="1"/>
  <c r="AG364" i="9" a="1"/>
  <c r="AG364" i="9" s="1"/>
  <c r="AG365" i="9" a="1"/>
  <c r="AG365" i="9" s="1"/>
  <c r="AG366" i="9" a="1"/>
  <c r="AG366" i="9" s="1"/>
  <c r="AG367" i="9" a="1"/>
  <c r="AG367" i="9" s="1"/>
  <c r="AG368" i="9" a="1"/>
  <c r="AG368" i="9" s="1"/>
  <c r="AG369" i="9" a="1"/>
  <c r="AG369" i="9" s="1"/>
  <c r="AG370" i="9" a="1"/>
  <c r="AG370" i="9" s="1"/>
  <c r="AG371" i="9" a="1"/>
  <c r="AG371" i="9" s="1"/>
  <c r="AG372" i="9" a="1"/>
  <c r="AG372" i="9" s="1"/>
  <c r="AG373" i="9" a="1"/>
  <c r="AG373" i="9" s="1"/>
  <c r="AG374" i="9" a="1"/>
  <c r="AG374" i="9" s="1"/>
  <c r="AG375" i="9" a="1"/>
  <c r="AG375" i="9" s="1"/>
  <c r="AG376" i="9" a="1"/>
  <c r="AG376" i="9" s="1"/>
  <c r="AG377" i="9" a="1"/>
  <c r="AG377" i="9" s="1"/>
  <c r="AG378" i="9" a="1"/>
  <c r="AG378" i="9" s="1"/>
  <c r="AG379" i="9" a="1"/>
  <c r="AG379" i="9" s="1"/>
  <c r="AG380" i="9" a="1"/>
  <c r="AG380" i="9" s="1"/>
  <c r="AG381" i="9" a="1"/>
  <c r="AG381" i="9" s="1"/>
  <c r="AG382" i="9" a="1"/>
  <c r="AG382" i="9" s="1"/>
  <c r="AG383" i="9" a="1"/>
  <c r="AG383" i="9" s="1"/>
  <c r="AG384" i="9" a="1"/>
  <c r="AG384" i="9" s="1"/>
  <c r="AG385" i="9" a="1"/>
  <c r="AG385" i="9" s="1"/>
  <c r="AG386" i="9" a="1"/>
  <c r="AG386" i="9" s="1"/>
  <c r="AG387" i="9" a="1"/>
  <c r="AG387" i="9" s="1"/>
  <c r="AG388" i="9" a="1"/>
  <c r="AG388" i="9" s="1"/>
  <c r="AG389" i="9" a="1"/>
  <c r="AG389" i="9" s="1"/>
  <c r="AG390" i="9" a="1"/>
  <c r="AG390" i="9" s="1"/>
  <c r="AG391" i="9" a="1"/>
  <c r="AG391" i="9" s="1"/>
  <c r="AG392" i="9" a="1"/>
  <c r="AG392" i="9" s="1"/>
  <c r="AG393" i="9" a="1"/>
  <c r="AG393" i="9" s="1"/>
  <c r="AG394" i="9" a="1"/>
  <c r="AG394" i="9" s="1"/>
  <c r="AG395" i="9" a="1"/>
  <c r="AG395" i="9" s="1"/>
  <c r="AG396" i="9" a="1"/>
  <c r="AG396" i="9" s="1"/>
  <c r="AG397" i="9" a="1"/>
  <c r="AG397" i="9" s="1"/>
  <c r="AG398" i="9" a="1"/>
  <c r="AG398" i="9" s="1"/>
  <c r="AG399" i="9" a="1"/>
  <c r="AG399" i="9" s="1"/>
  <c r="AG400" i="9" a="1"/>
  <c r="AG400" i="9" s="1"/>
  <c r="AG401" i="9" a="1"/>
  <c r="AG401" i="9" s="1"/>
  <c r="AG402" i="9" a="1"/>
  <c r="AG402" i="9" s="1"/>
  <c r="AG403" i="9" a="1"/>
  <c r="AG403" i="9" s="1"/>
  <c r="AG404" i="9" a="1"/>
  <c r="AG404" i="9" s="1"/>
  <c r="AG405" i="9" a="1"/>
  <c r="AG405" i="9" s="1"/>
  <c r="AG406" i="9" a="1"/>
  <c r="AG406" i="9" s="1"/>
  <c r="AG407" i="9" a="1"/>
  <c r="AG407" i="9" s="1"/>
  <c r="AG408" i="9" a="1"/>
  <c r="AG408" i="9" s="1"/>
  <c r="AG409" i="9" a="1"/>
  <c r="AG409" i="9" s="1"/>
  <c r="AG410" i="9" a="1"/>
  <c r="AG410" i="9" s="1"/>
  <c r="AG411" i="9" a="1"/>
  <c r="AG411" i="9" s="1"/>
  <c r="AG412" i="9" a="1"/>
  <c r="AG412" i="9" s="1"/>
  <c r="AG413" i="9" a="1"/>
  <c r="AG413" i="9" s="1"/>
  <c r="AG414" i="9" a="1"/>
  <c r="AG414" i="9" s="1"/>
  <c r="AG415" i="9" a="1"/>
  <c r="AG415" i="9" s="1"/>
  <c r="AG416" i="9" a="1"/>
  <c r="AG416" i="9" s="1"/>
  <c r="AG417" i="9" a="1"/>
  <c r="AG417" i="9" s="1"/>
  <c r="AG418" i="9" a="1"/>
  <c r="AG418" i="9" s="1"/>
  <c r="AG419" i="9" a="1"/>
  <c r="AG419" i="9" s="1"/>
  <c r="AG420" i="9" a="1"/>
  <c r="AG420" i="9" s="1"/>
  <c r="AG421" i="9" a="1"/>
  <c r="AG421" i="9" s="1"/>
  <c r="AG422" i="9" a="1"/>
  <c r="AG422" i="9" s="1"/>
  <c r="AG423" i="9" a="1"/>
  <c r="AG423" i="9" s="1"/>
  <c r="AG424" i="9" a="1"/>
  <c r="AG424" i="9" s="1"/>
  <c r="AG425" i="9" a="1"/>
  <c r="AG425" i="9" s="1"/>
  <c r="AG426" i="9" a="1"/>
  <c r="AG426" i="9" s="1"/>
  <c r="AG427" i="9" a="1"/>
  <c r="AG427" i="9" s="1"/>
  <c r="AG428" i="9" a="1"/>
  <c r="AG428" i="9" s="1"/>
  <c r="AG429" i="9" a="1"/>
  <c r="AG429" i="9" s="1"/>
  <c r="AG430" i="9" a="1"/>
  <c r="AG430" i="9" s="1"/>
  <c r="AG431" i="9" a="1"/>
  <c r="AG431" i="9" s="1"/>
  <c r="AG432" i="9" a="1"/>
  <c r="AG432" i="9" s="1"/>
  <c r="AG433" i="9" a="1"/>
  <c r="AG433" i="9" s="1"/>
  <c r="AG3" i="9" a="1"/>
  <c r="AG3" i="9" s="1"/>
  <c r="AF4" i="9" a="1"/>
  <c r="AF4" i="9" s="1"/>
  <c r="AF5" i="9" a="1"/>
  <c r="AF5" i="9" s="1"/>
  <c r="AF6" i="9" a="1"/>
  <c r="AF6" i="9" s="1"/>
  <c r="AF7" i="9" a="1"/>
  <c r="AF7" i="9" s="1"/>
  <c r="AF8" i="9" a="1"/>
  <c r="AF8" i="9" s="1"/>
  <c r="AF9" i="9" a="1"/>
  <c r="AF9" i="9" s="1"/>
  <c r="AF10" i="9" a="1"/>
  <c r="AF10" i="9" s="1"/>
  <c r="AF11" i="9" a="1"/>
  <c r="AF11" i="9" s="1"/>
  <c r="AF12" i="9" a="1"/>
  <c r="AF12" i="9" s="1"/>
  <c r="AF13" i="9" a="1"/>
  <c r="AF13" i="9" s="1"/>
  <c r="AF14" i="9" a="1"/>
  <c r="AF14" i="9" s="1"/>
  <c r="AF15" i="9" a="1"/>
  <c r="AF15" i="9" s="1"/>
  <c r="AF16" i="9" a="1"/>
  <c r="AF16" i="9" s="1"/>
  <c r="AF17" i="9" a="1"/>
  <c r="AF17" i="9" s="1"/>
  <c r="AF18" i="9" a="1"/>
  <c r="AF18" i="9" s="1"/>
  <c r="AF19" i="9" a="1"/>
  <c r="AF19" i="9" s="1"/>
  <c r="AF20" i="9" a="1"/>
  <c r="AF20" i="9" s="1"/>
  <c r="AF21" i="9" a="1"/>
  <c r="AF21" i="9" s="1"/>
  <c r="AF22" i="9" a="1"/>
  <c r="AF22" i="9" s="1"/>
  <c r="AF23" i="9" a="1"/>
  <c r="AF23" i="9" s="1"/>
  <c r="AF24" i="9" a="1"/>
  <c r="AF24" i="9" s="1"/>
  <c r="AF25" i="9" a="1"/>
  <c r="AF25" i="9" s="1"/>
  <c r="AF26" i="9" a="1"/>
  <c r="AF26" i="9" s="1"/>
  <c r="AF27" i="9" a="1"/>
  <c r="AF27" i="9" s="1"/>
  <c r="AF28" i="9" a="1"/>
  <c r="AF28" i="9" s="1"/>
  <c r="AF29" i="9" a="1"/>
  <c r="AF29" i="9" s="1"/>
  <c r="AF30" i="9" a="1"/>
  <c r="AF30" i="9" s="1"/>
  <c r="AF31" i="9" a="1"/>
  <c r="AF31" i="9" s="1"/>
  <c r="AF32" i="9" a="1"/>
  <c r="AF32" i="9" s="1"/>
  <c r="AF33" i="9" a="1"/>
  <c r="AF33" i="9" s="1"/>
  <c r="AF34" i="9" a="1"/>
  <c r="AF34" i="9" s="1"/>
  <c r="AF35" i="9" a="1"/>
  <c r="AF35" i="9" s="1"/>
  <c r="AF36" i="9" a="1"/>
  <c r="AF36" i="9" s="1"/>
  <c r="AF37" i="9" a="1"/>
  <c r="AF37" i="9" s="1"/>
  <c r="AF38" i="9" a="1"/>
  <c r="AF38" i="9" s="1"/>
  <c r="AF39" i="9" a="1"/>
  <c r="AF39" i="9" s="1"/>
  <c r="AF40" i="9" a="1"/>
  <c r="AF40" i="9" s="1"/>
  <c r="AF41" i="9" a="1"/>
  <c r="AF41" i="9" s="1"/>
  <c r="AF42" i="9" a="1"/>
  <c r="AF42" i="9" s="1"/>
  <c r="AF43" i="9" a="1"/>
  <c r="AF43" i="9" s="1"/>
  <c r="AF44" i="9" a="1"/>
  <c r="AF44" i="9" s="1"/>
  <c r="AF45" i="9" a="1"/>
  <c r="AF45" i="9" s="1"/>
  <c r="AF46" i="9" a="1"/>
  <c r="AF46" i="9" s="1"/>
  <c r="AF47" i="9" a="1"/>
  <c r="AF47" i="9" s="1"/>
  <c r="AF48" i="9" a="1"/>
  <c r="AF48" i="9" s="1"/>
  <c r="AF49" i="9" a="1"/>
  <c r="AF49" i="9" s="1"/>
  <c r="AF50" i="9" a="1"/>
  <c r="AF50" i="9" s="1"/>
  <c r="AF51" i="9" a="1"/>
  <c r="AF51" i="9" s="1"/>
  <c r="AF52" i="9" a="1"/>
  <c r="AF52" i="9" s="1"/>
  <c r="AF53" i="9" a="1"/>
  <c r="AF53" i="9" s="1"/>
  <c r="AF54" i="9" a="1"/>
  <c r="AF54" i="9" s="1"/>
  <c r="AF55" i="9" a="1"/>
  <c r="AF55" i="9" s="1"/>
  <c r="AF56" i="9" a="1"/>
  <c r="AF56" i="9" s="1"/>
  <c r="AF57" i="9" a="1"/>
  <c r="AF57" i="9" s="1"/>
  <c r="AF58" i="9" a="1"/>
  <c r="AF58" i="9" s="1"/>
  <c r="AF59" i="9" a="1"/>
  <c r="AF59" i="9" s="1"/>
  <c r="AF60" i="9" a="1"/>
  <c r="AF60" i="9" s="1"/>
  <c r="AF61" i="9" a="1"/>
  <c r="AF61" i="9" s="1"/>
  <c r="AF62" i="9" a="1"/>
  <c r="AF62" i="9" s="1"/>
  <c r="AF63" i="9" a="1"/>
  <c r="AF63" i="9" s="1"/>
  <c r="AF64" i="9" a="1"/>
  <c r="AF64" i="9" s="1"/>
  <c r="AF65" i="9" a="1"/>
  <c r="AF65" i="9" s="1"/>
  <c r="AF66" i="9" a="1"/>
  <c r="AF66" i="9" s="1"/>
  <c r="AF67" i="9" a="1"/>
  <c r="AF67" i="9" s="1"/>
  <c r="AF68" i="9" a="1"/>
  <c r="AF68" i="9" s="1"/>
  <c r="AF69" i="9" a="1"/>
  <c r="AF69" i="9" s="1"/>
  <c r="AF70" i="9" a="1"/>
  <c r="AF70" i="9" s="1"/>
  <c r="AF71" i="9" a="1"/>
  <c r="AF71" i="9" s="1"/>
  <c r="AF72" i="9" a="1"/>
  <c r="AF72" i="9" s="1"/>
  <c r="AF73" i="9" a="1"/>
  <c r="AF73" i="9" s="1"/>
  <c r="AF74" i="9" a="1"/>
  <c r="AF74" i="9" s="1"/>
  <c r="AF75" i="9" a="1"/>
  <c r="AF75" i="9" s="1"/>
  <c r="AF76" i="9" a="1"/>
  <c r="AF76" i="9" s="1"/>
  <c r="AF77" i="9" a="1"/>
  <c r="AF77" i="9" s="1"/>
  <c r="AC71" i="14" s="1"/>
  <c r="AF78" i="9" a="1"/>
  <c r="AF78" i="9" s="1"/>
  <c r="AF79" i="9" a="1"/>
  <c r="AF79" i="9" s="1"/>
  <c r="AF80" i="9" a="1"/>
  <c r="AF80" i="9" s="1"/>
  <c r="AF81" i="9" a="1"/>
  <c r="AF81" i="9" s="1"/>
  <c r="AC75" i="14" s="1"/>
  <c r="AF82" i="9" a="1"/>
  <c r="AF82" i="9" s="1"/>
  <c r="AF83" i="9" a="1"/>
  <c r="AF83" i="9" s="1"/>
  <c r="AF84" i="9" a="1"/>
  <c r="AF84" i="9" s="1"/>
  <c r="AF85" i="9" a="1"/>
  <c r="AF85" i="9" s="1"/>
  <c r="AC79" i="14" s="1"/>
  <c r="AF86" i="9" a="1"/>
  <c r="AF86" i="9" s="1"/>
  <c r="AF87" i="9" a="1"/>
  <c r="AF87" i="9" s="1"/>
  <c r="AC81" i="14" s="1"/>
  <c r="AF88" i="9" a="1"/>
  <c r="AF88" i="9" s="1"/>
  <c r="AF89" i="9" a="1"/>
  <c r="AF89" i="9" s="1"/>
  <c r="AC83" i="14" s="1"/>
  <c r="AF90" i="9" a="1"/>
  <c r="AF90" i="9" s="1"/>
  <c r="AF91" i="9" a="1"/>
  <c r="AF91" i="9" s="1"/>
  <c r="AC85" i="14" s="1"/>
  <c r="AF92" i="9" a="1"/>
  <c r="AF92" i="9" s="1"/>
  <c r="AF93" i="9" a="1"/>
  <c r="AF93" i="9" s="1"/>
  <c r="AC87" i="14" s="1"/>
  <c r="AF94" i="9" a="1"/>
  <c r="AF94" i="9" s="1"/>
  <c r="AF95" i="9" a="1"/>
  <c r="AF95" i="9" s="1"/>
  <c r="AC89" i="14" s="1"/>
  <c r="AF96" i="9" a="1"/>
  <c r="AF96" i="9" s="1"/>
  <c r="AF97" i="9" a="1"/>
  <c r="AF97" i="9" s="1"/>
  <c r="AF98" i="9" a="1"/>
  <c r="AF98" i="9" s="1"/>
  <c r="AF99" i="9" a="1"/>
  <c r="AF99" i="9" s="1"/>
  <c r="AC93" i="14" s="1"/>
  <c r="AF100" i="9" a="1"/>
  <c r="AF100" i="9" s="1"/>
  <c r="AF101" i="9" a="1"/>
  <c r="AF101" i="9" s="1"/>
  <c r="AF102" i="9" a="1"/>
  <c r="AF102" i="9" s="1"/>
  <c r="AF103" i="9" a="1"/>
  <c r="AF103" i="9" s="1"/>
  <c r="AC97" i="14" s="1"/>
  <c r="AF104" i="9" a="1"/>
  <c r="AF104" i="9" s="1"/>
  <c r="AF105" i="9" a="1"/>
  <c r="AF105" i="9" s="1"/>
  <c r="AF106" i="9" a="1"/>
  <c r="AF106" i="9" s="1"/>
  <c r="AF107" i="9" a="1"/>
  <c r="AF107" i="9" s="1"/>
  <c r="AC101" i="14" s="1"/>
  <c r="AF108" i="9" a="1"/>
  <c r="AF108" i="9" s="1"/>
  <c r="AF109" i="9" a="1"/>
  <c r="AF109" i="9" s="1"/>
  <c r="AF110" i="9" a="1"/>
  <c r="AF110" i="9" s="1"/>
  <c r="AF111" i="9" a="1"/>
  <c r="AF111" i="9" s="1"/>
  <c r="AC105" i="14" s="1"/>
  <c r="AF112" i="9" a="1"/>
  <c r="AF112" i="9" s="1"/>
  <c r="AF113" i="9" a="1"/>
  <c r="AF113" i="9" s="1"/>
  <c r="AF114" i="9" a="1"/>
  <c r="AF114" i="9" s="1"/>
  <c r="AF115" i="9" a="1"/>
  <c r="AF115" i="9" s="1"/>
  <c r="AC109" i="14" s="1"/>
  <c r="AF116" i="9" a="1"/>
  <c r="AF116" i="9" s="1"/>
  <c r="AF117" i="9" a="1"/>
  <c r="AF117" i="9" s="1"/>
  <c r="AC111" i="14" s="1"/>
  <c r="AF118" i="9" a="1"/>
  <c r="AF118" i="9" s="1"/>
  <c r="AF119" i="9" a="1"/>
  <c r="AF119" i="9" s="1"/>
  <c r="AC113" i="14" s="1"/>
  <c r="AF120" i="9" a="1"/>
  <c r="AF120" i="9" s="1"/>
  <c r="AF121" i="9" a="1"/>
  <c r="AF121" i="9" s="1"/>
  <c r="AC115" i="14" s="1"/>
  <c r="AF122" i="9" a="1"/>
  <c r="AF122" i="9" s="1"/>
  <c r="AF123" i="9" a="1"/>
  <c r="AF123" i="9" s="1"/>
  <c r="AC117" i="14" s="1"/>
  <c r="AF124" i="9" a="1"/>
  <c r="AF124" i="9" s="1"/>
  <c r="AF125" i="9" a="1"/>
  <c r="AF125" i="9" s="1"/>
  <c r="AC119" i="14" s="1"/>
  <c r="AF126" i="9" a="1"/>
  <c r="AF126" i="9" s="1"/>
  <c r="AF127" i="9" a="1"/>
  <c r="AF127" i="9" s="1"/>
  <c r="AF128" i="9" a="1"/>
  <c r="AF128" i="9" s="1"/>
  <c r="AF129" i="9" a="1"/>
  <c r="AF129" i="9" s="1"/>
  <c r="AC123" i="14" s="1"/>
  <c r="AF130" i="9" a="1"/>
  <c r="AF130" i="9" s="1"/>
  <c r="AF131" i="9" a="1"/>
  <c r="AF131" i="9" s="1"/>
  <c r="AF132" i="9" a="1"/>
  <c r="AF132" i="9" s="1"/>
  <c r="AF133" i="9" a="1"/>
  <c r="AF133" i="9" s="1"/>
  <c r="AC127" i="14" s="1"/>
  <c r="AF134" i="9" a="1"/>
  <c r="AF134" i="9" s="1"/>
  <c r="AC128" i="12" s="1"/>
  <c r="AF135" i="9" a="1"/>
  <c r="AF135" i="9" s="1"/>
  <c r="AC129" i="12" s="1"/>
  <c r="AF136" i="9" a="1"/>
  <c r="AF136" i="9" s="1"/>
  <c r="AC130" i="12" s="1"/>
  <c r="AF137" i="9" a="1"/>
  <c r="AF137" i="9" s="1"/>
  <c r="AF138" i="9" a="1"/>
  <c r="AF138" i="9" s="1"/>
  <c r="AC132" i="12" s="1"/>
  <c r="AF139" i="9" a="1"/>
  <c r="AF139" i="9" s="1"/>
  <c r="AC133" i="12" s="1"/>
  <c r="AF140" i="9" a="1"/>
  <c r="AF140" i="9" s="1"/>
  <c r="AC134" i="12" s="1"/>
  <c r="AF141" i="9" a="1"/>
  <c r="AF141" i="9" s="1"/>
  <c r="AF142" i="9" a="1"/>
  <c r="AF142" i="9" s="1"/>
  <c r="AC136" i="12" s="1"/>
  <c r="AF143" i="9" a="1"/>
  <c r="AF143" i="9" s="1"/>
  <c r="AC137" i="12" s="1"/>
  <c r="AF144" i="9" a="1"/>
  <c r="AF144" i="9" s="1"/>
  <c r="AC138" i="12" s="1"/>
  <c r="AF145" i="9" a="1"/>
  <c r="AF145" i="9" s="1"/>
  <c r="AF146" i="9" a="1"/>
  <c r="AF146" i="9" s="1"/>
  <c r="AF147" i="9" a="1"/>
  <c r="AF147" i="9" s="1"/>
  <c r="AF148" i="9" a="1"/>
  <c r="AF148" i="9" s="1"/>
  <c r="AF149" i="9" a="1"/>
  <c r="AF149" i="9" s="1"/>
  <c r="AF150" i="9" a="1"/>
  <c r="AF150" i="9" s="1"/>
  <c r="AF151" i="9" a="1"/>
  <c r="AF151" i="9" s="1"/>
  <c r="AF152" i="9" a="1"/>
  <c r="AF152" i="9" s="1"/>
  <c r="AF153" i="9" a="1"/>
  <c r="AF153" i="9" s="1"/>
  <c r="AF154" i="9" a="1"/>
  <c r="AF154" i="9" s="1"/>
  <c r="AF155" i="9" a="1"/>
  <c r="AF155" i="9" s="1"/>
  <c r="AF156" i="9" a="1"/>
  <c r="AF156" i="9" s="1"/>
  <c r="AF157" i="9" a="1"/>
  <c r="AF157" i="9" s="1"/>
  <c r="AF158" i="9" a="1"/>
  <c r="AF158" i="9" s="1"/>
  <c r="AF159" i="9" a="1"/>
  <c r="AF159" i="9" s="1"/>
  <c r="AF160" i="9" a="1"/>
  <c r="AF160" i="9" s="1"/>
  <c r="AF161" i="9" a="1"/>
  <c r="AF161" i="9" s="1"/>
  <c r="AF162" i="9" a="1"/>
  <c r="AF162" i="9" s="1"/>
  <c r="AF163" i="9" a="1"/>
  <c r="AF163" i="9" s="1"/>
  <c r="AF164" i="9" a="1"/>
  <c r="AF164" i="9" s="1"/>
  <c r="AF165" i="9" a="1"/>
  <c r="AF165" i="9" s="1"/>
  <c r="AF166" i="9" a="1"/>
  <c r="AF166" i="9" s="1"/>
  <c r="AF167" i="9" a="1"/>
  <c r="AF167" i="9" s="1"/>
  <c r="AF168" i="9" a="1"/>
  <c r="AF168" i="9" s="1"/>
  <c r="AF169" i="9" a="1"/>
  <c r="AF169" i="9" s="1"/>
  <c r="AF170" i="9" a="1"/>
  <c r="AF170" i="9" s="1"/>
  <c r="AF171" i="9" a="1"/>
  <c r="AF171" i="9" s="1"/>
  <c r="AF172" i="9" a="1"/>
  <c r="AF172" i="9" s="1"/>
  <c r="AF173" i="9" a="1"/>
  <c r="AF173" i="9" s="1"/>
  <c r="AF174" i="9" a="1"/>
  <c r="AF174" i="9" s="1"/>
  <c r="AF175" i="9" a="1"/>
  <c r="AF175" i="9" s="1"/>
  <c r="AF176" i="9" a="1"/>
  <c r="AF176" i="9" s="1"/>
  <c r="AF177" i="9" a="1"/>
  <c r="AF177" i="9" s="1"/>
  <c r="AF178" i="9" a="1"/>
  <c r="AF178" i="9" s="1"/>
  <c r="AF179" i="9" a="1"/>
  <c r="AF179" i="9" s="1"/>
  <c r="AF180" i="9" a="1"/>
  <c r="AF180" i="9" s="1"/>
  <c r="AF181" i="9" a="1"/>
  <c r="AF181" i="9" s="1"/>
  <c r="AF182" i="9" a="1"/>
  <c r="AF182" i="9" s="1"/>
  <c r="AF183" i="9" a="1"/>
  <c r="AF183" i="9" s="1"/>
  <c r="AF184" i="9" a="1"/>
  <c r="AF184" i="9" s="1"/>
  <c r="AF185" i="9" a="1"/>
  <c r="AF185" i="9" s="1"/>
  <c r="AF186" i="9" a="1"/>
  <c r="AF186" i="9" s="1"/>
  <c r="AF187" i="9" a="1"/>
  <c r="AF187" i="9" s="1"/>
  <c r="AF188" i="9" a="1"/>
  <c r="AF188" i="9" s="1"/>
  <c r="AF189" i="9" a="1"/>
  <c r="AF189" i="9" s="1"/>
  <c r="AF190" i="9" a="1"/>
  <c r="AF190" i="9" s="1"/>
  <c r="AF191" i="9" a="1"/>
  <c r="AF191" i="9" s="1"/>
  <c r="AF192" i="9" a="1"/>
  <c r="AF192" i="9" s="1"/>
  <c r="AF193" i="9" a="1"/>
  <c r="AF193" i="9" s="1"/>
  <c r="AF194" i="9" a="1"/>
  <c r="AF194" i="9" s="1"/>
  <c r="AF195" i="9" a="1"/>
  <c r="AF195" i="9" s="1"/>
  <c r="AF196" i="9" a="1"/>
  <c r="AF196" i="9" s="1"/>
  <c r="AF197" i="9" a="1"/>
  <c r="AF197" i="9" s="1"/>
  <c r="AF198" i="9" a="1"/>
  <c r="AF198" i="9" s="1"/>
  <c r="AF199" i="9" a="1"/>
  <c r="AF199" i="9" s="1"/>
  <c r="AF200" i="9" a="1"/>
  <c r="AF200" i="9" s="1"/>
  <c r="AF201" i="9" a="1"/>
  <c r="AF201" i="9" s="1"/>
  <c r="AF202" i="9" a="1"/>
  <c r="AF202" i="9" s="1"/>
  <c r="AF203" i="9" a="1"/>
  <c r="AF203" i="9" s="1"/>
  <c r="AF204" i="9" a="1"/>
  <c r="AF204" i="9" s="1"/>
  <c r="AF205" i="9" a="1"/>
  <c r="AF205" i="9" s="1"/>
  <c r="AF206" i="9" a="1"/>
  <c r="AF206" i="9" s="1"/>
  <c r="AC200" i="10" s="1"/>
  <c r="AF207" i="9" a="1"/>
  <c r="AF207" i="9" s="1"/>
  <c r="AC201" i="10" s="1"/>
  <c r="AF208" i="9" a="1"/>
  <c r="AF208" i="9" s="1"/>
  <c r="AC202" i="10" s="1"/>
  <c r="AF209" i="9" a="1"/>
  <c r="AF209" i="9" s="1"/>
  <c r="AC203" i="10" s="1"/>
  <c r="AF210" i="9" a="1"/>
  <c r="AF210" i="9" s="1"/>
  <c r="AC204" i="10" s="1"/>
  <c r="AF211" i="9" a="1"/>
  <c r="AF211" i="9" s="1"/>
  <c r="AC205" i="10" s="1"/>
  <c r="AF212" i="9" a="1"/>
  <c r="AF212" i="9" s="1"/>
  <c r="AC206" i="10" s="1"/>
  <c r="AF213" i="9" a="1"/>
  <c r="AF213" i="9" s="1"/>
  <c r="AC207" i="10" s="1"/>
  <c r="AF214" i="9" a="1"/>
  <c r="AF214" i="9" s="1"/>
  <c r="AC208" i="10" s="1"/>
  <c r="AF215" i="9" a="1"/>
  <c r="AF215" i="9" s="1"/>
  <c r="AC209" i="10" s="1"/>
  <c r="AF216" i="9" a="1"/>
  <c r="AF216" i="9" s="1"/>
  <c r="AC210" i="10" s="1"/>
  <c r="AF217" i="9" a="1"/>
  <c r="AF217" i="9" s="1"/>
  <c r="AC211" i="10" s="1"/>
  <c r="AF218" i="9" a="1"/>
  <c r="AF218" i="9" s="1"/>
  <c r="AC212" i="10" s="1"/>
  <c r="AF219" i="9" a="1"/>
  <c r="AF219" i="9" s="1"/>
  <c r="AC213" i="10" s="1"/>
  <c r="AF220" i="9" a="1"/>
  <c r="AF220" i="9" s="1"/>
  <c r="AC214" i="10" s="1"/>
  <c r="AF221" i="9" a="1"/>
  <c r="AF221" i="9" s="1"/>
  <c r="AC215" i="10" s="1"/>
  <c r="AF222" i="9" a="1"/>
  <c r="AF222" i="9" s="1"/>
  <c r="AC216" i="10" s="1"/>
  <c r="AF223" i="9" a="1"/>
  <c r="AF223" i="9" s="1"/>
  <c r="AC217" i="10" s="1"/>
  <c r="AF224" i="9" a="1"/>
  <c r="AF224" i="9" s="1"/>
  <c r="AC218" i="10" s="1"/>
  <c r="AF225" i="9" a="1"/>
  <c r="AF225" i="9" s="1"/>
  <c r="AC219" i="10" s="1"/>
  <c r="AF226" i="9" a="1"/>
  <c r="AF226" i="9" s="1"/>
  <c r="AC220" i="10" s="1"/>
  <c r="AF227" i="9" a="1"/>
  <c r="AF227" i="9" s="1"/>
  <c r="AC221" i="10" s="1"/>
  <c r="AF228" i="9" a="1"/>
  <c r="AF228" i="9" s="1"/>
  <c r="AC222" i="10" s="1"/>
  <c r="AF229" i="9" a="1"/>
  <c r="AF229" i="9" s="1"/>
  <c r="AC223" i="10" s="1"/>
  <c r="AF230" i="9" a="1"/>
  <c r="AF230" i="9" s="1"/>
  <c r="AC224" i="10" s="1"/>
  <c r="AF231" i="9" a="1"/>
  <c r="AF231" i="9" s="1"/>
  <c r="AC225" i="10" s="1"/>
  <c r="AF232" i="9" a="1"/>
  <c r="AF232" i="9" s="1"/>
  <c r="AC226" i="10" s="1"/>
  <c r="AF233" i="9" a="1"/>
  <c r="AF233" i="9" s="1"/>
  <c r="AC227" i="10" s="1"/>
  <c r="AF234" i="9" a="1"/>
  <c r="AF234" i="9" s="1"/>
  <c r="AC228" i="10" s="1"/>
  <c r="AF235" i="9" a="1"/>
  <c r="AF235" i="9" s="1"/>
  <c r="AC229" i="10" s="1"/>
  <c r="AF236" i="9" a="1"/>
  <c r="AF236" i="9" s="1"/>
  <c r="AC230" i="10" s="1"/>
  <c r="AF237" i="9" a="1"/>
  <c r="AF237" i="9" s="1"/>
  <c r="AC231" i="10" s="1"/>
  <c r="AF238" i="9" a="1"/>
  <c r="AF238" i="9" s="1"/>
  <c r="AC232" i="10" s="1"/>
  <c r="AF239" i="9" a="1"/>
  <c r="AF239" i="9" s="1"/>
  <c r="AC233" i="10" s="1"/>
  <c r="AF240" i="9" a="1"/>
  <c r="AF240" i="9" s="1"/>
  <c r="AC234" i="10" s="1"/>
  <c r="AF241" i="9" a="1"/>
  <c r="AF241" i="9" s="1"/>
  <c r="AC235" i="10" s="1"/>
  <c r="AF242" i="9" a="1"/>
  <c r="AF242" i="9" s="1"/>
  <c r="AC236" i="10" s="1"/>
  <c r="AF243" i="9" a="1"/>
  <c r="AF243" i="9" s="1"/>
  <c r="AC237" i="10" s="1"/>
  <c r="AF244" i="9" a="1"/>
  <c r="AF244" i="9" s="1"/>
  <c r="AC238" i="10" s="1"/>
  <c r="AF245" i="9" a="1"/>
  <c r="AF245" i="9" s="1"/>
  <c r="AC239" i="10" s="1"/>
  <c r="AF246" i="9" a="1"/>
  <c r="AF246" i="9" s="1"/>
  <c r="AC240" i="10" s="1"/>
  <c r="AF247" i="9" a="1"/>
  <c r="AF247" i="9" s="1"/>
  <c r="AC241" i="10" s="1"/>
  <c r="AF248" i="9" a="1"/>
  <c r="AF248" i="9" s="1"/>
  <c r="AC242" i="10" s="1"/>
  <c r="AF249" i="9" a="1"/>
  <c r="AF249" i="9" s="1"/>
  <c r="AC243" i="10" s="1"/>
  <c r="AF250" i="9" a="1"/>
  <c r="AF250" i="9" s="1"/>
  <c r="AC244" i="10" s="1"/>
  <c r="AF251" i="9" a="1"/>
  <c r="AF251" i="9" s="1"/>
  <c r="AC245" i="10" s="1"/>
  <c r="AF252" i="9" a="1"/>
  <c r="AF252" i="9" s="1"/>
  <c r="AC246" i="10" s="1"/>
  <c r="AF253" i="9" a="1"/>
  <c r="AF253" i="9" s="1"/>
  <c r="AC247" i="10" s="1"/>
  <c r="AF254" i="9" a="1"/>
  <c r="AF254" i="9" s="1"/>
  <c r="AC248" i="10" s="1"/>
  <c r="AF255" i="9" a="1"/>
  <c r="AF255" i="9" s="1"/>
  <c r="AC249" i="10" s="1"/>
  <c r="AF256" i="9" a="1"/>
  <c r="AF256" i="9" s="1"/>
  <c r="AC250" i="10" s="1"/>
  <c r="AF257" i="9" a="1"/>
  <c r="AF257" i="9" s="1"/>
  <c r="AC251" i="10" s="1"/>
  <c r="AF258" i="9" a="1"/>
  <c r="AF258" i="9" s="1"/>
  <c r="AC252" i="10" s="1"/>
  <c r="AF259" i="9" a="1"/>
  <c r="AF259" i="9" s="1"/>
  <c r="AC253" i="10" s="1"/>
  <c r="AF260" i="9" a="1"/>
  <c r="AF260" i="9" s="1"/>
  <c r="AC254" i="10" s="1"/>
  <c r="AF261" i="9" a="1"/>
  <c r="AF261" i="9" s="1"/>
  <c r="AC255" i="10" s="1"/>
  <c r="AF262" i="9" a="1"/>
  <c r="AF262" i="9" s="1"/>
  <c r="AC256" i="10" s="1"/>
  <c r="AF263" i="9" a="1"/>
  <c r="AF263" i="9" s="1"/>
  <c r="AC257" i="10" s="1"/>
  <c r="AF264" i="9" a="1"/>
  <c r="AF264" i="9" s="1"/>
  <c r="AC258" i="10" s="1"/>
  <c r="AF265" i="9" a="1"/>
  <c r="AF265" i="9" s="1"/>
  <c r="AC259" i="10" s="1"/>
  <c r="AF266" i="9" a="1"/>
  <c r="AF266" i="9" s="1"/>
  <c r="AC260" i="10" s="1"/>
  <c r="AF267" i="9" a="1"/>
  <c r="AF267" i="9" s="1"/>
  <c r="AC261" i="10" s="1"/>
  <c r="AF268" i="9" a="1"/>
  <c r="AF268" i="9" s="1"/>
  <c r="AC262" i="10" s="1"/>
  <c r="AF269" i="9" a="1"/>
  <c r="AF269" i="9" s="1"/>
  <c r="AC263" i="10" s="1"/>
  <c r="AF270" i="9" a="1"/>
  <c r="AF270" i="9" s="1"/>
  <c r="AC264" i="10" s="1"/>
  <c r="AF271" i="9" a="1"/>
  <c r="AF271" i="9" s="1"/>
  <c r="AC265" i="10" s="1"/>
  <c r="AF272" i="9" a="1"/>
  <c r="AF272" i="9" s="1"/>
  <c r="AC266" i="10" s="1"/>
  <c r="AF273" i="9" a="1"/>
  <c r="AF273" i="9" s="1"/>
  <c r="AC267" i="10" s="1"/>
  <c r="AF274" i="9" a="1"/>
  <c r="AF274" i="9" s="1"/>
  <c r="AC268" i="10" s="1"/>
  <c r="AF275" i="9" a="1"/>
  <c r="AF275" i="9" s="1"/>
  <c r="AC269" i="10" s="1"/>
  <c r="AF276" i="9" a="1"/>
  <c r="AF276" i="9" s="1"/>
  <c r="AC270" i="10" s="1"/>
  <c r="AF277" i="9" a="1"/>
  <c r="AF277" i="9" s="1"/>
  <c r="AC271" i="10" s="1"/>
  <c r="AF278" i="9" a="1"/>
  <c r="AF278" i="9" s="1"/>
  <c r="AC272" i="10" s="1"/>
  <c r="AF279" i="9" a="1"/>
  <c r="AF279" i="9" s="1"/>
  <c r="AC273" i="10" s="1"/>
  <c r="AF280" i="9" a="1"/>
  <c r="AF280" i="9" s="1"/>
  <c r="AC274" i="10" s="1"/>
  <c r="AF281" i="9" a="1"/>
  <c r="AF281" i="9" s="1"/>
  <c r="AC275" i="10" s="1"/>
  <c r="AF282" i="9" a="1"/>
  <c r="AF282" i="9" s="1"/>
  <c r="AC276" i="10" s="1"/>
  <c r="AF283" i="9" a="1"/>
  <c r="AF283" i="9" s="1"/>
  <c r="AC277" i="10" s="1"/>
  <c r="AF284" i="9" a="1"/>
  <c r="AF284" i="9" s="1"/>
  <c r="AC278" i="10" s="1"/>
  <c r="AF285" i="9" a="1"/>
  <c r="AF285" i="9" s="1"/>
  <c r="AC279" i="10" s="1"/>
  <c r="AF286" i="9" a="1"/>
  <c r="AF286" i="9" s="1"/>
  <c r="AC280" i="10" s="1"/>
  <c r="AF287" i="9" a="1"/>
  <c r="AF287" i="9" s="1"/>
  <c r="AC281" i="10" s="1"/>
  <c r="AF288" i="9" a="1"/>
  <c r="AF288" i="9" s="1"/>
  <c r="AC282" i="10" s="1"/>
  <c r="AF289" i="9" a="1"/>
  <c r="AF289" i="9" s="1"/>
  <c r="AC283" i="10" s="1"/>
  <c r="AF290" i="9" a="1"/>
  <c r="AF290" i="9" s="1"/>
  <c r="AC284" i="10" s="1"/>
  <c r="AF291" i="9" a="1"/>
  <c r="AF291" i="9" s="1"/>
  <c r="AC285" i="10" s="1"/>
  <c r="AF292" i="9" a="1"/>
  <c r="AF292" i="9" s="1"/>
  <c r="AC286" i="10" s="1"/>
  <c r="AF293" i="9" a="1"/>
  <c r="AF293" i="9" s="1"/>
  <c r="AC287" i="10" s="1"/>
  <c r="AF294" i="9" a="1"/>
  <c r="AF294" i="9" s="1"/>
  <c r="AC288" i="10" s="1"/>
  <c r="AF295" i="9" a="1"/>
  <c r="AF295" i="9" s="1"/>
  <c r="AC289" i="10" s="1"/>
  <c r="AF296" i="9" a="1"/>
  <c r="AF296" i="9" s="1"/>
  <c r="AC290" i="10" s="1"/>
  <c r="AF297" i="9" a="1"/>
  <c r="AF297" i="9" s="1"/>
  <c r="AC291" i="10" s="1"/>
  <c r="AF298" i="9" a="1"/>
  <c r="AF298" i="9" s="1"/>
  <c r="AC292" i="10" s="1"/>
  <c r="AF299" i="9" a="1"/>
  <c r="AF299" i="9" s="1"/>
  <c r="AC293" i="10" s="1"/>
  <c r="AF300" i="9" a="1"/>
  <c r="AF300" i="9" s="1"/>
  <c r="AC294" i="10" s="1"/>
  <c r="AF301" i="9" a="1"/>
  <c r="AF301" i="9" s="1"/>
  <c r="AC295" i="10" s="1"/>
  <c r="AF302" i="9" a="1"/>
  <c r="AF302" i="9" s="1"/>
  <c r="AC296" i="10" s="1"/>
  <c r="AF303" i="9" a="1"/>
  <c r="AF303" i="9" s="1"/>
  <c r="AC297" i="10" s="1"/>
  <c r="AF304" i="9" a="1"/>
  <c r="AF304" i="9" s="1"/>
  <c r="AC298" i="10" s="1"/>
  <c r="AF305" i="9" a="1"/>
  <c r="AF305" i="9" s="1"/>
  <c r="AC299" i="10" s="1"/>
  <c r="AF306" i="9" a="1"/>
  <c r="AF306" i="9" s="1"/>
  <c r="AC300" i="10" s="1"/>
  <c r="AF307" i="9" a="1"/>
  <c r="AF307" i="9" s="1"/>
  <c r="AC301" i="10" s="1"/>
  <c r="AF308" i="9" a="1"/>
  <c r="AF308" i="9" s="1"/>
  <c r="AC302" i="10" s="1"/>
  <c r="AF309" i="9" a="1"/>
  <c r="AF309" i="9" s="1"/>
  <c r="AC303" i="10" s="1"/>
  <c r="AF310" i="9" a="1"/>
  <c r="AF310" i="9" s="1"/>
  <c r="AC304" i="10" s="1"/>
  <c r="AF311" i="9" a="1"/>
  <c r="AF311" i="9" s="1"/>
  <c r="AC305" i="10" s="1"/>
  <c r="AF312" i="9" a="1"/>
  <c r="AF312" i="9" s="1"/>
  <c r="AC306" i="10" s="1"/>
  <c r="AF313" i="9" a="1"/>
  <c r="AF313" i="9" s="1"/>
  <c r="AC307" i="10" s="1"/>
  <c r="AF314" i="9" a="1"/>
  <c r="AF314" i="9" s="1"/>
  <c r="AC308" i="10" s="1"/>
  <c r="AF315" i="9" a="1"/>
  <c r="AF315" i="9" s="1"/>
  <c r="AC309" i="10" s="1"/>
  <c r="AF316" i="9" a="1"/>
  <c r="AF316" i="9" s="1"/>
  <c r="AC310" i="10" s="1"/>
  <c r="AF317" i="9" a="1"/>
  <c r="AF317" i="9" s="1"/>
  <c r="AC311" i="10" s="1"/>
  <c r="AF318" i="9" a="1"/>
  <c r="AF318" i="9" s="1"/>
  <c r="AC312" i="10" s="1"/>
  <c r="AF319" i="9" a="1"/>
  <c r="AF319" i="9" s="1"/>
  <c r="AC313" i="10" s="1"/>
  <c r="AF320" i="9" a="1"/>
  <c r="AF320" i="9" s="1"/>
  <c r="AC314" i="10" s="1"/>
  <c r="AF321" i="9" a="1"/>
  <c r="AF321" i="9" s="1"/>
  <c r="AC315" i="10" s="1"/>
  <c r="AF322" i="9" a="1"/>
  <c r="AF322" i="9" s="1"/>
  <c r="AC316" i="10" s="1"/>
  <c r="AF323" i="9" a="1"/>
  <c r="AF323" i="9" s="1"/>
  <c r="AC317" i="10" s="1"/>
  <c r="AF324" i="9" a="1"/>
  <c r="AF324" i="9" s="1"/>
  <c r="AC318" i="10" s="1"/>
  <c r="AF325" i="9" a="1"/>
  <c r="AF325" i="9" s="1"/>
  <c r="AC319" i="10" s="1"/>
  <c r="AF326" i="9" a="1"/>
  <c r="AF326" i="9" s="1"/>
  <c r="AF327" i="9" a="1"/>
  <c r="AF327" i="9" s="1"/>
  <c r="AF328" i="9" a="1"/>
  <c r="AF328" i="9" s="1"/>
  <c r="AF329" i="9" a="1"/>
  <c r="AF329" i="9" s="1"/>
  <c r="AF330" i="9" a="1"/>
  <c r="AF330" i="9" s="1"/>
  <c r="AF331" i="9" a="1"/>
  <c r="AF331" i="9" s="1"/>
  <c r="AF332" i="9" a="1"/>
  <c r="AF332" i="9" s="1"/>
  <c r="AF333" i="9" a="1"/>
  <c r="AF333" i="9" s="1"/>
  <c r="AF334" i="9" a="1"/>
  <c r="AF334" i="9" s="1"/>
  <c r="AF335" i="9" a="1"/>
  <c r="AF335" i="9" s="1"/>
  <c r="AF336" i="9" a="1"/>
  <c r="AF336" i="9" s="1"/>
  <c r="AF337" i="9" a="1"/>
  <c r="AF337" i="9" s="1"/>
  <c r="AF338" i="9" a="1"/>
  <c r="AF338" i="9" s="1"/>
  <c r="AF339" i="9" a="1"/>
  <c r="AF339" i="9" s="1"/>
  <c r="AF340" i="9" a="1"/>
  <c r="AF340" i="9" s="1"/>
  <c r="AF341" i="9" a="1"/>
  <c r="AF341" i="9" s="1"/>
  <c r="AF342" i="9" a="1"/>
  <c r="AF342" i="9" s="1"/>
  <c r="AF343" i="9" a="1"/>
  <c r="AF343" i="9" s="1"/>
  <c r="AF344" i="9" a="1"/>
  <c r="AF344" i="9" s="1"/>
  <c r="AF345" i="9" a="1"/>
  <c r="AF345" i="9" s="1"/>
  <c r="AF346" i="9" a="1"/>
  <c r="AF346" i="9" s="1"/>
  <c r="AF347" i="9" a="1"/>
  <c r="AF347" i="9" s="1"/>
  <c r="AF348" i="9" a="1"/>
  <c r="AF348" i="9" s="1"/>
  <c r="AF349" i="9" a="1"/>
  <c r="AF349" i="9" s="1"/>
  <c r="AF350" i="9" a="1"/>
  <c r="AF350" i="9" s="1"/>
  <c r="AF351" i="9" a="1"/>
  <c r="AF351" i="9" s="1"/>
  <c r="AF352" i="9" a="1"/>
  <c r="AF352" i="9" s="1"/>
  <c r="AF353" i="9" a="1"/>
  <c r="AF353" i="9" s="1"/>
  <c r="AF354" i="9" a="1"/>
  <c r="AF354" i="9" s="1"/>
  <c r="AF355" i="9" a="1"/>
  <c r="AF355" i="9" s="1"/>
  <c r="AF356" i="9" a="1"/>
  <c r="AF356" i="9" s="1"/>
  <c r="AF357" i="9" a="1"/>
  <c r="AF357" i="9" s="1"/>
  <c r="AF358" i="9" a="1"/>
  <c r="AF358" i="9" s="1"/>
  <c r="AF359" i="9" a="1"/>
  <c r="AF359" i="9" s="1"/>
  <c r="AF360" i="9" a="1"/>
  <c r="AF360" i="9" s="1"/>
  <c r="AF361" i="9" a="1"/>
  <c r="AF361" i="9" s="1"/>
  <c r="AF362" i="9" a="1"/>
  <c r="AF362" i="9" s="1"/>
  <c r="AF363" i="9" a="1"/>
  <c r="AF363" i="9" s="1"/>
  <c r="AF364" i="9" a="1"/>
  <c r="AF364" i="9" s="1"/>
  <c r="AF365" i="9" a="1"/>
  <c r="AF365" i="9" s="1"/>
  <c r="AF366" i="9" a="1"/>
  <c r="AF366" i="9" s="1"/>
  <c r="AF367" i="9" a="1"/>
  <c r="AF367" i="9" s="1"/>
  <c r="AF368" i="9" a="1"/>
  <c r="AF368" i="9" s="1"/>
  <c r="AF369" i="9" a="1"/>
  <c r="AF369" i="9" s="1"/>
  <c r="AF370" i="9" a="1"/>
  <c r="AF370" i="9" s="1"/>
  <c r="AF371" i="9" a="1"/>
  <c r="AF371" i="9" s="1"/>
  <c r="AF372" i="9" a="1"/>
  <c r="AF372" i="9" s="1"/>
  <c r="AF373" i="9" a="1"/>
  <c r="AF373" i="9" s="1"/>
  <c r="AF374" i="9" a="1"/>
  <c r="AF374" i="9" s="1"/>
  <c r="AF375" i="9" a="1"/>
  <c r="AF375" i="9" s="1"/>
  <c r="AF376" i="9" a="1"/>
  <c r="AF376" i="9" s="1"/>
  <c r="AF377" i="9" a="1"/>
  <c r="AF377" i="9" s="1"/>
  <c r="AF378" i="9" a="1"/>
  <c r="AF378" i="9" s="1"/>
  <c r="AF379" i="9" a="1"/>
  <c r="AF379" i="9" s="1"/>
  <c r="AF380" i="9" a="1"/>
  <c r="AF380" i="9" s="1"/>
  <c r="AF381" i="9" a="1"/>
  <c r="AF381" i="9" s="1"/>
  <c r="AF382" i="9" a="1"/>
  <c r="AF382" i="9" s="1"/>
  <c r="AF383" i="9" a="1"/>
  <c r="AF383" i="9" s="1"/>
  <c r="AF384" i="9" a="1"/>
  <c r="AF384" i="9" s="1"/>
  <c r="AF385" i="9" a="1"/>
  <c r="AF385" i="9" s="1"/>
  <c r="AF386" i="9" a="1"/>
  <c r="AF386" i="9" s="1"/>
  <c r="AF387" i="9" a="1"/>
  <c r="AF387" i="9" s="1"/>
  <c r="AF388" i="9" a="1"/>
  <c r="AF388" i="9" s="1"/>
  <c r="AF389" i="9" a="1"/>
  <c r="AF389" i="9" s="1"/>
  <c r="AF390" i="9" a="1"/>
  <c r="AF390" i="9" s="1"/>
  <c r="AF391" i="9" a="1"/>
  <c r="AF391" i="9" s="1"/>
  <c r="AF392" i="9" a="1"/>
  <c r="AF392" i="9" s="1"/>
  <c r="AF393" i="9" a="1"/>
  <c r="AF393" i="9" s="1"/>
  <c r="AF394" i="9" a="1"/>
  <c r="AF394" i="9" s="1"/>
  <c r="AF395" i="9" a="1"/>
  <c r="AF395" i="9" s="1"/>
  <c r="AF396" i="9" a="1"/>
  <c r="AF396" i="9" s="1"/>
  <c r="AF397" i="9" a="1"/>
  <c r="AF397" i="9" s="1"/>
  <c r="AF398" i="9" a="1"/>
  <c r="AF398" i="9" s="1"/>
  <c r="AF399" i="9" a="1"/>
  <c r="AF399" i="9" s="1"/>
  <c r="AF400" i="9" a="1"/>
  <c r="AF400" i="9" s="1"/>
  <c r="AF401" i="9" a="1"/>
  <c r="AF401" i="9" s="1"/>
  <c r="AF402" i="9" a="1"/>
  <c r="AF402" i="9" s="1"/>
  <c r="AF403" i="9" a="1"/>
  <c r="AF403" i="9" s="1"/>
  <c r="AF404" i="9" a="1"/>
  <c r="AF404" i="9" s="1"/>
  <c r="AF405" i="9" a="1"/>
  <c r="AF405" i="9" s="1"/>
  <c r="AF406" i="9" a="1"/>
  <c r="AF406" i="9" s="1"/>
  <c r="AF407" i="9" a="1"/>
  <c r="AF407" i="9" s="1"/>
  <c r="AF408" i="9" a="1"/>
  <c r="AF408" i="9" s="1"/>
  <c r="AF409" i="9" a="1"/>
  <c r="AF409" i="9" s="1"/>
  <c r="AF410" i="9" a="1"/>
  <c r="AF410" i="9" s="1"/>
  <c r="AF411" i="9" a="1"/>
  <c r="AF411" i="9" s="1"/>
  <c r="AF412" i="9" a="1"/>
  <c r="AF412" i="9" s="1"/>
  <c r="AF413" i="9" a="1"/>
  <c r="AF413" i="9" s="1"/>
  <c r="AF414" i="9" a="1"/>
  <c r="AF414" i="9" s="1"/>
  <c r="AF415" i="9" a="1"/>
  <c r="AF415" i="9" s="1"/>
  <c r="AF416" i="9" a="1"/>
  <c r="AF416" i="9" s="1"/>
  <c r="AF417" i="9" a="1"/>
  <c r="AF417" i="9" s="1"/>
  <c r="AF418" i="9" a="1"/>
  <c r="AF418" i="9" s="1"/>
  <c r="AF419" i="9" a="1"/>
  <c r="AF419" i="9" s="1"/>
  <c r="AF420" i="9" a="1"/>
  <c r="AF420" i="9" s="1"/>
  <c r="AF421" i="9" a="1"/>
  <c r="AF421" i="9" s="1"/>
  <c r="AF422" i="9" a="1"/>
  <c r="AF422" i="9" s="1"/>
  <c r="AF423" i="9" a="1"/>
  <c r="AF423" i="9" s="1"/>
  <c r="AF424" i="9" a="1"/>
  <c r="AF424" i="9" s="1"/>
  <c r="AF425" i="9" a="1"/>
  <c r="AF425" i="9" s="1"/>
  <c r="AF426" i="9" a="1"/>
  <c r="AF426" i="9" s="1"/>
  <c r="AF427" i="9" a="1"/>
  <c r="AF427" i="9" s="1"/>
  <c r="AF428" i="9" a="1"/>
  <c r="AF428" i="9" s="1"/>
  <c r="AF429" i="9" a="1"/>
  <c r="AF429" i="9" s="1"/>
  <c r="AF430" i="9" a="1"/>
  <c r="AF430" i="9" s="1"/>
  <c r="AF431" i="9" a="1"/>
  <c r="AF431" i="9" s="1"/>
  <c r="AF432" i="9" a="1"/>
  <c r="AF432" i="9" s="1"/>
  <c r="AF433" i="9" a="1"/>
  <c r="AF433" i="9" s="1"/>
  <c r="AE4" i="9" a="1"/>
  <c r="AE4" i="9" s="1"/>
  <c r="AE5" i="9" a="1"/>
  <c r="AE5" i="9" s="1"/>
  <c r="AE6" i="9" a="1"/>
  <c r="AE6" i="9" s="1"/>
  <c r="AE7" i="9" a="1"/>
  <c r="AE7" i="9" s="1"/>
  <c r="AE8" i="9" a="1"/>
  <c r="AE8" i="9" s="1"/>
  <c r="AE9" i="9" a="1"/>
  <c r="AE9" i="9" s="1"/>
  <c r="AE10" i="9" a="1"/>
  <c r="AE10" i="9" s="1"/>
  <c r="AE11" i="9" a="1"/>
  <c r="AE11" i="9" s="1"/>
  <c r="AE12" i="9" a="1"/>
  <c r="AE12" i="9" s="1"/>
  <c r="AE13" i="9" a="1"/>
  <c r="AE13" i="9" s="1"/>
  <c r="AE14" i="9" a="1"/>
  <c r="AE14" i="9" s="1"/>
  <c r="AE15" i="9" a="1"/>
  <c r="AE15" i="9" s="1"/>
  <c r="AE16" i="9" a="1"/>
  <c r="AE16" i="9" s="1"/>
  <c r="AE17" i="9" a="1"/>
  <c r="AE17" i="9" s="1"/>
  <c r="AE18" i="9" a="1"/>
  <c r="AE18" i="9" s="1"/>
  <c r="AE19" i="9" a="1"/>
  <c r="AE19" i="9" s="1"/>
  <c r="AE20" i="9" a="1"/>
  <c r="AE20" i="9" s="1"/>
  <c r="AE21" i="9" a="1"/>
  <c r="AE21" i="9" s="1"/>
  <c r="AE22" i="9" a="1"/>
  <c r="AE22" i="9" s="1"/>
  <c r="AE23" i="9" a="1"/>
  <c r="AE23" i="9" s="1"/>
  <c r="AE24" i="9" a="1"/>
  <c r="AE24" i="9" s="1"/>
  <c r="AE25" i="9" a="1"/>
  <c r="AE25" i="9" s="1"/>
  <c r="AE26" i="9" a="1"/>
  <c r="AE26" i="9" s="1"/>
  <c r="AE27" i="9" a="1"/>
  <c r="AE27" i="9" s="1"/>
  <c r="AE28" i="9" a="1"/>
  <c r="AE28" i="9" s="1"/>
  <c r="AE29" i="9" a="1"/>
  <c r="AE29" i="9" s="1"/>
  <c r="AE30" i="9" a="1"/>
  <c r="AE30" i="9" s="1"/>
  <c r="AE31" i="9" a="1"/>
  <c r="AE31" i="9" s="1"/>
  <c r="AE32" i="9" a="1"/>
  <c r="AE32" i="9" s="1"/>
  <c r="AE33" i="9" a="1"/>
  <c r="AE33" i="9" s="1"/>
  <c r="AE34" i="9" a="1"/>
  <c r="AE34" i="9" s="1"/>
  <c r="AE35" i="9" a="1"/>
  <c r="AE35" i="9" s="1"/>
  <c r="AE36" i="9" a="1"/>
  <c r="AE36" i="9" s="1"/>
  <c r="AE37" i="9" a="1"/>
  <c r="AE37" i="9" s="1"/>
  <c r="AE38" i="9" a="1"/>
  <c r="AE38" i="9" s="1"/>
  <c r="AE39" i="9" a="1"/>
  <c r="AE39" i="9" s="1"/>
  <c r="AE40" i="9" a="1"/>
  <c r="AE40" i="9" s="1"/>
  <c r="AE41" i="9" a="1"/>
  <c r="AE41" i="9" s="1"/>
  <c r="AE42" i="9" a="1"/>
  <c r="AE42" i="9" s="1"/>
  <c r="AE43" i="9" a="1"/>
  <c r="AE43" i="9" s="1"/>
  <c r="AE44" i="9" a="1"/>
  <c r="AE44" i="9" s="1"/>
  <c r="AE45" i="9" a="1"/>
  <c r="AE45" i="9" s="1"/>
  <c r="AE46" i="9" a="1"/>
  <c r="AE46" i="9" s="1"/>
  <c r="AE47" i="9" a="1"/>
  <c r="AE47" i="9" s="1"/>
  <c r="AE48" i="9" a="1"/>
  <c r="AE48" i="9" s="1"/>
  <c r="AE49" i="9" a="1"/>
  <c r="AE49" i="9" s="1"/>
  <c r="AE50" i="9" a="1"/>
  <c r="AE50" i="9" s="1"/>
  <c r="AE51" i="9" a="1"/>
  <c r="AE51" i="9" s="1"/>
  <c r="AE52" i="9" a="1"/>
  <c r="AE52" i="9" s="1"/>
  <c r="AE53" i="9" a="1"/>
  <c r="AE53" i="9" s="1"/>
  <c r="AE54" i="9" a="1"/>
  <c r="AE54" i="9" s="1"/>
  <c r="AE55" i="9" a="1"/>
  <c r="AE55" i="9" s="1"/>
  <c r="AE56" i="9" a="1"/>
  <c r="AE56" i="9" s="1"/>
  <c r="AE57" i="9" a="1"/>
  <c r="AE57" i="9" s="1"/>
  <c r="AE58" i="9" a="1"/>
  <c r="AE58" i="9" s="1"/>
  <c r="AE59" i="9" a="1"/>
  <c r="AE59" i="9" s="1"/>
  <c r="AE60" i="9" a="1"/>
  <c r="AE60" i="9" s="1"/>
  <c r="AE61" i="9" a="1"/>
  <c r="AE61" i="9" s="1"/>
  <c r="AE62" i="9" a="1"/>
  <c r="AE62" i="9" s="1"/>
  <c r="AE63" i="9" a="1"/>
  <c r="AE63" i="9" s="1"/>
  <c r="AE64" i="9" a="1"/>
  <c r="AE64" i="9" s="1"/>
  <c r="AE65" i="9" a="1"/>
  <c r="AE65" i="9" s="1"/>
  <c r="AE66" i="9" a="1"/>
  <c r="AE66" i="9" s="1"/>
  <c r="AE67" i="9" a="1"/>
  <c r="AE67" i="9" s="1"/>
  <c r="AE68" i="9" a="1"/>
  <c r="AE68" i="9" s="1"/>
  <c r="AE69" i="9" a="1"/>
  <c r="AE69" i="9" s="1"/>
  <c r="AE70" i="9" a="1"/>
  <c r="AE70" i="9" s="1"/>
  <c r="AE71" i="9" a="1"/>
  <c r="AE71" i="9" s="1"/>
  <c r="AE72" i="9" a="1"/>
  <c r="AE72" i="9" s="1"/>
  <c r="AE73" i="9" a="1"/>
  <c r="AE73" i="9" s="1"/>
  <c r="AE74" i="9" a="1"/>
  <c r="AE74" i="9" s="1"/>
  <c r="AE75" i="9" a="1"/>
  <c r="AE75" i="9" s="1"/>
  <c r="AB69" i="14" s="1"/>
  <c r="AE76" i="9" a="1"/>
  <c r="AE76" i="9" s="1"/>
  <c r="AE77" i="9" a="1"/>
  <c r="AE77" i="9" s="1"/>
  <c r="AE78" i="9" a="1"/>
  <c r="AE78" i="9" s="1"/>
  <c r="AE79" i="9" a="1"/>
  <c r="AE79" i="9" s="1"/>
  <c r="AB73" i="14" s="1"/>
  <c r="AE80" i="9" a="1"/>
  <c r="AE80" i="9" s="1"/>
  <c r="AE81" i="9" a="1"/>
  <c r="AE81" i="9" s="1"/>
  <c r="AE82" i="9" a="1"/>
  <c r="AE82" i="9" s="1"/>
  <c r="AE83" i="9" a="1"/>
  <c r="AE83" i="9" s="1"/>
  <c r="AB77" i="14" s="1"/>
  <c r="AE84" i="9" a="1"/>
  <c r="AE84" i="9" s="1"/>
  <c r="AE85" i="9" a="1"/>
  <c r="AE85" i="9" s="1"/>
  <c r="AE86" i="9" a="1"/>
  <c r="AE86" i="9" s="1"/>
  <c r="AE87" i="9" a="1"/>
  <c r="AE87" i="9" s="1"/>
  <c r="AB81" i="14" s="1"/>
  <c r="AE88" i="9" a="1"/>
  <c r="AE88" i="9" s="1"/>
  <c r="AE89" i="9" a="1"/>
  <c r="AE89" i="9" s="1"/>
  <c r="AE90" i="9" a="1"/>
  <c r="AE90" i="9" s="1"/>
  <c r="AE91" i="9" a="1"/>
  <c r="AE91" i="9" s="1"/>
  <c r="AB85" i="14" s="1"/>
  <c r="AE92" i="9" a="1"/>
  <c r="AE92" i="9" s="1"/>
  <c r="AE93" i="9" a="1"/>
  <c r="AE93" i="9" s="1"/>
  <c r="AE94" i="9" a="1"/>
  <c r="AE94" i="9" s="1"/>
  <c r="AE95" i="9" a="1"/>
  <c r="AE95" i="9" s="1"/>
  <c r="AB89" i="14" s="1"/>
  <c r="AE96" i="9" a="1"/>
  <c r="AE96" i="9" s="1"/>
  <c r="AE97" i="9" a="1"/>
  <c r="AE97" i="9" s="1"/>
  <c r="AE98" i="9" a="1"/>
  <c r="AE98" i="9" s="1"/>
  <c r="AE99" i="9" a="1"/>
  <c r="AE99" i="9" s="1"/>
  <c r="AB93" i="14" s="1"/>
  <c r="AE100" i="9" a="1"/>
  <c r="AE100" i="9" s="1"/>
  <c r="AE101" i="9" a="1"/>
  <c r="AE101" i="9" s="1"/>
  <c r="AE102" i="9" a="1"/>
  <c r="AE102" i="9" s="1"/>
  <c r="AE103" i="9" a="1"/>
  <c r="AE103" i="9" s="1"/>
  <c r="AB97" i="14" s="1"/>
  <c r="AE104" i="9" a="1"/>
  <c r="AE104" i="9" s="1"/>
  <c r="AE105" i="9" a="1"/>
  <c r="AE105" i="9" s="1"/>
  <c r="AE106" i="9" a="1"/>
  <c r="AE106" i="9" s="1"/>
  <c r="AE107" i="9" a="1"/>
  <c r="AE107" i="9" s="1"/>
  <c r="AB101" i="14" s="1"/>
  <c r="AE108" i="9" a="1"/>
  <c r="AE108" i="9" s="1"/>
  <c r="AE109" i="9" a="1"/>
  <c r="AE109" i="9" s="1"/>
  <c r="AE110" i="9" a="1"/>
  <c r="AE110" i="9" s="1"/>
  <c r="AB104" i="14" s="1"/>
  <c r="AE111" i="9" a="1"/>
  <c r="AE111" i="9" s="1"/>
  <c r="AE112" i="9" a="1"/>
  <c r="AE112" i="9" s="1"/>
  <c r="AE113" i="9" a="1"/>
  <c r="AE113" i="9" s="1"/>
  <c r="AE114" i="9" a="1"/>
  <c r="AE114" i="9" s="1"/>
  <c r="AB108" i="14" s="1"/>
  <c r="AE115" i="9" a="1"/>
  <c r="AE115" i="9" s="1"/>
  <c r="AE116" i="9" a="1"/>
  <c r="AE116" i="9" s="1"/>
  <c r="AE117" i="9" a="1"/>
  <c r="AE117" i="9" s="1"/>
  <c r="AE118" i="9" a="1"/>
  <c r="AE118" i="9" s="1"/>
  <c r="AB112" i="14" s="1"/>
  <c r="AE119" i="9" a="1"/>
  <c r="AE119" i="9" s="1"/>
  <c r="AE120" i="9" a="1"/>
  <c r="AE120" i="9" s="1"/>
  <c r="AE121" i="9" a="1"/>
  <c r="AE121" i="9" s="1"/>
  <c r="AE122" i="9" a="1"/>
  <c r="AE122" i="9" s="1"/>
  <c r="AB116" i="14" s="1"/>
  <c r="AE123" i="9" a="1"/>
  <c r="AE123" i="9" s="1"/>
  <c r="AE124" i="9" a="1"/>
  <c r="AE124" i="9" s="1"/>
  <c r="AE125" i="9" a="1"/>
  <c r="AE125" i="9" s="1"/>
  <c r="AE126" i="9" a="1"/>
  <c r="AE126" i="9" s="1"/>
  <c r="AB120" i="14" s="1"/>
  <c r="AE127" i="9" a="1"/>
  <c r="AE127" i="9" s="1"/>
  <c r="AE128" i="9" a="1"/>
  <c r="AE128" i="9" s="1"/>
  <c r="AE129" i="9" a="1"/>
  <c r="AE129" i="9" s="1"/>
  <c r="AE130" i="9" a="1"/>
  <c r="AE130" i="9" s="1"/>
  <c r="AB124" i="14" s="1"/>
  <c r="AE131" i="9" a="1"/>
  <c r="AE131" i="9" s="1"/>
  <c r="AE132" i="9" a="1"/>
  <c r="AE132" i="9" s="1"/>
  <c r="AE133" i="9" a="1"/>
  <c r="AE133" i="9" s="1"/>
  <c r="AE134" i="9" a="1"/>
  <c r="AE134" i="9" s="1"/>
  <c r="AE135" i="9" a="1"/>
  <c r="AE135" i="9" s="1"/>
  <c r="AB129" i="10" s="1"/>
  <c r="AE136" i="9" a="1"/>
  <c r="AE136" i="9" s="1"/>
  <c r="AB130" i="10" s="1"/>
  <c r="AE137" i="9" a="1"/>
  <c r="AE137" i="9" s="1"/>
  <c r="AB131" i="10" s="1"/>
  <c r="AE138" i="9" a="1"/>
  <c r="AE138" i="9" s="1"/>
  <c r="AE139" i="9" a="1"/>
  <c r="AE139" i="9" s="1"/>
  <c r="AB133" i="10" s="1"/>
  <c r="AE140" i="9" a="1"/>
  <c r="AE140" i="9" s="1"/>
  <c r="AB134" i="10" s="1"/>
  <c r="AE141" i="9" a="1"/>
  <c r="AE141" i="9" s="1"/>
  <c r="AB135" i="10" s="1"/>
  <c r="AE142" i="9" a="1"/>
  <c r="AE142" i="9" s="1"/>
  <c r="AE143" i="9" a="1"/>
  <c r="AE143" i="9" s="1"/>
  <c r="AB137" i="10" s="1"/>
  <c r="AE144" i="9" a="1"/>
  <c r="AE144" i="9" s="1"/>
  <c r="AB138" i="10" s="1"/>
  <c r="AE145" i="9" a="1"/>
  <c r="AE145" i="9" s="1"/>
  <c r="AB139" i="10" s="1"/>
  <c r="AE146" i="9" a="1"/>
  <c r="AE146" i="9" s="1"/>
  <c r="AE147" i="9" a="1"/>
  <c r="AE147" i="9" s="1"/>
  <c r="AB141" i="10" s="1"/>
  <c r="AE148" i="9" a="1"/>
  <c r="AE148" i="9" s="1"/>
  <c r="AB142" i="10" s="1"/>
  <c r="AE149" i="9" a="1"/>
  <c r="AE149" i="9" s="1"/>
  <c r="AB143" i="10" s="1"/>
  <c r="AE150" i="9" a="1"/>
  <c r="AE150" i="9" s="1"/>
  <c r="AE151" i="9" a="1"/>
  <c r="AE151" i="9" s="1"/>
  <c r="AB145" i="10" s="1"/>
  <c r="AE152" i="9" a="1"/>
  <c r="AE152" i="9" s="1"/>
  <c r="AB146" i="10" s="1"/>
  <c r="AE153" i="9" a="1"/>
  <c r="AE153" i="9" s="1"/>
  <c r="AB147" i="10" s="1"/>
  <c r="AE154" i="9" a="1"/>
  <c r="AE154" i="9" s="1"/>
  <c r="AE155" i="9" a="1"/>
  <c r="AE155" i="9" s="1"/>
  <c r="AE156" i="9" a="1"/>
  <c r="AE156" i="9" s="1"/>
  <c r="AB150" i="10" s="1"/>
  <c r="AE157" i="9" a="1"/>
  <c r="AE157" i="9" s="1"/>
  <c r="AE158" i="9" a="1"/>
  <c r="AE158" i="9" s="1"/>
  <c r="AB152" i="10" s="1"/>
  <c r="AE159" i="9" a="1"/>
  <c r="AE159" i="9" s="1"/>
  <c r="AB153" i="10" s="1"/>
  <c r="AE160" i="9" a="1"/>
  <c r="AE160" i="9" s="1"/>
  <c r="AB154" i="10" s="1"/>
  <c r="AE161" i="9" a="1"/>
  <c r="AE161" i="9" s="1"/>
  <c r="AE162" i="9" a="1"/>
  <c r="AE162" i="9" s="1"/>
  <c r="AB156" i="10" s="1"/>
  <c r="AE163" i="9" a="1"/>
  <c r="AE163" i="9" s="1"/>
  <c r="AB157" i="10" s="1"/>
  <c r="AE164" i="9" a="1"/>
  <c r="AE164" i="9" s="1"/>
  <c r="AB158" i="10" s="1"/>
  <c r="AE165" i="9" a="1"/>
  <c r="AE165" i="9" s="1"/>
  <c r="AE166" i="9" a="1"/>
  <c r="AE166" i="9" s="1"/>
  <c r="AB160" i="10" s="1"/>
  <c r="AE167" i="9" a="1"/>
  <c r="AE167" i="9" s="1"/>
  <c r="AB161" i="10" s="1"/>
  <c r="AE168" i="9" a="1"/>
  <c r="AE168" i="9" s="1"/>
  <c r="AB162" i="10" s="1"/>
  <c r="AE169" i="9" a="1"/>
  <c r="AE169" i="9" s="1"/>
  <c r="AE170" i="9" a="1"/>
  <c r="AE170" i="9" s="1"/>
  <c r="AB164" i="10" s="1"/>
  <c r="AE171" i="9" a="1"/>
  <c r="AE171" i="9" s="1"/>
  <c r="AB165" i="10" s="1"/>
  <c r="AE172" i="9" a="1"/>
  <c r="AE172" i="9" s="1"/>
  <c r="AE173" i="9" a="1"/>
  <c r="AE173" i="9" s="1"/>
  <c r="AB167" i="10" s="1"/>
  <c r="AE174" i="9" a="1"/>
  <c r="AE174" i="9" s="1"/>
  <c r="AB168" i="10" s="1"/>
  <c r="AE175" i="9" a="1"/>
  <c r="AE175" i="9" s="1"/>
  <c r="AB169" i="10" s="1"/>
  <c r="AE176" i="9" a="1"/>
  <c r="AE176" i="9" s="1"/>
  <c r="AE177" i="9" a="1"/>
  <c r="AE177" i="9" s="1"/>
  <c r="AB171" i="10" s="1"/>
  <c r="AE178" i="9" a="1"/>
  <c r="AE178" i="9" s="1"/>
  <c r="AE179" i="9" a="1"/>
  <c r="AE179" i="9" s="1"/>
  <c r="AE180" i="9" a="1"/>
  <c r="AE180" i="9" s="1"/>
  <c r="AB174" i="10" s="1"/>
  <c r="AE181" i="9" a="1"/>
  <c r="AE181" i="9" s="1"/>
  <c r="AB175" i="10" s="1"/>
  <c r="AE182" i="9" a="1"/>
  <c r="AE182" i="9" s="1"/>
  <c r="AB176" i="10" s="1"/>
  <c r="AE183" i="9" a="1"/>
  <c r="AE183" i="9" s="1"/>
  <c r="AE184" i="9" a="1"/>
  <c r="AE184" i="9" s="1"/>
  <c r="AB178" i="10" s="1"/>
  <c r="AE185" i="9" a="1"/>
  <c r="AE185" i="9" s="1"/>
  <c r="AB179" i="10" s="1"/>
  <c r="AE186" i="9" a="1"/>
  <c r="AE186" i="9" s="1"/>
  <c r="AB180" i="10" s="1"/>
  <c r="AE187" i="9" a="1"/>
  <c r="AE187" i="9" s="1"/>
  <c r="AE188" i="9" a="1"/>
  <c r="AE188" i="9" s="1"/>
  <c r="AB182" i="10" s="1"/>
  <c r="AE189" i="9" a="1"/>
  <c r="AE189" i="9" s="1"/>
  <c r="AB183" i="10" s="1"/>
  <c r="AE190" i="9" a="1"/>
  <c r="AE190" i="9" s="1"/>
  <c r="AE191" i="9" a="1"/>
  <c r="AE191" i="9" s="1"/>
  <c r="AB185" i="10" s="1"/>
  <c r="AE192" i="9" a="1"/>
  <c r="AE192" i="9" s="1"/>
  <c r="AB186" i="10" s="1"/>
  <c r="AE193" i="9" a="1"/>
  <c r="AE193" i="9" s="1"/>
  <c r="AB187" i="10" s="1"/>
  <c r="AE194" i="9" a="1"/>
  <c r="AE194" i="9" s="1"/>
  <c r="AE195" i="9" a="1"/>
  <c r="AE195" i="9" s="1"/>
  <c r="AB189" i="10" s="1"/>
  <c r="AE196" i="9" a="1"/>
  <c r="AE196" i="9" s="1"/>
  <c r="AB190" i="10" s="1"/>
  <c r="AE197" i="9" a="1"/>
  <c r="AE197" i="9" s="1"/>
  <c r="AB191" i="10" s="1"/>
  <c r="AE198" i="9" a="1"/>
  <c r="AE198" i="9" s="1"/>
  <c r="AE199" i="9" a="1"/>
  <c r="AE199" i="9" s="1"/>
  <c r="AB193" i="10" s="1"/>
  <c r="AE200" i="9" a="1"/>
  <c r="AE200" i="9" s="1"/>
  <c r="AB194" i="10" s="1"/>
  <c r="AE201" i="9" a="1"/>
  <c r="AE201" i="9" s="1"/>
  <c r="AB195" i="10" s="1"/>
  <c r="AE202" i="9" a="1"/>
  <c r="AE202" i="9" s="1"/>
  <c r="AE203" i="9" a="1"/>
  <c r="AE203" i="9" s="1"/>
  <c r="AB197" i="10" s="1"/>
  <c r="AE204" i="9" a="1"/>
  <c r="AE204" i="9" s="1"/>
  <c r="AB198" i="10" s="1"/>
  <c r="AE205" i="9" a="1"/>
  <c r="AE205" i="9" s="1"/>
  <c r="AB199" i="10" s="1"/>
  <c r="AE206" i="9" a="1"/>
  <c r="AE206" i="9" s="1"/>
  <c r="AB200" i="10" s="1"/>
  <c r="AE207" i="9" a="1"/>
  <c r="AE207" i="9" s="1"/>
  <c r="AB201" i="10" s="1"/>
  <c r="AE208" i="9" a="1"/>
  <c r="AE208" i="9" s="1"/>
  <c r="AB202" i="10" s="1"/>
  <c r="AE209" i="9" a="1"/>
  <c r="AE209" i="9" s="1"/>
  <c r="AB203" i="10" s="1"/>
  <c r="AE210" i="9" a="1"/>
  <c r="AE210" i="9" s="1"/>
  <c r="AB204" i="10" s="1"/>
  <c r="AE211" i="9" a="1"/>
  <c r="AE211" i="9" s="1"/>
  <c r="AB205" i="10" s="1"/>
  <c r="AE212" i="9" a="1"/>
  <c r="AE212" i="9" s="1"/>
  <c r="AB206" i="10" s="1"/>
  <c r="AE213" i="9" a="1"/>
  <c r="AE213" i="9" s="1"/>
  <c r="AB207" i="10" s="1"/>
  <c r="AE214" i="9" a="1"/>
  <c r="AE214" i="9" s="1"/>
  <c r="AB208" i="10" s="1"/>
  <c r="AE215" i="9" a="1"/>
  <c r="AE215" i="9" s="1"/>
  <c r="AB209" i="10" s="1"/>
  <c r="AE216" i="9" a="1"/>
  <c r="AE216" i="9" s="1"/>
  <c r="AB210" i="10" s="1"/>
  <c r="AE217" i="9" a="1"/>
  <c r="AE217" i="9" s="1"/>
  <c r="AB211" i="10" s="1"/>
  <c r="AE218" i="9" a="1"/>
  <c r="AE218" i="9" s="1"/>
  <c r="AB212" i="10" s="1"/>
  <c r="AE219" i="9" a="1"/>
  <c r="AE219" i="9" s="1"/>
  <c r="AB213" i="10" s="1"/>
  <c r="AE220" i="9" a="1"/>
  <c r="AE220" i="9" s="1"/>
  <c r="AB214" i="10" s="1"/>
  <c r="AE221" i="9" a="1"/>
  <c r="AE221" i="9" s="1"/>
  <c r="AB215" i="10" s="1"/>
  <c r="AE222" i="9" a="1"/>
  <c r="AE222" i="9" s="1"/>
  <c r="AB216" i="10" s="1"/>
  <c r="AE223" i="9" a="1"/>
  <c r="AE223" i="9" s="1"/>
  <c r="AB217" i="10" s="1"/>
  <c r="AE224" i="9" a="1"/>
  <c r="AE224" i="9" s="1"/>
  <c r="AB218" i="10" s="1"/>
  <c r="AE225" i="9" a="1"/>
  <c r="AE225" i="9" s="1"/>
  <c r="AB219" i="10" s="1"/>
  <c r="AE226" i="9" a="1"/>
  <c r="AE226" i="9" s="1"/>
  <c r="AB220" i="10" s="1"/>
  <c r="AE227" i="9" a="1"/>
  <c r="AE227" i="9" s="1"/>
  <c r="AB221" i="10" s="1"/>
  <c r="AE228" i="9" a="1"/>
  <c r="AE228" i="9" s="1"/>
  <c r="AB222" i="10" s="1"/>
  <c r="AE229" i="9" a="1"/>
  <c r="AE229" i="9" s="1"/>
  <c r="AB223" i="10" s="1"/>
  <c r="AE230" i="9" a="1"/>
  <c r="AE230" i="9" s="1"/>
  <c r="AB224" i="10" s="1"/>
  <c r="AE231" i="9" a="1"/>
  <c r="AE231" i="9" s="1"/>
  <c r="AB225" i="10" s="1"/>
  <c r="AE232" i="9" a="1"/>
  <c r="AE232" i="9" s="1"/>
  <c r="AB226" i="10" s="1"/>
  <c r="AE233" i="9" a="1"/>
  <c r="AE233" i="9" s="1"/>
  <c r="AB227" i="10" s="1"/>
  <c r="AE234" i="9" a="1"/>
  <c r="AE234" i="9" s="1"/>
  <c r="AB228" i="10" s="1"/>
  <c r="AE235" i="9" a="1"/>
  <c r="AE235" i="9" s="1"/>
  <c r="AB229" i="10" s="1"/>
  <c r="AE236" i="9" a="1"/>
  <c r="AE236" i="9" s="1"/>
  <c r="AB230" i="10" s="1"/>
  <c r="AE237" i="9" a="1"/>
  <c r="AE237" i="9" s="1"/>
  <c r="AB231" i="10" s="1"/>
  <c r="AE238" i="9" a="1"/>
  <c r="AE238" i="9" s="1"/>
  <c r="AB232" i="10" s="1"/>
  <c r="AE239" i="9" a="1"/>
  <c r="AE239" i="9" s="1"/>
  <c r="AB233" i="10" s="1"/>
  <c r="AE240" i="9" a="1"/>
  <c r="AE240" i="9" s="1"/>
  <c r="AB234" i="10" s="1"/>
  <c r="AE241" i="9" a="1"/>
  <c r="AE241" i="9" s="1"/>
  <c r="AB235" i="10" s="1"/>
  <c r="AE242" i="9" a="1"/>
  <c r="AE242" i="9" s="1"/>
  <c r="AB236" i="10" s="1"/>
  <c r="AE243" i="9" a="1"/>
  <c r="AE243" i="9" s="1"/>
  <c r="AB237" i="10" s="1"/>
  <c r="AE244" i="9" a="1"/>
  <c r="AE244" i="9" s="1"/>
  <c r="AB238" i="10" s="1"/>
  <c r="AE245" i="9" a="1"/>
  <c r="AE245" i="9" s="1"/>
  <c r="AB239" i="10" s="1"/>
  <c r="AE246" i="9" a="1"/>
  <c r="AE246" i="9" s="1"/>
  <c r="AB240" i="10" s="1"/>
  <c r="AE247" i="9" a="1"/>
  <c r="AE247" i="9" s="1"/>
  <c r="AB241" i="10" s="1"/>
  <c r="AE248" i="9" a="1"/>
  <c r="AE248" i="9" s="1"/>
  <c r="AB242" i="10" s="1"/>
  <c r="AE249" i="9" a="1"/>
  <c r="AE249" i="9" s="1"/>
  <c r="AB243" i="10" s="1"/>
  <c r="AE250" i="9" a="1"/>
  <c r="AE250" i="9" s="1"/>
  <c r="AB244" i="10" s="1"/>
  <c r="AE251" i="9" a="1"/>
  <c r="AE251" i="9" s="1"/>
  <c r="AB245" i="10" s="1"/>
  <c r="AE252" i="9" a="1"/>
  <c r="AE252" i="9" s="1"/>
  <c r="AB246" i="10" s="1"/>
  <c r="AE253" i="9" a="1"/>
  <c r="AE253" i="9" s="1"/>
  <c r="AB247" i="10" s="1"/>
  <c r="AE254" i="9" a="1"/>
  <c r="AE254" i="9" s="1"/>
  <c r="AB248" i="10" s="1"/>
  <c r="AE255" i="9" a="1"/>
  <c r="AE255" i="9" s="1"/>
  <c r="AB249" i="10" s="1"/>
  <c r="AE256" i="9" a="1"/>
  <c r="AE256" i="9" s="1"/>
  <c r="AB250" i="10" s="1"/>
  <c r="AE257" i="9" a="1"/>
  <c r="AE257" i="9" s="1"/>
  <c r="AB251" i="10" s="1"/>
  <c r="AE258" i="9" a="1"/>
  <c r="AE258" i="9" s="1"/>
  <c r="AB252" i="10" s="1"/>
  <c r="AE259" i="9" a="1"/>
  <c r="AE259" i="9" s="1"/>
  <c r="AB253" i="10" s="1"/>
  <c r="AE260" i="9" a="1"/>
  <c r="AE260" i="9" s="1"/>
  <c r="AB254" i="10" s="1"/>
  <c r="AE261" i="9" a="1"/>
  <c r="AE261" i="9" s="1"/>
  <c r="AB255" i="10" s="1"/>
  <c r="AE262" i="9" a="1"/>
  <c r="AE262" i="9" s="1"/>
  <c r="AB256" i="10" s="1"/>
  <c r="AE263" i="9" a="1"/>
  <c r="AE263" i="9" s="1"/>
  <c r="AB257" i="10" s="1"/>
  <c r="AE264" i="9" a="1"/>
  <c r="AE264" i="9" s="1"/>
  <c r="AB258" i="10" s="1"/>
  <c r="AE265" i="9" a="1"/>
  <c r="AE265" i="9" s="1"/>
  <c r="AB259" i="10" s="1"/>
  <c r="AE266" i="9" a="1"/>
  <c r="AE266" i="9" s="1"/>
  <c r="AB260" i="10" s="1"/>
  <c r="AE267" i="9" a="1"/>
  <c r="AE267" i="9" s="1"/>
  <c r="AB261" i="10" s="1"/>
  <c r="AE268" i="9" a="1"/>
  <c r="AE268" i="9" s="1"/>
  <c r="AB262" i="10" s="1"/>
  <c r="AE269" i="9" a="1"/>
  <c r="AE269" i="9" s="1"/>
  <c r="AB263" i="10" s="1"/>
  <c r="AE270" i="9" a="1"/>
  <c r="AE270" i="9" s="1"/>
  <c r="AB264" i="10" s="1"/>
  <c r="AE271" i="9" a="1"/>
  <c r="AE271" i="9" s="1"/>
  <c r="AB265" i="10" s="1"/>
  <c r="AE272" i="9" a="1"/>
  <c r="AE272" i="9" s="1"/>
  <c r="AB266" i="10" s="1"/>
  <c r="AE273" i="9" a="1"/>
  <c r="AE273" i="9" s="1"/>
  <c r="AB267" i="10" s="1"/>
  <c r="AE274" i="9" a="1"/>
  <c r="AE274" i="9" s="1"/>
  <c r="AB268" i="10" s="1"/>
  <c r="AE275" i="9" a="1"/>
  <c r="AE275" i="9" s="1"/>
  <c r="AB269" i="10" s="1"/>
  <c r="AE276" i="9" a="1"/>
  <c r="AE276" i="9" s="1"/>
  <c r="AB270" i="10" s="1"/>
  <c r="AE277" i="9" a="1"/>
  <c r="AE277" i="9" s="1"/>
  <c r="AB271" i="10" s="1"/>
  <c r="AE278" i="9" a="1"/>
  <c r="AE278" i="9" s="1"/>
  <c r="AB272" i="10" s="1"/>
  <c r="AE279" i="9" a="1"/>
  <c r="AE279" i="9" s="1"/>
  <c r="AB273" i="10" s="1"/>
  <c r="AE280" i="9" a="1"/>
  <c r="AE280" i="9" s="1"/>
  <c r="AB274" i="10" s="1"/>
  <c r="AE281" i="9" a="1"/>
  <c r="AE281" i="9" s="1"/>
  <c r="AB275" i="10" s="1"/>
  <c r="AE282" i="9" a="1"/>
  <c r="AE282" i="9" s="1"/>
  <c r="AB276" i="10" s="1"/>
  <c r="AE283" i="9" a="1"/>
  <c r="AE283" i="9" s="1"/>
  <c r="AB277" i="10" s="1"/>
  <c r="AE284" i="9" a="1"/>
  <c r="AE284" i="9" s="1"/>
  <c r="AB278" i="10" s="1"/>
  <c r="AE285" i="9" a="1"/>
  <c r="AE285" i="9" s="1"/>
  <c r="AB279" i="10" s="1"/>
  <c r="AE286" i="9" a="1"/>
  <c r="AE286" i="9" s="1"/>
  <c r="AB280" i="10" s="1"/>
  <c r="AE287" i="9" a="1"/>
  <c r="AE287" i="9" s="1"/>
  <c r="AB281" i="10" s="1"/>
  <c r="AE288" i="9" a="1"/>
  <c r="AE288" i="9" s="1"/>
  <c r="AB282" i="10" s="1"/>
  <c r="AE289" i="9" a="1"/>
  <c r="AE289" i="9" s="1"/>
  <c r="AB283" i="10" s="1"/>
  <c r="AE290" i="9" a="1"/>
  <c r="AE290" i="9" s="1"/>
  <c r="AB284" i="10" s="1"/>
  <c r="AE291" i="9" a="1"/>
  <c r="AE291" i="9" s="1"/>
  <c r="AB285" i="10" s="1"/>
  <c r="AE292" i="9" a="1"/>
  <c r="AE292" i="9" s="1"/>
  <c r="AB286" i="10" s="1"/>
  <c r="AE293" i="9" a="1"/>
  <c r="AE293" i="9" s="1"/>
  <c r="AB287" i="10" s="1"/>
  <c r="AE294" i="9" a="1"/>
  <c r="AE294" i="9" s="1"/>
  <c r="AB288" i="10" s="1"/>
  <c r="AE295" i="9" a="1"/>
  <c r="AE295" i="9" s="1"/>
  <c r="AB289" i="10" s="1"/>
  <c r="AE296" i="9" a="1"/>
  <c r="AE296" i="9" s="1"/>
  <c r="AB290" i="10" s="1"/>
  <c r="AE297" i="9" a="1"/>
  <c r="AE297" i="9" s="1"/>
  <c r="AB291" i="10" s="1"/>
  <c r="AE298" i="9" a="1"/>
  <c r="AE298" i="9" s="1"/>
  <c r="AB292" i="10" s="1"/>
  <c r="AE299" i="9" a="1"/>
  <c r="AE299" i="9" s="1"/>
  <c r="AB293" i="10" s="1"/>
  <c r="AE300" i="9" a="1"/>
  <c r="AE300" i="9" s="1"/>
  <c r="AB294" i="10" s="1"/>
  <c r="AE301" i="9" a="1"/>
  <c r="AE301" i="9" s="1"/>
  <c r="AB295" i="10" s="1"/>
  <c r="AE302" i="9" a="1"/>
  <c r="AE302" i="9" s="1"/>
  <c r="AB296" i="10" s="1"/>
  <c r="AE303" i="9" a="1"/>
  <c r="AE303" i="9" s="1"/>
  <c r="AB297" i="10" s="1"/>
  <c r="AE304" i="9" a="1"/>
  <c r="AE304" i="9" s="1"/>
  <c r="AB298" i="10" s="1"/>
  <c r="AE305" i="9" a="1"/>
  <c r="AE305" i="9" s="1"/>
  <c r="AB299" i="10" s="1"/>
  <c r="AE306" i="9" a="1"/>
  <c r="AE306" i="9" s="1"/>
  <c r="AB300" i="10" s="1"/>
  <c r="AE307" i="9" a="1"/>
  <c r="AE307" i="9" s="1"/>
  <c r="AB301" i="10" s="1"/>
  <c r="AE308" i="9" a="1"/>
  <c r="AE308" i="9" s="1"/>
  <c r="AB302" i="10" s="1"/>
  <c r="AE309" i="9" a="1"/>
  <c r="AE309" i="9" s="1"/>
  <c r="AB303" i="10" s="1"/>
  <c r="AE310" i="9" a="1"/>
  <c r="AE310" i="9" s="1"/>
  <c r="AB304" i="10" s="1"/>
  <c r="AE311" i="9" a="1"/>
  <c r="AE311" i="9" s="1"/>
  <c r="AB305" i="10" s="1"/>
  <c r="AE312" i="9" a="1"/>
  <c r="AE312" i="9" s="1"/>
  <c r="AB306" i="10" s="1"/>
  <c r="AE313" i="9" a="1"/>
  <c r="AE313" i="9" s="1"/>
  <c r="AB307" i="10" s="1"/>
  <c r="AE314" i="9" a="1"/>
  <c r="AE314" i="9" s="1"/>
  <c r="AB308" i="10" s="1"/>
  <c r="AE315" i="9" a="1"/>
  <c r="AE315" i="9" s="1"/>
  <c r="AB309" i="10" s="1"/>
  <c r="AE316" i="9" a="1"/>
  <c r="AE316" i="9" s="1"/>
  <c r="AB310" i="10" s="1"/>
  <c r="AE317" i="9" a="1"/>
  <c r="AE317" i="9" s="1"/>
  <c r="AB311" i="10" s="1"/>
  <c r="AE318" i="9" a="1"/>
  <c r="AE318" i="9" s="1"/>
  <c r="AB312" i="10" s="1"/>
  <c r="AE319" i="9" a="1"/>
  <c r="AE319" i="9" s="1"/>
  <c r="AB313" i="10" s="1"/>
  <c r="AE320" i="9" a="1"/>
  <c r="AE320" i="9" s="1"/>
  <c r="AB314" i="10" s="1"/>
  <c r="AE321" i="9" a="1"/>
  <c r="AE321" i="9" s="1"/>
  <c r="AB315" i="10" s="1"/>
  <c r="AE322" i="9" a="1"/>
  <c r="AE322" i="9" s="1"/>
  <c r="AB316" i="10" s="1"/>
  <c r="AE323" i="9" a="1"/>
  <c r="AE323" i="9" s="1"/>
  <c r="AB317" i="10" s="1"/>
  <c r="AE324" i="9" a="1"/>
  <c r="AE324" i="9" s="1"/>
  <c r="AB318" i="10" s="1"/>
  <c r="AE325" i="9" a="1"/>
  <c r="AE325" i="9" s="1"/>
  <c r="AB319" i="10" s="1"/>
  <c r="AE326" i="9" a="1"/>
  <c r="AE326" i="9" s="1"/>
  <c r="AE327" i="9" a="1"/>
  <c r="AE327" i="9" s="1"/>
  <c r="AE328" i="9" a="1"/>
  <c r="AE328" i="9" s="1"/>
  <c r="AE329" i="9" a="1"/>
  <c r="AE329" i="9" s="1"/>
  <c r="AE330" i="9" a="1"/>
  <c r="AE330" i="9" s="1"/>
  <c r="AE331" i="9" a="1"/>
  <c r="AE331" i="9" s="1"/>
  <c r="AE332" i="9" a="1"/>
  <c r="AE332" i="9" s="1"/>
  <c r="AE333" i="9" a="1"/>
  <c r="AE333" i="9" s="1"/>
  <c r="AE334" i="9" a="1"/>
  <c r="AE334" i="9" s="1"/>
  <c r="AE335" i="9" a="1"/>
  <c r="AE335" i="9" s="1"/>
  <c r="AE336" i="9" a="1"/>
  <c r="AE336" i="9" s="1"/>
  <c r="AE337" i="9" a="1"/>
  <c r="AE337" i="9" s="1"/>
  <c r="AE338" i="9" a="1"/>
  <c r="AE338" i="9" s="1"/>
  <c r="AE339" i="9" a="1"/>
  <c r="AE339" i="9" s="1"/>
  <c r="AE340" i="9" a="1"/>
  <c r="AE340" i="9" s="1"/>
  <c r="AE341" i="9" a="1"/>
  <c r="AE341" i="9" s="1"/>
  <c r="AE342" i="9" a="1"/>
  <c r="AE342" i="9" s="1"/>
  <c r="AE343" i="9" a="1"/>
  <c r="AE343" i="9" s="1"/>
  <c r="AE344" i="9" a="1"/>
  <c r="AE344" i="9" s="1"/>
  <c r="AE345" i="9" a="1"/>
  <c r="AE345" i="9" s="1"/>
  <c r="AE346" i="9" a="1"/>
  <c r="AE346" i="9" s="1"/>
  <c r="AE347" i="9" a="1"/>
  <c r="AE347" i="9" s="1"/>
  <c r="AE348" i="9" a="1"/>
  <c r="AE348" i="9" s="1"/>
  <c r="AE349" i="9" a="1"/>
  <c r="AE349" i="9" s="1"/>
  <c r="AE350" i="9" a="1"/>
  <c r="AE350" i="9" s="1"/>
  <c r="AE351" i="9" a="1"/>
  <c r="AE351" i="9" s="1"/>
  <c r="AE352" i="9" a="1"/>
  <c r="AE352" i="9" s="1"/>
  <c r="AE353" i="9" a="1"/>
  <c r="AE353" i="9" s="1"/>
  <c r="AE354" i="9" a="1"/>
  <c r="AE354" i="9" s="1"/>
  <c r="AE355" i="9" a="1"/>
  <c r="AE355" i="9" s="1"/>
  <c r="AE356" i="9" a="1"/>
  <c r="AE356" i="9" s="1"/>
  <c r="AE357" i="9" a="1"/>
  <c r="AE357" i="9" s="1"/>
  <c r="AE358" i="9" a="1"/>
  <c r="AE358" i="9" s="1"/>
  <c r="AE359" i="9" a="1"/>
  <c r="AE359" i="9" s="1"/>
  <c r="AE360" i="9" a="1"/>
  <c r="AE360" i="9" s="1"/>
  <c r="AE361" i="9" a="1"/>
  <c r="AE361" i="9" s="1"/>
  <c r="AE362" i="9" a="1"/>
  <c r="AE362" i="9" s="1"/>
  <c r="AE363" i="9" a="1"/>
  <c r="AE363" i="9" s="1"/>
  <c r="AE364" i="9" a="1"/>
  <c r="AE364" i="9" s="1"/>
  <c r="AE365" i="9" a="1"/>
  <c r="AE365" i="9" s="1"/>
  <c r="AE366" i="9" a="1"/>
  <c r="AE366" i="9" s="1"/>
  <c r="AE367" i="9" a="1"/>
  <c r="AE367" i="9" s="1"/>
  <c r="AE368" i="9" a="1"/>
  <c r="AE368" i="9" s="1"/>
  <c r="AE369" i="9" a="1"/>
  <c r="AE369" i="9" s="1"/>
  <c r="AE370" i="9" a="1"/>
  <c r="AE370" i="9" s="1"/>
  <c r="AE371" i="9" a="1"/>
  <c r="AE371" i="9" s="1"/>
  <c r="AE372" i="9" a="1"/>
  <c r="AE372" i="9" s="1"/>
  <c r="AE373" i="9" a="1"/>
  <c r="AE373" i="9" s="1"/>
  <c r="AE374" i="9" a="1"/>
  <c r="AE374" i="9" s="1"/>
  <c r="AE375" i="9" a="1"/>
  <c r="AE375" i="9" s="1"/>
  <c r="AE376" i="9" a="1"/>
  <c r="AE376" i="9" s="1"/>
  <c r="AE377" i="9" a="1"/>
  <c r="AE377" i="9" s="1"/>
  <c r="AE378" i="9" a="1"/>
  <c r="AE378" i="9" s="1"/>
  <c r="AE379" i="9" a="1"/>
  <c r="AE379" i="9" s="1"/>
  <c r="AE380" i="9" a="1"/>
  <c r="AE380" i="9" s="1"/>
  <c r="AE381" i="9" a="1"/>
  <c r="AE381" i="9" s="1"/>
  <c r="AE382" i="9" a="1"/>
  <c r="AE382" i="9" s="1"/>
  <c r="AE383" i="9" a="1"/>
  <c r="AE383" i="9" s="1"/>
  <c r="AE384" i="9" a="1"/>
  <c r="AE384" i="9" s="1"/>
  <c r="AE385" i="9" a="1"/>
  <c r="AE385" i="9" s="1"/>
  <c r="AE386" i="9" a="1"/>
  <c r="AE386" i="9" s="1"/>
  <c r="AE387" i="9" a="1"/>
  <c r="AE387" i="9" s="1"/>
  <c r="AE388" i="9" a="1"/>
  <c r="AE388" i="9" s="1"/>
  <c r="AE389" i="9" a="1"/>
  <c r="AE389" i="9" s="1"/>
  <c r="AE390" i="9" a="1"/>
  <c r="AE390" i="9" s="1"/>
  <c r="AE391" i="9" a="1"/>
  <c r="AE391" i="9" s="1"/>
  <c r="AE392" i="9" a="1"/>
  <c r="AE392" i="9" s="1"/>
  <c r="AE393" i="9" a="1"/>
  <c r="AE393" i="9" s="1"/>
  <c r="AE394" i="9" a="1"/>
  <c r="AE394" i="9" s="1"/>
  <c r="AE395" i="9" a="1"/>
  <c r="AE395" i="9" s="1"/>
  <c r="AE396" i="9" a="1"/>
  <c r="AE396" i="9" s="1"/>
  <c r="AE397" i="9" a="1"/>
  <c r="AE397" i="9" s="1"/>
  <c r="AE398" i="9" a="1"/>
  <c r="AE398" i="9" s="1"/>
  <c r="AE399" i="9" a="1"/>
  <c r="AE399" i="9" s="1"/>
  <c r="AE400" i="9" a="1"/>
  <c r="AE400" i="9" s="1"/>
  <c r="AE401" i="9" a="1"/>
  <c r="AE401" i="9" s="1"/>
  <c r="AE402" i="9" a="1"/>
  <c r="AE402" i="9" s="1"/>
  <c r="AE403" i="9" a="1"/>
  <c r="AE403" i="9" s="1"/>
  <c r="AE404" i="9" a="1"/>
  <c r="AE404" i="9" s="1"/>
  <c r="AE405" i="9" a="1"/>
  <c r="AE405" i="9" s="1"/>
  <c r="AE406" i="9" a="1"/>
  <c r="AE406" i="9" s="1"/>
  <c r="AE407" i="9" a="1"/>
  <c r="AE407" i="9" s="1"/>
  <c r="AE408" i="9" a="1"/>
  <c r="AE408" i="9" s="1"/>
  <c r="AE409" i="9" a="1"/>
  <c r="AE409" i="9" s="1"/>
  <c r="AE410" i="9" a="1"/>
  <c r="AE410" i="9" s="1"/>
  <c r="AE411" i="9" a="1"/>
  <c r="AE411" i="9" s="1"/>
  <c r="AE412" i="9" a="1"/>
  <c r="AE412" i="9" s="1"/>
  <c r="AE413" i="9" a="1"/>
  <c r="AE413" i="9" s="1"/>
  <c r="AE414" i="9" a="1"/>
  <c r="AE414" i="9" s="1"/>
  <c r="AE415" i="9" a="1"/>
  <c r="AE415" i="9" s="1"/>
  <c r="AE416" i="9" a="1"/>
  <c r="AE416" i="9" s="1"/>
  <c r="AE417" i="9" a="1"/>
  <c r="AE417" i="9" s="1"/>
  <c r="AE418" i="9" a="1"/>
  <c r="AE418" i="9" s="1"/>
  <c r="AE419" i="9" a="1"/>
  <c r="AE419" i="9" s="1"/>
  <c r="AE420" i="9" a="1"/>
  <c r="AE420" i="9" s="1"/>
  <c r="AE421" i="9" a="1"/>
  <c r="AE421" i="9" s="1"/>
  <c r="AE422" i="9" a="1"/>
  <c r="AE422" i="9" s="1"/>
  <c r="AE423" i="9" a="1"/>
  <c r="AE423" i="9" s="1"/>
  <c r="AE424" i="9" a="1"/>
  <c r="AE424" i="9" s="1"/>
  <c r="AE425" i="9" a="1"/>
  <c r="AE425" i="9" s="1"/>
  <c r="AE426" i="9" a="1"/>
  <c r="AE426" i="9" s="1"/>
  <c r="AE427" i="9" a="1"/>
  <c r="AE427" i="9" s="1"/>
  <c r="AE428" i="9" a="1"/>
  <c r="AE428" i="9" s="1"/>
  <c r="AE429" i="9" a="1"/>
  <c r="AE429" i="9" s="1"/>
  <c r="AE430" i="9" a="1"/>
  <c r="AE430" i="9" s="1"/>
  <c r="AE431" i="9" a="1"/>
  <c r="AE431" i="9" s="1"/>
  <c r="AE432" i="9" a="1"/>
  <c r="AE432" i="9" s="1"/>
  <c r="AE433" i="9" a="1"/>
  <c r="AE433" i="9" s="1"/>
  <c r="AD4" i="9" a="1"/>
  <c r="AD4" i="9" s="1"/>
  <c r="AD5" i="9" a="1"/>
  <c r="AD5" i="9" s="1"/>
  <c r="AD6" i="9" a="1"/>
  <c r="AD6" i="9" s="1"/>
  <c r="AD7" i="9" a="1"/>
  <c r="AD7" i="9" s="1"/>
  <c r="AD8" i="9" a="1"/>
  <c r="AD8" i="9" s="1"/>
  <c r="AD9" i="9" a="1"/>
  <c r="AD9" i="9" s="1"/>
  <c r="AD10" i="9" a="1"/>
  <c r="AD10" i="9" s="1"/>
  <c r="AD11" i="9" a="1"/>
  <c r="AD11" i="9" s="1"/>
  <c r="AD12" i="9" a="1"/>
  <c r="AD12" i="9" s="1"/>
  <c r="AD13" i="9" a="1"/>
  <c r="AD13" i="9" s="1"/>
  <c r="AD14" i="9" a="1"/>
  <c r="AD14" i="9" s="1"/>
  <c r="AD15" i="9" a="1"/>
  <c r="AD15" i="9" s="1"/>
  <c r="AD16" i="9" a="1"/>
  <c r="AD16" i="9" s="1"/>
  <c r="AD17" i="9" a="1"/>
  <c r="AD17" i="9" s="1"/>
  <c r="AD18" i="9" a="1"/>
  <c r="AD18" i="9" s="1"/>
  <c r="AD19" i="9" a="1"/>
  <c r="AD19" i="9" s="1"/>
  <c r="AD20" i="9" a="1"/>
  <c r="AD20" i="9" s="1"/>
  <c r="AD21" i="9" a="1"/>
  <c r="AD21" i="9" s="1"/>
  <c r="AD22" i="9" a="1"/>
  <c r="AD22" i="9" s="1"/>
  <c r="AD23" i="9" a="1"/>
  <c r="AD23" i="9" s="1"/>
  <c r="AD24" i="9" a="1"/>
  <c r="AD24" i="9" s="1"/>
  <c r="AD25" i="9" a="1"/>
  <c r="AD25" i="9" s="1"/>
  <c r="AD26" i="9" a="1"/>
  <c r="AD26" i="9" s="1"/>
  <c r="AD27" i="9" a="1"/>
  <c r="AD27" i="9" s="1"/>
  <c r="AD28" i="9" a="1"/>
  <c r="AD28" i="9" s="1"/>
  <c r="AD29" i="9" a="1"/>
  <c r="AD29" i="9" s="1"/>
  <c r="AD30" i="9" a="1"/>
  <c r="AD30" i="9" s="1"/>
  <c r="AD31" i="9" a="1"/>
  <c r="AD31" i="9" s="1"/>
  <c r="AD32" i="9" a="1"/>
  <c r="AD32" i="9" s="1"/>
  <c r="AD33" i="9" a="1"/>
  <c r="AD33" i="9" s="1"/>
  <c r="AD34" i="9" a="1"/>
  <c r="AD34" i="9" s="1"/>
  <c r="AD35" i="9" a="1"/>
  <c r="AD35" i="9" s="1"/>
  <c r="AD36" i="9" a="1"/>
  <c r="AD36" i="9" s="1"/>
  <c r="AD37" i="9" a="1"/>
  <c r="AD37" i="9" s="1"/>
  <c r="AD38" i="9" a="1"/>
  <c r="AD38" i="9" s="1"/>
  <c r="AD39" i="9" a="1"/>
  <c r="AD39" i="9" s="1"/>
  <c r="AD40" i="9" a="1"/>
  <c r="AD40" i="9" s="1"/>
  <c r="AD41" i="9" a="1"/>
  <c r="AD41" i="9" s="1"/>
  <c r="AD42" i="9" a="1"/>
  <c r="AD42" i="9" s="1"/>
  <c r="AD43" i="9" a="1"/>
  <c r="AD43" i="9" s="1"/>
  <c r="AD44" i="9" a="1"/>
  <c r="AD44" i="9" s="1"/>
  <c r="AD45" i="9" a="1"/>
  <c r="AD45" i="9" s="1"/>
  <c r="AD46" i="9" a="1"/>
  <c r="AD46" i="9" s="1"/>
  <c r="AD47" i="9" a="1"/>
  <c r="AD47" i="9" s="1"/>
  <c r="AD48" i="9" a="1"/>
  <c r="AD48" i="9" s="1"/>
  <c r="AD49" i="9" a="1"/>
  <c r="AD49" i="9" s="1"/>
  <c r="AD50" i="9" a="1"/>
  <c r="AD50" i="9" s="1"/>
  <c r="AD51" i="9" a="1"/>
  <c r="AD51" i="9" s="1"/>
  <c r="AD52" i="9" a="1"/>
  <c r="AD52" i="9" s="1"/>
  <c r="AD53" i="9" a="1"/>
  <c r="AD53" i="9" s="1"/>
  <c r="AD54" i="9" a="1"/>
  <c r="AD54" i="9" s="1"/>
  <c r="AD55" i="9" a="1"/>
  <c r="AD55" i="9" s="1"/>
  <c r="AD56" i="9" a="1"/>
  <c r="AD56" i="9" s="1"/>
  <c r="AD57" i="9" a="1"/>
  <c r="AD57" i="9" s="1"/>
  <c r="AD58" i="9" a="1"/>
  <c r="AD58" i="9" s="1"/>
  <c r="AD59" i="9" a="1"/>
  <c r="AD59" i="9" s="1"/>
  <c r="AD60" i="9" a="1"/>
  <c r="AD60" i="9" s="1"/>
  <c r="AD61" i="9" a="1"/>
  <c r="AD61" i="9" s="1"/>
  <c r="AD62" i="9" a="1"/>
  <c r="AD62" i="9" s="1"/>
  <c r="AD63" i="9" a="1"/>
  <c r="AD63" i="9" s="1"/>
  <c r="AD64" i="9" a="1"/>
  <c r="AD64" i="9" s="1"/>
  <c r="AD65" i="9" a="1"/>
  <c r="AD65" i="9" s="1"/>
  <c r="AD66" i="9" a="1"/>
  <c r="AD66" i="9" s="1"/>
  <c r="AD67" i="9" a="1"/>
  <c r="AD67" i="9" s="1"/>
  <c r="AD68" i="9" a="1"/>
  <c r="AD68" i="9" s="1"/>
  <c r="AD69" i="9" a="1"/>
  <c r="AD69" i="9" s="1"/>
  <c r="AD70" i="9" a="1"/>
  <c r="AD70" i="9" s="1"/>
  <c r="AD71" i="9" a="1"/>
  <c r="AD71" i="9" s="1"/>
  <c r="AD72" i="9" a="1"/>
  <c r="AD72" i="9" s="1"/>
  <c r="AD73" i="9" a="1"/>
  <c r="AD73" i="9" s="1"/>
  <c r="AD74" i="9" a="1"/>
  <c r="AD74" i="9" s="1"/>
  <c r="AD75" i="9" a="1"/>
  <c r="AD75" i="9" s="1"/>
  <c r="AA69" i="14" s="1"/>
  <c r="AD76" i="9" a="1"/>
  <c r="AD76" i="9" s="1"/>
  <c r="AD77" i="9" a="1"/>
  <c r="AD77" i="9" s="1"/>
  <c r="AD78" i="9" a="1"/>
  <c r="AD78" i="9" s="1"/>
  <c r="AD79" i="9" a="1"/>
  <c r="AD79" i="9" s="1"/>
  <c r="AA73" i="14" s="1"/>
  <c r="AD80" i="9" a="1"/>
  <c r="AD80" i="9" s="1"/>
  <c r="AD81" i="9" a="1"/>
  <c r="AD81" i="9" s="1"/>
  <c r="AD82" i="9" a="1"/>
  <c r="AD82" i="9" s="1"/>
  <c r="AD83" i="9" a="1"/>
  <c r="AD83" i="9" s="1"/>
  <c r="AA77" i="14" s="1"/>
  <c r="AD84" i="9" a="1"/>
  <c r="AD84" i="9" s="1"/>
  <c r="AD85" i="9" a="1"/>
  <c r="AD85" i="9" s="1"/>
  <c r="AD86" i="9" a="1"/>
  <c r="AD86" i="9" s="1"/>
  <c r="AD87" i="9" a="1"/>
  <c r="AD87" i="9" s="1"/>
  <c r="AA81" i="14" s="1"/>
  <c r="AD88" i="9" a="1"/>
  <c r="AD88" i="9" s="1"/>
  <c r="AD89" i="9" a="1"/>
  <c r="AD89" i="9" s="1"/>
  <c r="AD90" i="9" a="1"/>
  <c r="AD90" i="9" s="1"/>
  <c r="AD91" i="9" a="1"/>
  <c r="AD91" i="9" s="1"/>
  <c r="AA85" i="14" s="1"/>
  <c r="AD92" i="9" a="1"/>
  <c r="AD92" i="9" s="1"/>
  <c r="AD93" i="9" a="1"/>
  <c r="AD93" i="9" s="1"/>
  <c r="AD94" i="9" a="1"/>
  <c r="AD94" i="9" s="1"/>
  <c r="AD95" i="9" a="1"/>
  <c r="AD95" i="9" s="1"/>
  <c r="AA89" i="14" s="1"/>
  <c r="AD96" i="9" a="1"/>
  <c r="AD96" i="9" s="1"/>
  <c r="AD97" i="9" a="1"/>
  <c r="AD97" i="9" s="1"/>
  <c r="AD98" i="9" a="1"/>
  <c r="AD98" i="9" s="1"/>
  <c r="AA92" i="14" s="1"/>
  <c r="AD99" i="9" a="1"/>
  <c r="AD99" i="9" s="1"/>
  <c r="AD100" i="9" a="1"/>
  <c r="AD100" i="9" s="1"/>
  <c r="AD101" i="9" a="1"/>
  <c r="AD101" i="9" s="1"/>
  <c r="AD102" i="9" a="1"/>
  <c r="AD102" i="9" s="1"/>
  <c r="AA96" i="14" s="1"/>
  <c r="AD103" i="9" a="1"/>
  <c r="AD103" i="9" s="1"/>
  <c r="AD104" i="9" a="1"/>
  <c r="AD104" i="9" s="1"/>
  <c r="AD105" i="9" a="1"/>
  <c r="AD105" i="9" s="1"/>
  <c r="AD106" i="9" a="1"/>
  <c r="AD106" i="9" s="1"/>
  <c r="AA100" i="14" s="1"/>
  <c r="AD107" i="9" a="1"/>
  <c r="AD107" i="9" s="1"/>
  <c r="AD108" i="9" a="1"/>
  <c r="AD108" i="9" s="1"/>
  <c r="AD109" i="9" a="1"/>
  <c r="AD109" i="9" s="1"/>
  <c r="AD110" i="9" a="1"/>
  <c r="AD110" i="9" s="1"/>
  <c r="AA104" i="14" s="1"/>
  <c r="AD111" i="9" a="1"/>
  <c r="AD111" i="9" s="1"/>
  <c r="AD112" i="9" a="1"/>
  <c r="AD112" i="9" s="1"/>
  <c r="AD113" i="9" a="1"/>
  <c r="AD113" i="9" s="1"/>
  <c r="AD114" i="9" a="1"/>
  <c r="AD114" i="9" s="1"/>
  <c r="AA108" i="14" s="1"/>
  <c r="AD115" i="9" a="1"/>
  <c r="AD115" i="9" s="1"/>
  <c r="AD116" i="9" a="1"/>
  <c r="AD116" i="9" s="1"/>
  <c r="AD117" i="9" a="1"/>
  <c r="AD117" i="9" s="1"/>
  <c r="AD118" i="9" a="1"/>
  <c r="AD118" i="9" s="1"/>
  <c r="AA112" i="14" s="1"/>
  <c r="AD119" i="9" a="1"/>
  <c r="AD119" i="9" s="1"/>
  <c r="AD120" i="9" a="1"/>
  <c r="AD120" i="9" s="1"/>
  <c r="AD121" i="9" a="1"/>
  <c r="AD121" i="9" s="1"/>
  <c r="AD122" i="9" a="1"/>
  <c r="AD122" i="9" s="1"/>
  <c r="AA116" i="14" s="1"/>
  <c r="AD123" i="9" a="1"/>
  <c r="AD123" i="9" s="1"/>
  <c r="AD124" i="9" a="1"/>
  <c r="AD124" i="9" s="1"/>
  <c r="AD125" i="9" a="1"/>
  <c r="AD125" i="9" s="1"/>
  <c r="AD126" i="9" a="1"/>
  <c r="AD126" i="9" s="1"/>
  <c r="AA120" i="14" s="1"/>
  <c r="AD127" i="9" a="1"/>
  <c r="AD127" i="9" s="1"/>
  <c r="AD128" i="9" a="1"/>
  <c r="AD128" i="9" s="1"/>
  <c r="AD129" i="9" a="1"/>
  <c r="AD129" i="9" s="1"/>
  <c r="AD130" i="9" a="1"/>
  <c r="AD130" i="9" s="1"/>
  <c r="AA124" i="14" s="1"/>
  <c r="AD131" i="9" a="1"/>
  <c r="AD131" i="9" s="1"/>
  <c r="AD132" i="9" a="1"/>
  <c r="AD132" i="9" s="1"/>
  <c r="AD133" i="9" a="1"/>
  <c r="AD133" i="9" s="1"/>
  <c r="AD134" i="9" a="1"/>
  <c r="AD134" i="9" s="1"/>
  <c r="AD135" i="9" a="1"/>
  <c r="AD135" i="9" s="1"/>
  <c r="AA129" i="12" s="1"/>
  <c r="AD136" i="9" a="1"/>
  <c r="AD136" i="9" s="1"/>
  <c r="AA130" i="12" s="1"/>
  <c r="AD137" i="9" a="1"/>
  <c r="AD137" i="9" s="1"/>
  <c r="AA131" i="12" s="1"/>
  <c r="AD138" i="9" a="1"/>
  <c r="AD138" i="9" s="1"/>
  <c r="AD139" i="9" a="1"/>
  <c r="AD139" i="9" s="1"/>
  <c r="AA133" i="12" s="1"/>
  <c r="AD140" i="9" a="1"/>
  <c r="AD140" i="9" s="1"/>
  <c r="AA134" i="12" s="1"/>
  <c r="AD141" i="9" a="1"/>
  <c r="AD141" i="9" s="1"/>
  <c r="AD142" i="9" a="1"/>
  <c r="AD142" i="9" s="1"/>
  <c r="AA136" i="12" s="1"/>
  <c r="AD143" i="9" a="1"/>
  <c r="AD143" i="9" s="1"/>
  <c r="AA137" i="12" s="1"/>
  <c r="AD144" i="9" a="1"/>
  <c r="AD144" i="9" s="1"/>
  <c r="AA138" i="12" s="1"/>
  <c r="AD145" i="9" a="1"/>
  <c r="AD145" i="9" s="1"/>
  <c r="AD146" i="9" a="1"/>
  <c r="AD146" i="9" s="1"/>
  <c r="AD147" i="9" a="1"/>
  <c r="AD147" i="9" s="1"/>
  <c r="AD148" i="9" a="1"/>
  <c r="AD148" i="9" s="1"/>
  <c r="AD149" i="9" a="1"/>
  <c r="AD149" i="9" s="1"/>
  <c r="AD150" i="9" a="1"/>
  <c r="AD150" i="9" s="1"/>
  <c r="AD151" i="9" a="1"/>
  <c r="AD151" i="9" s="1"/>
  <c r="AD152" i="9" a="1"/>
  <c r="AD152" i="9" s="1"/>
  <c r="AD153" i="9" a="1"/>
  <c r="AD153" i="9" s="1"/>
  <c r="AD154" i="9" a="1"/>
  <c r="AD154" i="9" s="1"/>
  <c r="AD155" i="9" a="1"/>
  <c r="AD155" i="9" s="1"/>
  <c r="AD156" i="9" a="1"/>
  <c r="AD156" i="9" s="1"/>
  <c r="AD157" i="9" a="1"/>
  <c r="AD157" i="9" s="1"/>
  <c r="AD158" i="9" a="1"/>
  <c r="AD158" i="9" s="1"/>
  <c r="AD159" i="9" a="1"/>
  <c r="AD159" i="9" s="1"/>
  <c r="AD160" i="9" a="1"/>
  <c r="AD160" i="9" s="1"/>
  <c r="AD161" i="9" a="1"/>
  <c r="AD161" i="9" s="1"/>
  <c r="AD162" i="9" a="1"/>
  <c r="AD162" i="9" s="1"/>
  <c r="AD163" i="9" a="1"/>
  <c r="AD163" i="9" s="1"/>
  <c r="AD164" i="9" a="1"/>
  <c r="AD164" i="9" s="1"/>
  <c r="AD165" i="9" a="1"/>
  <c r="AD165" i="9" s="1"/>
  <c r="AD166" i="9" a="1"/>
  <c r="AD166" i="9" s="1"/>
  <c r="AD167" i="9" a="1"/>
  <c r="AD167" i="9" s="1"/>
  <c r="AD168" i="9" a="1"/>
  <c r="AD168" i="9" s="1"/>
  <c r="AD169" i="9" a="1"/>
  <c r="AD169" i="9" s="1"/>
  <c r="AD170" i="9" a="1"/>
  <c r="AD170" i="9" s="1"/>
  <c r="AD171" i="9" a="1"/>
  <c r="AD171" i="9" s="1"/>
  <c r="AD172" i="9" a="1"/>
  <c r="AD172" i="9" s="1"/>
  <c r="AD173" i="9" a="1"/>
  <c r="AD173" i="9" s="1"/>
  <c r="AD174" i="9" a="1"/>
  <c r="AD174" i="9" s="1"/>
  <c r="AD175" i="9" a="1"/>
  <c r="AD175" i="9" s="1"/>
  <c r="AD176" i="9" a="1"/>
  <c r="AD176" i="9" s="1"/>
  <c r="AD177" i="9" a="1"/>
  <c r="AD177" i="9" s="1"/>
  <c r="AD178" i="9" a="1"/>
  <c r="AD178" i="9" s="1"/>
  <c r="AD179" i="9" a="1"/>
  <c r="AD179" i="9" s="1"/>
  <c r="AD180" i="9" a="1"/>
  <c r="AD180" i="9" s="1"/>
  <c r="AD181" i="9" a="1"/>
  <c r="AD181" i="9" s="1"/>
  <c r="AD182" i="9" a="1"/>
  <c r="AD182" i="9" s="1"/>
  <c r="AD183" i="9" a="1"/>
  <c r="AD183" i="9" s="1"/>
  <c r="AD184" i="9" a="1"/>
  <c r="AD184" i="9" s="1"/>
  <c r="AD185" i="9" a="1"/>
  <c r="AD185" i="9" s="1"/>
  <c r="AD186" i="9" a="1"/>
  <c r="AD186" i="9" s="1"/>
  <c r="AD187" i="9" a="1"/>
  <c r="AD187" i="9" s="1"/>
  <c r="AD188" i="9" a="1"/>
  <c r="AD188" i="9" s="1"/>
  <c r="AD189" i="9" a="1"/>
  <c r="AD189" i="9" s="1"/>
  <c r="AD190" i="9" a="1"/>
  <c r="AD190" i="9" s="1"/>
  <c r="AD191" i="9" a="1"/>
  <c r="AD191" i="9" s="1"/>
  <c r="AD192" i="9" a="1"/>
  <c r="AD192" i="9" s="1"/>
  <c r="AD193" i="9" a="1"/>
  <c r="AD193" i="9" s="1"/>
  <c r="AD194" i="9" a="1"/>
  <c r="AD194" i="9" s="1"/>
  <c r="AD195" i="9" a="1"/>
  <c r="AD195" i="9" s="1"/>
  <c r="AD196" i="9" a="1"/>
  <c r="AD196" i="9" s="1"/>
  <c r="AD197" i="9" a="1"/>
  <c r="AD197" i="9" s="1"/>
  <c r="AD198" i="9" a="1"/>
  <c r="AD198" i="9" s="1"/>
  <c r="AD199" i="9" a="1"/>
  <c r="AD199" i="9" s="1"/>
  <c r="AD200" i="9" a="1"/>
  <c r="AD200" i="9" s="1"/>
  <c r="AD201" i="9" a="1"/>
  <c r="AD201" i="9" s="1"/>
  <c r="AA195" i="10" s="1"/>
  <c r="AD202" i="9" a="1"/>
  <c r="AD202" i="9" s="1"/>
  <c r="AA196" i="10" s="1"/>
  <c r="AD203" i="9" a="1"/>
  <c r="AD203" i="9" s="1"/>
  <c r="AA197" i="10" s="1"/>
  <c r="AD204" i="9" a="1"/>
  <c r="AD204" i="9" s="1"/>
  <c r="AA198" i="10" s="1"/>
  <c r="AD205" i="9" a="1"/>
  <c r="AD205" i="9" s="1"/>
  <c r="AA199" i="10" s="1"/>
  <c r="AD206" i="9" a="1"/>
  <c r="AD206" i="9" s="1"/>
  <c r="AA200" i="10" s="1"/>
  <c r="AD207" i="9" a="1"/>
  <c r="AD207" i="9" s="1"/>
  <c r="AA201" i="10" s="1"/>
  <c r="AD208" i="9" a="1"/>
  <c r="AD208" i="9" s="1"/>
  <c r="AA202" i="10" s="1"/>
  <c r="AD209" i="9" a="1"/>
  <c r="AD209" i="9" s="1"/>
  <c r="AA203" i="10" s="1"/>
  <c r="AD210" i="9" a="1"/>
  <c r="AD210" i="9" s="1"/>
  <c r="AA204" i="10" s="1"/>
  <c r="AD211" i="9" a="1"/>
  <c r="AD211" i="9" s="1"/>
  <c r="AA205" i="10" s="1"/>
  <c r="AD212" i="9" a="1"/>
  <c r="AD212" i="9" s="1"/>
  <c r="AA206" i="10" s="1"/>
  <c r="AD213" i="9" a="1"/>
  <c r="AD213" i="9" s="1"/>
  <c r="AA207" i="10" s="1"/>
  <c r="AD214" i="9" a="1"/>
  <c r="AD214" i="9" s="1"/>
  <c r="AA208" i="10" s="1"/>
  <c r="AD215" i="9" a="1"/>
  <c r="AD215" i="9" s="1"/>
  <c r="AA209" i="10" s="1"/>
  <c r="AD216" i="9" a="1"/>
  <c r="AD216" i="9" s="1"/>
  <c r="AA210" i="10" s="1"/>
  <c r="AD217" i="9" a="1"/>
  <c r="AD217" i="9" s="1"/>
  <c r="AA211" i="10" s="1"/>
  <c r="AD218" i="9" a="1"/>
  <c r="AD218" i="9" s="1"/>
  <c r="AA212" i="10" s="1"/>
  <c r="AD219" i="9" a="1"/>
  <c r="AD219" i="9" s="1"/>
  <c r="AA213" i="10" s="1"/>
  <c r="AD220" i="9" a="1"/>
  <c r="AD220" i="9" s="1"/>
  <c r="AA214" i="10" s="1"/>
  <c r="AD221" i="9" a="1"/>
  <c r="AD221" i="9" s="1"/>
  <c r="AA215" i="10" s="1"/>
  <c r="AD222" i="9" a="1"/>
  <c r="AD222" i="9" s="1"/>
  <c r="AA216" i="10" s="1"/>
  <c r="AD223" i="9" a="1"/>
  <c r="AD223" i="9" s="1"/>
  <c r="AA217" i="10" s="1"/>
  <c r="AD224" i="9" a="1"/>
  <c r="AD224" i="9" s="1"/>
  <c r="AA218" i="10" s="1"/>
  <c r="AD225" i="9" a="1"/>
  <c r="AD225" i="9" s="1"/>
  <c r="AA219" i="10" s="1"/>
  <c r="AD226" i="9" a="1"/>
  <c r="AD226" i="9" s="1"/>
  <c r="AA220" i="10" s="1"/>
  <c r="AD227" i="9" a="1"/>
  <c r="AD227" i="9" s="1"/>
  <c r="AA221" i="10" s="1"/>
  <c r="AD228" i="9" a="1"/>
  <c r="AD228" i="9" s="1"/>
  <c r="AA222" i="10" s="1"/>
  <c r="AD229" i="9" a="1"/>
  <c r="AD229" i="9" s="1"/>
  <c r="AA223" i="10" s="1"/>
  <c r="AD230" i="9" a="1"/>
  <c r="AD230" i="9" s="1"/>
  <c r="AA224" i="10" s="1"/>
  <c r="AD231" i="9" a="1"/>
  <c r="AD231" i="9" s="1"/>
  <c r="AA225" i="10" s="1"/>
  <c r="AD232" i="9" a="1"/>
  <c r="AD232" i="9" s="1"/>
  <c r="AA226" i="10" s="1"/>
  <c r="AD233" i="9" a="1"/>
  <c r="AD233" i="9" s="1"/>
  <c r="AA227" i="10" s="1"/>
  <c r="AD234" i="9" a="1"/>
  <c r="AD234" i="9" s="1"/>
  <c r="AA228" i="10" s="1"/>
  <c r="AD235" i="9" a="1"/>
  <c r="AD235" i="9" s="1"/>
  <c r="AA229" i="10" s="1"/>
  <c r="AD236" i="9" a="1"/>
  <c r="AD236" i="9" s="1"/>
  <c r="AA230" i="10" s="1"/>
  <c r="AD237" i="9" a="1"/>
  <c r="AD237" i="9" s="1"/>
  <c r="AA231" i="10" s="1"/>
  <c r="AD238" i="9" a="1"/>
  <c r="AD238" i="9" s="1"/>
  <c r="AA232" i="10" s="1"/>
  <c r="AD239" i="9" a="1"/>
  <c r="AD239" i="9" s="1"/>
  <c r="AA233" i="10" s="1"/>
  <c r="AD240" i="9" a="1"/>
  <c r="AD240" i="9" s="1"/>
  <c r="AA234" i="10" s="1"/>
  <c r="AD241" i="9" a="1"/>
  <c r="AD241" i="9" s="1"/>
  <c r="AA235" i="10" s="1"/>
  <c r="AD242" i="9" a="1"/>
  <c r="AD242" i="9" s="1"/>
  <c r="AA236" i="10" s="1"/>
  <c r="AD243" i="9" a="1"/>
  <c r="AD243" i="9" s="1"/>
  <c r="AA237" i="10" s="1"/>
  <c r="AD244" i="9" a="1"/>
  <c r="AD244" i="9" s="1"/>
  <c r="AA238" i="10" s="1"/>
  <c r="AD245" i="9" a="1"/>
  <c r="AD245" i="9" s="1"/>
  <c r="AA239" i="10" s="1"/>
  <c r="AD246" i="9" a="1"/>
  <c r="AD246" i="9" s="1"/>
  <c r="AA240" i="10" s="1"/>
  <c r="AD247" i="9" a="1"/>
  <c r="AD247" i="9" s="1"/>
  <c r="AA241" i="10" s="1"/>
  <c r="AD248" i="9" a="1"/>
  <c r="AD248" i="9" s="1"/>
  <c r="AA242" i="10" s="1"/>
  <c r="AD249" i="9" a="1"/>
  <c r="AD249" i="9" s="1"/>
  <c r="AA243" i="10" s="1"/>
  <c r="AD250" i="9" a="1"/>
  <c r="AD250" i="9" s="1"/>
  <c r="AA244" i="10" s="1"/>
  <c r="AD251" i="9" a="1"/>
  <c r="AD251" i="9" s="1"/>
  <c r="AA245" i="10" s="1"/>
  <c r="AD252" i="9" a="1"/>
  <c r="AD252" i="9" s="1"/>
  <c r="AA246" i="10" s="1"/>
  <c r="AD253" i="9" a="1"/>
  <c r="AD253" i="9" s="1"/>
  <c r="AA247" i="10" s="1"/>
  <c r="AD254" i="9" a="1"/>
  <c r="AD254" i="9" s="1"/>
  <c r="AA248" i="10" s="1"/>
  <c r="AD255" i="9" a="1"/>
  <c r="AD255" i="9" s="1"/>
  <c r="AA249" i="10" s="1"/>
  <c r="AD256" i="9" a="1"/>
  <c r="AD256" i="9" s="1"/>
  <c r="AA250" i="10" s="1"/>
  <c r="AD257" i="9" a="1"/>
  <c r="AD257" i="9" s="1"/>
  <c r="AA251" i="10" s="1"/>
  <c r="AD258" i="9" a="1"/>
  <c r="AD258" i="9" s="1"/>
  <c r="AA252" i="10" s="1"/>
  <c r="AD259" i="9" a="1"/>
  <c r="AD259" i="9" s="1"/>
  <c r="AA253" i="10" s="1"/>
  <c r="AD260" i="9" a="1"/>
  <c r="AD260" i="9" s="1"/>
  <c r="AA254" i="10" s="1"/>
  <c r="AD261" i="9" a="1"/>
  <c r="AD261" i="9" s="1"/>
  <c r="AA255" i="10" s="1"/>
  <c r="AD262" i="9" a="1"/>
  <c r="AD262" i="9" s="1"/>
  <c r="AA256" i="10" s="1"/>
  <c r="AD263" i="9" a="1"/>
  <c r="AD263" i="9" s="1"/>
  <c r="AA257" i="10" s="1"/>
  <c r="AD264" i="9" a="1"/>
  <c r="AD264" i="9" s="1"/>
  <c r="AA258" i="10" s="1"/>
  <c r="AD265" i="9" a="1"/>
  <c r="AD265" i="9" s="1"/>
  <c r="AA259" i="10" s="1"/>
  <c r="AD266" i="9" a="1"/>
  <c r="AD266" i="9" s="1"/>
  <c r="AA260" i="10" s="1"/>
  <c r="AD267" i="9" a="1"/>
  <c r="AD267" i="9" s="1"/>
  <c r="AA261" i="10" s="1"/>
  <c r="AD268" i="9" a="1"/>
  <c r="AD268" i="9" s="1"/>
  <c r="AA262" i="10" s="1"/>
  <c r="AD269" i="9" a="1"/>
  <c r="AD269" i="9" s="1"/>
  <c r="AA263" i="10" s="1"/>
  <c r="AD270" i="9" a="1"/>
  <c r="AD270" i="9" s="1"/>
  <c r="AA264" i="10" s="1"/>
  <c r="AD271" i="9" a="1"/>
  <c r="AD271" i="9" s="1"/>
  <c r="AA265" i="10" s="1"/>
  <c r="AD272" i="9" a="1"/>
  <c r="AD272" i="9" s="1"/>
  <c r="AA266" i="10" s="1"/>
  <c r="AD273" i="9" a="1"/>
  <c r="AD273" i="9" s="1"/>
  <c r="AA267" i="10" s="1"/>
  <c r="AD274" i="9" a="1"/>
  <c r="AD274" i="9" s="1"/>
  <c r="AA268" i="10" s="1"/>
  <c r="AD275" i="9" a="1"/>
  <c r="AD275" i="9" s="1"/>
  <c r="AA269" i="10" s="1"/>
  <c r="AD276" i="9" a="1"/>
  <c r="AD276" i="9" s="1"/>
  <c r="AA270" i="10" s="1"/>
  <c r="AD277" i="9" a="1"/>
  <c r="AD277" i="9" s="1"/>
  <c r="AA271" i="10" s="1"/>
  <c r="AD278" i="9" a="1"/>
  <c r="AD278" i="9" s="1"/>
  <c r="AA272" i="10" s="1"/>
  <c r="AD279" i="9" a="1"/>
  <c r="AD279" i="9" s="1"/>
  <c r="AA273" i="10" s="1"/>
  <c r="AD280" i="9" a="1"/>
  <c r="AD280" i="9" s="1"/>
  <c r="AA274" i="10" s="1"/>
  <c r="AD281" i="9" a="1"/>
  <c r="AD281" i="9" s="1"/>
  <c r="AA275" i="10" s="1"/>
  <c r="AD282" i="9" a="1"/>
  <c r="AD282" i="9" s="1"/>
  <c r="AA276" i="10" s="1"/>
  <c r="AD283" i="9" a="1"/>
  <c r="AD283" i="9" s="1"/>
  <c r="AA277" i="10" s="1"/>
  <c r="AD284" i="9" a="1"/>
  <c r="AD284" i="9" s="1"/>
  <c r="AA278" i="10" s="1"/>
  <c r="AD285" i="9" a="1"/>
  <c r="AD285" i="9" s="1"/>
  <c r="AA279" i="10" s="1"/>
  <c r="AD286" i="9" a="1"/>
  <c r="AD286" i="9" s="1"/>
  <c r="AA280" i="10" s="1"/>
  <c r="AD287" i="9" a="1"/>
  <c r="AD287" i="9" s="1"/>
  <c r="AA281" i="10" s="1"/>
  <c r="AD288" i="9" a="1"/>
  <c r="AD288" i="9" s="1"/>
  <c r="AA282" i="10" s="1"/>
  <c r="AD289" i="9" a="1"/>
  <c r="AD289" i="9" s="1"/>
  <c r="AA283" i="10" s="1"/>
  <c r="AD290" i="9" a="1"/>
  <c r="AD290" i="9" s="1"/>
  <c r="AA284" i="10" s="1"/>
  <c r="AD291" i="9" a="1"/>
  <c r="AD291" i="9" s="1"/>
  <c r="AA285" i="10" s="1"/>
  <c r="AD292" i="9" a="1"/>
  <c r="AD292" i="9" s="1"/>
  <c r="AA286" i="10" s="1"/>
  <c r="AD293" i="9" a="1"/>
  <c r="AD293" i="9" s="1"/>
  <c r="AA287" i="10" s="1"/>
  <c r="AD294" i="9" a="1"/>
  <c r="AD294" i="9" s="1"/>
  <c r="AA288" i="10" s="1"/>
  <c r="AD295" i="9" a="1"/>
  <c r="AD295" i="9" s="1"/>
  <c r="AA289" i="10" s="1"/>
  <c r="AD296" i="9" a="1"/>
  <c r="AD296" i="9" s="1"/>
  <c r="AA290" i="10" s="1"/>
  <c r="AD297" i="9" a="1"/>
  <c r="AD297" i="9" s="1"/>
  <c r="AA291" i="10" s="1"/>
  <c r="AD298" i="9" a="1"/>
  <c r="AD298" i="9" s="1"/>
  <c r="AA292" i="10" s="1"/>
  <c r="AD299" i="9" a="1"/>
  <c r="AD299" i="9" s="1"/>
  <c r="AA293" i="10" s="1"/>
  <c r="AD300" i="9" a="1"/>
  <c r="AD300" i="9" s="1"/>
  <c r="AA294" i="10" s="1"/>
  <c r="AD301" i="9" a="1"/>
  <c r="AD301" i="9" s="1"/>
  <c r="AA295" i="10" s="1"/>
  <c r="AD302" i="9" a="1"/>
  <c r="AD302" i="9" s="1"/>
  <c r="AA296" i="10" s="1"/>
  <c r="AD303" i="9" a="1"/>
  <c r="AD303" i="9" s="1"/>
  <c r="AA297" i="10" s="1"/>
  <c r="AD304" i="9" a="1"/>
  <c r="AD304" i="9" s="1"/>
  <c r="AA298" i="10" s="1"/>
  <c r="AD305" i="9" a="1"/>
  <c r="AD305" i="9" s="1"/>
  <c r="AA299" i="10" s="1"/>
  <c r="AD306" i="9" a="1"/>
  <c r="AD306" i="9" s="1"/>
  <c r="AA300" i="10" s="1"/>
  <c r="AD307" i="9" a="1"/>
  <c r="AD307" i="9" s="1"/>
  <c r="AA301" i="10" s="1"/>
  <c r="AD308" i="9" a="1"/>
  <c r="AD308" i="9" s="1"/>
  <c r="AA302" i="10" s="1"/>
  <c r="AD309" i="9" a="1"/>
  <c r="AD309" i="9" s="1"/>
  <c r="AA303" i="10" s="1"/>
  <c r="AD310" i="9" a="1"/>
  <c r="AD310" i="9" s="1"/>
  <c r="AA304" i="10" s="1"/>
  <c r="AD311" i="9" a="1"/>
  <c r="AD311" i="9" s="1"/>
  <c r="AA305" i="10" s="1"/>
  <c r="AD312" i="9" a="1"/>
  <c r="AD312" i="9" s="1"/>
  <c r="AA306" i="10" s="1"/>
  <c r="AD313" i="9" a="1"/>
  <c r="AD313" i="9" s="1"/>
  <c r="AA307" i="10" s="1"/>
  <c r="AD314" i="9" a="1"/>
  <c r="AD314" i="9" s="1"/>
  <c r="AA308" i="10" s="1"/>
  <c r="AD315" i="9" a="1"/>
  <c r="AD315" i="9" s="1"/>
  <c r="AA309" i="10" s="1"/>
  <c r="AD316" i="9" a="1"/>
  <c r="AD316" i="9" s="1"/>
  <c r="AA310" i="10" s="1"/>
  <c r="AD317" i="9" a="1"/>
  <c r="AD317" i="9" s="1"/>
  <c r="AA311" i="10" s="1"/>
  <c r="AD318" i="9" a="1"/>
  <c r="AD318" i="9" s="1"/>
  <c r="AA312" i="10" s="1"/>
  <c r="AD319" i="9" a="1"/>
  <c r="AD319" i="9" s="1"/>
  <c r="AA313" i="10" s="1"/>
  <c r="AD320" i="9" a="1"/>
  <c r="AD320" i="9" s="1"/>
  <c r="AA314" i="10" s="1"/>
  <c r="AD321" i="9" a="1"/>
  <c r="AD321" i="9" s="1"/>
  <c r="AA315" i="10" s="1"/>
  <c r="AD322" i="9" a="1"/>
  <c r="AD322" i="9" s="1"/>
  <c r="AA316" i="10" s="1"/>
  <c r="AD323" i="9" a="1"/>
  <c r="AD323" i="9" s="1"/>
  <c r="AA317" i="10" s="1"/>
  <c r="AD324" i="9" a="1"/>
  <c r="AD324" i="9" s="1"/>
  <c r="AA318" i="10" s="1"/>
  <c r="AD325" i="9" a="1"/>
  <c r="AD325" i="9" s="1"/>
  <c r="AA319" i="10" s="1"/>
  <c r="AD326" i="9" a="1"/>
  <c r="AD326" i="9" s="1"/>
  <c r="AD327" i="9" a="1"/>
  <c r="AD327" i="9" s="1"/>
  <c r="AD328" i="9" a="1"/>
  <c r="AD328" i="9" s="1"/>
  <c r="AD329" i="9" a="1"/>
  <c r="AD329" i="9" s="1"/>
  <c r="AD330" i="9" a="1"/>
  <c r="AD330" i="9" s="1"/>
  <c r="AD331" i="9" a="1"/>
  <c r="AD331" i="9" s="1"/>
  <c r="AD332" i="9" a="1"/>
  <c r="AD332" i="9" s="1"/>
  <c r="AD333" i="9" a="1"/>
  <c r="AD333" i="9" s="1"/>
  <c r="AD334" i="9" a="1"/>
  <c r="AD334" i="9" s="1"/>
  <c r="AD335" i="9" a="1"/>
  <c r="AD335" i="9" s="1"/>
  <c r="AD336" i="9" a="1"/>
  <c r="AD336" i="9" s="1"/>
  <c r="AD337" i="9" a="1"/>
  <c r="AD337" i="9" s="1"/>
  <c r="AD338" i="9" a="1"/>
  <c r="AD338" i="9" s="1"/>
  <c r="AD339" i="9" a="1"/>
  <c r="AD339" i="9" s="1"/>
  <c r="AD340" i="9" a="1"/>
  <c r="AD340" i="9" s="1"/>
  <c r="AD341" i="9" a="1"/>
  <c r="AD341" i="9" s="1"/>
  <c r="AD342" i="9" a="1"/>
  <c r="AD342" i="9" s="1"/>
  <c r="AD343" i="9" a="1"/>
  <c r="AD343" i="9" s="1"/>
  <c r="AD344" i="9" a="1"/>
  <c r="AD344" i="9" s="1"/>
  <c r="AD345" i="9" a="1"/>
  <c r="AD345" i="9" s="1"/>
  <c r="AD346" i="9" a="1"/>
  <c r="AD346" i="9" s="1"/>
  <c r="AD347" i="9" a="1"/>
  <c r="AD347" i="9" s="1"/>
  <c r="AD348" i="9" a="1"/>
  <c r="AD348" i="9" s="1"/>
  <c r="AD349" i="9" a="1"/>
  <c r="AD349" i="9" s="1"/>
  <c r="AD350" i="9" a="1"/>
  <c r="AD350" i="9" s="1"/>
  <c r="AD351" i="9" a="1"/>
  <c r="AD351" i="9" s="1"/>
  <c r="AD352" i="9" a="1"/>
  <c r="AD352" i="9" s="1"/>
  <c r="AD353" i="9" a="1"/>
  <c r="AD353" i="9" s="1"/>
  <c r="AD354" i="9" a="1"/>
  <c r="AD354" i="9" s="1"/>
  <c r="AD355" i="9" a="1"/>
  <c r="AD355" i="9" s="1"/>
  <c r="AD356" i="9" a="1"/>
  <c r="AD356" i="9" s="1"/>
  <c r="AD357" i="9" a="1"/>
  <c r="AD357" i="9" s="1"/>
  <c r="AD358" i="9" a="1"/>
  <c r="AD358" i="9" s="1"/>
  <c r="AD359" i="9" a="1"/>
  <c r="AD359" i="9" s="1"/>
  <c r="AD360" i="9" a="1"/>
  <c r="AD360" i="9" s="1"/>
  <c r="AD361" i="9" a="1"/>
  <c r="AD361" i="9" s="1"/>
  <c r="AD362" i="9" a="1"/>
  <c r="AD362" i="9" s="1"/>
  <c r="AD363" i="9" a="1"/>
  <c r="AD363" i="9" s="1"/>
  <c r="AD364" i="9" a="1"/>
  <c r="AD364" i="9" s="1"/>
  <c r="AD365" i="9" a="1"/>
  <c r="AD365" i="9" s="1"/>
  <c r="AD366" i="9" a="1"/>
  <c r="AD366" i="9" s="1"/>
  <c r="AD367" i="9" a="1"/>
  <c r="AD367" i="9" s="1"/>
  <c r="AD368" i="9" a="1"/>
  <c r="AD368" i="9" s="1"/>
  <c r="AD369" i="9" a="1"/>
  <c r="AD369" i="9" s="1"/>
  <c r="AD370" i="9" a="1"/>
  <c r="AD370" i="9" s="1"/>
  <c r="AD371" i="9" a="1"/>
  <c r="AD371" i="9" s="1"/>
  <c r="AD372" i="9" a="1"/>
  <c r="AD372" i="9" s="1"/>
  <c r="AD373" i="9" a="1"/>
  <c r="AD373" i="9" s="1"/>
  <c r="AD374" i="9" a="1"/>
  <c r="AD374" i="9" s="1"/>
  <c r="AD375" i="9" a="1"/>
  <c r="AD375" i="9" s="1"/>
  <c r="AD376" i="9" a="1"/>
  <c r="AD376" i="9" s="1"/>
  <c r="AD377" i="9" a="1"/>
  <c r="AD377" i="9" s="1"/>
  <c r="AD378" i="9" a="1"/>
  <c r="AD378" i="9" s="1"/>
  <c r="AD379" i="9" a="1"/>
  <c r="AD379" i="9" s="1"/>
  <c r="AD380" i="9" a="1"/>
  <c r="AD380" i="9" s="1"/>
  <c r="AD381" i="9" a="1"/>
  <c r="AD381" i="9" s="1"/>
  <c r="AD382" i="9" a="1"/>
  <c r="AD382" i="9" s="1"/>
  <c r="AD383" i="9" a="1"/>
  <c r="AD383" i="9" s="1"/>
  <c r="AD384" i="9" a="1"/>
  <c r="AD384" i="9" s="1"/>
  <c r="AD385" i="9" a="1"/>
  <c r="AD385" i="9" s="1"/>
  <c r="AD386" i="9" a="1"/>
  <c r="AD386" i="9" s="1"/>
  <c r="AD387" i="9" a="1"/>
  <c r="AD387" i="9" s="1"/>
  <c r="AD388" i="9" a="1"/>
  <c r="AD388" i="9" s="1"/>
  <c r="AD389" i="9" a="1"/>
  <c r="AD389" i="9" s="1"/>
  <c r="AD390" i="9" a="1"/>
  <c r="AD390" i="9" s="1"/>
  <c r="AD391" i="9" a="1"/>
  <c r="AD391" i="9" s="1"/>
  <c r="AD392" i="9" a="1"/>
  <c r="AD392" i="9" s="1"/>
  <c r="AD393" i="9" a="1"/>
  <c r="AD393" i="9" s="1"/>
  <c r="AD394" i="9" a="1"/>
  <c r="AD394" i="9" s="1"/>
  <c r="AD395" i="9" a="1"/>
  <c r="AD395" i="9" s="1"/>
  <c r="AD396" i="9" a="1"/>
  <c r="AD396" i="9" s="1"/>
  <c r="AD397" i="9" a="1"/>
  <c r="AD397" i="9" s="1"/>
  <c r="AD398" i="9" a="1"/>
  <c r="AD398" i="9" s="1"/>
  <c r="AD399" i="9" a="1"/>
  <c r="AD399" i="9" s="1"/>
  <c r="AD400" i="9" a="1"/>
  <c r="AD400" i="9" s="1"/>
  <c r="AD401" i="9" a="1"/>
  <c r="AD401" i="9" s="1"/>
  <c r="AD402" i="9" a="1"/>
  <c r="AD402" i="9" s="1"/>
  <c r="AD403" i="9" a="1"/>
  <c r="AD403" i="9" s="1"/>
  <c r="AD404" i="9" a="1"/>
  <c r="AD404" i="9" s="1"/>
  <c r="AD405" i="9" a="1"/>
  <c r="AD405" i="9" s="1"/>
  <c r="AD406" i="9" a="1"/>
  <c r="AD406" i="9" s="1"/>
  <c r="AD407" i="9" a="1"/>
  <c r="AD407" i="9" s="1"/>
  <c r="AD408" i="9" a="1"/>
  <c r="AD408" i="9" s="1"/>
  <c r="AD409" i="9" a="1"/>
  <c r="AD409" i="9" s="1"/>
  <c r="AD410" i="9" a="1"/>
  <c r="AD410" i="9" s="1"/>
  <c r="AD411" i="9" a="1"/>
  <c r="AD411" i="9" s="1"/>
  <c r="AD412" i="9" a="1"/>
  <c r="AD412" i="9" s="1"/>
  <c r="AD413" i="9" a="1"/>
  <c r="AD413" i="9" s="1"/>
  <c r="AD414" i="9" a="1"/>
  <c r="AD414" i="9" s="1"/>
  <c r="AD415" i="9" a="1"/>
  <c r="AD415" i="9" s="1"/>
  <c r="AD416" i="9" a="1"/>
  <c r="AD416" i="9" s="1"/>
  <c r="AD417" i="9" a="1"/>
  <c r="AD417" i="9" s="1"/>
  <c r="AD418" i="9" a="1"/>
  <c r="AD418" i="9" s="1"/>
  <c r="AD419" i="9" a="1"/>
  <c r="AD419" i="9" s="1"/>
  <c r="AD420" i="9" a="1"/>
  <c r="AD420" i="9" s="1"/>
  <c r="AD421" i="9" a="1"/>
  <c r="AD421" i="9" s="1"/>
  <c r="AD422" i="9" a="1"/>
  <c r="AD422" i="9" s="1"/>
  <c r="AD423" i="9" a="1"/>
  <c r="AD423" i="9" s="1"/>
  <c r="AD424" i="9" a="1"/>
  <c r="AD424" i="9" s="1"/>
  <c r="AD425" i="9" a="1"/>
  <c r="AD425" i="9" s="1"/>
  <c r="AD426" i="9" a="1"/>
  <c r="AD426" i="9" s="1"/>
  <c r="AD427" i="9" a="1"/>
  <c r="AD427" i="9" s="1"/>
  <c r="AD428" i="9" a="1"/>
  <c r="AD428" i="9" s="1"/>
  <c r="AD429" i="9" a="1"/>
  <c r="AD429" i="9" s="1"/>
  <c r="AD430" i="9" a="1"/>
  <c r="AD430" i="9" s="1"/>
  <c r="AD431" i="9" a="1"/>
  <c r="AD431" i="9" s="1"/>
  <c r="AD432" i="9" a="1"/>
  <c r="AD432" i="9" s="1"/>
  <c r="AD433" i="9" a="1"/>
  <c r="AD433" i="9" s="1"/>
  <c r="AF3" i="9" a="1"/>
  <c r="AF3" i="9" s="1"/>
  <c r="AC3" i="9" a="1"/>
  <c r="AC3" i="9" s="1"/>
  <c r="AD3" i="9" a="1"/>
  <c r="AD3" i="9" s="1"/>
  <c r="AE3" i="9" a="1"/>
  <c r="AE3" i="9" s="1"/>
  <c r="AC4" i="9" a="1"/>
  <c r="AC4" i="9" s="1"/>
  <c r="AC5" i="9" a="1"/>
  <c r="AC5" i="9" s="1"/>
  <c r="AC6" i="9" a="1"/>
  <c r="AC6" i="9" s="1"/>
  <c r="AC7" i="9" a="1"/>
  <c r="AC7" i="9" s="1"/>
  <c r="AC8" i="9" a="1"/>
  <c r="AC8" i="9" s="1"/>
  <c r="AC9" i="9" a="1"/>
  <c r="AC9" i="9" s="1"/>
  <c r="AC10" i="9" a="1"/>
  <c r="AC10" i="9" s="1"/>
  <c r="AC11" i="9" a="1"/>
  <c r="AC11" i="9" s="1"/>
  <c r="AC12" i="9" a="1"/>
  <c r="AC12" i="9" s="1"/>
  <c r="AC13" i="9" a="1"/>
  <c r="AC13" i="9" s="1"/>
  <c r="AC14" i="9" a="1"/>
  <c r="AC14" i="9" s="1"/>
  <c r="AC15" i="9" a="1"/>
  <c r="AC15" i="9" s="1"/>
  <c r="AC16" i="9" a="1"/>
  <c r="AC16" i="9" s="1"/>
  <c r="AC17" i="9" a="1"/>
  <c r="AC17" i="9" s="1"/>
  <c r="AC18" i="9" a="1"/>
  <c r="AC18" i="9" s="1"/>
  <c r="AC19" i="9" a="1"/>
  <c r="AC19" i="9" s="1"/>
  <c r="AC20" i="9" a="1"/>
  <c r="AC20" i="9" s="1"/>
  <c r="AC21" i="9" a="1"/>
  <c r="AC21" i="9" s="1"/>
  <c r="AC22" i="9" a="1"/>
  <c r="AC22" i="9" s="1"/>
  <c r="AC23" i="9" a="1"/>
  <c r="AC23" i="9" s="1"/>
  <c r="AC24" i="9" a="1"/>
  <c r="AC24" i="9" s="1"/>
  <c r="AC25" i="9" a="1"/>
  <c r="AC25" i="9" s="1"/>
  <c r="AC26" i="9" a="1"/>
  <c r="AC26" i="9" s="1"/>
  <c r="AC27" i="9" a="1"/>
  <c r="AC27" i="9" s="1"/>
  <c r="AC28" i="9" a="1"/>
  <c r="AC28" i="9" s="1"/>
  <c r="AC29" i="9" a="1"/>
  <c r="AC29" i="9" s="1"/>
  <c r="AC30" i="9" a="1"/>
  <c r="AC30" i="9" s="1"/>
  <c r="AC31" i="9" a="1"/>
  <c r="AC31" i="9" s="1"/>
  <c r="AC32" i="9" a="1"/>
  <c r="AC32" i="9" s="1"/>
  <c r="AC33" i="9" a="1"/>
  <c r="AC33" i="9" s="1"/>
  <c r="AC34" i="9" a="1"/>
  <c r="AC34" i="9" s="1"/>
  <c r="AC35" i="9" a="1"/>
  <c r="AC35" i="9" s="1"/>
  <c r="AC36" i="9" a="1"/>
  <c r="AC36" i="9" s="1"/>
  <c r="AC37" i="9" a="1"/>
  <c r="AC37" i="9" s="1"/>
  <c r="AC38" i="9" a="1"/>
  <c r="AC38" i="9" s="1"/>
  <c r="AC39" i="9" a="1"/>
  <c r="AC39" i="9" s="1"/>
  <c r="AC40" i="9" a="1"/>
  <c r="AC40" i="9" s="1"/>
  <c r="AC41" i="9" a="1"/>
  <c r="AC41" i="9" s="1"/>
  <c r="AC42" i="9" a="1"/>
  <c r="AC42" i="9" s="1"/>
  <c r="AC43" i="9" a="1"/>
  <c r="AC43" i="9" s="1"/>
  <c r="AC44" i="9" a="1"/>
  <c r="AC44" i="9" s="1"/>
  <c r="AC45" i="9" a="1"/>
  <c r="AC45" i="9" s="1"/>
  <c r="AC46" i="9" a="1"/>
  <c r="AC46" i="9" s="1"/>
  <c r="AC47" i="9" a="1"/>
  <c r="AC47" i="9" s="1"/>
  <c r="AC48" i="9" a="1"/>
  <c r="AC48" i="9" s="1"/>
  <c r="AC49" i="9" a="1"/>
  <c r="AC49" i="9" s="1"/>
  <c r="AC50" i="9" a="1"/>
  <c r="AC50" i="9" s="1"/>
  <c r="AC51" i="9" a="1"/>
  <c r="AC51" i="9" s="1"/>
  <c r="AC52" i="9" a="1"/>
  <c r="AC52" i="9" s="1"/>
  <c r="AC53" i="9" a="1"/>
  <c r="AC53" i="9" s="1"/>
  <c r="AC54" i="9" a="1"/>
  <c r="AC54" i="9" s="1"/>
  <c r="AC55" i="9" a="1"/>
  <c r="AC55" i="9" s="1"/>
  <c r="AC56" i="9" a="1"/>
  <c r="AC56" i="9" s="1"/>
  <c r="AC57" i="9" a="1"/>
  <c r="AC57" i="9" s="1"/>
  <c r="AC58" i="9" a="1"/>
  <c r="AC58" i="9" s="1"/>
  <c r="AC59" i="9" a="1"/>
  <c r="AC59" i="9" s="1"/>
  <c r="AC60" i="9" a="1"/>
  <c r="AC60" i="9" s="1"/>
  <c r="AC61" i="9" a="1"/>
  <c r="AC61" i="9" s="1"/>
  <c r="AC62" i="9" a="1"/>
  <c r="AC62" i="9" s="1"/>
  <c r="AC63" i="9" a="1"/>
  <c r="AC63" i="9" s="1"/>
  <c r="AC64" i="9" a="1"/>
  <c r="AC64" i="9" s="1"/>
  <c r="AC65" i="9" a="1"/>
  <c r="AC65" i="9" s="1"/>
  <c r="AC66" i="9" a="1"/>
  <c r="AC66" i="9" s="1"/>
  <c r="AC67" i="9" a="1"/>
  <c r="AC67" i="9" s="1"/>
  <c r="AC68" i="9" a="1"/>
  <c r="AC68" i="9" s="1"/>
  <c r="AC69" i="9" a="1"/>
  <c r="AC69" i="9" s="1"/>
  <c r="AC70" i="9" a="1"/>
  <c r="AC70" i="9" s="1"/>
  <c r="AC71" i="9" a="1"/>
  <c r="AC71" i="9" s="1"/>
  <c r="AC72" i="9" a="1"/>
  <c r="AC72" i="9" s="1"/>
  <c r="AC73" i="9" a="1"/>
  <c r="AC73" i="9" s="1"/>
  <c r="AC74" i="9" a="1"/>
  <c r="AC74" i="9" s="1"/>
  <c r="Z68" i="14" s="1"/>
  <c r="AC75" i="9" a="1"/>
  <c r="AC75" i="9" s="1"/>
  <c r="Z69" i="14" s="1"/>
  <c r="AC76" i="9" a="1"/>
  <c r="AC76" i="9" s="1"/>
  <c r="AC77" i="9" a="1"/>
  <c r="AC77" i="9" s="1"/>
  <c r="Z71" i="14" s="1"/>
  <c r="AC78" i="9" a="1"/>
  <c r="AC78" i="9" s="1"/>
  <c r="Z72" i="14" s="1"/>
  <c r="AC79" i="9" a="1"/>
  <c r="AC79" i="9" s="1"/>
  <c r="AC80" i="9" a="1"/>
  <c r="AC80" i="9" s="1"/>
  <c r="AC81" i="9" a="1"/>
  <c r="AC81" i="9" s="1"/>
  <c r="Z75" i="14" s="1"/>
  <c r="AC82" i="9" a="1"/>
  <c r="AC82" i="9" s="1"/>
  <c r="AC83" i="9" a="1"/>
  <c r="AC83" i="9" s="1"/>
  <c r="AC84" i="9" a="1"/>
  <c r="AC84" i="9" s="1"/>
  <c r="Z78" i="14" s="1"/>
  <c r="AC85" i="9" a="1"/>
  <c r="AC85" i="9" s="1"/>
  <c r="Z79" i="14" s="1"/>
  <c r="AC86" i="9" a="1"/>
  <c r="AC86" i="9" s="1"/>
  <c r="AC87" i="9" a="1"/>
  <c r="AC87" i="9" s="1"/>
  <c r="AC88" i="9" a="1"/>
  <c r="AC88" i="9" s="1"/>
  <c r="Z82" i="14" s="1"/>
  <c r="AC89" i="9" a="1"/>
  <c r="AC89" i="9" s="1"/>
  <c r="Z83" i="14" s="1"/>
  <c r="AC90" i="9" a="1"/>
  <c r="AC90" i="9" s="1"/>
  <c r="AC91" i="9" a="1"/>
  <c r="AC91" i="9" s="1"/>
  <c r="Z85" i="14" s="1"/>
  <c r="AC92" i="9" a="1"/>
  <c r="AC92" i="9" s="1"/>
  <c r="Z86" i="14" s="1"/>
  <c r="AC93" i="9" a="1"/>
  <c r="AC93" i="9" s="1"/>
  <c r="AC94" i="9" a="1"/>
  <c r="AC94" i="9" s="1"/>
  <c r="AC95" i="9" a="1"/>
  <c r="AC95" i="9" s="1"/>
  <c r="Z89" i="14" s="1"/>
  <c r="AC96" i="9" a="1"/>
  <c r="AC96" i="9" s="1"/>
  <c r="Z90" i="14" s="1"/>
  <c r="AC97" i="9" a="1"/>
  <c r="AC97" i="9" s="1"/>
  <c r="AC98" i="9" a="1"/>
  <c r="AC98" i="9" s="1"/>
  <c r="AC99" i="9" a="1"/>
  <c r="AC99" i="9" s="1"/>
  <c r="Z93" i="14" s="1"/>
  <c r="AC100" i="9" a="1"/>
  <c r="AC100" i="9" s="1"/>
  <c r="Z94" i="14" s="1"/>
  <c r="AC101" i="9" a="1"/>
  <c r="AC101" i="9" s="1"/>
  <c r="AC102" i="9" a="1"/>
  <c r="AC102" i="9" s="1"/>
  <c r="AC103" i="9" a="1"/>
  <c r="AC103" i="9" s="1"/>
  <c r="Z97" i="14" s="1"/>
  <c r="AC104" i="9" a="1"/>
  <c r="AC104" i="9" s="1"/>
  <c r="Z98" i="14" s="1"/>
  <c r="AC105" i="9" a="1"/>
  <c r="AC105" i="9" s="1"/>
  <c r="AC106" i="9" a="1"/>
  <c r="AC106" i="9" s="1"/>
  <c r="AC107" i="9" a="1"/>
  <c r="AC107" i="9" s="1"/>
  <c r="Z101" i="14" s="1"/>
  <c r="AC108" i="9" a="1"/>
  <c r="AC108" i="9" s="1"/>
  <c r="AC109" i="9" a="1"/>
  <c r="AC109" i="9" s="1"/>
  <c r="AC110" i="9" a="1"/>
  <c r="AC110" i="9" s="1"/>
  <c r="Z104" i="14" s="1"/>
  <c r="AC111" i="9" a="1"/>
  <c r="AC111" i="9" s="1"/>
  <c r="Z105" i="14" s="1"/>
  <c r="AC112" i="9" a="1"/>
  <c r="AC112" i="9" s="1"/>
  <c r="AC113" i="9" a="1"/>
  <c r="AC113" i="9" s="1"/>
  <c r="Z107" i="14" s="1"/>
  <c r="AC114" i="9" a="1"/>
  <c r="AC114" i="9" s="1"/>
  <c r="Z108" i="14" s="1"/>
  <c r="AC115" i="9" a="1"/>
  <c r="AC115" i="9" s="1"/>
  <c r="AC116" i="9" a="1"/>
  <c r="AC116" i="9" s="1"/>
  <c r="AC117" i="9" a="1"/>
  <c r="AC117" i="9" s="1"/>
  <c r="Z111" i="14" s="1"/>
  <c r="AC118" i="9" a="1"/>
  <c r="AC118" i="9" s="1"/>
  <c r="Z112" i="14" s="1"/>
  <c r="AC119" i="9" a="1"/>
  <c r="AC119" i="9" s="1"/>
  <c r="AC120" i="9" a="1"/>
  <c r="AC120" i="9" s="1"/>
  <c r="AC121" i="9" a="1"/>
  <c r="AC121" i="9" s="1"/>
  <c r="Z115" i="14" s="1"/>
  <c r="AC122" i="9" a="1"/>
  <c r="AC122" i="9" s="1"/>
  <c r="Z116" i="14" s="1"/>
  <c r="AC123" i="9" a="1"/>
  <c r="AC123" i="9" s="1"/>
  <c r="AC124" i="9" a="1"/>
  <c r="AC124" i="9" s="1"/>
  <c r="Z118" i="14" s="1"/>
  <c r="AC125" i="9" a="1"/>
  <c r="AC125" i="9" s="1"/>
  <c r="Z119" i="14" s="1"/>
  <c r="AC126" i="9" a="1"/>
  <c r="AC126" i="9" s="1"/>
  <c r="AC127" i="9" a="1"/>
  <c r="AC127" i="9" s="1"/>
  <c r="AC128" i="9" a="1"/>
  <c r="AC128" i="9" s="1"/>
  <c r="Z122" i="14" s="1"/>
  <c r="AC129" i="9" a="1"/>
  <c r="AC129" i="9" s="1"/>
  <c r="Z123" i="14" s="1"/>
  <c r="AC130" i="9" a="1"/>
  <c r="AC130" i="9" s="1"/>
  <c r="AC131" i="9" a="1"/>
  <c r="AC131" i="9" s="1"/>
  <c r="AC132" i="9" a="1"/>
  <c r="AC132" i="9" s="1"/>
  <c r="Z126" i="14" s="1"/>
  <c r="AC133" i="9" a="1"/>
  <c r="AC133" i="9" s="1"/>
  <c r="Z127" i="14" s="1"/>
  <c r="AC134" i="9" a="1"/>
  <c r="AC134" i="9" s="1"/>
  <c r="Z128" i="10" s="1"/>
  <c r="AC135" i="9" a="1"/>
  <c r="AC135" i="9" s="1"/>
  <c r="Z129" i="10" s="1"/>
  <c r="AC136" i="9" a="1"/>
  <c r="AC136" i="9" s="1"/>
  <c r="AC137" i="9" a="1"/>
  <c r="AC137" i="9" s="1"/>
  <c r="AC138" i="9" a="1"/>
  <c r="AC138" i="9" s="1"/>
  <c r="Z132" i="10" s="1"/>
  <c r="AC139" i="9" a="1"/>
  <c r="AC139" i="9" s="1"/>
  <c r="AC140" i="9" a="1"/>
  <c r="AC140" i="9" s="1"/>
  <c r="AC141" i="9" a="1"/>
  <c r="AC141" i="9" s="1"/>
  <c r="Z135" i="10" s="1"/>
  <c r="AC142" i="9" a="1"/>
  <c r="AC142" i="9" s="1"/>
  <c r="Z136" i="10" s="1"/>
  <c r="AC143" i="9" a="1"/>
  <c r="AC143" i="9" s="1"/>
  <c r="AC144" i="9" a="1"/>
  <c r="AC144" i="9" s="1"/>
  <c r="AC145" i="9" a="1"/>
  <c r="AC145" i="9" s="1"/>
  <c r="Z139" i="10" s="1"/>
  <c r="AC146" i="9" a="1"/>
  <c r="AC146" i="9" s="1"/>
  <c r="Z140" i="10" s="1"/>
  <c r="AC147" i="9" a="1"/>
  <c r="AC147" i="9" s="1"/>
  <c r="AC148" i="9" a="1"/>
  <c r="AC148" i="9" s="1"/>
  <c r="AC149" i="9" a="1"/>
  <c r="AC149" i="9" s="1"/>
  <c r="Z143" i="10" s="1"/>
  <c r="AC150" i="9" a="1"/>
  <c r="AC150" i="9" s="1"/>
  <c r="Z144" i="10" s="1"/>
  <c r="AC151" i="9" a="1"/>
  <c r="AC151" i="9" s="1"/>
  <c r="AC152" i="9" a="1"/>
  <c r="AC152" i="9" s="1"/>
  <c r="AC153" i="9" a="1"/>
  <c r="AC153" i="9" s="1"/>
  <c r="AC154" i="9" a="1"/>
  <c r="AC154" i="9" s="1"/>
  <c r="AC155" i="9" a="1"/>
  <c r="AC155" i="9" s="1"/>
  <c r="AC156" i="9" a="1"/>
  <c r="AC156" i="9" s="1"/>
  <c r="Z150" i="10" s="1"/>
  <c r="AC157" i="9" a="1"/>
  <c r="AC157" i="9" s="1"/>
  <c r="AC158" i="9" a="1"/>
  <c r="AC158" i="9" s="1"/>
  <c r="AC159" i="9" a="1"/>
  <c r="AC159" i="9" s="1"/>
  <c r="Z153" i="10" s="1"/>
  <c r="AC160" i="9" a="1"/>
  <c r="AC160" i="9" s="1"/>
  <c r="Z154" i="10" s="1"/>
  <c r="AC161" i="9" a="1"/>
  <c r="AC161" i="9" s="1"/>
  <c r="AC162" i="9" a="1"/>
  <c r="AC162" i="9" s="1"/>
  <c r="AC163" i="9" a="1"/>
  <c r="AC163" i="9" s="1"/>
  <c r="AC164" i="9" a="1"/>
  <c r="AC164" i="9" s="1"/>
  <c r="AC165" i="9" a="1"/>
  <c r="AC165" i="9" s="1"/>
  <c r="AC166" i="9" a="1"/>
  <c r="AC166" i="9" s="1"/>
  <c r="Z160" i="10" s="1"/>
  <c r="AC167" i="9" a="1"/>
  <c r="AC167" i="9" s="1"/>
  <c r="Z161" i="10" s="1"/>
  <c r="AC168" i="9" a="1"/>
  <c r="AC168" i="9" s="1"/>
  <c r="AC169" i="9" a="1"/>
  <c r="AC169" i="9" s="1"/>
  <c r="AC170" i="9" a="1"/>
  <c r="AC170" i="9" s="1"/>
  <c r="Z164" i="10" s="1"/>
  <c r="AC171" i="9" a="1"/>
  <c r="AC171" i="9" s="1"/>
  <c r="AC172" i="9" a="1"/>
  <c r="AC172" i="9" s="1"/>
  <c r="AC173" i="9" a="1"/>
  <c r="AC173" i="9" s="1"/>
  <c r="Z167" i="10" s="1"/>
  <c r="AC174" i="9" a="1"/>
  <c r="AC174" i="9" s="1"/>
  <c r="Z168" i="10" s="1"/>
  <c r="AC175" i="9" a="1"/>
  <c r="AC175" i="9" s="1"/>
  <c r="AC176" i="9" a="1"/>
  <c r="AC176" i="9" s="1"/>
  <c r="AC177" i="9" a="1"/>
  <c r="AC177" i="9" s="1"/>
  <c r="Z171" i="10" s="1"/>
  <c r="AC178" i="9" a="1"/>
  <c r="AC178" i="9" s="1"/>
  <c r="Z172" i="10" s="1"/>
  <c r="AC179" i="9" a="1"/>
  <c r="AC179" i="9" s="1"/>
  <c r="AC180" i="9" a="1"/>
  <c r="AC180" i="9" s="1"/>
  <c r="AC181" i="9" a="1"/>
  <c r="AC181" i="9" s="1"/>
  <c r="Z175" i="10" s="1"/>
  <c r="AC182" i="9" a="1"/>
  <c r="AC182" i="9" s="1"/>
  <c r="Z176" i="10" s="1"/>
  <c r="AC183" i="9" a="1"/>
  <c r="AC183" i="9" s="1"/>
  <c r="AC184" i="9" a="1"/>
  <c r="AC184" i="9" s="1"/>
  <c r="AC185" i="9" a="1"/>
  <c r="AC185" i="9" s="1"/>
  <c r="Z179" i="10" s="1"/>
  <c r="AC186" i="9" a="1"/>
  <c r="AC186" i="9" s="1"/>
  <c r="AC187" i="9" a="1"/>
  <c r="AC187" i="9" s="1"/>
  <c r="AC188" i="9" a="1"/>
  <c r="AC188" i="9" s="1"/>
  <c r="AC189" i="9" a="1"/>
  <c r="AC189" i="9" s="1"/>
  <c r="AC190" i="9" a="1"/>
  <c r="AC190" i="9" s="1"/>
  <c r="AC191" i="9" a="1"/>
  <c r="AC191" i="9" s="1"/>
  <c r="AC192" i="9" a="1"/>
  <c r="AC192" i="9" s="1"/>
  <c r="AC193" i="9" a="1"/>
  <c r="AC193" i="9" s="1"/>
  <c r="AC194" i="9" a="1"/>
  <c r="AC194" i="9" s="1"/>
  <c r="AC195" i="9" a="1"/>
  <c r="AC195" i="9" s="1"/>
  <c r="AC196" i="9" a="1"/>
  <c r="AC196" i="9" s="1"/>
  <c r="AC197" i="9" a="1"/>
  <c r="AC197" i="9" s="1"/>
  <c r="AC198" i="9" a="1"/>
  <c r="AC198" i="9" s="1"/>
  <c r="AC199" i="9" a="1"/>
  <c r="AC199" i="9" s="1"/>
  <c r="AC200" i="9" a="1"/>
  <c r="AC200" i="9" s="1"/>
  <c r="AC201" i="9" a="1"/>
  <c r="AC201" i="9" s="1"/>
  <c r="AC202" i="9" a="1"/>
  <c r="AC202" i="9" s="1"/>
  <c r="AC203" i="9" a="1"/>
  <c r="AC203" i="9" s="1"/>
  <c r="AC204" i="9" a="1"/>
  <c r="AC204" i="9" s="1"/>
  <c r="AC205" i="9" a="1"/>
  <c r="AC205" i="9" s="1"/>
  <c r="AC206" i="9" a="1"/>
  <c r="AC206" i="9" s="1"/>
  <c r="Z200" i="10" s="1"/>
  <c r="AC207" i="9" a="1"/>
  <c r="AC207" i="9" s="1"/>
  <c r="Z201" i="10" s="1"/>
  <c r="AC208" i="9" a="1"/>
  <c r="AC208" i="9" s="1"/>
  <c r="Z202" i="10" s="1"/>
  <c r="AC209" i="9" a="1"/>
  <c r="AC209" i="9" s="1"/>
  <c r="Z203" i="10" s="1"/>
  <c r="AC210" i="9" a="1"/>
  <c r="AC210" i="9" s="1"/>
  <c r="Z204" i="10" s="1"/>
  <c r="AC211" i="9" a="1"/>
  <c r="AC211" i="9" s="1"/>
  <c r="Z205" i="10" s="1"/>
  <c r="AC212" i="9" a="1"/>
  <c r="AC212" i="9" s="1"/>
  <c r="Z206" i="10" s="1"/>
  <c r="AC213" i="9" a="1"/>
  <c r="AC213" i="9" s="1"/>
  <c r="Z207" i="10" s="1"/>
  <c r="AC214" i="9" a="1"/>
  <c r="AC214" i="9" s="1"/>
  <c r="Z208" i="10" s="1"/>
  <c r="AC215" i="9" a="1"/>
  <c r="AC215" i="9" s="1"/>
  <c r="Z209" i="10" s="1"/>
  <c r="AC216" i="9" a="1"/>
  <c r="AC216" i="9" s="1"/>
  <c r="Z210" i="10" s="1"/>
  <c r="AC217" i="9" a="1"/>
  <c r="AC217" i="9" s="1"/>
  <c r="Z211" i="10" s="1"/>
  <c r="AC218" i="9" a="1"/>
  <c r="AC218" i="9" s="1"/>
  <c r="Z212" i="10" s="1"/>
  <c r="AC219" i="9" a="1"/>
  <c r="AC219" i="9" s="1"/>
  <c r="Z213" i="10" s="1"/>
  <c r="AC220" i="9" a="1"/>
  <c r="AC220" i="9" s="1"/>
  <c r="Z214" i="10" s="1"/>
  <c r="AC221" i="9" a="1"/>
  <c r="AC221" i="9" s="1"/>
  <c r="Z215" i="10" s="1"/>
  <c r="AC222" i="9" a="1"/>
  <c r="AC222" i="9" s="1"/>
  <c r="Z216" i="10" s="1"/>
  <c r="AC223" i="9" a="1"/>
  <c r="AC223" i="9" s="1"/>
  <c r="Z217" i="10" s="1"/>
  <c r="AC224" i="9" a="1"/>
  <c r="AC224" i="9" s="1"/>
  <c r="Z218" i="10" s="1"/>
  <c r="AC225" i="9" a="1"/>
  <c r="AC225" i="9" s="1"/>
  <c r="Z219" i="10" s="1"/>
  <c r="AC226" i="9" a="1"/>
  <c r="AC226" i="9" s="1"/>
  <c r="Z220" i="10" s="1"/>
  <c r="AC227" i="9" a="1"/>
  <c r="AC227" i="9" s="1"/>
  <c r="Z221" i="10" s="1"/>
  <c r="AC228" i="9" a="1"/>
  <c r="AC228" i="9" s="1"/>
  <c r="Z222" i="10" s="1"/>
  <c r="AC229" i="9" a="1"/>
  <c r="AC229" i="9" s="1"/>
  <c r="Z223" i="10" s="1"/>
  <c r="AC230" i="9" a="1"/>
  <c r="AC230" i="9" s="1"/>
  <c r="Z224" i="10" s="1"/>
  <c r="AC231" i="9" a="1"/>
  <c r="AC231" i="9" s="1"/>
  <c r="Z225" i="10" s="1"/>
  <c r="AC232" i="9" a="1"/>
  <c r="AC232" i="9" s="1"/>
  <c r="Z226" i="10" s="1"/>
  <c r="AC233" i="9" a="1"/>
  <c r="AC233" i="9" s="1"/>
  <c r="Z227" i="10" s="1"/>
  <c r="AC234" i="9" a="1"/>
  <c r="AC234" i="9" s="1"/>
  <c r="Z228" i="10" s="1"/>
  <c r="AC235" i="9" a="1"/>
  <c r="AC235" i="9" s="1"/>
  <c r="Z229" i="10" s="1"/>
  <c r="AC236" i="9" a="1"/>
  <c r="AC236" i="9" s="1"/>
  <c r="Z230" i="10" s="1"/>
  <c r="AC237" i="9" a="1"/>
  <c r="AC237" i="9" s="1"/>
  <c r="Z231" i="10" s="1"/>
  <c r="AC238" i="9" a="1"/>
  <c r="AC238" i="9" s="1"/>
  <c r="Z232" i="10" s="1"/>
  <c r="AC239" i="9" a="1"/>
  <c r="AC239" i="9" s="1"/>
  <c r="Z233" i="10" s="1"/>
  <c r="AC240" i="9" a="1"/>
  <c r="AC240" i="9" s="1"/>
  <c r="Z234" i="10" s="1"/>
  <c r="AC241" i="9" a="1"/>
  <c r="AC241" i="9" s="1"/>
  <c r="Z235" i="10" s="1"/>
  <c r="AC242" i="9" a="1"/>
  <c r="AC242" i="9" s="1"/>
  <c r="Z236" i="10" s="1"/>
  <c r="AC243" i="9" a="1"/>
  <c r="AC243" i="9" s="1"/>
  <c r="Z237" i="10" s="1"/>
  <c r="AC244" i="9" a="1"/>
  <c r="AC244" i="9" s="1"/>
  <c r="Z238" i="10" s="1"/>
  <c r="AC245" i="9" a="1"/>
  <c r="AC245" i="9" s="1"/>
  <c r="Z239" i="10" s="1"/>
  <c r="AC246" i="9" a="1"/>
  <c r="AC246" i="9" s="1"/>
  <c r="Z240" i="10" s="1"/>
  <c r="AC247" i="9" a="1"/>
  <c r="AC247" i="9" s="1"/>
  <c r="Z241" i="10" s="1"/>
  <c r="AC248" i="9" a="1"/>
  <c r="AC248" i="9" s="1"/>
  <c r="Z242" i="10" s="1"/>
  <c r="AC249" i="9" a="1"/>
  <c r="AC249" i="9" s="1"/>
  <c r="Z243" i="10" s="1"/>
  <c r="AC250" i="9" a="1"/>
  <c r="AC250" i="9" s="1"/>
  <c r="Z244" i="10" s="1"/>
  <c r="AC251" i="9" a="1"/>
  <c r="AC251" i="9" s="1"/>
  <c r="Z245" i="10" s="1"/>
  <c r="AC252" i="9" a="1"/>
  <c r="AC252" i="9" s="1"/>
  <c r="Z246" i="10" s="1"/>
  <c r="AC253" i="9" a="1"/>
  <c r="AC253" i="9" s="1"/>
  <c r="Z247" i="10" s="1"/>
  <c r="AC254" i="9" a="1"/>
  <c r="AC254" i="9" s="1"/>
  <c r="Z248" i="10" s="1"/>
  <c r="AC255" i="9" a="1"/>
  <c r="AC255" i="9" s="1"/>
  <c r="Z249" i="10" s="1"/>
  <c r="AC256" i="9" a="1"/>
  <c r="AC256" i="9" s="1"/>
  <c r="Z250" i="10" s="1"/>
  <c r="AC257" i="9" a="1"/>
  <c r="AC257" i="9" s="1"/>
  <c r="Z251" i="10" s="1"/>
  <c r="AC258" i="9" a="1"/>
  <c r="AC258" i="9" s="1"/>
  <c r="Z252" i="10" s="1"/>
  <c r="AC259" i="9" a="1"/>
  <c r="AC259" i="9" s="1"/>
  <c r="Z253" i="10" s="1"/>
  <c r="AC260" i="9" a="1"/>
  <c r="AC260" i="9" s="1"/>
  <c r="Z254" i="10" s="1"/>
  <c r="AC261" i="9" a="1"/>
  <c r="AC261" i="9" s="1"/>
  <c r="Z255" i="10" s="1"/>
  <c r="AC262" i="9" a="1"/>
  <c r="AC262" i="9" s="1"/>
  <c r="Z256" i="10" s="1"/>
  <c r="AC263" i="9" a="1"/>
  <c r="AC263" i="9" s="1"/>
  <c r="Z257" i="10" s="1"/>
  <c r="AC264" i="9" a="1"/>
  <c r="AC264" i="9" s="1"/>
  <c r="Z258" i="10" s="1"/>
  <c r="AC265" i="9" a="1"/>
  <c r="AC265" i="9" s="1"/>
  <c r="Z259" i="10" s="1"/>
  <c r="AC266" i="9" a="1"/>
  <c r="AC266" i="9" s="1"/>
  <c r="Z260" i="10" s="1"/>
  <c r="AC267" i="9" a="1"/>
  <c r="AC267" i="9" s="1"/>
  <c r="Z261" i="10" s="1"/>
  <c r="AC268" i="9" a="1"/>
  <c r="AC268" i="9" s="1"/>
  <c r="Z262" i="10" s="1"/>
  <c r="AC269" i="9" a="1"/>
  <c r="AC269" i="9" s="1"/>
  <c r="Z263" i="10" s="1"/>
  <c r="AC270" i="9" a="1"/>
  <c r="AC270" i="9" s="1"/>
  <c r="Z264" i="10" s="1"/>
  <c r="AC271" i="9" a="1"/>
  <c r="AC271" i="9" s="1"/>
  <c r="Z265" i="10" s="1"/>
  <c r="AC272" i="9" a="1"/>
  <c r="AC272" i="9" s="1"/>
  <c r="Z266" i="10" s="1"/>
  <c r="AC273" i="9" a="1"/>
  <c r="AC273" i="9" s="1"/>
  <c r="Z267" i="10" s="1"/>
  <c r="AC274" i="9" a="1"/>
  <c r="AC274" i="9" s="1"/>
  <c r="Z268" i="10" s="1"/>
  <c r="AC275" i="9" a="1"/>
  <c r="AC275" i="9" s="1"/>
  <c r="Z269" i="10" s="1"/>
  <c r="AC276" i="9" a="1"/>
  <c r="AC276" i="9" s="1"/>
  <c r="Z270" i="10" s="1"/>
  <c r="AC277" i="9" a="1"/>
  <c r="AC277" i="9" s="1"/>
  <c r="Z271" i="10" s="1"/>
  <c r="AC278" i="9" a="1"/>
  <c r="AC278" i="9" s="1"/>
  <c r="Z272" i="10" s="1"/>
  <c r="AC279" i="9" a="1"/>
  <c r="AC279" i="9" s="1"/>
  <c r="Z273" i="10" s="1"/>
  <c r="AC280" i="9" a="1"/>
  <c r="AC280" i="9" s="1"/>
  <c r="Z274" i="10" s="1"/>
  <c r="AC281" i="9" a="1"/>
  <c r="AC281" i="9" s="1"/>
  <c r="Z275" i="10" s="1"/>
  <c r="AC282" i="9" a="1"/>
  <c r="AC282" i="9" s="1"/>
  <c r="Z276" i="10" s="1"/>
  <c r="AC283" i="9" a="1"/>
  <c r="AC283" i="9" s="1"/>
  <c r="Z277" i="10" s="1"/>
  <c r="AC284" i="9" a="1"/>
  <c r="AC284" i="9" s="1"/>
  <c r="Z278" i="10" s="1"/>
  <c r="AC285" i="9" a="1"/>
  <c r="AC285" i="9" s="1"/>
  <c r="Z279" i="10" s="1"/>
  <c r="AC286" i="9" a="1"/>
  <c r="AC286" i="9" s="1"/>
  <c r="Z280" i="10" s="1"/>
  <c r="AC287" i="9" a="1"/>
  <c r="AC287" i="9" s="1"/>
  <c r="Z281" i="10" s="1"/>
  <c r="AC288" i="9" a="1"/>
  <c r="AC288" i="9" s="1"/>
  <c r="Z282" i="10" s="1"/>
  <c r="AC289" i="9" a="1"/>
  <c r="AC289" i="9" s="1"/>
  <c r="Z283" i="10" s="1"/>
  <c r="AC290" i="9" a="1"/>
  <c r="AC290" i="9" s="1"/>
  <c r="Z284" i="10" s="1"/>
  <c r="AC291" i="9" a="1"/>
  <c r="AC291" i="9" s="1"/>
  <c r="Z285" i="10" s="1"/>
  <c r="AC292" i="9" a="1"/>
  <c r="AC292" i="9" s="1"/>
  <c r="Z286" i="10" s="1"/>
  <c r="AC293" i="9" a="1"/>
  <c r="AC293" i="9" s="1"/>
  <c r="Z287" i="10" s="1"/>
  <c r="AC294" i="9" a="1"/>
  <c r="AC294" i="9" s="1"/>
  <c r="Z288" i="10" s="1"/>
  <c r="AC295" i="9" a="1"/>
  <c r="AC295" i="9" s="1"/>
  <c r="Z289" i="10" s="1"/>
  <c r="AC296" i="9" a="1"/>
  <c r="AC296" i="9" s="1"/>
  <c r="Z290" i="10" s="1"/>
  <c r="AC297" i="9" a="1"/>
  <c r="AC297" i="9" s="1"/>
  <c r="Z291" i="10" s="1"/>
  <c r="AC298" i="9" a="1"/>
  <c r="AC298" i="9" s="1"/>
  <c r="Z292" i="10" s="1"/>
  <c r="AC299" i="9" a="1"/>
  <c r="AC299" i="9" s="1"/>
  <c r="Z293" i="10" s="1"/>
  <c r="AC300" i="9" a="1"/>
  <c r="AC300" i="9" s="1"/>
  <c r="Z294" i="10" s="1"/>
  <c r="AC301" i="9" a="1"/>
  <c r="AC301" i="9" s="1"/>
  <c r="Z295" i="10" s="1"/>
  <c r="AC302" i="9" a="1"/>
  <c r="AC302" i="9" s="1"/>
  <c r="Z296" i="10" s="1"/>
  <c r="AC303" i="9" a="1"/>
  <c r="AC303" i="9" s="1"/>
  <c r="Z297" i="10" s="1"/>
  <c r="AC304" i="9" a="1"/>
  <c r="AC304" i="9" s="1"/>
  <c r="Z298" i="10" s="1"/>
  <c r="AC305" i="9" a="1"/>
  <c r="AC305" i="9" s="1"/>
  <c r="Z299" i="10" s="1"/>
  <c r="AC306" i="9" a="1"/>
  <c r="AC306" i="9" s="1"/>
  <c r="Z300" i="10" s="1"/>
  <c r="AC307" i="9" a="1"/>
  <c r="AC307" i="9" s="1"/>
  <c r="Z301" i="10" s="1"/>
  <c r="AC308" i="9" a="1"/>
  <c r="AC308" i="9" s="1"/>
  <c r="Z302" i="10" s="1"/>
  <c r="AC309" i="9" a="1"/>
  <c r="AC309" i="9" s="1"/>
  <c r="Z303" i="10" s="1"/>
  <c r="AC310" i="9" a="1"/>
  <c r="AC310" i="9" s="1"/>
  <c r="Z304" i="10" s="1"/>
  <c r="AC311" i="9" a="1"/>
  <c r="AC311" i="9" s="1"/>
  <c r="Z305" i="10" s="1"/>
  <c r="AC312" i="9" a="1"/>
  <c r="AC312" i="9" s="1"/>
  <c r="Z306" i="10" s="1"/>
  <c r="AC313" i="9" a="1"/>
  <c r="AC313" i="9" s="1"/>
  <c r="Z307" i="10" s="1"/>
  <c r="AC314" i="9" a="1"/>
  <c r="AC314" i="9" s="1"/>
  <c r="Z308" i="10" s="1"/>
  <c r="AC315" i="9" a="1"/>
  <c r="AC315" i="9" s="1"/>
  <c r="Z309" i="10" s="1"/>
  <c r="AC316" i="9" a="1"/>
  <c r="AC316" i="9" s="1"/>
  <c r="Z310" i="10" s="1"/>
  <c r="AC317" i="9" a="1"/>
  <c r="AC317" i="9" s="1"/>
  <c r="Z311" i="10" s="1"/>
  <c r="AC318" i="9" a="1"/>
  <c r="AC318" i="9" s="1"/>
  <c r="Z312" i="10" s="1"/>
  <c r="AC319" i="9" a="1"/>
  <c r="AC319" i="9" s="1"/>
  <c r="Z313" i="10" s="1"/>
  <c r="AC320" i="9" a="1"/>
  <c r="AC320" i="9" s="1"/>
  <c r="Z314" i="10" s="1"/>
  <c r="AC321" i="9" a="1"/>
  <c r="AC321" i="9" s="1"/>
  <c r="Z315" i="10" s="1"/>
  <c r="AC322" i="9" a="1"/>
  <c r="AC322" i="9" s="1"/>
  <c r="Z316" i="10" s="1"/>
  <c r="AC323" i="9" a="1"/>
  <c r="AC323" i="9" s="1"/>
  <c r="Z317" i="10" s="1"/>
  <c r="AC324" i="9" a="1"/>
  <c r="AC324" i="9" s="1"/>
  <c r="Z318" i="10" s="1"/>
  <c r="AC325" i="9" a="1"/>
  <c r="AC325" i="9" s="1"/>
  <c r="Z319" i="10" s="1"/>
  <c r="AC326" i="9" a="1"/>
  <c r="AC326" i="9" s="1"/>
  <c r="AC327" i="9" a="1"/>
  <c r="AC327" i="9" s="1"/>
  <c r="AC328" i="9" a="1"/>
  <c r="AC328" i="9" s="1"/>
  <c r="AC329" i="9" a="1"/>
  <c r="AC329" i="9" s="1"/>
  <c r="AC330" i="9" a="1"/>
  <c r="AC330" i="9" s="1"/>
  <c r="AC331" i="9" a="1"/>
  <c r="AC331" i="9" s="1"/>
  <c r="AC332" i="9" a="1"/>
  <c r="AC332" i="9" s="1"/>
  <c r="AC333" i="9" a="1"/>
  <c r="AC333" i="9" s="1"/>
  <c r="AC334" i="9" a="1"/>
  <c r="AC334" i="9" s="1"/>
  <c r="AC335" i="9" a="1"/>
  <c r="AC335" i="9" s="1"/>
  <c r="AC336" i="9" a="1"/>
  <c r="AC336" i="9" s="1"/>
  <c r="AC337" i="9" a="1"/>
  <c r="AC337" i="9" s="1"/>
  <c r="AC338" i="9" a="1"/>
  <c r="AC338" i="9" s="1"/>
  <c r="AC339" i="9" a="1"/>
  <c r="AC339" i="9" s="1"/>
  <c r="AC340" i="9" a="1"/>
  <c r="AC340" i="9" s="1"/>
  <c r="AC341" i="9" a="1"/>
  <c r="AC341" i="9" s="1"/>
  <c r="AC342" i="9" a="1"/>
  <c r="AC342" i="9" s="1"/>
  <c r="AC343" i="9" a="1"/>
  <c r="AC343" i="9" s="1"/>
  <c r="AC344" i="9" a="1"/>
  <c r="AC344" i="9" s="1"/>
  <c r="AC345" i="9" a="1"/>
  <c r="AC345" i="9" s="1"/>
  <c r="AC346" i="9" a="1"/>
  <c r="AC346" i="9" s="1"/>
  <c r="AC347" i="9" a="1"/>
  <c r="AC347" i="9" s="1"/>
  <c r="AC348" i="9" a="1"/>
  <c r="AC348" i="9" s="1"/>
  <c r="AC349" i="9" a="1"/>
  <c r="AC349" i="9" s="1"/>
  <c r="AC350" i="9" a="1"/>
  <c r="AC350" i="9" s="1"/>
  <c r="AC351" i="9" a="1"/>
  <c r="AC351" i="9" s="1"/>
  <c r="AC352" i="9" a="1"/>
  <c r="AC352" i="9" s="1"/>
  <c r="AC353" i="9" a="1"/>
  <c r="AC353" i="9" s="1"/>
  <c r="AC354" i="9" a="1"/>
  <c r="AC354" i="9" s="1"/>
  <c r="AC355" i="9" a="1"/>
  <c r="AC355" i="9" s="1"/>
  <c r="AC356" i="9" a="1"/>
  <c r="AC356" i="9" s="1"/>
  <c r="AC357" i="9" a="1"/>
  <c r="AC357" i="9" s="1"/>
  <c r="AC358" i="9" a="1"/>
  <c r="AC358" i="9" s="1"/>
  <c r="AC359" i="9" a="1"/>
  <c r="AC359" i="9" s="1"/>
  <c r="AC360" i="9" a="1"/>
  <c r="AC360" i="9" s="1"/>
  <c r="AC361" i="9" a="1"/>
  <c r="AC361" i="9" s="1"/>
  <c r="AC362" i="9" a="1"/>
  <c r="AC362" i="9" s="1"/>
  <c r="AC363" i="9" a="1"/>
  <c r="AC363" i="9" s="1"/>
  <c r="AC364" i="9" a="1"/>
  <c r="AC364" i="9" s="1"/>
  <c r="AC365" i="9" a="1"/>
  <c r="AC365" i="9" s="1"/>
  <c r="AC366" i="9" a="1"/>
  <c r="AC366" i="9" s="1"/>
  <c r="AC367" i="9" a="1"/>
  <c r="AC367" i="9" s="1"/>
  <c r="AC368" i="9" a="1"/>
  <c r="AC368" i="9" s="1"/>
  <c r="AC369" i="9" a="1"/>
  <c r="AC369" i="9" s="1"/>
  <c r="AC370" i="9" a="1"/>
  <c r="AC370" i="9" s="1"/>
  <c r="AC371" i="9" a="1"/>
  <c r="AC371" i="9" s="1"/>
  <c r="AC372" i="9" a="1"/>
  <c r="AC372" i="9" s="1"/>
  <c r="AC373" i="9" a="1"/>
  <c r="AC373" i="9" s="1"/>
  <c r="AC374" i="9" a="1"/>
  <c r="AC374" i="9" s="1"/>
  <c r="AC375" i="9" a="1"/>
  <c r="AC375" i="9" s="1"/>
  <c r="AC376" i="9" a="1"/>
  <c r="AC376" i="9" s="1"/>
  <c r="AC377" i="9" a="1"/>
  <c r="AC377" i="9" s="1"/>
  <c r="AC378" i="9" a="1"/>
  <c r="AC378" i="9" s="1"/>
  <c r="AC379" i="9" a="1"/>
  <c r="AC379" i="9" s="1"/>
  <c r="AC380" i="9" a="1"/>
  <c r="AC380" i="9" s="1"/>
  <c r="AC381" i="9" a="1"/>
  <c r="AC381" i="9" s="1"/>
  <c r="AC382" i="9" a="1"/>
  <c r="AC382" i="9" s="1"/>
  <c r="AC383" i="9" a="1"/>
  <c r="AC383" i="9" s="1"/>
  <c r="AC384" i="9" a="1"/>
  <c r="AC384" i="9" s="1"/>
  <c r="AC385" i="9" a="1"/>
  <c r="AC385" i="9" s="1"/>
  <c r="AC386" i="9" a="1"/>
  <c r="AC386" i="9" s="1"/>
  <c r="AC387" i="9" a="1"/>
  <c r="AC387" i="9" s="1"/>
  <c r="AC388" i="9" a="1"/>
  <c r="AC388" i="9" s="1"/>
  <c r="AC389" i="9" a="1"/>
  <c r="AC389" i="9" s="1"/>
  <c r="AC390" i="9" a="1"/>
  <c r="AC390" i="9" s="1"/>
  <c r="AC391" i="9" a="1"/>
  <c r="AC391" i="9" s="1"/>
  <c r="AC392" i="9" a="1"/>
  <c r="AC392" i="9" s="1"/>
  <c r="AC393" i="9" a="1"/>
  <c r="AC393" i="9" s="1"/>
  <c r="AC394" i="9" a="1"/>
  <c r="AC394" i="9" s="1"/>
  <c r="AC395" i="9" a="1"/>
  <c r="AC395" i="9" s="1"/>
  <c r="AC396" i="9" a="1"/>
  <c r="AC396" i="9" s="1"/>
  <c r="AC397" i="9" a="1"/>
  <c r="AC397" i="9" s="1"/>
  <c r="AC398" i="9" a="1"/>
  <c r="AC398" i="9" s="1"/>
  <c r="AC399" i="9" a="1"/>
  <c r="AC399" i="9" s="1"/>
  <c r="AC400" i="9" a="1"/>
  <c r="AC400" i="9" s="1"/>
  <c r="AC401" i="9" a="1"/>
  <c r="AC401" i="9" s="1"/>
  <c r="AC402" i="9" a="1"/>
  <c r="AC402" i="9" s="1"/>
  <c r="AC403" i="9" a="1"/>
  <c r="AC403" i="9" s="1"/>
  <c r="AC404" i="9" a="1"/>
  <c r="AC404" i="9" s="1"/>
  <c r="AC405" i="9" a="1"/>
  <c r="AC405" i="9" s="1"/>
  <c r="AC406" i="9" a="1"/>
  <c r="AC406" i="9" s="1"/>
  <c r="AC407" i="9" a="1"/>
  <c r="AC407" i="9" s="1"/>
  <c r="AC408" i="9" a="1"/>
  <c r="AC408" i="9" s="1"/>
  <c r="AC409" i="9" a="1"/>
  <c r="AC409" i="9" s="1"/>
  <c r="AC410" i="9" a="1"/>
  <c r="AC410" i="9" s="1"/>
  <c r="AC411" i="9" a="1"/>
  <c r="AC411" i="9" s="1"/>
  <c r="AC412" i="9" a="1"/>
  <c r="AC412" i="9" s="1"/>
  <c r="AC413" i="9" a="1"/>
  <c r="AC413" i="9" s="1"/>
  <c r="AC414" i="9" a="1"/>
  <c r="AC414" i="9" s="1"/>
  <c r="AC415" i="9" a="1"/>
  <c r="AC415" i="9" s="1"/>
  <c r="AC416" i="9" a="1"/>
  <c r="AC416" i="9" s="1"/>
  <c r="AC417" i="9" a="1"/>
  <c r="AC417" i="9" s="1"/>
  <c r="AC418" i="9" a="1"/>
  <c r="AC418" i="9" s="1"/>
  <c r="AC419" i="9" a="1"/>
  <c r="AC419" i="9" s="1"/>
  <c r="AC420" i="9" a="1"/>
  <c r="AC420" i="9" s="1"/>
  <c r="AC421" i="9" a="1"/>
  <c r="AC421" i="9" s="1"/>
  <c r="AC422" i="9" a="1"/>
  <c r="AC422" i="9" s="1"/>
  <c r="AC423" i="9" a="1"/>
  <c r="AC423" i="9" s="1"/>
  <c r="AC424" i="9" a="1"/>
  <c r="AC424" i="9" s="1"/>
  <c r="AC425" i="9" a="1"/>
  <c r="AC425" i="9" s="1"/>
  <c r="AC426" i="9" a="1"/>
  <c r="AC426" i="9" s="1"/>
  <c r="AC427" i="9" a="1"/>
  <c r="AC427" i="9" s="1"/>
  <c r="AC428" i="9" a="1"/>
  <c r="AC428" i="9" s="1"/>
  <c r="AC429" i="9" a="1"/>
  <c r="AC429" i="9" s="1"/>
  <c r="AC430" i="9" a="1"/>
  <c r="AC430" i="9" s="1"/>
  <c r="AC431" i="9" a="1"/>
  <c r="AC431" i="9" s="1"/>
  <c r="AC432" i="9" a="1"/>
  <c r="AC432" i="9" s="1"/>
  <c r="AC433" i="9" a="1"/>
  <c r="AC433" i="9" s="1"/>
  <c r="AB4" i="9" a="1"/>
  <c r="AB4" i="9" s="1"/>
  <c r="AB5" i="9" a="1"/>
  <c r="AB5" i="9" s="1"/>
  <c r="AB6" i="9" a="1"/>
  <c r="AB6" i="9" s="1"/>
  <c r="AB7" i="9" a="1"/>
  <c r="AB7" i="9" s="1"/>
  <c r="AB8" i="9" a="1"/>
  <c r="AB8" i="9" s="1"/>
  <c r="AB9" i="9" a="1"/>
  <c r="AB9" i="9" s="1"/>
  <c r="AB10" i="9" a="1"/>
  <c r="AB10" i="9" s="1"/>
  <c r="AB11" i="9" a="1"/>
  <c r="AB11" i="9" s="1"/>
  <c r="AB12" i="9" a="1"/>
  <c r="AB12" i="9" s="1"/>
  <c r="AB13" i="9" a="1"/>
  <c r="AB13" i="9" s="1"/>
  <c r="AB14" i="9" a="1"/>
  <c r="AB14" i="9" s="1"/>
  <c r="AB15" i="9" a="1"/>
  <c r="AB15" i="9" s="1"/>
  <c r="AB16" i="9" a="1"/>
  <c r="AB16" i="9" s="1"/>
  <c r="AB17" i="9" a="1"/>
  <c r="AB17" i="9" s="1"/>
  <c r="AB18" i="9" a="1"/>
  <c r="AB18" i="9" s="1"/>
  <c r="AB19" i="9" a="1"/>
  <c r="AB19" i="9" s="1"/>
  <c r="AB20" i="9" a="1"/>
  <c r="AB20" i="9" s="1"/>
  <c r="AB21" i="9" a="1"/>
  <c r="AB21" i="9" s="1"/>
  <c r="AB22" i="9" a="1"/>
  <c r="AB22" i="9" s="1"/>
  <c r="AB23" i="9" a="1"/>
  <c r="AB23" i="9" s="1"/>
  <c r="AB24" i="9" a="1"/>
  <c r="AB24" i="9" s="1"/>
  <c r="AB25" i="9" a="1"/>
  <c r="AB25" i="9" s="1"/>
  <c r="AB26" i="9" a="1"/>
  <c r="AB26" i="9" s="1"/>
  <c r="AB27" i="9" a="1"/>
  <c r="AB27" i="9" s="1"/>
  <c r="AB28" i="9" a="1"/>
  <c r="AB28" i="9" s="1"/>
  <c r="AB29" i="9" a="1"/>
  <c r="AB29" i="9" s="1"/>
  <c r="AB30" i="9" a="1"/>
  <c r="AB30" i="9" s="1"/>
  <c r="AB31" i="9" a="1"/>
  <c r="AB31" i="9" s="1"/>
  <c r="AB32" i="9" a="1"/>
  <c r="AB32" i="9" s="1"/>
  <c r="AB33" i="9" a="1"/>
  <c r="AB33" i="9" s="1"/>
  <c r="AB34" i="9" a="1"/>
  <c r="AB34" i="9" s="1"/>
  <c r="AB35" i="9" a="1"/>
  <c r="AB35" i="9" s="1"/>
  <c r="AB36" i="9" a="1"/>
  <c r="AB36" i="9" s="1"/>
  <c r="AB37" i="9" a="1"/>
  <c r="AB37" i="9" s="1"/>
  <c r="AB38" i="9" a="1"/>
  <c r="AB38" i="9" s="1"/>
  <c r="AB39" i="9" a="1"/>
  <c r="AB39" i="9" s="1"/>
  <c r="AB40" i="9" a="1"/>
  <c r="AB40" i="9" s="1"/>
  <c r="AB41" i="9" a="1"/>
  <c r="AB41" i="9" s="1"/>
  <c r="AB42" i="9" a="1"/>
  <c r="AB42" i="9" s="1"/>
  <c r="AB43" i="9" a="1"/>
  <c r="AB43" i="9" s="1"/>
  <c r="AB44" i="9" a="1"/>
  <c r="AB44" i="9" s="1"/>
  <c r="AB45" i="9" a="1"/>
  <c r="AB45" i="9" s="1"/>
  <c r="AB46" i="9" a="1"/>
  <c r="AB46" i="9" s="1"/>
  <c r="AB47" i="9" a="1"/>
  <c r="AB47" i="9" s="1"/>
  <c r="AB48" i="9" a="1"/>
  <c r="AB48" i="9" s="1"/>
  <c r="AB49" i="9" a="1"/>
  <c r="AB49" i="9" s="1"/>
  <c r="AB50" i="9" a="1"/>
  <c r="AB50" i="9" s="1"/>
  <c r="AB51" i="9" a="1"/>
  <c r="AB51" i="9" s="1"/>
  <c r="AB52" i="9" a="1"/>
  <c r="AB52" i="9" s="1"/>
  <c r="AB53" i="9" a="1"/>
  <c r="AB53" i="9" s="1"/>
  <c r="AB54" i="9" a="1"/>
  <c r="AB54" i="9" s="1"/>
  <c r="AB55" i="9" a="1"/>
  <c r="AB55" i="9" s="1"/>
  <c r="AB56" i="9" a="1"/>
  <c r="AB56" i="9" s="1"/>
  <c r="AB57" i="9" a="1"/>
  <c r="AB57" i="9" s="1"/>
  <c r="AB58" i="9" a="1"/>
  <c r="AB58" i="9" s="1"/>
  <c r="AB59" i="9" a="1"/>
  <c r="AB59" i="9" s="1"/>
  <c r="AB60" i="9" a="1"/>
  <c r="AB60" i="9" s="1"/>
  <c r="AB61" i="9" a="1"/>
  <c r="AB61" i="9" s="1"/>
  <c r="AB62" i="9" a="1"/>
  <c r="AB62" i="9" s="1"/>
  <c r="AB63" i="9" a="1"/>
  <c r="AB63" i="9" s="1"/>
  <c r="AB64" i="9" a="1"/>
  <c r="AB64" i="9" s="1"/>
  <c r="AB65" i="9" a="1"/>
  <c r="AB65" i="9" s="1"/>
  <c r="AB66" i="9" a="1"/>
  <c r="AB66" i="9" s="1"/>
  <c r="AB67" i="9" a="1"/>
  <c r="AB67" i="9" s="1"/>
  <c r="AB68" i="9" a="1"/>
  <c r="AB68" i="9" s="1"/>
  <c r="AB69" i="9" a="1"/>
  <c r="AB69" i="9" s="1"/>
  <c r="AB70" i="9" a="1"/>
  <c r="AB70" i="9" s="1"/>
  <c r="AB71" i="9" a="1"/>
  <c r="AB71" i="9" s="1"/>
  <c r="AB72" i="9" a="1"/>
  <c r="AB72" i="9" s="1"/>
  <c r="AB73" i="9" a="1"/>
  <c r="AB73" i="9" s="1"/>
  <c r="AB74" i="9" a="1"/>
  <c r="AB74" i="9" s="1"/>
  <c r="Y68" i="14" s="1"/>
  <c r="AB75" i="9" a="1"/>
  <c r="AB75" i="9" s="1"/>
  <c r="Y69" i="14" s="1"/>
  <c r="AB76" i="9" a="1"/>
  <c r="AB76" i="9" s="1"/>
  <c r="Y70" i="14" s="1"/>
  <c r="AB77" i="9" a="1"/>
  <c r="AB77" i="9" s="1"/>
  <c r="Y71" i="14" s="1"/>
  <c r="AB78" i="9" a="1"/>
  <c r="AB78" i="9" s="1"/>
  <c r="Y72" i="14" s="1"/>
  <c r="AB79" i="9" a="1"/>
  <c r="AB79" i="9" s="1"/>
  <c r="Y73" i="14" s="1"/>
  <c r="AB80" i="9" a="1"/>
  <c r="AB80" i="9" s="1"/>
  <c r="Y74" i="14" s="1"/>
  <c r="AB81" i="9" a="1"/>
  <c r="AB81" i="9" s="1"/>
  <c r="Y75" i="14" s="1"/>
  <c r="AB82" i="9" a="1"/>
  <c r="AB82" i="9" s="1"/>
  <c r="Y76" i="14" s="1"/>
  <c r="AB83" i="9" a="1"/>
  <c r="AB83" i="9" s="1"/>
  <c r="Y77" i="14" s="1"/>
  <c r="AB84" i="9" a="1"/>
  <c r="AB84" i="9" s="1"/>
  <c r="Y78" i="14" s="1"/>
  <c r="AB85" i="9" a="1"/>
  <c r="AB85" i="9" s="1"/>
  <c r="Y79" i="14" s="1"/>
  <c r="AB86" i="9" a="1"/>
  <c r="AB86" i="9" s="1"/>
  <c r="Y80" i="14" s="1"/>
  <c r="AB87" i="9" a="1"/>
  <c r="AB87" i="9" s="1"/>
  <c r="Y81" i="14" s="1"/>
  <c r="AB88" i="9" a="1"/>
  <c r="AB88" i="9" s="1"/>
  <c r="AB89" i="9" a="1"/>
  <c r="AB89" i="9" s="1"/>
  <c r="Y83" i="14" s="1"/>
  <c r="AB90" i="9" a="1"/>
  <c r="AB90" i="9" s="1"/>
  <c r="Y84" i="14" s="1"/>
  <c r="AB91" i="9" a="1"/>
  <c r="AB91" i="9" s="1"/>
  <c r="Y85" i="14" s="1"/>
  <c r="AB92" i="9" a="1"/>
  <c r="AB92" i="9" s="1"/>
  <c r="Y86" i="14" s="1"/>
  <c r="AB93" i="9" a="1"/>
  <c r="AB93" i="9" s="1"/>
  <c r="Y87" i="14" s="1"/>
  <c r="AB94" i="9" a="1"/>
  <c r="AB94" i="9" s="1"/>
  <c r="Y88" i="14" s="1"/>
  <c r="AB95" i="9" a="1"/>
  <c r="AB95" i="9" s="1"/>
  <c r="Y89" i="14" s="1"/>
  <c r="AB96" i="9" a="1"/>
  <c r="AB96" i="9" s="1"/>
  <c r="Y90" i="14" s="1"/>
  <c r="AB97" i="9" a="1"/>
  <c r="AB97" i="9" s="1"/>
  <c r="Y91" i="14" s="1"/>
  <c r="AB98" i="9" a="1"/>
  <c r="AB98" i="9" s="1"/>
  <c r="Y92" i="14" s="1"/>
  <c r="AB99" i="9" a="1"/>
  <c r="AB99" i="9" s="1"/>
  <c r="Y93" i="14" s="1"/>
  <c r="AB100" i="9" a="1"/>
  <c r="AB100" i="9" s="1"/>
  <c r="Y94" i="14" s="1"/>
  <c r="AB101" i="9" a="1"/>
  <c r="AB101" i="9" s="1"/>
  <c r="Y95" i="14" s="1"/>
  <c r="AB102" i="9" a="1"/>
  <c r="AB102" i="9" s="1"/>
  <c r="Y96" i="14" s="1"/>
  <c r="AB103" i="9" a="1"/>
  <c r="AB103" i="9" s="1"/>
  <c r="Y97" i="14" s="1"/>
  <c r="AB104" i="9" a="1"/>
  <c r="AB104" i="9" s="1"/>
  <c r="AB105" i="9" a="1"/>
  <c r="AB105" i="9" s="1"/>
  <c r="Y99" i="14" s="1"/>
  <c r="AB106" i="9" a="1"/>
  <c r="AB106" i="9" s="1"/>
  <c r="Y100" i="14" s="1"/>
  <c r="AB107" i="9" a="1"/>
  <c r="AB107" i="9" s="1"/>
  <c r="Y101" i="14" s="1"/>
  <c r="AB108" i="9" a="1"/>
  <c r="AB108" i="9" s="1"/>
  <c r="Y102" i="14" s="1"/>
  <c r="AB109" i="9" a="1"/>
  <c r="AB109" i="9" s="1"/>
  <c r="Y103" i="14" s="1"/>
  <c r="AB110" i="9" a="1"/>
  <c r="AB110" i="9" s="1"/>
  <c r="Y104" i="14" s="1"/>
  <c r="AB111" i="9" a="1"/>
  <c r="AB111" i="9" s="1"/>
  <c r="Y105" i="14" s="1"/>
  <c r="AB112" i="9" a="1"/>
  <c r="AB112" i="9" s="1"/>
  <c r="Y106" i="14" s="1"/>
  <c r="AB113" i="9" a="1"/>
  <c r="AB113" i="9" s="1"/>
  <c r="Y107" i="14" s="1"/>
  <c r="AB114" i="9" a="1"/>
  <c r="AB114" i="9" s="1"/>
  <c r="Y108" i="14" s="1"/>
  <c r="AB115" i="9" a="1"/>
  <c r="AB115" i="9" s="1"/>
  <c r="Y109" i="14" s="1"/>
  <c r="AB116" i="9" a="1"/>
  <c r="AB116" i="9" s="1"/>
  <c r="Y110" i="14" s="1"/>
  <c r="AB117" i="9" a="1"/>
  <c r="AB117" i="9" s="1"/>
  <c r="Y111" i="14" s="1"/>
  <c r="AB118" i="9" a="1"/>
  <c r="AB118" i="9" s="1"/>
  <c r="Y112" i="14" s="1"/>
  <c r="AB119" i="9" a="1"/>
  <c r="AB119" i="9" s="1"/>
  <c r="Y113" i="14" s="1"/>
  <c r="AB120" i="9" a="1"/>
  <c r="AB120" i="9" s="1"/>
  <c r="AB121" i="9" a="1"/>
  <c r="AB121" i="9" s="1"/>
  <c r="Y115" i="14" s="1"/>
  <c r="AB122" i="9" a="1"/>
  <c r="AB122" i="9" s="1"/>
  <c r="AB123" i="9" a="1"/>
  <c r="AB123" i="9" s="1"/>
  <c r="Y117" i="14" s="1"/>
  <c r="AB124" i="9" a="1"/>
  <c r="AB124" i="9" s="1"/>
  <c r="Y118" i="14" s="1"/>
  <c r="AB125" i="9" a="1"/>
  <c r="AB125" i="9" s="1"/>
  <c r="Y119" i="14" s="1"/>
  <c r="AB126" i="9" a="1"/>
  <c r="AB126" i="9" s="1"/>
  <c r="AB127" i="9" a="1"/>
  <c r="AB127" i="9" s="1"/>
  <c r="Y121" i="14" s="1"/>
  <c r="AB128" i="9" a="1"/>
  <c r="AB128" i="9" s="1"/>
  <c r="AB129" i="9" a="1"/>
  <c r="AB129" i="9" s="1"/>
  <c r="Y123" i="14" s="1"/>
  <c r="AB130" i="9" a="1"/>
  <c r="AB130" i="9" s="1"/>
  <c r="AB131" i="9" a="1"/>
  <c r="AB131" i="9" s="1"/>
  <c r="Y125" i="14" s="1"/>
  <c r="AB132" i="9" a="1"/>
  <c r="AB132" i="9" s="1"/>
  <c r="Y126" i="14" s="1"/>
  <c r="AB133" i="9" a="1"/>
  <c r="AB133" i="9" s="1"/>
  <c r="Y127" i="14" s="1"/>
  <c r="AB134" i="9" a="1"/>
  <c r="AB134" i="9" s="1"/>
  <c r="Y128" i="11" s="1"/>
  <c r="AB135" i="9" a="1"/>
  <c r="AB135" i="9" s="1"/>
  <c r="AB136" i="9" a="1"/>
  <c r="AB136" i="9" s="1"/>
  <c r="Y130" i="10" s="1"/>
  <c r="AB137" i="9" a="1"/>
  <c r="AB137" i="9" s="1"/>
  <c r="AB138" i="9" a="1"/>
  <c r="AB138" i="9" s="1"/>
  <c r="Y132" i="11" s="1"/>
  <c r="AB139" i="9" a="1"/>
  <c r="AB139" i="9" s="1"/>
  <c r="AB140" i="9" a="1"/>
  <c r="AB140" i="9" s="1"/>
  <c r="AB141" i="9" a="1"/>
  <c r="AB141" i="9" s="1"/>
  <c r="AB142" i="9" a="1"/>
  <c r="AB142" i="9" s="1"/>
  <c r="Y136" i="11" s="1"/>
  <c r="AB143" i="9" a="1"/>
  <c r="AB143" i="9" s="1"/>
  <c r="AB144" i="9" a="1"/>
  <c r="AB144" i="9" s="1"/>
  <c r="Y138" i="10" s="1"/>
  <c r="AB145" i="9" a="1"/>
  <c r="AB145" i="9" s="1"/>
  <c r="AB146" i="9" a="1"/>
  <c r="AB146" i="9" s="1"/>
  <c r="Y140" i="10" s="1"/>
  <c r="AB147" i="9" a="1"/>
  <c r="AB147" i="9" s="1"/>
  <c r="AB148" i="9" a="1"/>
  <c r="AB148" i="9" s="1"/>
  <c r="Y142" i="10" s="1"/>
  <c r="AB149" i="9" a="1"/>
  <c r="AB149" i="9" s="1"/>
  <c r="AB150" i="9" a="1"/>
  <c r="AB150" i="9" s="1"/>
  <c r="Y144" i="10" s="1"/>
  <c r="AB151" i="9" a="1"/>
  <c r="AB151" i="9" s="1"/>
  <c r="AB152" i="9" a="1"/>
  <c r="AB152" i="9" s="1"/>
  <c r="Y146" i="10" s="1"/>
  <c r="AB153" i="9" a="1"/>
  <c r="AB153" i="9" s="1"/>
  <c r="AB154" i="9" a="1"/>
  <c r="AB154" i="9" s="1"/>
  <c r="Y148" i="10" s="1"/>
  <c r="AB155" i="9" a="1"/>
  <c r="AB155" i="9" s="1"/>
  <c r="AB156" i="9" a="1"/>
  <c r="AB156" i="9" s="1"/>
  <c r="Y150" i="10" s="1"/>
  <c r="AB157" i="9" a="1"/>
  <c r="AB157" i="9" s="1"/>
  <c r="AB158" i="9" a="1"/>
  <c r="AB158" i="9" s="1"/>
  <c r="Y152" i="10" s="1"/>
  <c r="AB159" i="9" a="1"/>
  <c r="AB159" i="9" s="1"/>
  <c r="AB160" i="9" a="1"/>
  <c r="AB160" i="9" s="1"/>
  <c r="Y154" i="10" s="1"/>
  <c r="AB161" i="9" a="1"/>
  <c r="AB161" i="9" s="1"/>
  <c r="AB162" i="9" a="1"/>
  <c r="AB162" i="9" s="1"/>
  <c r="Y156" i="10" s="1"/>
  <c r="AB163" i="9" a="1"/>
  <c r="AB163" i="9" s="1"/>
  <c r="AB164" i="9" a="1"/>
  <c r="AB164" i="9" s="1"/>
  <c r="Y158" i="10" s="1"/>
  <c r="AB165" i="9" a="1"/>
  <c r="AB165" i="9" s="1"/>
  <c r="AB166" i="9" a="1"/>
  <c r="AB166" i="9" s="1"/>
  <c r="Y160" i="10" s="1"/>
  <c r="AB167" i="9" a="1"/>
  <c r="AB167" i="9" s="1"/>
  <c r="AB168" i="9" a="1"/>
  <c r="AB168" i="9" s="1"/>
  <c r="Y162" i="10" s="1"/>
  <c r="AB169" i="9" a="1"/>
  <c r="AB169" i="9" s="1"/>
  <c r="AB170" i="9" a="1"/>
  <c r="AB170" i="9" s="1"/>
  <c r="Y164" i="10" s="1"/>
  <c r="AB171" i="9" a="1"/>
  <c r="AB171" i="9" s="1"/>
  <c r="AB172" i="9" a="1"/>
  <c r="AB172" i="9" s="1"/>
  <c r="Y166" i="10" s="1"/>
  <c r="AB173" i="9" a="1"/>
  <c r="AB173" i="9" s="1"/>
  <c r="AB174" i="9" a="1"/>
  <c r="AB174" i="9" s="1"/>
  <c r="Y168" i="10" s="1"/>
  <c r="AB175" i="9" a="1"/>
  <c r="AB175" i="9" s="1"/>
  <c r="AB176" i="9" a="1"/>
  <c r="AB176" i="9" s="1"/>
  <c r="Y170" i="10" s="1"/>
  <c r="AB177" i="9" a="1"/>
  <c r="AB177" i="9" s="1"/>
  <c r="AB178" i="9" a="1"/>
  <c r="AB178" i="9" s="1"/>
  <c r="Y172" i="10" s="1"/>
  <c r="AB179" i="9" a="1"/>
  <c r="AB179" i="9" s="1"/>
  <c r="AB180" i="9" a="1"/>
  <c r="AB180" i="9" s="1"/>
  <c r="Y174" i="10" s="1"/>
  <c r="AB181" i="9" a="1"/>
  <c r="AB181" i="9" s="1"/>
  <c r="AB182" i="9" a="1"/>
  <c r="AB182" i="9" s="1"/>
  <c r="Y176" i="10" s="1"/>
  <c r="AB183" i="9" a="1"/>
  <c r="AB183" i="9" s="1"/>
  <c r="AB184" i="9" a="1"/>
  <c r="AB184" i="9" s="1"/>
  <c r="Y178" i="10" s="1"/>
  <c r="AB185" i="9" a="1"/>
  <c r="AB185" i="9" s="1"/>
  <c r="AB186" i="9" a="1"/>
  <c r="AB186" i="9" s="1"/>
  <c r="Y180" i="10" s="1"/>
  <c r="AB187" i="9" a="1"/>
  <c r="AB187" i="9" s="1"/>
  <c r="AB188" i="9" a="1"/>
  <c r="AB188" i="9" s="1"/>
  <c r="Y182" i="10" s="1"/>
  <c r="AB189" i="9" a="1"/>
  <c r="AB189" i="9" s="1"/>
  <c r="AB190" i="9" a="1"/>
  <c r="AB190" i="9" s="1"/>
  <c r="Y184" i="10" s="1"/>
  <c r="AB191" i="9" a="1"/>
  <c r="AB191" i="9" s="1"/>
  <c r="AB192" i="9" a="1"/>
  <c r="AB192" i="9" s="1"/>
  <c r="Y186" i="10" s="1"/>
  <c r="AB193" i="9" a="1"/>
  <c r="AB193" i="9" s="1"/>
  <c r="AB194" i="9" a="1"/>
  <c r="AB194" i="9" s="1"/>
  <c r="Y188" i="10" s="1"/>
  <c r="AB195" i="9" a="1"/>
  <c r="AB195" i="9" s="1"/>
  <c r="AB196" i="9" a="1"/>
  <c r="AB196" i="9" s="1"/>
  <c r="Y190" i="10" s="1"/>
  <c r="AB197" i="9" a="1"/>
  <c r="AB197" i="9" s="1"/>
  <c r="AB198" i="9" a="1"/>
  <c r="AB198" i="9" s="1"/>
  <c r="Y192" i="10" s="1"/>
  <c r="AB199" i="9" a="1"/>
  <c r="AB199" i="9" s="1"/>
  <c r="AB200" i="9" a="1"/>
  <c r="AB200" i="9" s="1"/>
  <c r="Y194" i="10" s="1"/>
  <c r="AB201" i="9" a="1"/>
  <c r="AB201" i="9" s="1"/>
  <c r="AB202" i="9" a="1"/>
  <c r="AB202" i="9" s="1"/>
  <c r="Y196" i="10" s="1"/>
  <c r="AB203" i="9" a="1"/>
  <c r="AB203" i="9" s="1"/>
  <c r="AB204" i="9" a="1"/>
  <c r="AB204" i="9" s="1"/>
  <c r="Y198" i="10" s="1"/>
  <c r="AB205" i="9" a="1"/>
  <c r="AB205" i="9" s="1"/>
  <c r="Y199" i="10" s="1"/>
  <c r="AB206" i="9" a="1"/>
  <c r="AB206" i="9" s="1"/>
  <c r="Y200" i="10" s="1"/>
  <c r="AB207" i="9" a="1"/>
  <c r="AB207" i="9" s="1"/>
  <c r="Y201" i="10" s="1"/>
  <c r="AB208" i="9" a="1"/>
  <c r="AB208" i="9" s="1"/>
  <c r="Y202" i="10" s="1"/>
  <c r="AB209" i="9" a="1"/>
  <c r="AB209" i="9" s="1"/>
  <c r="Y203" i="10" s="1"/>
  <c r="AB210" i="9" a="1"/>
  <c r="AB210" i="9" s="1"/>
  <c r="Y204" i="10" s="1"/>
  <c r="AB211" i="9" a="1"/>
  <c r="AB211" i="9" s="1"/>
  <c r="Y205" i="10" s="1"/>
  <c r="AB212" i="9" a="1"/>
  <c r="AB212" i="9" s="1"/>
  <c r="Y206" i="10" s="1"/>
  <c r="AB213" i="9" a="1"/>
  <c r="AB213" i="9" s="1"/>
  <c r="Y207" i="10" s="1"/>
  <c r="AB214" i="9" a="1"/>
  <c r="AB214" i="9" s="1"/>
  <c r="Y208" i="10" s="1"/>
  <c r="AB215" i="9" a="1"/>
  <c r="AB215" i="9" s="1"/>
  <c r="Y209" i="10" s="1"/>
  <c r="AB216" i="9" a="1"/>
  <c r="AB216" i="9" s="1"/>
  <c r="Y210" i="10" s="1"/>
  <c r="AB217" i="9" a="1"/>
  <c r="AB217" i="9" s="1"/>
  <c r="Y211" i="10" s="1"/>
  <c r="AB218" i="9" a="1"/>
  <c r="AB218" i="9" s="1"/>
  <c r="Y212" i="10" s="1"/>
  <c r="AB219" i="9" a="1"/>
  <c r="AB219" i="9" s="1"/>
  <c r="Y213" i="10" s="1"/>
  <c r="AB220" i="9" a="1"/>
  <c r="AB220" i="9" s="1"/>
  <c r="Y214" i="10" s="1"/>
  <c r="AB221" i="9" a="1"/>
  <c r="AB221" i="9" s="1"/>
  <c r="Y215" i="10" s="1"/>
  <c r="AB222" i="9" a="1"/>
  <c r="AB222" i="9" s="1"/>
  <c r="Y216" i="10" s="1"/>
  <c r="AB223" i="9" a="1"/>
  <c r="AB223" i="9" s="1"/>
  <c r="Y217" i="10" s="1"/>
  <c r="AB224" i="9" a="1"/>
  <c r="AB224" i="9" s="1"/>
  <c r="Y218" i="10" s="1"/>
  <c r="AB225" i="9" a="1"/>
  <c r="AB225" i="9" s="1"/>
  <c r="Y219" i="10" s="1"/>
  <c r="AB226" i="9" a="1"/>
  <c r="AB226" i="9" s="1"/>
  <c r="Y220" i="10" s="1"/>
  <c r="AB227" i="9" a="1"/>
  <c r="AB227" i="9" s="1"/>
  <c r="Y221" i="10" s="1"/>
  <c r="AB228" i="9" a="1"/>
  <c r="AB228" i="9" s="1"/>
  <c r="Y222" i="10" s="1"/>
  <c r="AB229" i="9" a="1"/>
  <c r="AB229" i="9" s="1"/>
  <c r="Y223" i="10" s="1"/>
  <c r="AB230" i="9" a="1"/>
  <c r="AB230" i="9" s="1"/>
  <c r="Y224" i="10" s="1"/>
  <c r="AB231" i="9" a="1"/>
  <c r="AB231" i="9" s="1"/>
  <c r="Y225" i="10" s="1"/>
  <c r="AB232" i="9" a="1"/>
  <c r="AB232" i="9" s="1"/>
  <c r="Y226" i="10" s="1"/>
  <c r="AB233" i="9" a="1"/>
  <c r="AB233" i="9" s="1"/>
  <c r="Y227" i="10" s="1"/>
  <c r="AB234" i="9" a="1"/>
  <c r="AB234" i="9" s="1"/>
  <c r="Y228" i="10" s="1"/>
  <c r="AB235" i="9" a="1"/>
  <c r="AB235" i="9" s="1"/>
  <c r="Y229" i="10" s="1"/>
  <c r="AB236" i="9" a="1"/>
  <c r="AB236" i="9" s="1"/>
  <c r="Y230" i="10" s="1"/>
  <c r="AB237" i="9" a="1"/>
  <c r="AB237" i="9" s="1"/>
  <c r="Y231" i="10" s="1"/>
  <c r="AB238" i="9" a="1"/>
  <c r="AB238" i="9" s="1"/>
  <c r="Y232" i="10" s="1"/>
  <c r="AB239" i="9" a="1"/>
  <c r="AB239" i="9" s="1"/>
  <c r="Y233" i="10" s="1"/>
  <c r="AB240" i="9" a="1"/>
  <c r="AB240" i="9" s="1"/>
  <c r="Y234" i="10" s="1"/>
  <c r="AB241" i="9" a="1"/>
  <c r="AB241" i="9" s="1"/>
  <c r="Y235" i="10" s="1"/>
  <c r="AB242" i="9" a="1"/>
  <c r="AB242" i="9" s="1"/>
  <c r="Y236" i="10" s="1"/>
  <c r="AB243" i="9" a="1"/>
  <c r="AB243" i="9" s="1"/>
  <c r="Y237" i="10" s="1"/>
  <c r="AB244" i="9" a="1"/>
  <c r="AB244" i="9" s="1"/>
  <c r="Y238" i="10" s="1"/>
  <c r="AB245" i="9" a="1"/>
  <c r="AB245" i="9" s="1"/>
  <c r="Y239" i="10" s="1"/>
  <c r="AB246" i="9" a="1"/>
  <c r="AB246" i="9" s="1"/>
  <c r="Y240" i="10" s="1"/>
  <c r="AB247" i="9" a="1"/>
  <c r="AB247" i="9" s="1"/>
  <c r="Y241" i="10" s="1"/>
  <c r="AB248" i="9" a="1"/>
  <c r="AB248" i="9" s="1"/>
  <c r="Y242" i="10" s="1"/>
  <c r="AB249" i="9" a="1"/>
  <c r="AB249" i="9" s="1"/>
  <c r="Y243" i="10" s="1"/>
  <c r="AB250" i="9" a="1"/>
  <c r="AB250" i="9" s="1"/>
  <c r="Y244" i="10" s="1"/>
  <c r="AB251" i="9" a="1"/>
  <c r="AB251" i="9" s="1"/>
  <c r="Y245" i="10" s="1"/>
  <c r="AB252" i="9" a="1"/>
  <c r="AB252" i="9" s="1"/>
  <c r="Y246" i="10" s="1"/>
  <c r="AB253" i="9" a="1"/>
  <c r="AB253" i="9" s="1"/>
  <c r="Y247" i="10" s="1"/>
  <c r="AB254" i="9" a="1"/>
  <c r="AB254" i="9" s="1"/>
  <c r="Y248" i="10" s="1"/>
  <c r="AB255" i="9" a="1"/>
  <c r="AB255" i="9" s="1"/>
  <c r="Y249" i="10" s="1"/>
  <c r="AB256" i="9" a="1"/>
  <c r="AB256" i="9" s="1"/>
  <c r="Y250" i="10" s="1"/>
  <c r="AB257" i="9" a="1"/>
  <c r="AB257" i="9" s="1"/>
  <c r="Y251" i="10" s="1"/>
  <c r="AB258" i="9" a="1"/>
  <c r="AB258" i="9" s="1"/>
  <c r="Y252" i="10" s="1"/>
  <c r="AB259" i="9" a="1"/>
  <c r="AB259" i="9" s="1"/>
  <c r="Y253" i="10" s="1"/>
  <c r="AB260" i="9" a="1"/>
  <c r="AB260" i="9" s="1"/>
  <c r="Y254" i="10" s="1"/>
  <c r="AB261" i="9" a="1"/>
  <c r="AB261" i="9" s="1"/>
  <c r="Y255" i="10" s="1"/>
  <c r="AB262" i="9" a="1"/>
  <c r="AB262" i="9" s="1"/>
  <c r="Y256" i="10" s="1"/>
  <c r="AB263" i="9" a="1"/>
  <c r="AB263" i="9" s="1"/>
  <c r="Y257" i="10" s="1"/>
  <c r="AB264" i="9" a="1"/>
  <c r="AB264" i="9" s="1"/>
  <c r="Y258" i="10" s="1"/>
  <c r="AB265" i="9" a="1"/>
  <c r="AB265" i="9" s="1"/>
  <c r="Y259" i="10" s="1"/>
  <c r="AB266" i="9" a="1"/>
  <c r="AB266" i="9" s="1"/>
  <c r="Y260" i="10" s="1"/>
  <c r="AB267" i="9" a="1"/>
  <c r="AB267" i="9" s="1"/>
  <c r="Y261" i="10" s="1"/>
  <c r="AB268" i="9" a="1"/>
  <c r="AB268" i="9" s="1"/>
  <c r="Y262" i="10" s="1"/>
  <c r="AB269" i="9" a="1"/>
  <c r="AB269" i="9" s="1"/>
  <c r="Y263" i="10" s="1"/>
  <c r="AB270" i="9" a="1"/>
  <c r="AB270" i="9" s="1"/>
  <c r="Y264" i="10" s="1"/>
  <c r="AB271" i="9" a="1"/>
  <c r="AB271" i="9" s="1"/>
  <c r="Y265" i="10" s="1"/>
  <c r="AB272" i="9" a="1"/>
  <c r="AB272" i="9" s="1"/>
  <c r="Y266" i="10" s="1"/>
  <c r="AB273" i="9" a="1"/>
  <c r="AB273" i="9" s="1"/>
  <c r="Y267" i="10" s="1"/>
  <c r="AB274" i="9" a="1"/>
  <c r="AB274" i="9" s="1"/>
  <c r="Y268" i="10" s="1"/>
  <c r="AB275" i="9" a="1"/>
  <c r="AB275" i="9" s="1"/>
  <c r="Y269" i="10" s="1"/>
  <c r="AB276" i="9" a="1"/>
  <c r="AB276" i="9" s="1"/>
  <c r="Y270" i="10" s="1"/>
  <c r="AB277" i="9" a="1"/>
  <c r="AB277" i="9" s="1"/>
  <c r="Y271" i="10" s="1"/>
  <c r="AB278" i="9" a="1"/>
  <c r="AB278" i="9" s="1"/>
  <c r="Y272" i="10" s="1"/>
  <c r="AB279" i="9" a="1"/>
  <c r="AB279" i="9" s="1"/>
  <c r="Y273" i="10" s="1"/>
  <c r="AB280" i="9" a="1"/>
  <c r="AB280" i="9" s="1"/>
  <c r="Y274" i="10" s="1"/>
  <c r="AB281" i="9" a="1"/>
  <c r="AB281" i="9" s="1"/>
  <c r="Y275" i="10" s="1"/>
  <c r="AB282" i="9" a="1"/>
  <c r="AB282" i="9" s="1"/>
  <c r="Y276" i="10" s="1"/>
  <c r="AB283" i="9" a="1"/>
  <c r="AB283" i="9" s="1"/>
  <c r="Y277" i="10" s="1"/>
  <c r="AB284" i="9" a="1"/>
  <c r="AB284" i="9" s="1"/>
  <c r="Y278" i="10" s="1"/>
  <c r="AB285" i="9" a="1"/>
  <c r="AB285" i="9" s="1"/>
  <c r="Y279" i="10" s="1"/>
  <c r="AB286" i="9" a="1"/>
  <c r="AB286" i="9" s="1"/>
  <c r="Y280" i="10" s="1"/>
  <c r="AB287" i="9" a="1"/>
  <c r="AB287" i="9" s="1"/>
  <c r="Y281" i="10" s="1"/>
  <c r="AB288" i="9" a="1"/>
  <c r="AB288" i="9" s="1"/>
  <c r="Y282" i="10" s="1"/>
  <c r="AB289" i="9" a="1"/>
  <c r="AB289" i="9" s="1"/>
  <c r="Y283" i="10" s="1"/>
  <c r="AB290" i="9" a="1"/>
  <c r="AB290" i="9" s="1"/>
  <c r="Y284" i="10" s="1"/>
  <c r="AB291" i="9" a="1"/>
  <c r="AB291" i="9" s="1"/>
  <c r="Y285" i="10" s="1"/>
  <c r="AB292" i="9" a="1"/>
  <c r="AB292" i="9" s="1"/>
  <c r="Y286" i="10" s="1"/>
  <c r="AB293" i="9" a="1"/>
  <c r="AB293" i="9" s="1"/>
  <c r="Y287" i="10" s="1"/>
  <c r="AB294" i="9" a="1"/>
  <c r="AB294" i="9" s="1"/>
  <c r="Y288" i="10" s="1"/>
  <c r="AB295" i="9" a="1"/>
  <c r="AB295" i="9" s="1"/>
  <c r="Y289" i="10" s="1"/>
  <c r="AB296" i="9" a="1"/>
  <c r="AB296" i="9" s="1"/>
  <c r="Y290" i="10" s="1"/>
  <c r="AB297" i="9" a="1"/>
  <c r="AB297" i="9" s="1"/>
  <c r="Y291" i="10" s="1"/>
  <c r="AB298" i="9" a="1"/>
  <c r="AB298" i="9" s="1"/>
  <c r="Y292" i="10" s="1"/>
  <c r="AB299" i="9" a="1"/>
  <c r="AB299" i="9" s="1"/>
  <c r="Y293" i="10" s="1"/>
  <c r="AB300" i="9" a="1"/>
  <c r="AB300" i="9" s="1"/>
  <c r="Y294" i="10" s="1"/>
  <c r="AB301" i="9" a="1"/>
  <c r="AB301" i="9" s="1"/>
  <c r="Y295" i="10" s="1"/>
  <c r="AB302" i="9" a="1"/>
  <c r="AB302" i="9" s="1"/>
  <c r="Y296" i="10" s="1"/>
  <c r="AB303" i="9" a="1"/>
  <c r="AB303" i="9" s="1"/>
  <c r="Y297" i="10" s="1"/>
  <c r="AB304" i="9" a="1"/>
  <c r="AB304" i="9" s="1"/>
  <c r="Y298" i="10" s="1"/>
  <c r="AB305" i="9" a="1"/>
  <c r="AB305" i="9" s="1"/>
  <c r="Y299" i="10" s="1"/>
  <c r="AB306" i="9" a="1"/>
  <c r="AB306" i="9" s="1"/>
  <c r="Y300" i="10" s="1"/>
  <c r="AB307" i="9" a="1"/>
  <c r="AB307" i="9" s="1"/>
  <c r="Y301" i="10" s="1"/>
  <c r="AB308" i="9" a="1"/>
  <c r="AB308" i="9" s="1"/>
  <c r="Y302" i="10" s="1"/>
  <c r="AB309" i="9" a="1"/>
  <c r="AB309" i="9" s="1"/>
  <c r="Y303" i="10" s="1"/>
  <c r="AB310" i="9" a="1"/>
  <c r="AB310" i="9" s="1"/>
  <c r="Y304" i="10" s="1"/>
  <c r="AB311" i="9" a="1"/>
  <c r="AB311" i="9" s="1"/>
  <c r="Y305" i="10" s="1"/>
  <c r="AB312" i="9" a="1"/>
  <c r="AB312" i="9" s="1"/>
  <c r="Y306" i="10" s="1"/>
  <c r="AB313" i="9" a="1"/>
  <c r="AB313" i="9" s="1"/>
  <c r="Y307" i="10" s="1"/>
  <c r="AB314" i="9" a="1"/>
  <c r="AB314" i="9" s="1"/>
  <c r="Y308" i="10" s="1"/>
  <c r="AB315" i="9" a="1"/>
  <c r="AB315" i="9" s="1"/>
  <c r="Y309" i="10" s="1"/>
  <c r="AB316" i="9" a="1"/>
  <c r="AB316" i="9" s="1"/>
  <c r="Y310" i="10" s="1"/>
  <c r="AB317" i="9" a="1"/>
  <c r="AB317" i="9" s="1"/>
  <c r="Y311" i="10" s="1"/>
  <c r="AB318" i="9" a="1"/>
  <c r="AB318" i="9" s="1"/>
  <c r="Y312" i="10" s="1"/>
  <c r="AB319" i="9" a="1"/>
  <c r="AB319" i="9" s="1"/>
  <c r="Y313" i="10" s="1"/>
  <c r="AB320" i="9" a="1"/>
  <c r="AB320" i="9" s="1"/>
  <c r="Y314" i="10" s="1"/>
  <c r="AB321" i="9" a="1"/>
  <c r="AB321" i="9" s="1"/>
  <c r="Y315" i="10" s="1"/>
  <c r="AB322" i="9" a="1"/>
  <c r="AB322" i="9" s="1"/>
  <c r="Y316" i="10" s="1"/>
  <c r="AB323" i="9" a="1"/>
  <c r="AB323" i="9" s="1"/>
  <c r="Y317" i="10" s="1"/>
  <c r="AB324" i="9" a="1"/>
  <c r="AB324" i="9" s="1"/>
  <c r="Y318" i="10" s="1"/>
  <c r="AB325" i="9" a="1"/>
  <c r="AB325" i="9" s="1"/>
  <c r="Y319" i="10" s="1"/>
  <c r="AB326" i="9" a="1"/>
  <c r="AB326" i="9" s="1"/>
  <c r="AB327" i="9" a="1"/>
  <c r="AB327" i="9" s="1"/>
  <c r="AB328" i="9" a="1"/>
  <c r="AB328" i="9" s="1"/>
  <c r="AB329" i="9" a="1"/>
  <c r="AB329" i="9" s="1"/>
  <c r="AB330" i="9" a="1"/>
  <c r="AB330" i="9" s="1"/>
  <c r="AB331" i="9" a="1"/>
  <c r="AB331" i="9" s="1"/>
  <c r="AB332" i="9" a="1"/>
  <c r="AB332" i="9" s="1"/>
  <c r="AB333" i="9" a="1"/>
  <c r="AB333" i="9" s="1"/>
  <c r="AB334" i="9" a="1"/>
  <c r="AB334" i="9" s="1"/>
  <c r="AB335" i="9" a="1"/>
  <c r="AB335" i="9" s="1"/>
  <c r="AB336" i="9" a="1"/>
  <c r="AB336" i="9" s="1"/>
  <c r="AB337" i="9" a="1"/>
  <c r="AB337" i="9" s="1"/>
  <c r="AB338" i="9" a="1"/>
  <c r="AB338" i="9" s="1"/>
  <c r="AB339" i="9" a="1"/>
  <c r="AB339" i="9" s="1"/>
  <c r="AB340" i="9" a="1"/>
  <c r="AB340" i="9" s="1"/>
  <c r="AB341" i="9" a="1"/>
  <c r="AB341" i="9" s="1"/>
  <c r="AB342" i="9" a="1"/>
  <c r="AB342" i="9" s="1"/>
  <c r="AB343" i="9" a="1"/>
  <c r="AB343" i="9" s="1"/>
  <c r="AB344" i="9" a="1"/>
  <c r="AB344" i="9" s="1"/>
  <c r="AB345" i="9" a="1"/>
  <c r="AB345" i="9" s="1"/>
  <c r="AB346" i="9" a="1"/>
  <c r="AB346" i="9" s="1"/>
  <c r="AB347" i="9" a="1"/>
  <c r="AB347" i="9" s="1"/>
  <c r="AB348" i="9" a="1"/>
  <c r="AB348" i="9" s="1"/>
  <c r="AB349" i="9" a="1"/>
  <c r="AB349" i="9" s="1"/>
  <c r="AB350" i="9" a="1"/>
  <c r="AB350" i="9" s="1"/>
  <c r="AB351" i="9" a="1"/>
  <c r="AB351" i="9" s="1"/>
  <c r="AB352" i="9" a="1"/>
  <c r="AB352" i="9" s="1"/>
  <c r="AB353" i="9" a="1"/>
  <c r="AB353" i="9" s="1"/>
  <c r="AB354" i="9" a="1"/>
  <c r="AB354" i="9" s="1"/>
  <c r="AB355" i="9" a="1"/>
  <c r="AB355" i="9" s="1"/>
  <c r="AB356" i="9" a="1"/>
  <c r="AB356" i="9" s="1"/>
  <c r="AB357" i="9" a="1"/>
  <c r="AB357" i="9" s="1"/>
  <c r="AB358" i="9" a="1"/>
  <c r="AB358" i="9" s="1"/>
  <c r="AB359" i="9" a="1"/>
  <c r="AB359" i="9" s="1"/>
  <c r="AB360" i="9" a="1"/>
  <c r="AB360" i="9" s="1"/>
  <c r="AB361" i="9" a="1"/>
  <c r="AB361" i="9" s="1"/>
  <c r="AB362" i="9" a="1"/>
  <c r="AB362" i="9" s="1"/>
  <c r="AB363" i="9" a="1"/>
  <c r="AB363" i="9" s="1"/>
  <c r="AB364" i="9" a="1"/>
  <c r="AB364" i="9" s="1"/>
  <c r="AB365" i="9" a="1"/>
  <c r="AB365" i="9" s="1"/>
  <c r="AB366" i="9" a="1"/>
  <c r="AB366" i="9" s="1"/>
  <c r="AB367" i="9" a="1"/>
  <c r="AB367" i="9" s="1"/>
  <c r="AB368" i="9" a="1"/>
  <c r="AB368" i="9" s="1"/>
  <c r="AB369" i="9" a="1"/>
  <c r="AB369" i="9" s="1"/>
  <c r="AB370" i="9" a="1"/>
  <c r="AB370" i="9" s="1"/>
  <c r="AB371" i="9" a="1"/>
  <c r="AB371" i="9" s="1"/>
  <c r="AB372" i="9" a="1"/>
  <c r="AB372" i="9" s="1"/>
  <c r="AB373" i="9" a="1"/>
  <c r="AB373" i="9" s="1"/>
  <c r="AB374" i="9" a="1"/>
  <c r="AB374" i="9" s="1"/>
  <c r="AB375" i="9" a="1"/>
  <c r="AB375" i="9" s="1"/>
  <c r="AB376" i="9" a="1"/>
  <c r="AB376" i="9" s="1"/>
  <c r="AB377" i="9" a="1"/>
  <c r="AB377" i="9" s="1"/>
  <c r="AB378" i="9" a="1"/>
  <c r="AB378" i="9" s="1"/>
  <c r="AB379" i="9" a="1"/>
  <c r="AB379" i="9" s="1"/>
  <c r="AB380" i="9" a="1"/>
  <c r="AB380" i="9" s="1"/>
  <c r="AB381" i="9" a="1"/>
  <c r="AB381" i="9" s="1"/>
  <c r="AB382" i="9" a="1"/>
  <c r="AB382" i="9" s="1"/>
  <c r="AB383" i="9" a="1"/>
  <c r="AB383" i="9" s="1"/>
  <c r="AB384" i="9" a="1"/>
  <c r="AB384" i="9" s="1"/>
  <c r="AB385" i="9" a="1"/>
  <c r="AB385" i="9" s="1"/>
  <c r="AB386" i="9" a="1"/>
  <c r="AB386" i="9" s="1"/>
  <c r="AB387" i="9" a="1"/>
  <c r="AB387" i="9" s="1"/>
  <c r="AB388" i="9" a="1"/>
  <c r="AB388" i="9" s="1"/>
  <c r="AB389" i="9" a="1"/>
  <c r="AB389" i="9" s="1"/>
  <c r="AB390" i="9" a="1"/>
  <c r="AB390" i="9" s="1"/>
  <c r="AB391" i="9" a="1"/>
  <c r="AB391" i="9" s="1"/>
  <c r="AB392" i="9" a="1"/>
  <c r="AB392" i="9" s="1"/>
  <c r="AB393" i="9" a="1"/>
  <c r="AB393" i="9" s="1"/>
  <c r="AB394" i="9" a="1"/>
  <c r="AB394" i="9" s="1"/>
  <c r="AB395" i="9" a="1"/>
  <c r="AB395" i="9" s="1"/>
  <c r="AB396" i="9" a="1"/>
  <c r="AB396" i="9" s="1"/>
  <c r="AB397" i="9" a="1"/>
  <c r="AB397" i="9" s="1"/>
  <c r="AB398" i="9" a="1"/>
  <c r="AB398" i="9" s="1"/>
  <c r="AB399" i="9" a="1"/>
  <c r="AB399" i="9" s="1"/>
  <c r="AB400" i="9" a="1"/>
  <c r="AB400" i="9" s="1"/>
  <c r="AB401" i="9" a="1"/>
  <c r="AB401" i="9" s="1"/>
  <c r="AB402" i="9" a="1"/>
  <c r="AB402" i="9" s="1"/>
  <c r="AB403" i="9" a="1"/>
  <c r="AB403" i="9" s="1"/>
  <c r="AB404" i="9" a="1"/>
  <c r="AB404" i="9" s="1"/>
  <c r="AB405" i="9" a="1"/>
  <c r="AB405" i="9" s="1"/>
  <c r="AB406" i="9" a="1"/>
  <c r="AB406" i="9" s="1"/>
  <c r="AB407" i="9" a="1"/>
  <c r="AB407" i="9" s="1"/>
  <c r="AB408" i="9" a="1"/>
  <c r="AB408" i="9" s="1"/>
  <c r="AB409" i="9" a="1"/>
  <c r="AB409" i="9" s="1"/>
  <c r="AB410" i="9" a="1"/>
  <c r="AB410" i="9" s="1"/>
  <c r="AB411" i="9" a="1"/>
  <c r="AB411" i="9" s="1"/>
  <c r="AB412" i="9" a="1"/>
  <c r="AB412" i="9" s="1"/>
  <c r="AB413" i="9" a="1"/>
  <c r="AB413" i="9" s="1"/>
  <c r="AB414" i="9" a="1"/>
  <c r="AB414" i="9" s="1"/>
  <c r="AB415" i="9" a="1"/>
  <c r="AB415" i="9" s="1"/>
  <c r="AB416" i="9" a="1"/>
  <c r="AB416" i="9" s="1"/>
  <c r="AB417" i="9" a="1"/>
  <c r="AB417" i="9" s="1"/>
  <c r="AB418" i="9" a="1"/>
  <c r="AB418" i="9" s="1"/>
  <c r="AB419" i="9" a="1"/>
  <c r="AB419" i="9" s="1"/>
  <c r="AB420" i="9" a="1"/>
  <c r="AB420" i="9" s="1"/>
  <c r="AB421" i="9" a="1"/>
  <c r="AB421" i="9" s="1"/>
  <c r="AB422" i="9" a="1"/>
  <c r="AB422" i="9" s="1"/>
  <c r="AB423" i="9" a="1"/>
  <c r="AB423" i="9" s="1"/>
  <c r="AB424" i="9" a="1"/>
  <c r="AB424" i="9" s="1"/>
  <c r="AB425" i="9" a="1"/>
  <c r="AB425" i="9" s="1"/>
  <c r="AB426" i="9" a="1"/>
  <c r="AB426" i="9" s="1"/>
  <c r="AB427" i="9" a="1"/>
  <c r="AB427" i="9" s="1"/>
  <c r="AB428" i="9" a="1"/>
  <c r="AB428" i="9" s="1"/>
  <c r="AB429" i="9" a="1"/>
  <c r="AB429" i="9" s="1"/>
  <c r="AB430" i="9" a="1"/>
  <c r="AB430" i="9" s="1"/>
  <c r="AB431" i="9" a="1"/>
  <c r="AB431" i="9" s="1"/>
  <c r="AB432" i="9" a="1"/>
  <c r="AB432" i="9" s="1"/>
  <c r="AB433" i="9" a="1"/>
  <c r="AB433" i="9" s="1"/>
  <c r="AB3" i="9" a="1"/>
  <c r="AB3" i="9" s="1"/>
  <c r="AA4" i="9" a="1"/>
  <c r="AA4" i="9" s="1"/>
  <c r="AA5" i="9" a="1"/>
  <c r="AA5" i="9" s="1"/>
  <c r="AA6" i="9" a="1"/>
  <c r="AA6" i="9" s="1"/>
  <c r="AA7" i="9" a="1"/>
  <c r="AA7" i="9" s="1"/>
  <c r="AA8" i="9" a="1"/>
  <c r="AA8" i="9" s="1"/>
  <c r="AA9" i="9" a="1"/>
  <c r="AA9" i="9" s="1"/>
  <c r="AA10" i="9" a="1"/>
  <c r="AA10" i="9" s="1"/>
  <c r="AA11" i="9" a="1"/>
  <c r="AA11" i="9" s="1"/>
  <c r="AA12" i="9" a="1"/>
  <c r="AA12" i="9" s="1"/>
  <c r="AA13" i="9" a="1"/>
  <c r="AA13" i="9" s="1"/>
  <c r="AA14" i="9" a="1"/>
  <c r="AA14" i="9" s="1"/>
  <c r="AA15" i="9" a="1"/>
  <c r="AA15" i="9" s="1"/>
  <c r="AA16" i="9" a="1"/>
  <c r="AA16" i="9" s="1"/>
  <c r="AA17" i="9" a="1"/>
  <c r="AA17" i="9" s="1"/>
  <c r="AA18" i="9" a="1"/>
  <c r="AA18" i="9" s="1"/>
  <c r="AA19" i="9" a="1"/>
  <c r="AA19" i="9" s="1"/>
  <c r="AA20" i="9" a="1"/>
  <c r="AA20" i="9" s="1"/>
  <c r="AA21" i="9" a="1"/>
  <c r="AA21" i="9" s="1"/>
  <c r="AA22" i="9" a="1"/>
  <c r="AA22" i="9" s="1"/>
  <c r="AA23" i="9" a="1"/>
  <c r="AA23" i="9" s="1"/>
  <c r="AA24" i="9" a="1"/>
  <c r="AA24" i="9" s="1"/>
  <c r="AA25" i="9" a="1"/>
  <c r="AA25" i="9" s="1"/>
  <c r="AA26" i="9" a="1"/>
  <c r="AA26" i="9" s="1"/>
  <c r="AA27" i="9" a="1"/>
  <c r="AA27" i="9" s="1"/>
  <c r="AA28" i="9" a="1"/>
  <c r="AA28" i="9" s="1"/>
  <c r="AA29" i="9" a="1"/>
  <c r="AA29" i="9" s="1"/>
  <c r="AA30" i="9" a="1"/>
  <c r="AA30" i="9" s="1"/>
  <c r="AA31" i="9" a="1"/>
  <c r="AA31" i="9" s="1"/>
  <c r="AA32" i="9" a="1"/>
  <c r="AA32" i="9" s="1"/>
  <c r="AA33" i="9" a="1"/>
  <c r="AA33" i="9" s="1"/>
  <c r="AA34" i="9" a="1"/>
  <c r="AA34" i="9" s="1"/>
  <c r="AA35" i="9" a="1"/>
  <c r="AA35" i="9" s="1"/>
  <c r="AA36" i="9" a="1"/>
  <c r="AA36" i="9" s="1"/>
  <c r="AA37" i="9" a="1"/>
  <c r="AA37" i="9" s="1"/>
  <c r="AA38" i="9" a="1"/>
  <c r="AA38" i="9" s="1"/>
  <c r="AA39" i="9" a="1"/>
  <c r="AA39" i="9" s="1"/>
  <c r="AA40" i="9" a="1"/>
  <c r="AA40" i="9" s="1"/>
  <c r="AA41" i="9" a="1"/>
  <c r="AA41" i="9" s="1"/>
  <c r="AA42" i="9" a="1"/>
  <c r="AA42" i="9" s="1"/>
  <c r="AA43" i="9" a="1"/>
  <c r="AA43" i="9" s="1"/>
  <c r="AA44" i="9" a="1"/>
  <c r="AA44" i="9" s="1"/>
  <c r="AA45" i="9" a="1"/>
  <c r="AA45" i="9" s="1"/>
  <c r="AA46" i="9" a="1"/>
  <c r="AA46" i="9" s="1"/>
  <c r="AA47" i="9" a="1"/>
  <c r="AA47" i="9" s="1"/>
  <c r="AA48" i="9" a="1"/>
  <c r="AA48" i="9" s="1"/>
  <c r="AA49" i="9" a="1"/>
  <c r="AA49" i="9" s="1"/>
  <c r="AA50" i="9" a="1"/>
  <c r="AA50" i="9" s="1"/>
  <c r="AA51" i="9" a="1"/>
  <c r="AA51" i="9" s="1"/>
  <c r="AA52" i="9" a="1"/>
  <c r="AA52" i="9" s="1"/>
  <c r="AA53" i="9" a="1"/>
  <c r="AA53" i="9" s="1"/>
  <c r="AA54" i="9" a="1"/>
  <c r="AA54" i="9" s="1"/>
  <c r="AA55" i="9" a="1"/>
  <c r="AA55" i="9" s="1"/>
  <c r="AA56" i="9" a="1"/>
  <c r="AA56" i="9" s="1"/>
  <c r="AA57" i="9" a="1"/>
  <c r="AA57" i="9" s="1"/>
  <c r="AA58" i="9" a="1"/>
  <c r="AA58" i="9" s="1"/>
  <c r="AA59" i="9" a="1"/>
  <c r="AA59" i="9" s="1"/>
  <c r="AA60" i="9" a="1"/>
  <c r="AA60" i="9" s="1"/>
  <c r="AA61" i="9" a="1"/>
  <c r="AA61" i="9" s="1"/>
  <c r="AA62" i="9" a="1"/>
  <c r="AA62" i="9" s="1"/>
  <c r="AA63" i="9" a="1"/>
  <c r="AA63" i="9" s="1"/>
  <c r="AA64" i="9" a="1"/>
  <c r="AA64" i="9" s="1"/>
  <c r="AA65" i="9" a="1"/>
  <c r="AA65" i="9" s="1"/>
  <c r="AA66" i="9" a="1"/>
  <c r="AA66" i="9" s="1"/>
  <c r="AA67" i="9" a="1"/>
  <c r="AA67" i="9" s="1"/>
  <c r="AA68" i="9" a="1"/>
  <c r="AA68" i="9" s="1"/>
  <c r="AA69" i="9" a="1"/>
  <c r="AA69" i="9" s="1"/>
  <c r="AA70" i="9" a="1"/>
  <c r="AA70" i="9" s="1"/>
  <c r="AA71" i="9" a="1"/>
  <c r="AA71" i="9" s="1"/>
  <c r="AA72" i="9" a="1"/>
  <c r="AA72" i="9" s="1"/>
  <c r="AA73" i="9" a="1"/>
  <c r="AA73" i="9" s="1"/>
  <c r="AA74" i="9" a="1"/>
  <c r="AA74" i="9" s="1"/>
  <c r="AA75" i="9" a="1"/>
  <c r="AA75" i="9" s="1"/>
  <c r="AA76" i="9" a="1"/>
  <c r="AA76" i="9" s="1"/>
  <c r="AA77" i="9" a="1"/>
  <c r="AA77" i="9" s="1"/>
  <c r="AA78" i="9" a="1"/>
  <c r="AA78" i="9" s="1"/>
  <c r="AA79" i="9" a="1"/>
  <c r="AA79" i="9" s="1"/>
  <c r="AA80" i="9" a="1"/>
  <c r="AA80" i="9" s="1"/>
  <c r="AA81" i="9" a="1"/>
  <c r="AA81" i="9" s="1"/>
  <c r="AA82" i="9" a="1"/>
  <c r="AA82" i="9" s="1"/>
  <c r="AA83" i="9" a="1"/>
  <c r="AA83" i="9" s="1"/>
  <c r="AA84" i="9" a="1"/>
  <c r="AA84" i="9" s="1"/>
  <c r="AA85" i="9" a="1"/>
  <c r="AA85" i="9" s="1"/>
  <c r="AA86" i="9" a="1"/>
  <c r="AA86" i="9" s="1"/>
  <c r="AA87" i="9" a="1"/>
  <c r="AA87" i="9" s="1"/>
  <c r="AA88" i="9" a="1"/>
  <c r="AA88" i="9" s="1"/>
  <c r="AA89" i="9" a="1"/>
  <c r="AA89" i="9" s="1"/>
  <c r="AA90" i="9" a="1"/>
  <c r="AA90" i="9" s="1"/>
  <c r="AA91" i="9" a="1"/>
  <c r="AA91" i="9" s="1"/>
  <c r="AA92" i="9" a="1"/>
  <c r="AA92" i="9" s="1"/>
  <c r="AA93" i="9" a="1"/>
  <c r="AA93" i="9" s="1"/>
  <c r="AA94" i="9" a="1"/>
  <c r="AA94" i="9" s="1"/>
  <c r="AA95" i="9" a="1"/>
  <c r="AA95" i="9" s="1"/>
  <c r="AA96" i="9" a="1"/>
  <c r="AA96" i="9" s="1"/>
  <c r="AA97" i="9" a="1"/>
  <c r="AA97" i="9" s="1"/>
  <c r="AA98" i="9" a="1"/>
  <c r="AA98" i="9" s="1"/>
  <c r="AA99" i="9" a="1"/>
  <c r="AA99" i="9" s="1"/>
  <c r="AA100" i="9" a="1"/>
  <c r="AA100" i="9" s="1"/>
  <c r="AA101" i="9" a="1"/>
  <c r="AA101" i="9" s="1"/>
  <c r="AA102" i="9" a="1"/>
  <c r="AA102" i="9" s="1"/>
  <c r="AA103" i="9" a="1"/>
  <c r="AA103" i="9" s="1"/>
  <c r="AA104" i="9" a="1"/>
  <c r="AA104" i="9" s="1"/>
  <c r="AA105" i="9" a="1"/>
  <c r="AA105" i="9" s="1"/>
  <c r="AA106" i="9" a="1"/>
  <c r="AA106" i="9" s="1"/>
  <c r="AA107" i="9" a="1"/>
  <c r="AA107" i="9" s="1"/>
  <c r="AA108" i="9" a="1"/>
  <c r="AA108" i="9" s="1"/>
  <c r="AA109" i="9" a="1"/>
  <c r="AA109" i="9" s="1"/>
  <c r="AA110" i="9" a="1"/>
  <c r="AA110" i="9" s="1"/>
  <c r="AA111" i="9" a="1"/>
  <c r="AA111" i="9" s="1"/>
  <c r="AA112" i="9" a="1"/>
  <c r="AA112" i="9" s="1"/>
  <c r="AA113" i="9" a="1"/>
  <c r="AA113" i="9" s="1"/>
  <c r="AA114" i="9" a="1"/>
  <c r="AA114" i="9" s="1"/>
  <c r="AA115" i="9" a="1"/>
  <c r="AA115" i="9" s="1"/>
  <c r="AA116" i="9" a="1"/>
  <c r="AA116" i="9" s="1"/>
  <c r="AA117" i="9" a="1"/>
  <c r="AA117" i="9" s="1"/>
  <c r="AA118" i="9" a="1"/>
  <c r="AA118" i="9" s="1"/>
  <c r="AA119" i="9" a="1"/>
  <c r="AA119" i="9" s="1"/>
  <c r="AA120" i="9" a="1"/>
  <c r="AA120" i="9" s="1"/>
  <c r="AA121" i="9" a="1"/>
  <c r="AA121" i="9" s="1"/>
  <c r="AA122" i="9" a="1"/>
  <c r="AA122" i="9" s="1"/>
  <c r="AA123" i="9" a="1"/>
  <c r="AA123" i="9" s="1"/>
  <c r="AA124" i="9" a="1"/>
  <c r="AA124" i="9" s="1"/>
  <c r="AA125" i="9" a="1"/>
  <c r="AA125" i="9" s="1"/>
  <c r="AA126" i="9" a="1"/>
  <c r="AA126" i="9" s="1"/>
  <c r="AA127" i="9" a="1"/>
  <c r="AA127" i="9" s="1"/>
  <c r="AA128" i="9" a="1"/>
  <c r="AA128" i="9" s="1"/>
  <c r="AA129" i="9" a="1"/>
  <c r="AA129" i="9" s="1"/>
  <c r="AA130" i="9" a="1"/>
  <c r="AA130" i="9" s="1"/>
  <c r="AA131" i="9" a="1"/>
  <c r="AA131" i="9" s="1"/>
  <c r="AA132" i="9" a="1"/>
  <c r="AA132" i="9" s="1"/>
  <c r="AA133" i="9" a="1"/>
  <c r="AA133" i="9" s="1"/>
  <c r="AA134" i="9" a="1"/>
  <c r="AA134" i="9" s="1"/>
  <c r="AA135" i="9" a="1"/>
  <c r="AA135" i="9" s="1"/>
  <c r="AA136" i="9" a="1"/>
  <c r="AA136" i="9" s="1"/>
  <c r="AA137" i="9" a="1"/>
  <c r="AA137" i="9" s="1"/>
  <c r="AA138" i="9" a="1"/>
  <c r="AA138" i="9" s="1"/>
  <c r="AA139" i="9" a="1"/>
  <c r="AA139" i="9" s="1"/>
  <c r="AA140" i="9" a="1"/>
  <c r="AA140" i="9" s="1"/>
  <c r="AA141" i="9" a="1"/>
  <c r="AA141" i="9" s="1"/>
  <c r="AA142" i="9" a="1"/>
  <c r="AA142" i="9" s="1"/>
  <c r="AA143" i="9" a="1"/>
  <c r="AA143" i="9" s="1"/>
  <c r="AA144" i="9" a="1"/>
  <c r="AA144" i="9" s="1"/>
  <c r="AA145" i="9" a="1"/>
  <c r="AA145" i="9" s="1"/>
  <c r="AA146" i="9" a="1"/>
  <c r="AA146" i="9" s="1"/>
  <c r="X140" i="10" s="1"/>
  <c r="AA147" i="9" a="1"/>
  <c r="AA147" i="9" s="1"/>
  <c r="AA148" i="9" a="1"/>
  <c r="AA148" i="9" s="1"/>
  <c r="X142" i="10" s="1"/>
  <c r="AA149" i="9" a="1"/>
  <c r="AA149" i="9" s="1"/>
  <c r="AA150" i="9" a="1"/>
  <c r="AA150" i="9" s="1"/>
  <c r="X144" i="10" s="1"/>
  <c r="AA151" i="9" a="1"/>
  <c r="AA151" i="9" s="1"/>
  <c r="AA152" i="9" a="1"/>
  <c r="AA152" i="9" s="1"/>
  <c r="X146" i="10" s="1"/>
  <c r="AA153" i="9" a="1"/>
  <c r="AA153" i="9" s="1"/>
  <c r="AA154" i="9" a="1"/>
  <c r="AA154" i="9" s="1"/>
  <c r="X148" i="10" s="1"/>
  <c r="AA155" i="9" a="1"/>
  <c r="AA155" i="9" s="1"/>
  <c r="AA156" i="9" a="1"/>
  <c r="AA156" i="9" s="1"/>
  <c r="X150" i="10" s="1"/>
  <c r="AA157" i="9" a="1"/>
  <c r="AA157" i="9" s="1"/>
  <c r="AA158" i="9" a="1"/>
  <c r="AA158" i="9" s="1"/>
  <c r="X152" i="10" s="1"/>
  <c r="AA159" i="9" a="1"/>
  <c r="AA159" i="9" s="1"/>
  <c r="AA160" i="9" a="1"/>
  <c r="AA160" i="9" s="1"/>
  <c r="X154" i="10" s="1"/>
  <c r="AA161" i="9" a="1"/>
  <c r="AA161" i="9" s="1"/>
  <c r="AA162" i="9" a="1"/>
  <c r="AA162" i="9" s="1"/>
  <c r="X156" i="10" s="1"/>
  <c r="AA163" i="9" a="1"/>
  <c r="AA163" i="9" s="1"/>
  <c r="AA164" i="9" a="1"/>
  <c r="AA164" i="9" s="1"/>
  <c r="X158" i="10" s="1"/>
  <c r="AA165" i="9" a="1"/>
  <c r="AA165" i="9" s="1"/>
  <c r="AA166" i="9" a="1"/>
  <c r="AA166" i="9" s="1"/>
  <c r="X160" i="10" s="1"/>
  <c r="AA167" i="9" a="1"/>
  <c r="AA167" i="9" s="1"/>
  <c r="AA168" i="9" a="1"/>
  <c r="AA168" i="9" s="1"/>
  <c r="X162" i="10" s="1"/>
  <c r="AA169" i="9" a="1"/>
  <c r="AA169" i="9" s="1"/>
  <c r="AA170" i="9" a="1"/>
  <c r="AA170" i="9" s="1"/>
  <c r="X164" i="10" s="1"/>
  <c r="AA171" i="9" a="1"/>
  <c r="AA171" i="9" s="1"/>
  <c r="AA172" i="9" a="1"/>
  <c r="AA172" i="9" s="1"/>
  <c r="X166" i="10" s="1"/>
  <c r="AA173" i="9" a="1"/>
  <c r="AA173" i="9" s="1"/>
  <c r="AA174" i="9" a="1"/>
  <c r="AA174" i="9" s="1"/>
  <c r="X168" i="10" s="1"/>
  <c r="AA175" i="9" a="1"/>
  <c r="AA175" i="9" s="1"/>
  <c r="AA176" i="9" a="1"/>
  <c r="AA176" i="9" s="1"/>
  <c r="X170" i="10" s="1"/>
  <c r="AA177" i="9" a="1"/>
  <c r="AA177" i="9" s="1"/>
  <c r="AA178" i="9" a="1"/>
  <c r="AA178" i="9" s="1"/>
  <c r="X172" i="10" s="1"/>
  <c r="AA179" i="9" a="1"/>
  <c r="AA179" i="9" s="1"/>
  <c r="AA180" i="9" a="1"/>
  <c r="AA180" i="9" s="1"/>
  <c r="X174" i="10" s="1"/>
  <c r="AA181" i="9" a="1"/>
  <c r="AA181" i="9" s="1"/>
  <c r="AA182" i="9" a="1"/>
  <c r="AA182" i="9" s="1"/>
  <c r="X176" i="10" s="1"/>
  <c r="AA183" i="9" a="1"/>
  <c r="AA183" i="9" s="1"/>
  <c r="AA184" i="9" a="1"/>
  <c r="AA184" i="9" s="1"/>
  <c r="X178" i="10" s="1"/>
  <c r="AA185" i="9" a="1"/>
  <c r="AA185" i="9" s="1"/>
  <c r="AA186" i="9" a="1"/>
  <c r="AA186" i="9" s="1"/>
  <c r="X180" i="10" s="1"/>
  <c r="AA187" i="9" a="1"/>
  <c r="AA187" i="9" s="1"/>
  <c r="AA188" i="9" a="1"/>
  <c r="AA188" i="9" s="1"/>
  <c r="X182" i="10" s="1"/>
  <c r="AA189" i="9" a="1"/>
  <c r="AA189" i="9" s="1"/>
  <c r="AA190" i="9" a="1"/>
  <c r="AA190" i="9" s="1"/>
  <c r="X184" i="10" s="1"/>
  <c r="AA191" i="9" a="1"/>
  <c r="AA191" i="9" s="1"/>
  <c r="AA192" i="9" a="1"/>
  <c r="AA192" i="9" s="1"/>
  <c r="X186" i="10" s="1"/>
  <c r="AA193" i="9" a="1"/>
  <c r="AA193" i="9" s="1"/>
  <c r="AA194" i="9" a="1"/>
  <c r="AA194" i="9" s="1"/>
  <c r="X188" i="10" s="1"/>
  <c r="AA195" i="9" a="1"/>
  <c r="AA195" i="9" s="1"/>
  <c r="AA196" i="9" a="1"/>
  <c r="AA196" i="9" s="1"/>
  <c r="X190" i="10" s="1"/>
  <c r="AA197" i="9" a="1"/>
  <c r="AA197" i="9" s="1"/>
  <c r="AA198" i="9" a="1"/>
  <c r="AA198" i="9" s="1"/>
  <c r="X192" i="10" s="1"/>
  <c r="AA199" i="9" a="1"/>
  <c r="AA199" i="9" s="1"/>
  <c r="AA200" i="9" a="1"/>
  <c r="AA200" i="9" s="1"/>
  <c r="X194" i="10" s="1"/>
  <c r="AA201" i="9" a="1"/>
  <c r="AA201" i="9" s="1"/>
  <c r="AA202" i="9" a="1"/>
  <c r="AA202" i="9" s="1"/>
  <c r="X196" i="10" s="1"/>
  <c r="AA203" i="9" a="1"/>
  <c r="AA203" i="9" s="1"/>
  <c r="AA204" i="9" a="1"/>
  <c r="AA204" i="9" s="1"/>
  <c r="X198" i="10" s="1"/>
  <c r="AA205" i="9" a="1"/>
  <c r="AA205" i="9" s="1"/>
  <c r="AA206" i="9" a="1"/>
  <c r="AA206" i="9" s="1"/>
  <c r="X200" i="10" s="1"/>
  <c r="AA207" i="9" a="1"/>
  <c r="AA207" i="9" s="1"/>
  <c r="X201" i="10" s="1"/>
  <c r="AA208" i="9" a="1"/>
  <c r="AA208" i="9" s="1"/>
  <c r="X202" i="10" s="1"/>
  <c r="AA209" i="9" a="1"/>
  <c r="AA209" i="9" s="1"/>
  <c r="X203" i="10" s="1"/>
  <c r="AA210" i="9" a="1"/>
  <c r="AA210" i="9" s="1"/>
  <c r="X204" i="10" s="1"/>
  <c r="AA211" i="9" a="1"/>
  <c r="AA211" i="9" s="1"/>
  <c r="X205" i="10" s="1"/>
  <c r="AA212" i="9" a="1"/>
  <c r="AA212" i="9" s="1"/>
  <c r="X206" i="10" s="1"/>
  <c r="AA213" i="9" a="1"/>
  <c r="AA213" i="9" s="1"/>
  <c r="X207" i="10" s="1"/>
  <c r="AA214" i="9" a="1"/>
  <c r="AA214" i="9" s="1"/>
  <c r="X208" i="10" s="1"/>
  <c r="AA215" i="9" a="1"/>
  <c r="AA215" i="9" s="1"/>
  <c r="X209" i="10" s="1"/>
  <c r="AA216" i="9" a="1"/>
  <c r="AA216" i="9" s="1"/>
  <c r="X210" i="10" s="1"/>
  <c r="AA217" i="9" a="1"/>
  <c r="AA217" i="9" s="1"/>
  <c r="X211" i="10" s="1"/>
  <c r="AA218" i="9" a="1"/>
  <c r="AA218" i="9" s="1"/>
  <c r="X212" i="10" s="1"/>
  <c r="AA219" i="9" a="1"/>
  <c r="AA219" i="9" s="1"/>
  <c r="X213" i="10" s="1"/>
  <c r="AA220" i="9" a="1"/>
  <c r="AA220" i="9" s="1"/>
  <c r="X214" i="10" s="1"/>
  <c r="AA221" i="9" a="1"/>
  <c r="AA221" i="9" s="1"/>
  <c r="X215" i="10" s="1"/>
  <c r="AA222" i="9" a="1"/>
  <c r="AA222" i="9" s="1"/>
  <c r="X216" i="10" s="1"/>
  <c r="AA223" i="9" a="1"/>
  <c r="AA223" i="9" s="1"/>
  <c r="X217" i="10" s="1"/>
  <c r="AA224" i="9" a="1"/>
  <c r="AA224" i="9" s="1"/>
  <c r="X218" i="10" s="1"/>
  <c r="AA225" i="9" a="1"/>
  <c r="AA225" i="9" s="1"/>
  <c r="X219" i="10" s="1"/>
  <c r="AA226" i="9" a="1"/>
  <c r="AA226" i="9" s="1"/>
  <c r="X220" i="10" s="1"/>
  <c r="AA227" i="9" a="1"/>
  <c r="AA227" i="9" s="1"/>
  <c r="X221" i="10" s="1"/>
  <c r="AA228" i="9" a="1"/>
  <c r="AA228" i="9" s="1"/>
  <c r="X222" i="10" s="1"/>
  <c r="AA229" i="9" a="1"/>
  <c r="AA229" i="9" s="1"/>
  <c r="X223" i="10" s="1"/>
  <c r="AA230" i="9" a="1"/>
  <c r="AA230" i="9" s="1"/>
  <c r="X224" i="10" s="1"/>
  <c r="AA231" i="9" a="1"/>
  <c r="AA231" i="9" s="1"/>
  <c r="X225" i="10" s="1"/>
  <c r="AA232" i="9" a="1"/>
  <c r="AA232" i="9" s="1"/>
  <c r="X226" i="10" s="1"/>
  <c r="AA233" i="9" a="1"/>
  <c r="AA233" i="9" s="1"/>
  <c r="X227" i="10" s="1"/>
  <c r="AA234" i="9" a="1"/>
  <c r="AA234" i="9" s="1"/>
  <c r="X228" i="10" s="1"/>
  <c r="AA235" i="9" a="1"/>
  <c r="AA235" i="9" s="1"/>
  <c r="X229" i="10" s="1"/>
  <c r="AA236" i="9" a="1"/>
  <c r="AA236" i="9" s="1"/>
  <c r="X230" i="10" s="1"/>
  <c r="AA237" i="9" a="1"/>
  <c r="AA237" i="9" s="1"/>
  <c r="X231" i="10" s="1"/>
  <c r="AA238" i="9" a="1"/>
  <c r="AA238" i="9" s="1"/>
  <c r="X232" i="10" s="1"/>
  <c r="AA239" i="9" a="1"/>
  <c r="AA239" i="9" s="1"/>
  <c r="X233" i="10" s="1"/>
  <c r="AA240" i="9" a="1"/>
  <c r="AA240" i="9" s="1"/>
  <c r="X234" i="10" s="1"/>
  <c r="AA241" i="9" a="1"/>
  <c r="AA241" i="9" s="1"/>
  <c r="X235" i="10" s="1"/>
  <c r="AA242" i="9" a="1"/>
  <c r="AA242" i="9" s="1"/>
  <c r="X236" i="10" s="1"/>
  <c r="AA243" i="9" a="1"/>
  <c r="AA243" i="9" s="1"/>
  <c r="X237" i="10" s="1"/>
  <c r="AA244" i="9" a="1"/>
  <c r="AA244" i="9" s="1"/>
  <c r="X238" i="10" s="1"/>
  <c r="AA245" i="9" a="1"/>
  <c r="AA245" i="9" s="1"/>
  <c r="X239" i="10" s="1"/>
  <c r="AA246" i="9" a="1"/>
  <c r="AA246" i="9" s="1"/>
  <c r="X240" i="10" s="1"/>
  <c r="AA247" i="9" a="1"/>
  <c r="AA247" i="9" s="1"/>
  <c r="X241" i="10" s="1"/>
  <c r="AA248" i="9" a="1"/>
  <c r="AA248" i="9" s="1"/>
  <c r="X242" i="10" s="1"/>
  <c r="AA249" i="9" a="1"/>
  <c r="AA249" i="9" s="1"/>
  <c r="X243" i="10" s="1"/>
  <c r="AA250" i="9" a="1"/>
  <c r="AA250" i="9" s="1"/>
  <c r="X244" i="10" s="1"/>
  <c r="AA251" i="9" a="1"/>
  <c r="AA251" i="9" s="1"/>
  <c r="X245" i="10" s="1"/>
  <c r="AA252" i="9" a="1"/>
  <c r="AA252" i="9" s="1"/>
  <c r="X246" i="10" s="1"/>
  <c r="AA253" i="9" a="1"/>
  <c r="AA253" i="9" s="1"/>
  <c r="X247" i="10" s="1"/>
  <c r="AA254" i="9" a="1"/>
  <c r="AA254" i="9" s="1"/>
  <c r="X248" i="10" s="1"/>
  <c r="AA255" i="9" a="1"/>
  <c r="AA255" i="9" s="1"/>
  <c r="X249" i="10" s="1"/>
  <c r="AA256" i="9" a="1"/>
  <c r="AA256" i="9" s="1"/>
  <c r="X250" i="10" s="1"/>
  <c r="AA257" i="9" a="1"/>
  <c r="AA257" i="9" s="1"/>
  <c r="X251" i="10" s="1"/>
  <c r="AA258" i="9" a="1"/>
  <c r="AA258" i="9" s="1"/>
  <c r="X252" i="10" s="1"/>
  <c r="AA259" i="9" a="1"/>
  <c r="AA259" i="9" s="1"/>
  <c r="X253" i="10" s="1"/>
  <c r="AA260" i="9" a="1"/>
  <c r="AA260" i="9" s="1"/>
  <c r="X254" i="10" s="1"/>
  <c r="AA261" i="9" a="1"/>
  <c r="AA261" i="9" s="1"/>
  <c r="X255" i="10" s="1"/>
  <c r="AA262" i="9" a="1"/>
  <c r="AA262" i="9" s="1"/>
  <c r="X256" i="10" s="1"/>
  <c r="AA263" i="9" a="1"/>
  <c r="AA263" i="9" s="1"/>
  <c r="X257" i="10" s="1"/>
  <c r="AA264" i="9" a="1"/>
  <c r="AA264" i="9" s="1"/>
  <c r="X258" i="10" s="1"/>
  <c r="AA265" i="9" a="1"/>
  <c r="AA265" i="9" s="1"/>
  <c r="X259" i="10" s="1"/>
  <c r="AA266" i="9" a="1"/>
  <c r="AA266" i="9" s="1"/>
  <c r="X260" i="10" s="1"/>
  <c r="AA267" i="9" a="1"/>
  <c r="AA267" i="9" s="1"/>
  <c r="X261" i="10" s="1"/>
  <c r="AA268" i="9" a="1"/>
  <c r="AA268" i="9" s="1"/>
  <c r="X262" i="10" s="1"/>
  <c r="AA269" i="9" a="1"/>
  <c r="AA269" i="9" s="1"/>
  <c r="X263" i="10" s="1"/>
  <c r="AA270" i="9" a="1"/>
  <c r="AA270" i="9" s="1"/>
  <c r="X264" i="10" s="1"/>
  <c r="AA271" i="9" a="1"/>
  <c r="AA271" i="9" s="1"/>
  <c r="X265" i="10" s="1"/>
  <c r="AA272" i="9" a="1"/>
  <c r="AA272" i="9" s="1"/>
  <c r="X266" i="10" s="1"/>
  <c r="AA273" i="9" a="1"/>
  <c r="AA273" i="9" s="1"/>
  <c r="X267" i="10" s="1"/>
  <c r="AA274" i="9" a="1"/>
  <c r="AA274" i="9" s="1"/>
  <c r="X268" i="10" s="1"/>
  <c r="AA275" i="9" a="1"/>
  <c r="AA275" i="9" s="1"/>
  <c r="X269" i="10" s="1"/>
  <c r="AA276" i="9" a="1"/>
  <c r="AA276" i="9" s="1"/>
  <c r="X270" i="10" s="1"/>
  <c r="AA277" i="9" a="1"/>
  <c r="AA277" i="9" s="1"/>
  <c r="X271" i="10" s="1"/>
  <c r="AA278" i="9" a="1"/>
  <c r="AA278" i="9" s="1"/>
  <c r="X272" i="10" s="1"/>
  <c r="AA279" i="9" a="1"/>
  <c r="AA279" i="9" s="1"/>
  <c r="X273" i="10" s="1"/>
  <c r="AA280" i="9" a="1"/>
  <c r="AA280" i="9" s="1"/>
  <c r="X274" i="10" s="1"/>
  <c r="AA281" i="9" a="1"/>
  <c r="AA281" i="9" s="1"/>
  <c r="X275" i="10" s="1"/>
  <c r="AA282" i="9" a="1"/>
  <c r="AA282" i="9" s="1"/>
  <c r="X276" i="10" s="1"/>
  <c r="AA283" i="9" a="1"/>
  <c r="AA283" i="9" s="1"/>
  <c r="X277" i="10" s="1"/>
  <c r="AA284" i="9" a="1"/>
  <c r="AA284" i="9" s="1"/>
  <c r="X278" i="10" s="1"/>
  <c r="AA285" i="9" a="1"/>
  <c r="AA285" i="9" s="1"/>
  <c r="X279" i="10" s="1"/>
  <c r="AA286" i="9" a="1"/>
  <c r="AA286" i="9" s="1"/>
  <c r="X280" i="10" s="1"/>
  <c r="AA287" i="9" a="1"/>
  <c r="AA287" i="9" s="1"/>
  <c r="X281" i="10" s="1"/>
  <c r="AA288" i="9" a="1"/>
  <c r="AA288" i="9" s="1"/>
  <c r="X282" i="10" s="1"/>
  <c r="AA289" i="9" a="1"/>
  <c r="AA289" i="9" s="1"/>
  <c r="X283" i="10" s="1"/>
  <c r="AA290" i="9" a="1"/>
  <c r="AA290" i="9" s="1"/>
  <c r="X284" i="10" s="1"/>
  <c r="AA291" i="9" a="1"/>
  <c r="AA291" i="9" s="1"/>
  <c r="X285" i="10" s="1"/>
  <c r="AA292" i="9" a="1"/>
  <c r="AA292" i="9" s="1"/>
  <c r="X286" i="10" s="1"/>
  <c r="AA293" i="9" a="1"/>
  <c r="AA293" i="9" s="1"/>
  <c r="X287" i="10" s="1"/>
  <c r="AA294" i="9" a="1"/>
  <c r="AA294" i="9" s="1"/>
  <c r="X288" i="10" s="1"/>
  <c r="AA295" i="9" a="1"/>
  <c r="AA295" i="9" s="1"/>
  <c r="X289" i="10" s="1"/>
  <c r="AA296" i="9" a="1"/>
  <c r="AA296" i="9" s="1"/>
  <c r="X290" i="10" s="1"/>
  <c r="AA297" i="9" a="1"/>
  <c r="AA297" i="9" s="1"/>
  <c r="X291" i="10" s="1"/>
  <c r="AA298" i="9" a="1"/>
  <c r="AA298" i="9" s="1"/>
  <c r="X292" i="10" s="1"/>
  <c r="AA299" i="9" a="1"/>
  <c r="AA299" i="9" s="1"/>
  <c r="X293" i="10" s="1"/>
  <c r="AA300" i="9" a="1"/>
  <c r="AA300" i="9" s="1"/>
  <c r="X294" i="10" s="1"/>
  <c r="AA301" i="9" a="1"/>
  <c r="AA301" i="9" s="1"/>
  <c r="X295" i="10" s="1"/>
  <c r="AA302" i="9" a="1"/>
  <c r="AA302" i="9" s="1"/>
  <c r="X296" i="10" s="1"/>
  <c r="AA303" i="9" a="1"/>
  <c r="AA303" i="9" s="1"/>
  <c r="X297" i="10" s="1"/>
  <c r="AA304" i="9" a="1"/>
  <c r="AA304" i="9" s="1"/>
  <c r="X298" i="10" s="1"/>
  <c r="AA305" i="9" a="1"/>
  <c r="AA305" i="9" s="1"/>
  <c r="X299" i="10" s="1"/>
  <c r="AA306" i="9" a="1"/>
  <c r="AA306" i="9" s="1"/>
  <c r="X300" i="10" s="1"/>
  <c r="AA307" i="9" a="1"/>
  <c r="AA307" i="9" s="1"/>
  <c r="X301" i="10" s="1"/>
  <c r="AA308" i="9" a="1"/>
  <c r="AA308" i="9" s="1"/>
  <c r="X302" i="10" s="1"/>
  <c r="AA309" i="9" a="1"/>
  <c r="AA309" i="9" s="1"/>
  <c r="X303" i="10" s="1"/>
  <c r="AA310" i="9" a="1"/>
  <c r="AA310" i="9" s="1"/>
  <c r="X304" i="10" s="1"/>
  <c r="AA311" i="9" a="1"/>
  <c r="AA311" i="9" s="1"/>
  <c r="X305" i="10" s="1"/>
  <c r="AA312" i="9" a="1"/>
  <c r="AA312" i="9" s="1"/>
  <c r="X306" i="10" s="1"/>
  <c r="AA313" i="9" a="1"/>
  <c r="AA313" i="9" s="1"/>
  <c r="X307" i="10" s="1"/>
  <c r="AA314" i="9" a="1"/>
  <c r="AA314" i="9" s="1"/>
  <c r="X308" i="10" s="1"/>
  <c r="AA315" i="9" a="1"/>
  <c r="AA315" i="9" s="1"/>
  <c r="X309" i="10" s="1"/>
  <c r="AA316" i="9" a="1"/>
  <c r="AA316" i="9" s="1"/>
  <c r="X310" i="10" s="1"/>
  <c r="AA317" i="9" a="1"/>
  <c r="AA317" i="9" s="1"/>
  <c r="X311" i="10" s="1"/>
  <c r="AA318" i="9" a="1"/>
  <c r="AA318" i="9" s="1"/>
  <c r="X312" i="10" s="1"/>
  <c r="AA319" i="9" a="1"/>
  <c r="AA319" i="9" s="1"/>
  <c r="X313" i="10" s="1"/>
  <c r="AA320" i="9" a="1"/>
  <c r="AA320" i="9" s="1"/>
  <c r="X314" i="10" s="1"/>
  <c r="AA321" i="9" a="1"/>
  <c r="AA321" i="9" s="1"/>
  <c r="X315" i="10" s="1"/>
  <c r="AA322" i="9" a="1"/>
  <c r="AA322" i="9" s="1"/>
  <c r="X316" i="10" s="1"/>
  <c r="AA323" i="9" a="1"/>
  <c r="AA323" i="9" s="1"/>
  <c r="X317" i="10" s="1"/>
  <c r="AA324" i="9" a="1"/>
  <c r="AA324" i="9" s="1"/>
  <c r="X318" i="10" s="1"/>
  <c r="AA325" i="9" a="1"/>
  <c r="AA325" i="9" s="1"/>
  <c r="X319" i="10" s="1"/>
  <c r="AA326" i="9" a="1"/>
  <c r="AA326" i="9" s="1"/>
  <c r="AA327" i="9" a="1"/>
  <c r="AA327" i="9" s="1"/>
  <c r="AA328" i="9" a="1"/>
  <c r="AA328" i="9" s="1"/>
  <c r="AA329" i="9" a="1"/>
  <c r="AA329" i="9" s="1"/>
  <c r="AA330" i="9" a="1"/>
  <c r="AA330" i="9" s="1"/>
  <c r="AA331" i="9" a="1"/>
  <c r="AA331" i="9" s="1"/>
  <c r="AA332" i="9" a="1"/>
  <c r="AA332" i="9" s="1"/>
  <c r="AA333" i="9" a="1"/>
  <c r="AA333" i="9" s="1"/>
  <c r="AA334" i="9" a="1"/>
  <c r="AA334" i="9" s="1"/>
  <c r="AA335" i="9" a="1"/>
  <c r="AA335" i="9" s="1"/>
  <c r="AA336" i="9" a="1"/>
  <c r="AA336" i="9" s="1"/>
  <c r="AA337" i="9" a="1"/>
  <c r="AA337" i="9" s="1"/>
  <c r="AA338" i="9" a="1"/>
  <c r="AA338" i="9" s="1"/>
  <c r="AA339" i="9" a="1"/>
  <c r="AA339" i="9" s="1"/>
  <c r="AA340" i="9" a="1"/>
  <c r="AA340" i="9" s="1"/>
  <c r="AA341" i="9" a="1"/>
  <c r="AA341" i="9" s="1"/>
  <c r="AA342" i="9" a="1"/>
  <c r="AA342" i="9" s="1"/>
  <c r="AA343" i="9" a="1"/>
  <c r="AA343" i="9" s="1"/>
  <c r="AA344" i="9" a="1"/>
  <c r="AA344" i="9" s="1"/>
  <c r="AA345" i="9" a="1"/>
  <c r="AA345" i="9" s="1"/>
  <c r="AA346" i="9" a="1"/>
  <c r="AA346" i="9" s="1"/>
  <c r="AA347" i="9" a="1"/>
  <c r="AA347" i="9" s="1"/>
  <c r="AA348" i="9" a="1"/>
  <c r="AA348" i="9" s="1"/>
  <c r="AA349" i="9" a="1"/>
  <c r="AA349" i="9" s="1"/>
  <c r="AA350" i="9" a="1"/>
  <c r="AA350" i="9" s="1"/>
  <c r="AA351" i="9" a="1"/>
  <c r="AA351" i="9" s="1"/>
  <c r="AA352" i="9" a="1"/>
  <c r="AA352" i="9" s="1"/>
  <c r="AA353" i="9" a="1"/>
  <c r="AA353" i="9" s="1"/>
  <c r="AA354" i="9" a="1"/>
  <c r="AA354" i="9" s="1"/>
  <c r="AA355" i="9" a="1"/>
  <c r="AA355" i="9" s="1"/>
  <c r="AA356" i="9" a="1"/>
  <c r="AA356" i="9" s="1"/>
  <c r="AA357" i="9" a="1"/>
  <c r="AA357" i="9" s="1"/>
  <c r="AA358" i="9" a="1"/>
  <c r="AA358" i="9" s="1"/>
  <c r="AA359" i="9" a="1"/>
  <c r="AA359" i="9" s="1"/>
  <c r="AA360" i="9" a="1"/>
  <c r="AA360" i="9" s="1"/>
  <c r="AA361" i="9" a="1"/>
  <c r="AA361" i="9" s="1"/>
  <c r="AA362" i="9" a="1"/>
  <c r="AA362" i="9" s="1"/>
  <c r="AA363" i="9" a="1"/>
  <c r="AA363" i="9" s="1"/>
  <c r="AA364" i="9" a="1"/>
  <c r="AA364" i="9" s="1"/>
  <c r="AA365" i="9" a="1"/>
  <c r="AA365" i="9" s="1"/>
  <c r="AA366" i="9" a="1"/>
  <c r="AA366" i="9" s="1"/>
  <c r="AA367" i="9" a="1"/>
  <c r="AA367" i="9" s="1"/>
  <c r="AA368" i="9" a="1"/>
  <c r="AA368" i="9" s="1"/>
  <c r="AA369" i="9" a="1"/>
  <c r="AA369" i="9" s="1"/>
  <c r="AA370" i="9" a="1"/>
  <c r="AA370" i="9" s="1"/>
  <c r="AA371" i="9" a="1"/>
  <c r="AA371" i="9" s="1"/>
  <c r="AA372" i="9" a="1"/>
  <c r="AA372" i="9" s="1"/>
  <c r="AA373" i="9" a="1"/>
  <c r="AA373" i="9" s="1"/>
  <c r="AA374" i="9" a="1"/>
  <c r="AA374" i="9" s="1"/>
  <c r="AA375" i="9" a="1"/>
  <c r="AA375" i="9" s="1"/>
  <c r="AA376" i="9" a="1"/>
  <c r="AA376" i="9" s="1"/>
  <c r="AA377" i="9" a="1"/>
  <c r="AA377" i="9" s="1"/>
  <c r="AA378" i="9" a="1"/>
  <c r="AA378" i="9" s="1"/>
  <c r="AA379" i="9" a="1"/>
  <c r="AA379" i="9" s="1"/>
  <c r="AA380" i="9" a="1"/>
  <c r="AA380" i="9" s="1"/>
  <c r="AA381" i="9" a="1"/>
  <c r="AA381" i="9" s="1"/>
  <c r="AA382" i="9" a="1"/>
  <c r="AA382" i="9" s="1"/>
  <c r="AA383" i="9" a="1"/>
  <c r="AA383" i="9" s="1"/>
  <c r="AA384" i="9" a="1"/>
  <c r="AA384" i="9" s="1"/>
  <c r="AA385" i="9" a="1"/>
  <c r="AA385" i="9" s="1"/>
  <c r="AA386" i="9" a="1"/>
  <c r="AA386" i="9" s="1"/>
  <c r="AA387" i="9" a="1"/>
  <c r="AA387" i="9" s="1"/>
  <c r="AA388" i="9" a="1"/>
  <c r="AA388" i="9" s="1"/>
  <c r="AA389" i="9" a="1"/>
  <c r="AA389" i="9" s="1"/>
  <c r="AA390" i="9" a="1"/>
  <c r="AA390" i="9" s="1"/>
  <c r="AA391" i="9" a="1"/>
  <c r="AA391" i="9" s="1"/>
  <c r="AA392" i="9" a="1"/>
  <c r="AA392" i="9" s="1"/>
  <c r="AA393" i="9" a="1"/>
  <c r="AA393" i="9" s="1"/>
  <c r="AA394" i="9" a="1"/>
  <c r="AA394" i="9" s="1"/>
  <c r="AA395" i="9" a="1"/>
  <c r="AA395" i="9" s="1"/>
  <c r="AA396" i="9" a="1"/>
  <c r="AA396" i="9" s="1"/>
  <c r="AA397" i="9" a="1"/>
  <c r="AA397" i="9" s="1"/>
  <c r="AA398" i="9" a="1"/>
  <c r="AA398" i="9" s="1"/>
  <c r="AA399" i="9" a="1"/>
  <c r="AA399" i="9" s="1"/>
  <c r="AA400" i="9" a="1"/>
  <c r="AA400" i="9" s="1"/>
  <c r="AA401" i="9" a="1"/>
  <c r="AA401" i="9" s="1"/>
  <c r="AA402" i="9" a="1"/>
  <c r="AA402" i="9" s="1"/>
  <c r="AA403" i="9" a="1"/>
  <c r="AA403" i="9" s="1"/>
  <c r="AA404" i="9" a="1"/>
  <c r="AA404" i="9" s="1"/>
  <c r="AA405" i="9" a="1"/>
  <c r="AA405" i="9" s="1"/>
  <c r="AA406" i="9" a="1"/>
  <c r="AA406" i="9" s="1"/>
  <c r="AA407" i="9" a="1"/>
  <c r="AA407" i="9" s="1"/>
  <c r="AA408" i="9" a="1"/>
  <c r="AA408" i="9" s="1"/>
  <c r="AA409" i="9" a="1"/>
  <c r="AA409" i="9" s="1"/>
  <c r="AA410" i="9" a="1"/>
  <c r="AA410" i="9" s="1"/>
  <c r="AA411" i="9" a="1"/>
  <c r="AA411" i="9" s="1"/>
  <c r="AA412" i="9" a="1"/>
  <c r="AA412" i="9" s="1"/>
  <c r="AA413" i="9" a="1"/>
  <c r="AA413" i="9" s="1"/>
  <c r="AA414" i="9" a="1"/>
  <c r="AA414" i="9" s="1"/>
  <c r="AA415" i="9" a="1"/>
  <c r="AA415" i="9" s="1"/>
  <c r="AA416" i="9" a="1"/>
  <c r="AA416" i="9" s="1"/>
  <c r="AA417" i="9" a="1"/>
  <c r="AA417" i="9" s="1"/>
  <c r="AA418" i="9" a="1"/>
  <c r="AA418" i="9" s="1"/>
  <c r="AA419" i="9" a="1"/>
  <c r="AA419" i="9" s="1"/>
  <c r="AA420" i="9" a="1"/>
  <c r="AA420" i="9" s="1"/>
  <c r="AA421" i="9" a="1"/>
  <c r="AA421" i="9" s="1"/>
  <c r="AA422" i="9" a="1"/>
  <c r="AA422" i="9" s="1"/>
  <c r="AA423" i="9" a="1"/>
  <c r="AA423" i="9" s="1"/>
  <c r="AA424" i="9" a="1"/>
  <c r="AA424" i="9" s="1"/>
  <c r="AA425" i="9" a="1"/>
  <c r="AA425" i="9" s="1"/>
  <c r="AA426" i="9" a="1"/>
  <c r="AA426" i="9" s="1"/>
  <c r="AA427" i="9" a="1"/>
  <c r="AA427" i="9" s="1"/>
  <c r="AA428" i="9" a="1"/>
  <c r="AA428" i="9" s="1"/>
  <c r="AA429" i="9" a="1"/>
  <c r="AA429" i="9" s="1"/>
  <c r="AA430" i="9" a="1"/>
  <c r="AA430" i="9" s="1"/>
  <c r="AA431" i="9" a="1"/>
  <c r="AA431" i="9" s="1"/>
  <c r="AA432" i="9" a="1"/>
  <c r="AA432" i="9" s="1"/>
  <c r="AA433" i="9" a="1"/>
  <c r="AA433" i="9" s="1"/>
  <c r="AA3" i="9" a="1"/>
  <c r="AA3" i="9" s="1"/>
  <c r="Z4" i="9" a="1"/>
  <c r="Z4" i="9" s="1"/>
  <c r="Z5" i="9" a="1"/>
  <c r="Z5" i="9" s="1"/>
  <c r="Z6" i="9" a="1"/>
  <c r="Z6" i="9" s="1"/>
  <c r="Z7" i="9" a="1"/>
  <c r="Z7" i="9" s="1"/>
  <c r="Z8" i="9" a="1"/>
  <c r="Z8" i="9" s="1"/>
  <c r="Z9" i="9" a="1"/>
  <c r="Z9" i="9" s="1"/>
  <c r="Z10" i="9" a="1"/>
  <c r="Z10" i="9" s="1"/>
  <c r="W4" i="10" s="1"/>
  <c r="Z11" i="9" a="1"/>
  <c r="Z11" i="9" s="1"/>
  <c r="W5" i="10" s="1"/>
  <c r="Z12" i="9" a="1"/>
  <c r="Z12" i="9" s="1"/>
  <c r="Z13" i="9" a="1"/>
  <c r="Z13" i="9" s="1"/>
  <c r="Z14" i="9" a="1"/>
  <c r="Z14" i="9" s="1"/>
  <c r="Z15" i="9" a="1"/>
  <c r="Z15" i="9" s="1"/>
  <c r="W9" i="11" s="1"/>
  <c r="Z16" i="9" a="1"/>
  <c r="Z16" i="9" s="1"/>
  <c r="Z17" i="9" a="1"/>
  <c r="Z17" i="9" s="1"/>
  <c r="Z18" i="9" a="1"/>
  <c r="Z18" i="9" s="1"/>
  <c r="Z19" i="9" a="1"/>
  <c r="Z19" i="9" s="1"/>
  <c r="Z20" i="9" a="1"/>
  <c r="Z20" i="9" s="1"/>
  <c r="Z21" i="9" a="1"/>
  <c r="Z21" i="9" s="1"/>
  <c r="Z22" i="9" a="1"/>
  <c r="Z22" i="9" s="1"/>
  <c r="W16" i="12" s="1"/>
  <c r="Z23" i="9" a="1"/>
  <c r="Z23" i="9" s="1"/>
  <c r="Z24" i="9" a="1"/>
  <c r="Z24" i="9" s="1"/>
  <c r="Z25" i="9" a="1"/>
  <c r="Z25" i="9" s="1"/>
  <c r="Z26" i="9" a="1"/>
  <c r="Z26" i="9" s="1"/>
  <c r="Z27" i="9" a="1"/>
  <c r="Z27" i="9" s="1"/>
  <c r="W21" i="12" s="1"/>
  <c r="Z28" i="9" a="1"/>
  <c r="Z28" i="9" s="1"/>
  <c r="Z29" i="9" a="1"/>
  <c r="Z29" i="9" s="1"/>
  <c r="Z30" i="9" a="1"/>
  <c r="Z30" i="9" s="1"/>
  <c r="Z31" i="9" a="1"/>
  <c r="Z31" i="9" s="1"/>
  <c r="W25" i="11" s="1"/>
  <c r="Z32" i="9" a="1"/>
  <c r="Z32" i="9" s="1"/>
  <c r="Z33" i="9" a="1"/>
  <c r="Z33" i="9" s="1"/>
  <c r="Z34" i="9" a="1"/>
  <c r="Z34" i="9" s="1"/>
  <c r="W28" i="12" s="1"/>
  <c r="Z35" i="9" a="1"/>
  <c r="Z35" i="9" s="1"/>
  <c r="Z36" i="9" a="1"/>
  <c r="Z36" i="9" s="1"/>
  <c r="Z37" i="9" a="1"/>
  <c r="Z37" i="9" s="1"/>
  <c r="Z38" i="9" a="1"/>
  <c r="Z38" i="9" s="1"/>
  <c r="Z39" i="9" a="1"/>
  <c r="Z39" i="9" s="1"/>
  <c r="Z40" i="9" a="1"/>
  <c r="Z40" i="9" s="1"/>
  <c r="Z41" i="9" a="1"/>
  <c r="Z41" i="9" s="1"/>
  <c r="Z42" i="9" a="1"/>
  <c r="Z42" i="9" s="1"/>
  <c r="Z43" i="9" a="1"/>
  <c r="Z43" i="9" s="1"/>
  <c r="W37" i="11" s="1"/>
  <c r="Z44" i="9" a="1"/>
  <c r="Z44" i="9" s="1"/>
  <c r="Z45" i="9" a="1"/>
  <c r="Z45" i="9" s="1"/>
  <c r="Z46" i="9" a="1"/>
  <c r="Z46" i="9" s="1"/>
  <c r="W40" i="12" s="1"/>
  <c r="Z47" i="9" a="1"/>
  <c r="Z47" i="9" s="1"/>
  <c r="Z48" i="9" a="1"/>
  <c r="Z48" i="9" s="1"/>
  <c r="Z49" i="9" a="1"/>
  <c r="Z49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Z58" i="9" a="1"/>
  <c r="Z58" i="9" s="1"/>
  <c r="W52" i="11" s="1"/>
  <c r="Z59" i="9" a="1"/>
  <c r="Z59" i="9" s="1"/>
  <c r="W53" i="11" s="1"/>
  <c r="Z60" i="9" a="1"/>
  <c r="Z60" i="9" s="1"/>
  <c r="Z61" i="9" a="1"/>
  <c r="Z61" i="9" s="1"/>
  <c r="Z62" i="9" a="1"/>
  <c r="Z62" i="9" s="1"/>
  <c r="Z63" i="9" a="1"/>
  <c r="Z63" i="9" s="1"/>
  <c r="W57" i="11" s="1"/>
  <c r="Z64" i="9" a="1"/>
  <c r="Z64" i="9" s="1"/>
  <c r="Z65" i="9" a="1"/>
  <c r="Z65" i="9" s="1"/>
  <c r="Z66" i="9" a="1"/>
  <c r="Z66" i="9" s="1"/>
  <c r="Z67" i="9" a="1"/>
  <c r="Z67" i="9" s="1"/>
  <c r="Z68" i="9" a="1"/>
  <c r="Z68" i="9" s="1"/>
  <c r="Z69" i="9" a="1"/>
  <c r="Z69" i="9" s="1"/>
  <c r="Z70" i="9" a="1"/>
  <c r="Z70" i="9" s="1"/>
  <c r="W64" i="12" s="1"/>
  <c r="Z71" i="9" a="1"/>
  <c r="Z71" i="9" s="1"/>
  <c r="Z72" i="9" a="1"/>
  <c r="Z72" i="9" s="1"/>
  <c r="Z73" i="9" a="1"/>
  <c r="Z73" i="9" s="1"/>
  <c r="Z74" i="9" a="1"/>
  <c r="Z74" i="9" s="1"/>
  <c r="W68" i="14" s="1"/>
  <c r="Z75" i="9" a="1"/>
  <c r="Z75" i="9" s="1"/>
  <c r="W69" i="14" s="1"/>
  <c r="Z76" i="9" a="1"/>
  <c r="Z76" i="9" s="1"/>
  <c r="Z77" i="9" a="1"/>
  <c r="Z77" i="9" s="1"/>
  <c r="W71" i="14" s="1"/>
  <c r="Z78" i="9" a="1"/>
  <c r="Z78" i="9" s="1"/>
  <c r="W72" i="14" s="1"/>
  <c r="Z79" i="9" a="1"/>
  <c r="Z79" i="9" s="1"/>
  <c r="Z80" i="9" a="1"/>
  <c r="Z80" i="9" s="1"/>
  <c r="W74" i="14" s="1"/>
  <c r="Z81" i="9" a="1"/>
  <c r="Z81" i="9" s="1"/>
  <c r="W75" i="14" s="1"/>
  <c r="Z82" i="9" a="1"/>
  <c r="Z82" i="9" s="1"/>
  <c r="W76" i="14" s="1"/>
  <c r="Z83" i="9" a="1"/>
  <c r="Z83" i="9" s="1"/>
  <c r="W77" i="14" s="1"/>
  <c r="Z84" i="9" a="1"/>
  <c r="Z84" i="9" s="1"/>
  <c r="Z85" i="9" a="1"/>
  <c r="Z85" i="9" s="1"/>
  <c r="W79" i="14" s="1"/>
  <c r="Z86" i="9" a="1"/>
  <c r="Z86" i="9" s="1"/>
  <c r="W80" i="14" s="1"/>
  <c r="Z87" i="9" a="1"/>
  <c r="Z87" i="9" s="1"/>
  <c r="Z88" i="9" a="1"/>
  <c r="Z88" i="9" s="1"/>
  <c r="Z89" i="9" a="1"/>
  <c r="Z89" i="9" s="1"/>
  <c r="W83" i="14" s="1"/>
  <c r="Z90" i="9" a="1"/>
  <c r="Z90" i="9" s="1"/>
  <c r="W84" i="14" s="1"/>
  <c r="Z91" i="9" a="1"/>
  <c r="Z91" i="9" s="1"/>
  <c r="Z92" i="9" a="1"/>
  <c r="Z92" i="9" s="1"/>
  <c r="W86" i="14" s="1"/>
  <c r="Z93" i="9" a="1"/>
  <c r="Z93" i="9" s="1"/>
  <c r="W87" i="14" s="1"/>
  <c r="Z94" i="9" a="1"/>
  <c r="Z94" i="9" s="1"/>
  <c r="W88" i="14" s="1"/>
  <c r="Z95" i="9" a="1"/>
  <c r="Z95" i="9" s="1"/>
  <c r="Z96" i="9" a="1"/>
  <c r="Z96" i="9" s="1"/>
  <c r="W90" i="14" s="1"/>
  <c r="Z97" i="9" a="1"/>
  <c r="Z97" i="9" s="1"/>
  <c r="Z98" i="9" a="1"/>
  <c r="Z98" i="9" s="1"/>
  <c r="W92" i="14" s="1"/>
  <c r="Z99" i="9" a="1"/>
  <c r="Z99" i="9" s="1"/>
  <c r="W93" i="14" s="1"/>
  <c r="Z100" i="9" a="1"/>
  <c r="Z100" i="9" s="1"/>
  <c r="Z101" i="9" a="1"/>
  <c r="Z101" i="9" s="1"/>
  <c r="W95" i="14" s="1"/>
  <c r="Z102" i="9" a="1"/>
  <c r="Z102" i="9" s="1"/>
  <c r="W96" i="14" s="1"/>
  <c r="Z103" i="9" a="1"/>
  <c r="Z103" i="9" s="1"/>
  <c r="Z104" i="9" a="1"/>
  <c r="Z104" i="9" s="1"/>
  <c r="Z105" i="9" a="1"/>
  <c r="Z105" i="9" s="1"/>
  <c r="W99" i="14" s="1"/>
  <c r="Z106" i="9" a="1"/>
  <c r="Z106" i="9" s="1"/>
  <c r="W100" i="14" s="1"/>
  <c r="Z107" i="9" a="1"/>
  <c r="Z107" i="9" s="1"/>
  <c r="W101" i="14" s="1"/>
  <c r="Z108" i="9" a="1"/>
  <c r="Z108" i="9" s="1"/>
  <c r="Z109" i="9" a="1"/>
  <c r="Z109" i="9" s="1"/>
  <c r="W103" i="14" s="1"/>
  <c r="Z110" i="9" a="1"/>
  <c r="Z110" i="9" s="1"/>
  <c r="W104" i="14" s="1"/>
  <c r="Z111" i="9" a="1"/>
  <c r="Z111" i="9" s="1"/>
  <c r="Z112" i="9" a="1"/>
  <c r="Z112" i="9" s="1"/>
  <c r="Z113" i="9" a="1"/>
  <c r="Z113" i="9" s="1"/>
  <c r="W107" i="14" s="1"/>
  <c r="Z114" i="9" a="1"/>
  <c r="Z114" i="9" s="1"/>
  <c r="W108" i="14" s="1"/>
  <c r="Z115" i="9" a="1"/>
  <c r="Z115" i="9" s="1"/>
  <c r="W109" i="14" s="1"/>
  <c r="Z116" i="9" a="1"/>
  <c r="Z116" i="9" s="1"/>
  <c r="Z117" i="9" a="1"/>
  <c r="Z117" i="9" s="1"/>
  <c r="W111" i="14" s="1"/>
  <c r="Z118" i="9" a="1"/>
  <c r="Z118" i="9" s="1"/>
  <c r="W112" i="14" s="1"/>
  <c r="Z119" i="9" a="1"/>
  <c r="Z119" i="9" s="1"/>
  <c r="Z120" i="9" a="1"/>
  <c r="Z120" i="9" s="1"/>
  <c r="Z121" i="9" a="1"/>
  <c r="Z121" i="9" s="1"/>
  <c r="W115" i="14" s="1"/>
  <c r="Z122" i="9" a="1"/>
  <c r="Z122" i="9" s="1"/>
  <c r="W116" i="14" s="1"/>
  <c r="Z123" i="9" a="1"/>
  <c r="Z123" i="9" s="1"/>
  <c r="Z124" i="9" a="1"/>
  <c r="Z124" i="9" s="1"/>
  <c r="W118" i="14" s="1"/>
  <c r="Z125" i="9" a="1"/>
  <c r="Z125" i="9" s="1"/>
  <c r="W119" i="14" s="1"/>
  <c r="Z126" i="9" a="1"/>
  <c r="Z126" i="9" s="1"/>
  <c r="W120" i="14" s="1"/>
  <c r="Z127" i="9" a="1"/>
  <c r="Z127" i="9" s="1"/>
  <c r="Z128" i="9" a="1"/>
  <c r="Z128" i="9" s="1"/>
  <c r="Z129" i="9" a="1"/>
  <c r="Z129" i="9" s="1"/>
  <c r="W123" i="14" s="1"/>
  <c r="Z130" i="9" a="1"/>
  <c r="Z130" i="9" s="1"/>
  <c r="W124" i="14" s="1"/>
  <c r="Z131" i="9" a="1"/>
  <c r="Z131" i="9" s="1"/>
  <c r="Z132" i="9" a="1"/>
  <c r="Z132" i="9" s="1"/>
  <c r="Z133" i="9" a="1"/>
  <c r="Z133" i="9" s="1"/>
  <c r="W127" i="14" s="1"/>
  <c r="Z134" i="9" a="1"/>
  <c r="Z134" i="9" s="1"/>
  <c r="Z135" i="9" a="1"/>
  <c r="Z135" i="9" s="1"/>
  <c r="W129" i="11" s="1"/>
  <c r="Z136" i="9" a="1"/>
  <c r="Z136" i="9" s="1"/>
  <c r="Z137" i="9" a="1"/>
  <c r="Z137" i="9" s="1"/>
  <c r="Z138" i="9" a="1"/>
  <c r="Z138" i="9" s="1"/>
  <c r="Z139" i="9" a="1"/>
  <c r="Z139" i="9" s="1"/>
  <c r="Z140" i="9" a="1"/>
  <c r="Z140" i="9" s="1"/>
  <c r="Z141" i="9" a="1"/>
  <c r="Z141" i="9" s="1"/>
  <c r="Z142" i="9" a="1"/>
  <c r="Z142" i="9" s="1"/>
  <c r="W136" i="11" s="1"/>
  <c r="Z143" i="9" a="1"/>
  <c r="Z143" i="9" s="1"/>
  <c r="W137" i="12" s="1"/>
  <c r="Z144" i="9" a="1"/>
  <c r="Z144" i="9" s="1"/>
  <c r="W138" i="10" s="1"/>
  <c r="Z145" i="9" a="1"/>
  <c r="Z145" i="9" s="1"/>
  <c r="Z146" i="9" a="1"/>
  <c r="Z146" i="9" s="1"/>
  <c r="Z147" i="9" a="1"/>
  <c r="Z147" i="9" s="1"/>
  <c r="W141" i="10" s="1"/>
  <c r="Z148" i="9" a="1"/>
  <c r="Z148" i="9" s="1"/>
  <c r="W142" i="11" s="1"/>
  <c r="Z149" i="9" a="1"/>
  <c r="Z149" i="9" s="1"/>
  <c r="Z150" i="9" a="1"/>
  <c r="Z150" i="9" s="1"/>
  <c r="Z151" i="9" a="1"/>
  <c r="Z151" i="9" s="1"/>
  <c r="Z152" i="9" a="1"/>
  <c r="Z152" i="9" s="1"/>
  <c r="Z153" i="9" a="1"/>
  <c r="Z153" i="9" s="1"/>
  <c r="Z154" i="9" a="1"/>
  <c r="Z154" i="9" s="1"/>
  <c r="W148" i="11" s="1"/>
  <c r="Z155" i="9" a="1"/>
  <c r="Z155" i="9" s="1"/>
  <c r="W149" i="10" s="1"/>
  <c r="Z156" i="9" a="1"/>
  <c r="Z156" i="9" s="1"/>
  <c r="W150" i="10" s="1"/>
  <c r="Z157" i="9" a="1"/>
  <c r="Z157" i="9" s="1"/>
  <c r="W151" i="11" s="1"/>
  <c r="Z158" i="9" a="1"/>
  <c r="Z158" i="9" s="1"/>
  <c r="Z159" i="9" a="1"/>
  <c r="Z159" i="9" s="1"/>
  <c r="W153" i="10" s="1"/>
  <c r="Z160" i="9" a="1"/>
  <c r="Z160" i="9" s="1"/>
  <c r="Z161" i="9" a="1"/>
  <c r="Z161" i="9" s="1"/>
  <c r="Z162" i="9" a="1"/>
  <c r="Z162" i="9" s="1"/>
  <c r="Z163" i="9" a="1"/>
  <c r="Z163" i="9" s="1"/>
  <c r="Z164" i="9" a="1"/>
  <c r="Z164" i="9" s="1"/>
  <c r="W158" i="11" s="1"/>
  <c r="Z165" i="9" a="1"/>
  <c r="Z165" i="9" s="1"/>
  <c r="Z166" i="9" a="1"/>
  <c r="Z166" i="9" s="1"/>
  <c r="W160" i="11" s="1"/>
  <c r="Z167" i="9" a="1"/>
  <c r="Z167" i="9" s="1"/>
  <c r="W161" i="11" s="1"/>
  <c r="Z168" i="9" a="1"/>
  <c r="Z168" i="9" s="1"/>
  <c r="W162" i="10" s="1"/>
  <c r="Z169" i="9" a="1"/>
  <c r="Z169" i="9" s="1"/>
  <c r="Z170" i="9" a="1"/>
  <c r="Z170" i="9" s="1"/>
  <c r="Z171" i="9" a="1"/>
  <c r="Z171" i="9" s="1"/>
  <c r="Z172" i="9" a="1"/>
  <c r="Z172" i="9" s="1"/>
  <c r="Z173" i="9" a="1"/>
  <c r="Z173" i="9" s="1"/>
  <c r="Z174" i="9" a="1"/>
  <c r="Z174" i="9" s="1"/>
  <c r="Z175" i="9" a="1"/>
  <c r="Z175" i="9" s="1"/>
  <c r="W169" i="11" s="1"/>
  <c r="Z176" i="9" a="1"/>
  <c r="Z176" i="9" s="1"/>
  <c r="W170" i="11" s="1"/>
  <c r="Z177" i="9" a="1"/>
  <c r="Z177" i="9" s="1"/>
  <c r="Z178" i="9" a="1"/>
  <c r="Z178" i="9" s="1"/>
  <c r="W172" i="10" s="1"/>
  <c r="Z179" i="9" a="1"/>
  <c r="Z179" i="9" s="1"/>
  <c r="W173" i="11" s="1"/>
  <c r="Z180" i="9" a="1"/>
  <c r="Z180" i="9" s="1"/>
  <c r="W174" i="11" s="1"/>
  <c r="Z181" i="9" a="1"/>
  <c r="Z181" i="9" s="1"/>
  <c r="Z182" i="9" a="1"/>
  <c r="Z182" i="9" s="1"/>
  <c r="Z183" i="9" a="1"/>
  <c r="Z183" i="9" s="1"/>
  <c r="W177" i="11" s="1"/>
  <c r="Z184" i="9" a="1"/>
  <c r="Z184" i="9" s="1"/>
  <c r="Z185" i="9" a="1"/>
  <c r="Z185" i="9" s="1"/>
  <c r="Z186" i="9" a="1"/>
  <c r="Z186" i="9" s="1"/>
  <c r="Z187" i="9" a="1"/>
  <c r="Z187" i="9" s="1"/>
  <c r="W181" i="11" s="1"/>
  <c r="Z188" i="9" a="1"/>
  <c r="Z188" i="9" s="1"/>
  <c r="W182" i="10" s="1"/>
  <c r="Z189" i="9" a="1"/>
  <c r="Z189" i="9" s="1"/>
  <c r="Z190" i="9" a="1"/>
  <c r="Z190" i="9" s="1"/>
  <c r="W184" i="10" s="1"/>
  <c r="Z191" i="9" a="1"/>
  <c r="Z191" i="9" s="1"/>
  <c r="W185" i="10" s="1"/>
  <c r="Z192" i="9" a="1"/>
  <c r="Z192" i="9" s="1"/>
  <c r="Z193" i="9" a="1"/>
  <c r="Z193" i="9" s="1"/>
  <c r="Z194" i="9" a="1"/>
  <c r="Z194" i="9" s="1"/>
  <c r="Z195" i="9" a="1"/>
  <c r="Z195" i="9" s="1"/>
  <c r="W189" i="11" s="1"/>
  <c r="Z196" i="9" a="1"/>
  <c r="Z196" i="9" s="1"/>
  <c r="W190" i="11" s="1"/>
  <c r="Z197" i="9" a="1"/>
  <c r="Z197" i="9" s="1"/>
  <c r="Z198" i="9" a="1"/>
  <c r="Z198" i="9" s="1"/>
  <c r="W192" i="11" s="1"/>
  <c r="Z199" i="9" a="1"/>
  <c r="Z199" i="9" s="1"/>
  <c r="W193" i="11" s="1"/>
  <c r="Z200" i="9" a="1"/>
  <c r="Z200" i="9" s="1"/>
  <c r="W194" i="10" s="1"/>
  <c r="Z201" i="9" a="1"/>
  <c r="Z201" i="9" s="1"/>
  <c r="Z202" i="9" a="1"/>
  <c r="Z202" i="9" s="1"/>
  <c r="Z203" i="9" a="1"/>
  <c r="Z203" i="9" s="1"/>
  <c r="W197" i="10" s="1"/>
  <c r="Z204" i="9" a="1"/>
  <c r="Z204" i="9" s="1"/>
  <c r="W198" i="10" s="1"/>
  <c r="Z205" i="9" a="1"/>
  <c r="Z205" i="9" s="1"/>
  <c r="Z206" i="9" a="1"/>
  <c r="Z206" i="9" s="1"/>
  <c r="W200" i="10" s="1"/>
  <c r="Z207" i="9" a="1"/>
  <c r="Z207" i="9" s="1"/>
  <c r="W201" i="10" s="1"/>
  <c r="Z208" i="9" a="1"/>
  <c r="Z208" i="9" s="1"/>
  <c r="W202" i="10" s="1"/>
  <c r="Z209" i="9" a="1"/>
  <c r="Z209" i="9" s="1"/>
  <c r="Z210" i="9" a="1"/>
  <c r="Z210" i="9" s="1"/>
  <c r="Z211" i="9" a="1"/>
  <c r="Z211" i="9" s="1"/>
  <c r="W205" i="10" s="1"/>
  <c r="Z212" i="9" a="1"/>
  <c r="Z212" i="9" s="1"/>
  <c r="W206" i="10" s="1"/>
  <c r="Z213" i="9" a="1"/>
  <c r="Z213" i="9" s="1"/>
  <c r="Z214" i="9" a="1"/>
  <c r="Z214" i="9" s="1"/>
  <c r="W208" i="10" s="1"/>
  <c r="Z215" i="9" a="1"/>
  <c r="Z215" i="9" s="1"/>
  <c r="W209" i="10" s="1"/>
  <c r="Z216" i="9" a="1"/>
  <c r="Z216" i="9" s="1"/>
  <c r="W210" i="10" s="1"/>
  <c r="Z217" i="9" a="1"/>
  <c r="Z217" i="9" s="1"/>
  <c r="Z218" i="9" a="1"/>
  <c r="Z218" i="9" s="1"/>
  <c r="W212" i="10" s="1"/>
  <c r="Z219" i="9" a="1"/>
  <c r="Z219" i="9" s="1"/>
  <c r="W213" i="10" s="1"/>
  <c r="Z220" i="9" a="1"/>
  <c r="Z220" i="9" s="1"/>
  <c r="W214" i="10" s="1"/>
  <c r="Z221" i="9" a="1"/>
  <c r="Z221" i="9" s="1"/>
  <c r="Z222" i="9" a="1"/>
  <c r="Z222" i="9" s="1"/>
  <c r="W216" i="10" s="1"/>
  <c r="Z223" i="9" a="1"/>
  <c r="Z223" i="9" s="1"/>
  <c r="W217" i="10" s="1"/>
  <c r="Z224" i="9" a="1"/>
  <c r="Z224" i="9" s="1"/>
  <c r="W218" i="10" s="1"/>
  <c r="Z225" i="9" a="1"/>
  <c r="Z225" i="9" s="1"/>
  <c r="Z226" i="9" a="1"/>
  <c r="Z226" i="9" s="1"/>
  <c r="W220" i="10" s="1"/>
  <c r="Z227" i="9" a="1"/>
  <c r="Z227" i="9" s="1"/>
  <c r="W221" i="10" s="1"/>
  <c r="Z228" i="9" a="1"/>
  <c r="Z228" i="9" s="1"/>
  <c r="W222" i="10" s="1"/>
  <c r="Z229" i="9" a="1"/>
  <c r="Z229" i="9" s="1"/>
  <c r="W223" i="10" s="1"/>
  <c r="Z230" i="9" a="1"/>
  <c r="Z230" i="9" s="1"/>
  <c r="W224" i="10" s="1"/>
  <c r="Z231" i="9" a="1"/>
  <c r="Z231" i="9" s="1"/>
  <c r="W225" i="10" s="1"/>
  <c r="Z232" i="9" a="1"/>
  <c r="Z232" i="9" s="1"/>
  <c r="W226" i="10" s="1"/>
  <c r="Z233" i="9" a="1"/>
  <c r="Z233" i="9" s="1"/>
  <c r="Z234" i="9" a="1"/>
  <c r="Z234" i="9" s="1"/>
  <c r="W228" i="10" s="1"/>
  <c r="Z235" i="9" a="1"/>
  <c r="Z235" i="9" s="1"/>
  <c r="W229" i="10" s="1"/>
  <c r="Z236" i="9" a="1"/>
  <c r="Z236" i="9" s="1"/>
  <c r="W230" i="10" s="1"/>
  <c r="Z237" i="9" a="1"/>
  <c r="Z237" i="9" s="1"/>
  <c r="W231" i="10" s="1"/>
  <c r="Z238" i="9" a="1"/>
  <c r="Z238" i="9" s="1"/>
  <c r="W232" i="10" s="1"/>
  <c r="Z239" i="9" a="1"/>
  <c r="Z239" i="9" s="1"/>
  <c r="W233" i="10" s="1"/>
  <c r="Z240" i="9" a="1"/>
  <c r="Z240" i="9" s="1"/>
  <c r="W234" i="10" s="1"/>
  <c r="Z241" i="9" a="1"/>
  <c r="Z241" i="9" s="1"/>
  <c r="Z242" i="9" a="1"/>
  <c r="Z242" i="9" s="1"/>
  <c r="Z243" i="9" a="1"/>
  <c r="Z243" i="9" s="1"/>
  <c r="W237" i="10" s="1"/>
  <c r="Z244" i="9" a="1"/>
  <c r="Z244" i="9" s="1"/>
  <c r="W238" i="10" s="1"/>
  <c r="Z245" i="9" a="1"/>
  <c r="Z245" i="9" s="1"/>
  <c r="Z246" i="9" a="1"/>
  <c r="Z246" i="9" s="1"/>
  <c r="W240" i="10" s="1"/>
  <c r="Z247" i="9" a="1"/>
  <c r="Z247" i="9" s="1"/>
  <c r="W241" i="10" s="1"/>
  <c r="Z248" i="9" a="1"/>
  <c r="Z248" i="9" s="1"/>
  <c r="W242" i="10" s="1"/>
  <c r="Z249" i="9" a="1"/>
  <c r="Z249" i="9" s="1"/>
  <c r="Z250" i="9" a="1"/>
  <c r="Z250" i="9" s="1"/>
  <c r="W244" i="10" s="1"/>
  <c r="Z251" i="9" a="1"/>
  <c r="Z251" i="9" s="1"/>
  <c r="W245" i="10" s="1"/>
  <c r="Z252" i="9" a="1"/>
  <c r="Z252" i="9" s="1"/>
  <c r="W246" i="10" s="1"/>
  <c r="Z253" i="9" a="1"/>
  <c r="Z253" i="9" s="1"/>
  <c r="Z254" i="9" a="1"/>
  <c r="Z254" i="9" s="1"/>
  <c r="W248" i="10" s="1"/>
  <c r="Z255" i="9" a="1"/>
  <c r="Z255" i="9" s="1"/>
  <c r="W249" i="10" s="1"/>
  <c r="Z256" i="9" a="1"/>
  <c r="Z256" i="9" s="1"/>
  <c r="W250" i="10" s="1"/>
  <c r="Z257" i="9" a="1"/>
  <c r="Z257" i="9" s="1"/>
  <c r="Z258" i="9" a="1"/>
  <c r="Z258" i="9" s="1"/>
  <c r="W252" i="10" s="1"/>
  <c r="Z259" i="9" a="1"/>
  <c r="Z259" i="9" s="1"/>
  <c r="Z260" i="9" a="1"/>
  <c r="Z260" i="9" s="1"/>
  <c r="W254" i="10" s="1"/>
  <c r="Z261" i="9" a="1"/>
  <c r="Z261" i="9" s="1"/>
  <c r="W255" i="10" s="1"/>
  <c r="Z262" i="9" a="1"/>
  <c r="Z262" i="9" s="1"/>
  <c r="W256" i="10" s="1"/>
  <c r="Z263" i="9" a="1"/>
  <c r="Z263" i="9" s="1"/>
  <c r="W257" i="10" s="1"/>
  <c r="Z264" i="9" a="1"/>
  <c r="Z264" i="9" s="1"/>
  <c r="W258" i="10" s="1"/>
  <c r="Z265" i="9" a="1"/>
  <c r="Z265" i="9" s="1"/>
  <c r="Z266" i="9" a="1"/>
  <c r="Z266" i="9" s="1"/>
  <c r="W260" i="10" s="1"/>
  <c r="Z267" i="9" a="1"/>
  <c r="Z267" i="9" s="1"/>
  <c r="W261" i="10" s="1"/>
  <c r="Z268" i="9" a="1"/>
  <c r="Z268" i="9" s="1"/>
  <c r="W262" i="10" s="1"/>
  <c r="Z269" i="9" a="1"/>
  <c r="Z269" i="9" s="1"/>
  <c r="W263" i="10" s="1"/>
  <c r="Z270" i="9" a="1"/>
  <c r="Z270" i="9" s="1"/>
  <c r="W264" i="10" s="1"/>
  <c r="Z271" i="9" a="1"/>
  <c r="Z271" i="9" s="1"/>
  <c r="W265" i="10" s="1"/>
  <c r="Z272" i="9" a="1"/>
  <c r="Z272" i="9" s="1"/>
  <c r="W266" i="10" s="1"/>
  <c r="Z273" i="9" a="1"/>
  <c r="Z273" i="9" s="1"/>
  <c r="Z274" i="9" a="1"/>
  <c r="Z274" i="9" s="1"/>
  <c r="W268" i="10" s="1"/>
  <c r="Z275" i="9" a="1"/>
  <c r="Z275" i="9" s="1"/>
  <c r="W269" i="10" s="1"/>
  <c r="Z276" i="9" a="1"/>
  <c r="Z276" i="9" s="1"/>
  <c r="W270" i="10" s="1"/>
  <c r="Z277" i="9" a="1"/>
  <c r="Z277" i="9" s="1"/>
  <c r="Z278" i="9" a="1"/>
  <c r="Z278" i="9" s="1"/>
  <c r="W272" i="10" s="1"/>
  <c r="Z279" i="9" a="1"/>
  <c r="Z279" i="9" s="1"/>
  <c r="W273" i="10" s="1"/>
  <c r="Z280" i="9" a="1"/>
  <c r="Z280" i="9" s="1"/>
  <c r="W274" i="10" s="1"/>
  <c r="Z281" i="9" a="1"/>
  <c r="Z281" i="9" s="1"/>
  <c r="Z282" i="9" a="1"/>
  <c r="Z282" i="9" s="1"/>
  <c r="W276" i="10" s="1"/>
  <c r="Z283" i="9" a="1"/>
  <c r="Z283" i="9" s="1"/>
  <c r="W277" i="10" s="1"/>
  <c r="Z284" i="9" a="1"/>
  <c r="Z284" i="9" s="1"/>
  <c r="W278" i="10" s="1"/>
  <c r="Z285" i="9" a="1"/>
  <c r="Z285" i="9" s="1"/>
  <c r="Z286" i="9" a="1"/>
  <c r="Z286" i="9" s="1"/>
  <c r="W280" i="10" s="1"/>
  <c r="Z287" i="9" a="1"/>
  <c r="Z287" i="9" s="1"/>
  <c r="W281" i="10" s="1"/>
  <c r="Z288" i="9" a="1"/>
  <c r="Z288" i="9" s="1"/>
  <c r="W282" i="10" s="1"/>
  <c r="Z289" i="9" a="1"/>
  <c r="Z289" i="9" s="1"/>
  <c r="Z290" i="9" a="1"/>
  <c r="Z290" i="9" s="1"/>
  <c r="W284" i="10" s="1"/>
  <c r="Z291" i="9" a="1"/>
  <c r="Z291" i="9" s="1"/>
  <c r="W285" i="10" s="1"/>
  <c r="Z292" i="9" a="1"/>
  <c r="Z292" i="9" s="1"/>
  <c r="W286" i="10" s="1"/>
  <c r="Z293" i="9" a="1"/>
  <c r="Z293" i="9" s="1"/>
  <c r="W287" i="10" s="1"/>
  <c r="Z294" i="9" a="1"/>
  <c r="Z294" i="9" s="1"/>
  <c r="W288" i="10" s="1"/>
  <c r="Z295" i="9" a="1"/>
  <c r="Z295" i="9" s="1"/>
  <c r="W289" i="10" s="1"/>
  <c r="Z296" i="9" a="1"/>
  <c r="Z296" i="9" s="1"/>
  <c r="W290" i="10" s="1"/>
  <c r="Z297" i="9" a="1"/>
  <c r="Z297" i="9" s="1"/>
  <c r="Z298" i="9" a="1"/>
  <c r="Z298" i="9" s="1"/>
  <c r="W292" i="10" s="1"/>
  <c r="Z299" i="9" a="1"/>
  <c r="Z299" i="9" s="1"/>
  <c r="W293" i="10" s="1"/>
  <c r="Z300" i="9" a="1"/>
  <c r="Z300" i="9" s="1"/>
  <c r="W294" i="10" s="1"/>
  <c r="Z301" i="9" a="1"/>
  <c r="Z301" i="9" s="1"/>
  <c r="Z302" i="9" a="1"/>
  <c r="Z302" i="9" s="1"/>
  <c r="W296" i="10" s="1"/>
  <c r="Z303" i="9" a="1"/>
  <c r="Z303" i="9" s="1"/>
  <c r="W297" i="10" s="1"/>
  <c r="Z304" i="9" a="1"/>
  <c r="Z304" i="9" s="1"/>
  <c r="W298" i="10" s="1"/>
  <c r="Z305" i="9" a="1"/>
  <c r="Z305" i="9" s="1"/>
  <c r="W299" i="10" s="1"/>
  <c r="Z306" i="9" a="1"/>
  <c r="Z306" i="9" s="1"/>
  <c r="W300" i="10" s="1"/>
  <c r="Z307" i="9" a="1"/>
  <c r="Z307" i="9" s="1"/>
  <c r="W301" i="10" s="1"/>
  <c r="Z308" i="9" a="1"/>
  <c r="Z308" i="9" s="1"/>
  <c r="W302" i="10" s="1"/>
  <c r="Z309" i="9" a="1"/>
  <c r="Z309" i="9" s="1"/>
  <c r="Z310" i="9" a="1"/>
  <c r="Z310" i="9" s="1"/>
  <c r="W304" i="10" s="1"/>
  <c r="Z311" i="9" a="1"/>
  <c r="Z311" i="9" s="1"/>
  <c r="W305" i="10" s="1"/>
  <c r="Z312" i="9" a="1"/>
  <c r="Z312" i="9" s="1"/>
  <c r="W306" i="10" s="1"/>
  <c r="Z313" i="9" a="1"/>
  <c r="Z313" i="9" s="1"/>
  <c r="W307" i="10" s="1"/>
  <c r="Z314" i="9" a="1"/>
  <c r="Z314" i="9" s="1"/>
  <c r="W308" i="10" s="1"/>
  <c r="Z315" i="9" a="1"/>
  <c r="Z315" i="9" s="1"/>
  <c r="W309" i="10" s="1"/>
  <c r="Z316" i="9" a="1"/>
  <c r="Z316" i="9" s="1"/>
  <c r="W310" i="10" s="1"/>
  <c r="Z317" i="9" a="1"/>
  <c r="Z317" i="9" s="1"/>
  <c r="Z318" i="9" a="1"/>
  <c r="Z318" i="9" s="1"/>
  <c r="W312" i="10" s="1"/>
  <c r="Z319" i="9" a="1"/>
  <c r="Z319" i="9" s="1"/>
  <c r="W313" i="10" s="1"/>
  <c r="Z320" i="9" a="1"/>
  <c r="Z320" i="9" s="1"/>
  <c r="W314" i="10" s="1"/>
  <c r="Z321" i="9" a="1"/>
  <c r="Z321" i="9" s="1"/>
  <c r="W315" i="10" s="1"/>
  <c r="Z322" i="9" a="1"/>
  <c r="Z322" i="9" s="1"/>
  <c r="W316" i="10" s="1"/>
  <c r="Z323" i="9" a="1"/>
  <c r="Z323" i="9" s="1"/>
  <c r="W317" i="10" s="1"/>
  <c r="Z324" i="9" a="1"/>
  <c r="Z324" i="9" s="1"/>
  <c r="W318" i="10" s="1"/>
  <c r="Z325" i="9" a="1"/>
  <c r="Z325" i="9" s="1"/>
  <c r="W319" i="10" s="1"/>
  <c r="Z326" i="9" a="1"/>
  <c r="Z326" i="9" s="1"/>
  <c r="Z327" i="9" a="1"/>
  <c r="Z327" i="9" s="1"/>
  <c r="Z328" i="9" a="1"/>
  <c r="Z328" i="9" s="1"/>
  <c r="Z329" i="9" a="1"/>
  <c r="Z329" i="9" s="1"/>
  <c r="Z330" i="9" a="1"/>
  <c r="Z330" i="9" s="1"/>
  <c r="Z331" i="9" a="1"/>
  <c r="Z331" i="9" s="1"/>
  <c r="Z332" i="9" a="1"/>
  <c r="Z332" i="9" s="1"/>
  <c r="Z333" i="9" a="1"/>
  <c r="Z333" i="9" s="1"/>
  <c r="Z334" i="9" a="1"/>
  <c r="Z334" i="9" s="1"/>
  <c r="Z335" i="9" a="1"/>
  <c r="Z335" i="9" s="1"/>
  <c r="Z336" i="9" a="1"/>
  <c r="Z336" i="9" s="1"/>
  <c r="Z337" i="9" a="1"/>
  <c r="Z337" i="9" s="1"/>
  <c r="Z338" i="9" a="1"/>
  <c r="Z338" i="9" s="1"/>
  <c r="Z339" i="9" a="1"/>
  <c r="Z339" i="9" s="1"/>
  <c r="Z340" i="9" a="1"/>
  <c r="Z340" i="9" s="1"/>
  <c r="Z341" i="9" a="1"/>
  <c r="Z341" i="9" s="1"/>
  <c r="Z342" i="9" a="1"/>
  <c r="Z342" i="9" s="1"/>
  <c r="Z343" i="9" a="1"/>
  <c r="Z343" i="9" s="1"/>
  <c r="Z344" i="9" a="1"/>
  <c r="Z344" i="9" s="1"/>
  <c r="Z345" i="9" a="1"/>
  <c r="Z345" i="9" s="1"/>
  <c r="Z346" i="9" a="1"/>
  <c r="Z346" i="9" s="1"/>
  <c r="Z347" i="9" a="1"/>
  <c r="Z347" i="9" s="1"/>
  <c r="Z348" i="9" a="1"/>
  <c r="Z348" i="9" s="1"/>
  <c r="Z349" i="9" a="1"/>
  <c r="Z349" i="9" s="1"/>
  <c r="Z350" i="9" a="1"/>
  <c r="Z350" i="9" s="1"/>
  <c r="Z351" i="9" a="1"/>
  <c r="Z351" i="9" s="1"/>
  <c r="Z352" i="9" a="1"/>
  <c r="Z352" i="9" s="1"/>
  <c r="Z353" i="9" a="1"/>
  <c r="Z353" i="9" s="1"/>
  <c r="Z354" i="9" a="1"/>
  <c r="Z354" i="9" s="1"/>
  <c r="Z355" i="9" a="1"/>
  <c r="Z355" i="9" s="1"/>
  <c r="Z356" i="9" a="1"/>
  <c r="Z356" i="9" s="1"/>
  <c r="Z357" i="9" a="1"/>
  <c r="Z357" i="9" s="1"/>
  <c r="Z358" i="9" a="1"/>
  <c r="Z358" i="9" s="1"/>
  <c r="Z359" i="9" a="1"/>
  <c r="Z359" i="9" s="1"/>
  <c r="Z360" i="9" a="1"/>
  <c r="Z360" i="9" s="1"/>
  <c r="Z361" i="9" a="1"/>
  <c r="Z361" i="9" s="1"/>
  <c r="Z362" i="9" a="1"/>
  <c r="Z362" i="9" s="1"/>
  <c r="Z363" i="9" a="1"/>
  <c r="Z363" i="9" s="1"/>
  <c r="Z364" i="9" a="1"/>
  <c r="Z364" i="9" s="1"/>
  <c r="Z365" i="9" a="1"/>
  <c r="Z365" i="9" s="1"/>
  <c r="Z366" i="9" a="1"/>
  <c r="Z366" i="9" s="1"/>
  <c r="Z367" i="9" a="1"/>
  <c r="Z367" i="9" s="1"/>
  <c r="Z368" i="9" a="1"/>
  <c r="Z368" i="9" s="1"/>
  <c r="Z369" i="9" a="1"/>
  <c r="Z369" i="9" s="1"/>
  <c r="Z370" i="9" a="1"/>
  <c r="Z370" i="9" s="1"/>
  <c r="Z371" i="9" a="1"/>
  <c r="Z371" i="9" s="1"/>
  <c r="Z372" i="9" a="1"/>
  <c r="Z372" i="9" s="1"/>
  <c r="Z373" i="9" a="1"/>
  <c r="Z373" i="9" s="1"/>
  <c r="Z374" i="9" a="1"/>
  <c r="Z374" i="9" s="1"/>
  <c r="Z375" i="9" a="1"/>
  <c r="Z375" i="9" s="1"/>
  <c r="Z376" i="9" a="1"/>
  <c r="Z376" i="9" s="1"/>
  <c r="Z377" i="9" a="1"/>
  <c r="Z377" i="9" s="1"/>
  <c r="Z378" i="9" a="1"/>
  <c r="Z378" i="9" s="1"/>
  <c r="Z379" i="9" a="1"/>
  <c r="Z379" i="9" s="1"/>
  <c r="Z380" i="9" a="1"/>
  <c r="Z380" i="9" s="1"/>
  <c r="Z381" i="9" a="1"/>
  <c r="Z381" i="9" s="1"/>
  <c r="Z382" i="9" a="1"/>
  <c r="Z382" i="9" s="1"/>
  <c r="Z383" i="9" a="1"/>
  <c r="Z383" i="9" s="1"/>
  <c r="Z384" i="9" a="1"/>
  <c r="Z384" i="9" s="1"/>
  <c r="Z385" i="9" a="1"/>
  <c r="Z385" i="9" s="1"/>
  <c r="Z386" i="9" a="1"/>
  <c r="Z386" i="9" s="1"/>
  <c r="Z387" i="9" a="1"/>
  <c r="Z387" i="9" s="1"/>
  <c r="Z388" i="9" a="1"/>
  <c r="Z388" i="9" s="1"/>
  <c r="Z389" i="9" a="1"/>
  <c r="Z389" i="9" s="1"/>
  <c r="Z390" i="9" a="1"/>
  <c r="Z390" i="9" s="1"/>
  <c r="Z391" i="9" a="1"/>
  <c r="Z391" i="9" s="1"/>
  <c r="Z392" i="9" a="1"/>
  <c r="Z392" i="9" s="1"/>
  <c r="Z393" i="9" a="1"/>
  <c r="Z393" i="9" s="1"/>
  <c r="Z394" i="9" a="1"/>
  <c r="Z394" i="9" s="1"/>
  <c r="Z395" i="9" a="1"/>
  <c r="Z395" i="9" s="1"/>
  <c r="Z396" i="9" a="1"/>
  <c r="Z396" i="9" s="1"/>
  <c r="Z397" i="9" a="1"/>
  <c r="Z397" i="9" s="1"/>
  <c r="Z398" i="9" a="1"/>
  <c r="Z398" i="9" s="1"/>
  <c r="Z399" i="9" a="1"/>
  <c r="Z399" i="9" s="1"/>
  <c r="Z400" i="9" a="1"/>
  <c r="Z400" i="9" s="1"/>
  <c r="Z401" i="9" a="1"/>
  <c r="Z401" i="9" s="1"/>
  <c r="Z402" i="9" a="1"/>
  <c r="Z402" i="9" s="1"/>
  <c r="Z403" i="9" a="1"/>
  <c r="Z403" i="9" s="1"/>
  <c r="Z404" i="9" a="1"/>
  <c r="Z404" i="9" s="1"/>
  <c r="Z405" i="9" a="1"/>
  <c r="Z405" i="9" s="1"/>
  <c r="Z406" i="9" a="1"/>
  <c r="Z406" i="9" s="1"/>
  <c r="Z407" i="9" a="1"/>
  <c r="Z407" i="9" s="1"/>
  <c r="Z408" i="9" a="1"/>
  <c r="Z408" i="9" s="1"/>
  <c r="Z409" i="9" a="1"/>
  <c r="Z409" i="9" s="1"/>
  <c r="Z410" i="9" a="1"/>
  <c r="Z410" i="9" s="1"/>
  <c r="Z411" i="9" a="1"/>
  <c r="Z411" i="9" s="1"/>
  <c r="Z412" i="9" a="1"/>
  <c r="Z412" i="9" s="1"/>
  <c r="Z413" i="9" a="1"/>
  <c r="Z413" i="9" s="1"/>
  <c r="Z414" i="9" a="1"/>
  <c r="Z414" i="9" s="1"/>
  <c r="Z415" i="9" a="1"/>
  <c r="Z415" i="9" s="1"/>
  <c r="Z416" i="9" a="1"/>
  <c r="Z416" i="9" s="1"/>
  <c r="Z417" i="9" a="1"/>
  <c r="Z417" i="9" s="1"/>
  <c r="Z418" i="9" a="1"/>
  <c r="Z418" i="9" s="1"/>
  <c r="Z419" i="9" a="1"/>
  <c r="Z419" i="9" s="1"/>
  <c r="Z420" i="9" a="1"/>
  <c r="Z420" i="9" s="1"/>
  <c r="Z421" i="9" a="1"/>
  <c r="Z421" i="9" s="1"/>
  <c r="Z422" i="9" a="1"/>
  <c r="Z422" i="9" s="1"/>
  <c r="Z423" i="9" a="1"/>
  <c r="Z423" i="9" s="1"/>
  <c r="Z424" i="9" a="1"/>
  <c r="Z424" i="9" s="1"/>
  <c r="Z425" i="9" a="1"/>
  <c r="Z425" i="9" s="1"/>
  <c r="Z426" i="9" a="1"/>
  <c r="Z426" i="9" s="1"/>
  <c r="Z427" i="9" a="1"/>
  <c r="Z427" i="9" s="1"/>
  <c r="Z428" i="9" a="1"/>
  <c r="Z428" i="9" s="1"/>
  <c r="Z429" i="9" a="1"/>
  <c r="Z429" i="9" s="1"/>
  <c r="Z430" i="9" a="1"/>
  <c r="Z430" i="9" s="1"/>
  <c r="Z431" i="9" a="1"/>
  <c r="Z431" i="9" s="1"/>
  <c r="Z432" i="9" a="1"/>
  <c r="Z432" i="9" s="1"/>
  <c r="Z433" i="9" a="1"/>
  <c r="Z433" i="9" s="1"/>
  <c r="Z3" i="9" a="1"/>
  <c r="Z3" i="9" s="1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8" i="9" a="1"/>
  <c r="Y18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V18" i="12" s="1"/>
  <c r="Y25" i="9" a="1"/>
  <c r="Y25" i="9" s="1"/>
  <c r="Y26" i="9" a="1"/>
  <c r="Y26" i="9" s="1"/>
  <c r="Y27" i="9" a="1"/>
  <c r="Y27" i="9" s="1"/>
  <c r="Y28" i="9" a="1"/>
  <c r="Y28" i="9" s="1"/>
  <c r="V22" i="10" s="1"/>
  <c r="Y29" i="9" a="1"/>
  <c r="Y29" i="9" s="1"/>
  <c r="Y30" i="9" a="1"/>
  <c r="Y30" i="9" s="1"/>
  <c r="Y31" i="9" a="1"/>
  <c r="Y31" i="9" s="1"/>
  <c r="Y32" i="9" a="1"/>
  <c r="Y32" i="9" s="1"/>
  <c r="V26" i="10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39" i="9" a="1"/>
  <c r="Y39" i="9" s="1"/>
  <c r="Y40" i="9" a="1"/>
  <c r="Y40" i="9" s="1"/>
  <c r="V34" i="11" s="1"/>
  <c r="Y41" i="9" a="1"/>
  <c r="Y41" i="9" s="1"/>
  <c r="Y42" i="9" a="1"/>
  <c r="Y42" i="9" s="1"/>
  <c r="Y43" i="9" a="1"/>
  <c r="Y43" i="9" s="1"/>
  <c r="Y44" i="9" a="1"/>
  <c r="Y44" i="9" s="1"/>
  <c r="V38" i="12" s="1"/>
  <c r="Y45" i="9" a="1"/>
  <c r="Y45" i="9" s="1"/>
  <c r="Y46" i="9" a="1"/>
  <c r="Y46" i="9" s="1"/>
  <c r="Y47" i="9" a="1"/>
  <c r="Y47" i="9" s="1"/>
  <c r="V41" i="12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Y53" i="9" a="1"/>
  <c r="Y53" i="9" s="1"/>
  <c r="Y54" i="9" a="1"/>
  <c r="Y54" i="9" s="1"/>
  <c r="Y55" i="9" a="1"/>
  <c r="Y55" i="9" s="1"/>
  <c r="Y56" i="9" a="1"/>
  <c r="Y56" i="9" s="1"/>
  <c r="V50" i="11" s="1"/>
  <c r="Y57" i="9" a="1"/>
  <c r="Y57" i="9" s="1"/>
  <c r="Y58" i="9" a="1"/>
  <c r="Y58" i="9" s="1"/>
  <c r="Y59" i="9" a="1"/>
  <c r="Y59" i="9" s="1"/>
  <c r="Y60" i="9" a="1"/>
  <c r="Y60" i="9" s="1"/>
  <c r="V54" i="10" s="1"/>
  <c r="Y61" i="9" a="1"/>
  <c r="Y61" i="9" s="1"/>
  <c r="Y62" i="9" a="1"/>
  <c r="Y62" i="9" s="1"/>
  <c r="Y63" i="9" a="1"/>
  <c r="Y63" i="9" s="1"/>
  <c r="Y64" i="9" a="1"/>
  <c r="Y64" i="9" s="1"/>
  <c r="Y65" i="9" a="1"/>
  <c r="Y65" i="9" s="1"/>
  <c r="Y66" i="9" a="1"/>
  <c r="Y66" i="9" s="1"/>
  <c r="Y67" i="9" a="1"/>
  <c r="Y67" i="9" s="1"/>
  <c r="Y68" i="9" a="1"/>
  <c r="Y68" i="9" s="1"/>
  <c r="V62" i="12" s="1"/>
  <c r="Y69" i="9" a="1"/>
  <c r="Y69" i="9" s="1"/>
  <c r="Y70" i="9" a="1"/>
  <c r="Y70" i="9" s="1"/>
  <c r="Y71" i="9" a="1"/>
  <c r="Y71" i="9" s="1"/>
  <c r="V65" i="12" s="1"/>
  <c r="Y72" i="9" a="1"/>
  <c r="Y72" i="9" s="1"/>
  <c r="Y73" i="9" a="1"/>
  <c r="Y73" i="9" s="1"/>
  <c r="Y74" i="9" a="1"/>
  <c r="Y74" i="9" s="1"/>
  <c r="V68" i="14" s="1"/>
  <c r="Y75" i="9" a="1"/>
  <c r="Y75" i="9" s="1"/>
  <c r="V69" i="14" s="1"/>
  <c r="Y76" i="9" a="1"/>
  <c r="Y76" i="9" s="1"/>
  <c r="V70" i="10" s="1"/>
  <c r="Y77" i="9" a="1"/>
  <c r="Y77" i="9" s="1"/>
  <c r="V71" i="14" s="1"/>
  <c r="Y78" i="9" a="1"/>
  <c r="Y78" i="9" s="1"/>
  <c r="V72" i="14" s="1"/>
  <c r="Y79" i="9" a="1"/>
  <c r="Y79" i="9" s="1"/>
  <c r="V73" i="14" s="1"/>
  <c r="Y80" i="9" a="1"/>
  <c r="Y80" i="9" s="1"/>
  <c r="Y81" i="9" a="1"/>
  <c r="Y81" i="9" s="1"/>
  <c r="Y82" i="9" a="1"/>
  <c r="Y82" i="9" s="1"/>
  <c r="Y83" i="9" a="1"/>
  <c r="Y83" i="9" s="1"/>
  <c r="V77" i="11" s="1"/>
  <c r="Y84" i="9" a="1"/>
  <c r="Y84" i="9" s="1"/>
  <c r="Y85" i="9" a="1"/>
  <c r="Y85" i="9" s="1"/>
  <c r="V79" i="14" s="1"/>
  <c r="Y86" i="9" a="1"/>
  <c r="Y86" i="9" s="1"/>
  <c r="Y87" i="9" a="1"/>
  <c r="Y87" i="9" s="1"/>
  <c r="Y88" i="9" a="1"/>
  <c r="Y88" i="9" s="1"/>
  <c r="Y89" i="9" a="1"/>
  <c r="Y89" i="9" s="1"/>
  <c r="Y90" i="9" a="1"/>
  <c r="Y90" i="9" s="1"/>
  <c r="V84" i="14" s="1"/>
  <c r="Y91" i="9" a="1"/>
  <c r="Y91" i="9" s="1"/>
  <c r="V85" i="14" s="1"/>
  <c r="Y92" i="9" a="1"/>
  <c r="Y92" i="9" s="1"/>
  <c r="Y93" i="9" a="1"/>
  <c r="Y93" i="9" s="1"/>
  <c r="Y94" i="9" a="1"/>
  <c r="Y94" i="9" s="1"/>
  <c r="V88" i="14" s="1"/>
  <c r="Y95" i="9" a="1"/>
  <c r="Y95" i="9" s="1"/>
  <c r="V89" i="14" s="1"/>
  <c r="Y96" i="9" a="1"/>
  <c r="Y96" i="9" s="1"/>
  <c r="Y97" i="9" a="1"/>
  <c r="Y97" i="9" s="1"/>
  <c r="Y98" i="9" a="1"/>
  <c r="Y98" i="9" s="1"/>
  <c r="V92" i="14" s="1"/>
  <c r="Y99" i="9" a="1"/>
  <c r="Y99" i="9" s="1"/>
  <c r="V93" i="14" s="1"/>
  <c r="Y100" i="9" a="1"/>
  <c r="Y100" i="9" s="1"/>
  <c r="Y101" i="9" a="1"/>
  <c r="Y101" i="9" s="1"/>
  <c r="Y102" i="9" a="1"/>
  <c r="Y102" i="9" s="1"/>
  <c r="Y103" i="9" a="1"/>
  <c r="Y103" i="9" s="1"/>
  <c r="V97" i="14" s="1"/>
  <c r="Y104" i="9" a="1"/>
  <c r="Y104" i="9" s="1"/>
  <c r="Y105" i="9" a="1"/>
  <c r="Y105" i="9" s="1"/>
  <c r="Y106" i="9" a="1"/>
  <c r="Y106" i="9" s="1"/>
  <c r="Y107" i="9" a="1"/>
  <c r="Y107" i="9" s="1"/>
  <c r="V101" i="14" s="1"/>
  <c r="Y108" i="9" a="1"/>
  <c r="Y108" i="9" s="1"/>
  <c r="Y109" i="9" a="1"/>
  <c r="Y109" i="9" s="1"/>
  <c r="V103" i="14" s="1"/>
  <c r="Y110" i="9" a="1"/>
  <c r="Y110" i="9" s="1"/>
  <c r="V104" i="14" s="1"/>
  <c r="Y111" i="9" a="1"/>
  <c r="Y111" i="9" s="1"/>
  <c r="Y112" i="9" a="1"/>
  <c r="Y112" i="9" s="1"/>
  <c r="Y113" i="9" a="1"/>
  <c r="Y113" i="9" s="1"/>
  <c r="Y114" i="9" a="1"/>
  <c r="Y114" i="9" s="1"/>
  <c r="V108" i="14" s="1"/>
  <c r="Y115" i="9" a="1"/>
  <c r="Y115" i="9" s="1"/>
  <c r="Y116" i="9" a="1"/>
  <c r="Y116" i="9" s="1"/>
  <c r="Y117" i="9" a="1"/>
  <c r="Y117" i="9" s="1"/>
  <c r="V111" i="14" s="1"/>
  <c r="Y118" i="9" a="1"/>
  <c r="Y118" i="9" s="1"/>
  <c r="Y119" i="9" a="1"/>
  <c r="Y119" i="9" s="1"/>
  <c r="V113" i="10" s="1"/>
  <c r="Y120" i="9" a="1"/>
  <c r="Y120" i="9" s="1"/>
  <c r="Y121" i="9" a="1"/>
  <c r="Y121" i="9" s="1"/>
  <c r="Y122" i="9" a="1"/>
  <c r="Y122" i="9" s="1"/>
  <c r="Y123" i="9" a="1"/>
  <c r="Y123" i="9" s="1"/>
  <c r="V117" i="14" s="1"/>
  <c r="Y124" i="9" a="1"/>
  <c r="Y124" i="9" s="1"/>
  <c r="Y125" i="9" a="1"/>
  <c r="Y125" i="9" s="1"/>
  <c r="V119" i="14" s="1"/>
  <c r="Y126" i="9" a="1"/>
  <c r="Y126" i="9" s="1"/>
  <c r="Y127" i="9" a="1"/>
  <c r="Y127" i="9" s="1"/>
  <c r="Y128" i="9" a="1"/>
  <c r="Y128" i="9" s="1"/>
  <c r="Y129" i="9" a="1"/>
  <c r="Y129" i="9" s="1"/>
  <c r="Y130" i="9" a="1"/>
  <c r="Y130" i="9" s="1"/>
  <c r="Y131" i="9" a="1"/>
  <c r="Y131" i="9" s="1"/>
  <c r="V125" i="14" s="1"/>
  <c r="Y132" i="9" a="1"/>
  <c r="Y132" i="9" s="1"/>
  <c r="Y133" i="9" a="1"/>
  <c r="Y133" i="9" s="1"/>
  <c r="Y134" i="9" a="1"/>
  <c r="Y134" i="9" s="1"/>
  <c r="V128" i="12" s="1"/>
  <c r="Y135" i="9" a="1"/>
  <c r="Y135" i="9" s="1"/>
  <c r="V129" i="11" s="1"/>
  <c r="Y136" i="9" a="1"/>
  <c r="Y136" i="9" s="1"/>
  <c r="V130" i="12" s="1"/>
  <c r="Y137" i="9" a="1"/>
  <c r="Y137" i="9" s="1"/>
  <c r="V131" i="10" s="1"/>
  <c r="Y138" i="9" a="1"/>
  <c r="Y138" i="9" s="1"/>
  <c r="Y139" i="9" a="1"/>
  <c r="Y139" i="9" s="1"/>
  <c r="Y140" i="9" a="1"/>
  <c r="Y140" i="9" s="1"/>
  <c r="V134" i="10" s="1"/>
  <c r="Y141" i="9" a="1"/>
  <c r="Y141" i="9" s="1"/>
  <c r="Y142" i="9" a="1"/>
  <c r="Y142" i="9" s="1"/>
  <c r="V136" i="11" s="1"/>
  <c r="Y143" i="9" a="1"/>
  <c r="Y143" i="9" s="1"/>
  <c r="V137" i="12" s="1"/>
  <c r="Y144" i="9" a="1"/>
  <c r="Y144" i="9" s="1"/>
  <c r="V138" i="12" s="1"/>
  <c r="Y145" i="9" a="1"/>
  <c r="Y145" i="9" s="1"/>
  <c r="V139" i="12" s="1"/>
  <c r="Y146" i="9" a="1"/>
  <c r="Y146" i="9" s="1"/>
  <c r="Y147" i="9" a="1"/>
  <c r="Y147" i="9" s="1"/>
  <c r="V141" i="10" s="1"/>
  <c r="Y148" i="9" a="1"/>
  <c r="Y148" i="9" s="1"/>
  <c r="V142" i="11" s="1"/>
  <c r="Y149" i="9" a="1"/>
  <c r="Y149" i="9" s="1"/>
  <c r="Y150" i="9" a="1"/>
  <c r="Y150" i="9" s="1"/>
  <c r="V144" i="11" s="1"/>
  <c r="Y151" i="9" a="1"/>
  <c r="Y151" i="9" s="1"/>
  <c r="V145" i="10" s="1"/>
  <c r="Y152" i="9" a="1"/>
  <c r="Y152" i="9" s="1"/>
  <c r="V146" i="10" s="1"/>
  <c r="Y153" i="9" a="1"/>
  <c r="Y153" i="9" s="1"/>
  <c r="V147" i="10" s="1"/>
  <c r="Y154" i="9" a="1"/>
  <c r="Y154" i="9" s="1"/>
  <c r="Y155" i="9" a="1"/>
  <c r="Y155" i="9" s="1"/>
  <c r="Y156" i="9" a="1"/>
  <c r="Y156" i="9" s="1"/>
  <c r="V150" i="10" s="1"/>
  <c r="Y157" i="9" a="1"/>
  <c r="Y157" i="9" s="1"/>
  <c r="V151" i="11" s="1"/>
  <c r="Y158" i="9" a="1"/>
  <c r="Y158" i="9" s="1"/>
  <c r="Y159" i="9" a="1"/>
  <c r="Y159" i="9" s="1"/>
  <c r="V153" i="11" s="1"/>
  <c r="Y160" i="9" a="1"/>
  <c r="Y160" i="9" s="1"/>
  <c r="V154" i="11" s="1"/>
  <c r="Y161" i="9" a="1"/>
  <c r="Y161" i="9" s="1"/>
  <c r="V155" i="11" s="1"/>
  <c r="Y162" i="9" a="1"/>
  <c r="Y162" i="9" s="1"/>
  <c r="Y163" i="9" a="1"/>
  <c r="Y163" i="9" s="1"/>
  <c r="Y164" i="9" a="1"/>
  <c r="Y164" i="9" s="1"/>
  <c r="V158" i="11" s="1"/>
  <c r="Y165" i="9" a="1"/>
  <c r="Y165" i="9" s="1"/>
  <c r="Y166" i="9" a="1"/>
  <c r="Y166" i="9" s="1"/>
  <c r="V160" i="11" s="1"/>
  <c r="Y167" i="9" a="1"/>
  <c r="Y167" i="9" s="1"/>
  <c r="V161" i="11" s="1"/>
  <c r="Y168" i="9" a="1"/>
  <c r="Y168" i="9" s="1"/>
  <c r="V162" i="11" s="1"/>
  <c r="Y169" i="9" a="1"/>
  <c r="Y169" i="9" s="1"/>
  <c r="V163" i="11" s="1"/>
  <c r="Y170" i="9" a="1"/>
  <c r="Y170" i="9" s="1"/>
  <c r="V164" i="11" s="1"/>
  <c r="Y171" i="9" a="1"/>
  <c r="Y171" i="9" s="1"/>
  <c r="Y172" i="9" a="1"/>
  <c r="Y172" i="9" s="1"/>
  <c r="V166" i="11" s="1"/>
  <c r="Y173" i="9" a="1"/>
  <c r="Y173" i="9" s="1"/>
  <c r="V167" i="11" s="1"/>
  <c r="Y174" i="9" a="1"/>
  <c r="Y174" i="9" s="1"/>
  <c r="Y175" i="9" a="1"/>
  <c r="Y175" i="9" s="1"/>
  <c r="V169" i="10" s="1"/>
  <c r="Y176" i="9" a="1"/>
  <c r="Y176" i="9" s="1"/>
  <c r="V170" i="10" s="1"/>
  <c r="Y177" i="9" a="1"/>
  <c r="Y177" i="9" s="1"/>
  <c r="Y178" i="9" a="1"/>
  <c r="Y178" i="9" s="1"/>
  <c r="V172" i="11" s="1"/>
  <c r="Y179" i="9" a="1"/>
  <c r="Y179" i="9" s="1"/>
  <c r="Y180" i="9" a="1"/>
  <c r="Y180" i="9" s="1"/>
  <c r="V174" i="11" s="1"/>
  <c r="Y181" i="9" a="1"/>
  <c r="Y181" i="9" s="1"/>
  <c r="Y182" i="9" a="1"/>
  <c r="Y182" i="9" s="1"/>
  <c r="V176" i="11" s="1"/>
  <c r="Y183" i="9" a="1"/>
  <c r="Y183" i="9" s="1"/>
  <c r="V177" i="10" s="1"/>
  <c r="Y184" i="9" a="1"/>
  <c r="Y184" i="9" s="1"/>
  <c r="V178" i="10" s="1"/>
  <c r="Y185" i="9" a="1"/>
  <c r="Y185" i="9" s="1"/>
  <c r="Y186" i="9" a="1"/>
  <c r="Y186" i="9" s="1"/>
  <c r="V180" i="11" s="1"/>
  <c r="Y187" i="9" a="1"/>
  <c r="Y187" i="9" s="1"/>
  <c r="Y188" i="9" a="1"/>
  <c r="Y188" i="9" s="1"/>
  <c r="V182" i="10" s="1"/>
  <c r="Y189" i="9" a="1"/>
  <c r="Y189" i="9" s="1"/>
  <c r="Y190" i="9" a="1"/>
  <c r="Y190" i="9" s="1"/>
  <c r="V184" i="11" s="1"/>
  <c r="Y191" i="9" a="1"/>
  <c r="Y191" i="9" s="1"/>
  <c r="V185" i="10" s="1"/>
  <c r="Y192" i="9" a="1"/>
  <c r="Y192" i="9" s="1"/>
  <c r="V186" i="11" s="1"/>
  <c r="Y193" i="9" a="1"/>
  <c r="Y193" i="9" s="1"/>
  <c r="Y194" i="9" a="1"/>
  <c r="Y194" i="9" s="1"/>
  <c r="V188" i="11" s="1"/>
  <c r="Y195" i="9" a="1"/>
  <c r="Y195" i="9" s="1"/>
  <c r="Y196" i="9" a="1"/>
  <c r="Y196" i="9" s="1"/>
  <c r="V190" i="10" s="1"/>
  <c r="Y197" i="9" a="1"/>
  <c r="Y197" i="9" s="1"/>
  <c r="Y198" i="9" a="1"/>
  <c r="Y198" i="9" s="1"/>
  <c r="V192" i="10" s="1"/>
  <c r="Y199" i="9" a="1"/>
  <c r="Y199" i="9" s="1"/>
  <c r="V193" i="10" s="1"/>
  <c r="Y200" i="9" a="1"/>
  <c r="Y200" i="9" s="1"/>
  <c r="V194" i="10" s="1"/>
  <c r="Y201" i="9" a="1"/>
  <c r="Y201" i="9" s="1"/>
  <c r="V195" i="10" s="1"/>
  <c r="Y202" i="9" a="1"/>
  <c r="Y202" i="9" s="1"/>
  <c r="V196" i="11" s="1"/>
  <c r="Y203" i="9" a="1"/>
  <c r="Y203" i="9" s="1"/>
  <c r="Y204" i="9" a="1"/>
  <c r="Y204" i="9" s="1"/>
  <c r="V198" i="11" s="1"/>
  <c r="Y205" i="9" a="1"/>
  <c r="Y205" i="9" s="1"/>
  <c r="Y206" i="9" a="1"/>
  <c r="Y206" i="9" s="1"/>
  <c r="Y207" i="9" a="1"/>
  <c r="Y207" i="9" s="1"/>
  <c r="V201" i="10" s="1"/>
  <c r="Y208" i="9" a="1"/>
  <c r="Y208" i="9" s="1"/>
  <c r="V202" i="10" s="1"/>
  <c r="Y209" i="9" a="1"/>
  <c r="Y209" i="9" s="1"/>
  <c r="V203" i="10" s="1"/>
  <c r="Y210" i="9" a="1"/>
  <c r="Y210" i="9" s="1"/>
  <c r="V204" i="10" s="1"/>
  <c r="Y211" i="9" a="1"/>
  <c r="Y211" i="9" s="1"/>
  <c r="V205" i="10" s="1"/>
  <c r="Y212" i="9" a="1"/>
  <c r="Y212" i="9" s="1"/>
  <c r="V206" i="10" s="1"/>
  <c r="Y213" i="9" a="1"/>
  <c r="Y213" i="9" s="1"/>
  <c r="V207" i="10" s="1"/>
  <c r="Y214" i="9" a="1"/>
  <c r="Y214" i="9" s="1"/>
  <c r="V208" i="10" s="1"/>
  <c r="Y215" i="9" a="1"/>
  <c r="Y215" i="9" s="1"/>
  <c r="V209" i="10" s="1"/>
  <c r="Y216" i="9" a="1"/>
  <c r="Y216" i="9" s="1"/>
  <c r="V210" i="10" s="1"/>
  <c r="Y217" i="9" a="1"/>
  <c r="Y217" i="9" s="1"/>
  <c r="V211" i="10" s="1"/>
  <c r="Y218" i="9" a="1"/>
  <c r="Y218" i="9" s="1"/>
  <c r="V212" i="10" s="1"/>
  <c r="Y219" i="9" a="1"/>
  <c r="Y219" i="9" s="1"/>
  <c r="V213" i="10" s="1"/>
  <c r="Y220" i="9" a="1"/>
  <c r="Y220" i="9" s="1"/>
  <c r="V214" i="10" s="1"/>
  <c r="Y221" i="9" a="1"/>
  <c r="Y221" i="9" s="1"/>
  <c r="V215" i="10" s="1"/>
  <c r="Y222" i="9" a="1"/>
  <c r="Y222" i="9" s="1"/>
  <c r="V216" i="10" s="1"/>
  <c r="Y223" i="9" a="1"/>
  <c r="Y223" i="9" s="1"/>
  <c r="V217" i="10" s="1"/>
  <c r="Y224" i="9" a="1"/>
  <c r="Y224" i="9" s="1"/>
  <c r="V218" i="10" s="1"/>
  <c r="Y225" i="9" a="1"/>
  <c r="Y225" i="9" s="1"/>
  <c r="V219" i="10" s="1"/>
  <c r="Y226" i="9" a="1"/>
  <c r="Y226" i="9" s="1"/>
  <c r="V220" i="10" s="1"/>
  <c r="Y227" i="9" a="1"/>
  <c r="Y227" i="9" s="1"/>
  <c r="V221" i="10" s="1"/>
  <c r="Y228" i="9" a="1"/>
  <c r="Y228" i="9" s="1"/>
  <c r="V222" i="10" s="1"/>
  <c r="Y229" i="9" a="1"/>
  <c r="Y229" i="9" s="1"/>
  <c r="V223" i="10" s="1"/>
  <c r="Y230" i="9" a="1"/>
  <c r="Y230" i="9" s="1"/>
  <c r="V224" i="10" s="1"/>
  <c r="Y231" i="9" a="1"/>
  <c r="Y231" i="9" s="1"/>
  <c r="V225" i="10" s="1"/>
  <c r="Y232" i="9" a="1"/>
  <c r="Y232" i="9" s="1"/>
  <c r="V226" i="10" s="1"/>
  <c r="Y233" i="9" a="1"/>
  <c r="Y233" i="9" s="1"/>
  <c r="V227" i="10" s="1"/>
  <c r="Y234" i="9" a="1"/>
  <c r="Y234" i="9" s="1"/>
  <c r="V228" i="10" s="1"/>
  <c r="Y235" i="9" a="1"/>
  <c r="Y235" i="9" s="1"/>
  <c r="V229" i="10" s="1"/>
  <c r="Y236" i="9" a="1"/>
  <c r="Y236" i="9" s="1"/>
  <c r="V230" i="10" s="1"/>
  <c r="Y237" i="9" a="1"/>
  <c r="Y237" i="9" s="1"/>
  <c r="V231" i="10" s="1"/>
  <c r="Y238" i="9" a="1"/>
  <c r="Y238" i="9" s="1"/>
  <c r="V232" i="10" s="1"/>
  <c r="Y239" i="9" a="1"/>
  <c r="Y239" i="9" s="1"/>
  <c r="V233" i="10" s="1"/>
  <c r="Y240" i="9" a="1"/>
  <c r="Y240" i="9" s="1"/>
  <c r="V234" i="10" s="1"/>
  <c r="Y241" i="9" a="1"/>
  <c r="Y241" i="9" s="1"/>
  <c r="V235" i="10" s="1"/>
  <c r="Y242" i="9" a="1"/>
  <c r="Y242" i="9" s="1"/>
  <c r="Y243" i="9" a="1"/>
  <c r="Y243" i="9" s="1"/>
  <c r="V237" i="10" s="1"/>
  <c r="Y244" i="9" a="1"/>
  <c r="Y244" i="9" s="1"/>
  <c r="V238" i="10" s="1"/>
  <c r="Y245" i="9" a="1"/>
  <c r="Y245" i="9" s="1"/>
  <c r="V239" i="10" s="1"/>
  <c r="Y246" i="9" a="1"/>
  <c r="Y246" i="9" s="1"/>
  <c r="V240" i="10" s="1"/>
  <c r="Y247" i="9" a="1"/>
  <c r="Y247" i="9" s="1"/>
  <c r="V241" i="10" s="1"/>
  <c r="Y248" i="9" a="1"/>
  <c r="Y248" i="9" s="1"/>
  <c r="V242" i="10" s="1"/>
  <c r="Y249" i="9" a="1"/>
  <c r="Y249" i="9" s="1"/>
  <c r="V243" i="10" s="1"/>
  <c r="Y250" i="9" a="1"/>
  <c r="Y250" i="9" s="1"/>
  <c r="V244" i="10" s="1"/>
  <c r="Y251" i="9" a="1"/>
  <c r="Y251" i="9" s="1"/>
  <c r="V245" i="10" s="1"/>
  <c r="Y252" i="9" a="1"/>
  <c r="Y252" i="9" s="1"/>
  <c r="V246" i="10" s="1"/>
  <c r="Y253" i="9" a="1"/>
  <c r="Y253" i="9" s="1"/>
  <c r="V247" i="10" s="1"/>
  <c r="Y254" i="9" a="1"/>
  <c r="Y254" i="9" s="1"/>
  <c r="V248" i="10" s="1"/>
  <c r="Y255" i="9" a="1"/>
  <c r="Y255" i="9" s="1"/>
  <c r="V249" i="10" s="1"/>
  <c r="Y256" i="9" a="1"/>
  <c r="Y256" i="9" s="1"/>
  <c r="V250" i="10" s="1"/>
  <c r="Y257" i="9" a="1"/>
  <c r="Y257" i="9" s="1"/>
  <c r="V251" i="10" s="1"/>
  <c r="Y258" i="9" a="1"/>
  <c r="Y258" i="9" s="1"/>
  <c r="V252" i="10" s="1"/>
  <c r="Y259" i="9" a="1"/>
  <c r="Y259" i="9" s="1"/>
  <c r="V253" i="10" s="1"/>
  <c r="Y260" i="9" a="1"/>
  <c r="Y260" i="9" s="1"/>
  <c r="V254" i="10" s="1"/>
  <c r="Y261" i="9" a="1"/>
  <c r="Y261" i="9" s="1"/>
  <c r="V255" i="10" s="1"/>
  <c r="Y262" i="9" a="1"/>
  <c r="Y262" i="9" s="1"/>
  <c r="Y263" i="9" a="1"/>
  <c r="Y263" i="9" s="1"/>
  <c r="V257" i="10" s="1"/>
  <c r="Y264" i="9" a="1"/>
  <c r="Y264" i="9" s="1"/>
  <c r="V258" i="10" s="1"/>
  <c r="Y265" i="9" a="1"/>
  <c r="Y265" i="9" s="1"/>
  <c r="V259" i="10" s="1"/>
  <c r="Y266" i="9" a="1"/>
  <c r="Y266" i="9" s="1"/>
  <c r="V260" i="10" s="1"/>
  <c r="Y267" i="9" a="1"/>
  <c r="Y267" i="9" s="1"/>
  <c r="V261" i="10" s="1"/>
  <c r="Y268" i="9" a="1"/>
  <c r="Y268" i="9" s="1"/>
  <c r="V262" i="10" s="1"/>
  <c r="Y269" i="9" a="1"/>
  <c r="Y269" i="9" s="1"/>
  <c r="V263" i="10" s="1"/>
  <c r="Y270" i="9" a="1"/>
  <c r="Y270" i="9" s="1"/>
  <c r="V264" i="10" s="1"/>
  <c r="Y271" i="9" a="1"/>
  <c r="Y271" i="9" s="1"/>
  <c r="V265" i="10" s="1"/>
  <c r="Y272" i="9" a="1"/>
  <c r="Y272" i="9" s="1"/>
  <c r="V266" i="10" s="1"/>
  <c r="Y273" i="9" a="1"/>
  <c r="Y273" i="9" s="1"/>
  <c r="V267" i="10" s="1"/>
  <c r="Y274" i="9" a="1"/>
  <c r="Y274" i="9" s="1"/>
  <c r="Y275" i="9" a="1"/>
  <c r="Y275" i="9" s="1"/>
  <c r="V269" i="10" s="1"/>
  <c r="Y276" i="9" a="1"/>
  <c r="Y276" i="9" s="1"/>
  <c r="V270" i="10" s="1"/>
  <c r="Y277" i="9" a="1"/>
  <c r="Y277" i="9" s="1"/>
  <c r="V271" i="10" s="1"/>
  <c r="Y278" i="9" a="1"/>
  <c r="Y278" i="9" s="1"/>
  <c r="V272" i="10" s="1"/>
  <c r="Y279" i="9" a="1"/>
  <c r="Y279" i="9" s="1"/>
  <c r="V273" i="10" s="1"/>
  <c r="Y280" i="9" a="1"/>
  <c r="Y280" i="9" s="1"/>
  <c r="V274" i="10" s="1"/>
  <c r="Y281" i="9" a="1"/>
  <c r="Y281" i="9" s="1"/>
  <c r="V275" i="10" s="1"/>
  <c r="Y282" i="9" a="1"/>
  <c r="Y282" i="9" s="1"/>
  <c r="Y283" i="9" a="1"/>
  <c r="Y283" i="9" s="1"/>
  <c r="V277" i="10" s="1"/>
  <c r="Y284" i="9" a="1"/>
  <c r="Y284" i="9" s="1"/>
  <c r="V278" i="10" s="1"/>
  <c r="Y285" i="9" a="1"/>
  <c r="Y285" i="9" s="1"/>
  <c r="V279" i="10" s="1"/>
  <c r="Y286" i="9" a="1"/>
  <c r="Y286" i="9" s="1"/>
  <c r="V280" i="10" s="1"/>
  <c r="Y287" i="9" a="1"/>
  <c r="Y287" i="9" s="1"/>
  <c r="V281" i="10" s="1"/>
  <c r="Y288" i="9" a="1"/>
  <c r="Y288" i="9" s="1"/>
  <c r="V282" i="10" s="1"/>
  <c r="Y289" i="9" a="1"/>
  <c r="Y289" i="9" s="1"/>
  <c r="V283" i="10" s="1"/>
  <c r="Y290" i="9" a="1"/>
  <c r="Y290" i="9" s="1"/>
  <c r="Y291" i="9" a="1"/>
  <c r="Y291" i="9" s="1"/>
  <c r="V285" i="10" s="1"/>
  <c r="Y292" i="9" a="1"/>
  <c r="Y292" i="9" s="1"/>
  <c r="V286" i="10" s="1"/>
  <c r="Y293" i="9" a="1"/>
  <c r="Y293" i="9" s="1"/>
  <c r="V287" i="10" s="1"/>
  <c r="Y294" i="9" a="1"/>
  <c r="Y294" i="9" s="1"/>
  <c r="V288" i="10" s="1"/>
  <c r="Y295" i="9" a="1"/>
  <c r="Y295" i="9" s="1"/>
  <c r="V289" i="10" s="1"/>
  <c r="Y296" i="9" a="1"/>
  <c r="Y296" i="9" s="1"/>
  <c r="V290" i="10" s="1"/>
  <c r="Y297" i="9" a="1"/>
  <c r="Y297" i="9" s="1"/>
  <c r="V291" i="10" s="1"/>
  <c r="Y298" i="9" a="1"/>
  <c r="Y298" i="9" s="1"/>
  <c r="V292" i="10" s="1"/>
  <c r="Y299" i="9" a="1"/>
  <c r="Y299" i="9" s="1"/>
  <c r="V293" i="10" s="1"/>
  <c r="Y300" i="9" a="1"/>
  <c r="Y300" i="9" s="1"/>
  <c r="V294" i="10" s="1"/>
  <c r="Y301" i="9" a="1"/>
  <c r="Y301" i="9" s="1"/>
  <c r="V295" i="10" s="1"/>
  <c r="Y302" i="9" a="1"/>
  <c r="Y302" i="9" s="1"/>
  <c r="V296" i="10" s="1"/>
  <c r="Y303" i="9" a="1"/>
  <c r="Y303" i="9" s="1"/>
  <c r="V297" i="10" s="1"/>
  <c r="Y304" i="9" a="1"/>
  <c r="Y304" i="9" s="1"/>
  <c r="V298" i="10" s="1"/>
  <c r="Y305" i="9" a="1"/>
  <c r="Y305" i="9" s="1"/>
  <c r="V299" i="10" s="1"/>
  <c r="Y306" i="9" a="1"/>
  <c r="Y306" i="9" s="1"/>
  <c r="V300" i="10" s="1"/>
  <c r="Y307" i="9" a="1"/>
  <c r="Y307" i="9" s="1"/>
  <c r="V301" i="10" s="1"/>
  <c r="Y308" i="9" a="1"/>
  <c r="Y308" i="9" s="1"/>
  <c r="V302" i="10" s="1"/>
  <c r="Y309" i="9" a="1"/>
  <c r="Y309" i="9" s="1"/>
  <c r="V303" i="10" s="1"/>
  <c r="Y310" i="9" a="1"/>
  <c r="Y310" i="9" s="1"/>
  <c r="V304" i="10" s="1"/>
  <c r="Y311" i="9" a="1"/>
  <c r="Y311" i="9" s="1"/>
  <c r="V305" i="10" s="1"/>
  <c r="Y312" i="9" a="1"/>
  <c r="Y312" i="9" s="1"/>
  <c r="V306" i="10" s="1"/>
  <c r="Y313" i="9" a="1"/>
  <c r="Y313" i="9" s="1"/>
  <c r="V307" i="10" s="1"/>
  <c r="Y314" i="9" a="1"/>
  <c r="Y314" i="9" s="1"/>
  <c r="V308" i="10" s="1"/>
  <c r="Y315" i="9" a="1"/>
  <c r="Y315" i="9" s="1"/>
  <c r="V309" i="10" s="1"/>
  <c r="Y316" i="9" a="1"/>
  <c r="Y316" i="9" s="1"/>
  <c r="V310" i="10" s="1"/>
  <c r="Y317" i="9" a="1"/>
  <c r="Y317" i="9" s="1"/>
  <c r="V311" i="10" s="1"/>
  <c r="Y318" i="9" a="1"/>
  <c r="Y318" i="9" s="1"/>
  <c r="V312" i="10" s="1"/>
  <c r="Y319" i="9" a="1"/>
  <c r="Y319" i="9" s="1"/>
  <c r="V313" i="10" s="1"/>
  <c r="Y320" i="9" a="1"/>
  <c r="Y320" i="9" s="1"/>
  <c r="V314" i="10" s="1"/>
  <c r="Y321" i="9" a="1"/>
  <c r="Y321" i="9" s="1"/>
  <c r="V315" i="10" s="1"/>
  <c r="Y322" i="9" a="1"/>
  <c r="Y322" i="9" s="1"/>
  <c r="V316" i="10" s="1"/>
  <c r="Y323" i="9" a="1"/>
  <c r="Y323" i="9" s="1"/>
  <c r="V317" i="10" s="1"/>
  <c r="Y324" i="9" a="1"/>
  <c r="Y324" i="9" s="1"/>
  <c r="V318" i="10" s="1"/>
  <c r="Y325" i="9" a="1"/>
  <c r="Y325" i="9" s="1"/>
  <c r="V319" i="10" s="1"/>
  <c r="Y326" i="9" a="1"/>
  <c r="Y326" i="9" s="1"/>
  <c r="Y327" i="9" a="1"/>
  <c r="Y327" i="9" s="1"/>
  <c r="Y328" i="9" a="1"/>
  <c r="Y328" i="9" s="1"/>
  <c r="Y329" i="9" a="1"/>
  <c r="Y329" i="9" s="1"/>
  <c r="Y330" i="9" a="1"/>
  <c r="Y330" i="9" s="1"/>
  <c r="Y331" i="9" a="1"/>
  <c r="Y331" i="9" s="1"/>
  <c r="Y332" i="9" a="1"/>
  <c r="Y332" i="9" s="1"/>
  <c r="Y333" i="9" a="1"/>
  <c r="Y333" i="9" s="1"/>
  <c r="Y334" i="9" a="1"/>
  <c r="Y334" i="9" s="1"/>
  <c r="Y335" i="9" a="1"/>
  <c r="Y335" i="9" s="1"/>
  <c r="Y336" i="9" a="1"/>
  <c r="Y336" i="9" s="1"/>
  <c r="Y337" i="9" a="1"/>
  <c r="Y337" i="9" s="1"/>
  <c r="Y338" i="9" a="1"/>
  <c r="Y338" i="9" s="1"/>
  <c r="Y339" i="9" a="1"/>
  <c r="Y339" i="9" s="1"/>
  <c r="Y340" i="9" a="1"/>
  <c r="Y340" i="9" s="1"/>
  <c r="Y341" i="9" a="1"/>
  <c r="Y341" i="9" s="1"/>
  <c r="Y342" i="9" a="1"/>
  <c r="Y342" i="9" s="1"/>
  <c r="Y343" i="9" a="1"/>
  <c r="Y343" i="9" s="1"/>
  <c r="Y344" i="9" a="1"/>
  <c r="Y344" i="9" s="1"/>
  <c r="Y345" i="9" a="1"/>
  <c r="Y345" i="9" s="1"/>
  <c r="Y346" i="9" a="1"/>
  <c r="Y346" i="9" s="1"/>
  <c r="Y347" i="9" a="1"/>
  <c r="Y347" i="9" s="1"/>
  <c r="Y348" i="9" a="1"/>
  <c r="Y348" i="9" s="1"/>
  <c r="Y349" i="9" a="1"/>
  <c r="Y349" i="9" s="1"/>
  <c r="Y350" i="9" a="1"/>
  <c r="Y350" i="9" s="1"/>
  <c r="Y351" i="9" a="1"/>
  <c r="Y351" i="9" s="1"/>
  <c r="Y352" i="9" a="1"/>
  <c r="Y352" i="9" s="1"/>
  <c r="Y353" i="9" a="1"/>
  <c r="Y353" i="9" s="1"/>
  <c r="Y354" i="9" a="1"/>
  <c r="Y354" i="9" s="1"/>
  <c r="Y355" i="9" a="1"/>
  <c r="Y355" i="9" s="1"/>
  <c r="Y356" i="9" a="1"/>
  <c r="Y356" i="9" s="1"/>
  <c r="Y357" i="9" a="1"/>
  <c r="Y357" i="9" s="1"/>
  <c r="Y358" i="9" a="1"/>
  <c r="Y358" i="9" s="1"/>
  <c r="Y359" i="9" a="1"/>
  <c r="Y359" i="9" s="1"/>
  <c r="Y360" i="9" a="1"/>
  <c r="Y360" i="9" s="1"/>
  <c r="Y361" i="9" a="1"/>
  <c r="Y361" i="9" s="1"/>
  <c r="Y362" i="9" a="1"/>
  <c r="Y362" i="9" s="1"/>
  <c r="Y363" i="9" a="1"/>
  <c r="Y363" i="9" s="1"/>
  <c r="Y364" i="9" a="1"/>
  <c r="Y364" i="9" s="1"/>
  <c r="Y365" i="9" a="1"/>
  <c r="Y365" i="9" s="1"/>
  <c r="Y366" i="9" a="1"/>
  <c r="Y366" i="9" s="1"/>
  <c r="Y367" i="9" a="1"/>
  <c r="Y367" i="9" s="1"/>
  <c r="Y368" i="9" a="1"/>
  <c r="Y368" i="9" s="1"/>
  <c r="Y369" i="9" a="1"/>
  <c r="Y369" i="9" s="1"/>
  <c r="Y370" i="9" a="1"/>
  <c r="Y370" i="9" s="1"/>
  <c r="Y371" i="9" a="1"/>
  <c r="Y371" i="9" s="1"/>
  <c r="Y372" i="9" a="1"/>
  <c r="Y372" i="9" s="1"/>
  <c r="Y373" i="9" a="1"/>
  <c r="Y373" i="9" s="1"/>
  <c r="Y374" i="9" a="1"/>
  <c r="Y374" i="9" s="1"/>
  <c r="Y375" i="9" a="1"/>
  <c r="Y375" i="9" s="1"/>
  <c r="Y376" i="9" a="1"/>
  <c r="Y376" i="9" s="1"/>
  <c r="Y377" i="9" a="1"/>
  <c r="Y377" i="9" s="1"/>
  <c r="Y378" i="9" a="1"/>
  <c r="Y378" i="9" s="1"/>
  <c r="Y379" i="9" a="1"/>
  <c r="Y379" i="9" s="1"/>
  <c r="Y380" i="9" a="1"/>
  <c r="Y380" i="9" s="1"/>
  <c r="Y381" i="9" a="1"/>
  <c r="Y381" i="9" s="1"/>
  <c r="Y382" i="9" a="1"/>
  <c r="Y382" i="9" s="1"/>
  <c r="Y383" i="9" a="1"/>
  <c r="Y383" i="9" s="1"/>
  <c r="Y384" i="9" a="1"/>
  <c r="Y384" i="9" s="1"/>
  <c r="Y385" i="9" a="1"/>
  <c r="Y385" i="9" s="1"/>
  <c r="Y386" i="9" a="1"/>
  <c r="Y386" i="9" s="1"/>
  <c r="Y387" i="9" a="1"/>
  <c r="Y387" i="9" s="1"/>
  <c r="Y388" i="9" a="1"/>
  <c r="Y388" i="9" s="1"/>
  <c r="Y389" i="9" a="1"/>
  <c r="Y389" i="9" s="1"/>
  <c r="Y390" i="9" a="1"/>
  <c r="Y390" i="9" s="1"/>
  <c r="Y391" i="9" a="1"/>
  <c r="Y391" i="9" s="1"/>
  <c r="Y392" i="9" a="1"/>
  <c r="Y392" i="9" s="1"/>
  <c r="Y393" i="9" a="1"/>
  <c r="Y393" i="9" s="1"/>
  <c r="Y394" i="9" a="1"/>
  <c r="Y394" i="9" s="1"/>
  <c r="Y395" i="9" a="1"/>
  <c r="Y395" i="9" s="1"/>
  <c r="Y396" i="9" a="1"/>
  <c r="Y396" i="9" s="1"/>
  <c r="Y397" i="9" a="1"/>
  <c r="Y397" i="9" s="1"/>
  <c r="Y398" i="9" a="1"/>
  <c r="Y398" i="9" s="1"/>
  <c r="Y399" i="9" a="1"/>
  <c r="Y399" i="9" s="1"/>
  <c r="Y400" i="9" a="1"/>
  <c r="Y400" i="9" s="1"/>
  <c r="Y401" i="9" a="1"/>
  <c r="Y401" i="9" s="1"/>
  <c r="Y402" i="9" a="1"/>
  <c r="Y402" i="9" s="1"/>
  <c r="Y403" i="9" a="1"/>
  <c r="Y403" i="9" s="1"/>
  <c r="Y404" i="9" a="1"/>
  <c r="Y404" i="9" s="1"/>
  <c r="Y405" i="9" a="1"/>
  <c r="Y405" i="9" s="1"/>
  <c r="Y406" i="9" a="1"/>
  <c r="Y406" i="9" s="1"/>
  <c r="Y407" i="9" a="1"/>
  <c r="Y407" i="9" s="1"/>
  <c r="Y408" i="9" a="1"/>
  <c r="Y408" i="9" s="1"/>
  <c r="Y409" i="9" a="1"/>
  <c r="Y409" i="9" s="1"/>
  <c r="Y410" i="9" a="1"/>
  <c r="Y410" i="9" s="1"/>
  <c r="Y411" i="9" a="1"/>
  <c r="Y411" i="9" s="1"/>
  <c r="Y412" i="9" a="1"/>
  <c r="Y412" i="9" s="1"/>
  <c r="Y413" i="9" a="1"/>
  <c r="Y413" i="9" s="1"/>
  <c r="Y414" i="9" a="1"/>
  <c r="Y414" i="9" s="1"/>
  <c r="Y415" i="9" a="1"/>
  <c r="Y415" i="9" s="1"/>
  <c r="Y416" i="9" a="1"/>
  <c r="Y416" i="9" s="1"/>
  <c r="Y417" i="9" a="1"/>
  <c r="Y417" i="9" s="1"/>
  <c r="Y418" i="9" a="1"/>
  <c r="Y418" i="9" s="1"/>
  <c r="Y419" i="9" a="1"/>
  <c r="Y419" i="9" s="1"/>
  <c r="Y420" i="9" a="1"/>
  <c r="Y420" i="9" s="1"/>
  <c r="Y421" i="9" a="1"/>
  <c r="Y421" i="9" s="1"/>
  <c r="Y422" i="9" a="1"/>
  <c r="Y422" i="9" s="1"/>
  <c r="Y423" i="9" a="1"/>
  <c r="Y423" i="9" s="1"/>
  <c r="Y424" i="9" a="1"/>
  <c r="Y424" i="9" s="1"/>
  <c r="Y425" i="9" a="1"/>
  <c r="Y425" i="9" s="1"/>
  <c r="Y426" i="9" a="1"/>
  <c r="Y426" i="9" s="1"/>
  <c r="Y427" i="9" a="1"/>
  <c r="Y427" i="9" s="1"/>
  <c r="Y428" i="9" a="1"/>
  <c r="Y428" i="9" s="1"/>
  <c r="Y429" i="9" a="1"/>
  <c r="Y429" i="9" s="1"/>
  <c r="Y430" i="9" a="1"/>
  <c r="Y430" i="9" s="1"/>
  <c r="Y431" i="9" a="1"/>
  <c r="Y431" i="9" s="1"/>
  <c r="Y432" i="9" a="1"/>
  <c r="Y432" i="9" s="1"/>
  <c r="Y433" i="9" a="1"/>
  <c r="Y433" i="9" s="1"/>
  <c r="Y3" i="9" a="1"/>
  <c r="Y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U3" i="11" s="1"/>
  <c r="X10" i="9" a="1"/>
  <c r="X10" i="9" s="1"/>
  <c r="X11" i="9" a="1"/>
  <c r="X11" i="9" s="1"/>
  <c r="U5" i="12" s="1"/>
  <c r="X12" i="9" a="1"/>
  <c r="X12" i="9" s="1"/>
  <c r="U6" i="11" s="1"/>
  <c r="X13" i="9" a="1"/>
  <c r="X13" i="9" s="1"/>
  <c r="U7" i="10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U18" i="10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U23" i="10" s="1"/>
  <c r="X30" i="9" a="1"/>
  <c r="X30" i="9" s="1"/>
  <c r="X31" i="9" a="1"/>
  <c r="X31" i="9" s="1"/>
  <c r="U25" i="12" s="1"/>
  <c r="X32" i="9" a="1"/>
  <c r="X32" i="9" s="1"/>
  <c r="X33" i="9" a="1"/>
  <c r="X33" i="9" s="1"/>
  <c r="U27" i="11" s="1"/>
  <c r="X34" i="9" a="1"/>
  <c r="X34" i="9" s="1"/>
  <c r="X35" i="9" a="1"/>
  <c r="X35" i="9" s="1"/>
  <c r="U29" i="11" s="1"/>
  <c r="X36" i="9" a="1"/>
  <c r="X36" i="9" s="1"/>
  <c r="U30" i="11" s="1"/>
  <c r="X37" i="9" a="1"/>
  <c r="X37" i="9" s="1"/>
  <c r="X38" i="9" a="1"/>
  <c r="X38" i="9" s="1"/>
  <c r="X39" i="9" a="1"/>
  <c r="X39" i="9" s="1"/>
  <c r="U33" i="10" s="1"/>
  <c r="X40" i="9" a="1"/>
  <c r="X40" i="9" s="1"/>
  <c r="X41" i="9" a="1"/>
  <c r="X41" i="9" s="1"/>
  <c r="U35" i="12" s="1"/>
  <c r="X42" i="9" a="1"/>
  <c r="X42" i="9" s="1"/>
  <c r="X43" i="9" a="1"/>
  <c r="X43" i="9" s="1"/>
  <c r="X44" i="9" a="1"/>
  <c r="X44" i="9" s="1"/>
  <c r="X45" i="9" a="1"/>
  <c r="X45" i="9" s="1"/>
  <c r="U39" i="11" s="1"/>
  <c r="X46" i="9" a="1"/>
  <c r="X46" i="9" s="1"/>
  <c r="X47" i="9" a="1"/>
  <c r="X47" i="9" s="1"/>
  <c r="X48" i="9" a="1"/>
  <c r="X48" i="9" s="1"/>
  <c r="U42" i="10" s="1"/>
  <c r="X49" i="9" a="1"/>
  <c r="X49" i="9" s="1"/>
  <c r="U43" i="12" s="1"/>
  <c r="X50" i="9" a="1"/>
  <c r="X50" i="9" s="1"/>
  <c r="X51" i="9" a="1"/>
  <c r="X51" i="9" s="1"/>
  <c r="X52" i="9" a="1"/>
  <c r="X52" i="9" s="1"/>
  <c r="X53" i="9" a="1"/>
  <c r="X53" i="9" s="1"/>
  <c r="X54" i="9" a="1"/>
  <c r="X54" i="9" s="1"/>
  <c r="X55" i="9" a="1"/>
  <c r="X55" i="9" s="1"/>
  <c r="U49" i="10" s="1"/>
  <c r="X56" i="9" a="1"/>
  <c r="X56" i="9" s="1"/>
  <c r="X57" i="9" a="1"/>
  <c r="X57" i="9" s="1"/>
  <c r="X58" i="9" a="1"/>
  <c r="X58" i="9" s="1"/>
  <c r="X59" i="9" a="1"/>
  <c r="X59" i="9" s="1"/>
  <c r="X60" i="9" a="1"/>
  <c r="X60" i="9" s="1"/>
  <c r="U54" i="11" s="1"/>
  <c r="X61" i="9" a="1"/>
  <c r="X61" i="9" s="1"/>
  <c r="U55" i="10" s="1"/>
  <c r="X62" i="9" a="1"/>
  <c r="X62" i="9" s="1"/>
  <c r="X63" i="9" a="1"/>
  <c r="X63" i="9" s="1"/>
  <c r="U57" i="11" s="1"/>
  <c r="X64" i="9" a="1"/>
  <c r="X64" i="9" s="1"/>
  <c r="X65" i="9" a="1"/>
  <c r="X65" i="9" s="1"/>
  <c r="U59" i="11" s="1"/>
  <c r="X66" i="9" a="1"/>
  <c r="X66" i="9" s="1"/>
  <c r="X67" i="9" a="1"/>
  <c r="X67" i="9" s="1"/>
  <c r="X68" i="9" a="1"/>
  <c r="X68" i="9" s="1"/>
  <c r="X69" i="9" a="1"/>
  <c r="X69" i="9" s="1"/>
  <c r="U63" i="10" s="1"/>
  <c r="X70" i="9" a="1"/>
  <c r="X70" i="9" s="1"/>
  <c r="X71" i="9" a="1"/>
  <c r="X71" i="9" s="1"/>
  <c r="X72" i="9" a="1"/>
  <c r="X72" i="9" s="1"/>
  <c r="U66" i="12" s="1"/>
  <c r="X73" i="9" a="1"/>
  <c r="X73" i="9" s="1"/>
  <c r="U67" i="12" s="1"/>
  <c r="X74" i="9" a="1"/>
  <c r="X74" i="9" s="1"/>
  <c r="X75" i="9" a="1"/>
  <c r="X75" i="9" s="1"/>
  <c r="X76" i="9" a="1"/>
  <c r="X76" i="9" s="1"/>
  <c r="X77" i="9" a="1"/>
  <c r="X77" i="9" s="1"/>
  <c r="U71" i="11" s="1"/>
  <c r="X78" i="9" a="1"/>
  <c r="X78" i="9" s="1"/>
  <c r="X79" i="9" a="1"/>
  <c r="X79" i="9" s="1"/>
  <c r="X80" i="9" a="1"/>
  <c r="X80" i="9" s="1"/>
  <c r="X81" i="9" a="1"/>
  <c r="X81" i="9" s="1"/>
  <c r="U75" i="11" s="1"/>
  <c r="X82" i="9" a="1"/>
  <c r="X82" i="9" s="1"/>
  <c r="X83" i="9" a="1"/>
  <c r="X83" i="9" s="1"/>
  <c r="X84" i="9" a="1"/>
  <c r="X84" i="9" s="1"/>
  <c r="U78" i="12" s="1"/>
  <c r="X85" i="9" a="1"/>
  <c r="X85" i="9" s="1"/>
  <c r="X86" i="9" a="1"/>
  <c r="X86" i="9" s="1"/>
  <c r="X87" i="9" a="1"/>
  <c r="X87" i="9" s="1"/>
  <c r="X88" i="9" a="1"/>
  <c r="X88" i="9" s="1"/>
  <c r="X89" i="9" a="1"/>
  <c r="X89" i="9" s="1"/>
  <c r="U83" i="14" s="1"/>
  <c r="X90" i="9" a="1"/>
  <c r="X90" i="9" s="1"/>
  <c r="X91" i="9" a="1"/>
  <c r="X91" i="9" s="1"/>
  <c r="X92" i="9" a="1"/>
  <c r="X92" i="9" s="1"/>
  <c r="X93" i="9" a="1"/>
  <c r="X93" i="9" s="1"/>
  <c r="U87" i="10" s="1"/>
  <c r="X94" i="9" a="1"/>
  <c r="X94" i="9" s="1"/>
  <c r="X95" i="9" a="1"/>
  <c r="X95" i="9" s="1"/>
  <c r="U89" i="12" s="1"/>
  <c r="X96" i="9" a="1"/>
  <c r="X96" i="9" s="1"/>
  <c r="U90" i="10" s="1"/>
  <c r="X97" i="9" a="1"/>
  <c r="X97" i="9" s="1"/>
  <c r="U91" i="12" s="1"/>
  <c r="X98" i="9" a="1"/>
  <c r="X98" i="9" s="1"/>
  <c r="X99" i="9" a="1"/>
  <c r="X99" i="9" s="1"/>
  <c r="X100" i="9" a="1"/>
  <c r="X100" i="9" s="1"/>
  <c r="X101" i="9" a="1"/>
  <c r="X101" i="9" s="1"/>
  <c r="X102" i="9" a="1"/>
  <c r="X102" i="9" s="1"/>
  <c r="X103" i="9" a="1"/>
  <c r="X103" i="9" s="1"/>
  <c r="U97" i="10" s="1"/>
  <c r="X104" i="9" a="1"/>
  <c r="X104" i="9" s="1"/>
  <c r="X105" i="9" a="1"/>
  <c r="X105" i="9" s="1"/>
  <c r="U99" i="10" s="1"/>
  <c r="X106" i="9" a="1"/>
  <c r="X106" i="9" s="1"/>
  <c r="X107" i="9" a="1"/>
  <c r="X107" i="9" s="1"/>
  <c r="X108" i="9" a="1"/>
  <c r="X108" i="9" s="1"/>
  <c r="U102" i="12" s="1"/>
  <c r="X109" i="9" a="1"/>
  <c r="X109" i="9" s="1"/>
  <c r="U103" i="10" s="1"/>
  <c r="X110" i="9" a="1"/>
  <c r="X110" i="9" s="1"/>
  <c r="X111" i="9" a="1"/>
  <c r="X111" i="9" s="1"/>
  <c r="X112" i="9" a="1"/>
  <c r="X112" i="9" s="1"/>
  <c r="X113" i="9" a="1"/>
  <c r="X113" i="9" s="1"/>
  <c r="U107" i="10" s="1"/>
  <c r="X114" i="9" a="1"/>
  <c r="X114" i="9" s="1"/>
  <c r="X115" i="9" a="1"/>
  <c r="X115" i="9" s="1"/>
  <c r="X116" i="9" a="1"/>
  <c r="X116" i="9" s="1"/>
  <c r="X117" i="9" a="1"/>
  <c r="X117" i="9" s="1"/>
  <c r="X118" i="9" a="1"/>
  <c r="X118" i="9" s="1"/>
  <c r="X119" i="9" a="1"/>
  <c r="X119" i="9" s="1"/>
  <c r="U113" i="10" s="1"/>
  <c r="X120" i="9" a="1"/>
  <c r="X120" i="9" s="1"/>
  <c r="U114" i="11" s="1"/>
  <c r="X121" i="9" a="1"/>
  <c r="X121" i="9" s="1"/>
  <c r="U115" i="12" s="1"/>
  <c r="X122" i="9" a="1"/>
  <c r="X122" i="9" s="1"/>
  <c r="X123" i="9" a="1"/>
  <c r="X123" i="9" s="1"/>
  <c r="X124" i="9" a="1"/>
  <c r="X124" i="9" s="1"/>
  <c r="X125" i="9" a="1"/>
  <c r="X125" i="9" s="1"/>
  <c r="U119" i="14" s="1"/>
  <c r="X126" i="9" a="1"/>
  <c r="X126" i="9" s="1"/>
  <c r="X127" i="9" a="1"/>
  <c r="X127" i="9" s="1"/>
  <c r="X128" i="9" a="1"/>
  <c r="X128" i="9" s="1"/>
  <c r="U122" i="14" s="1"/>
  <c r="X129" i="9" a="1"/>
  <c r="X129" i="9" s="1"/>
  <c r="U123" i="11" s="1"/>
  <c r="X130" i="9" a="1"/>
  <c r="X130" i="9" s="1"/>
  <c r="X131" i="9" a="1"/>
  <c r="X131" i="9" s="1"/>
  <c r="X132" i="9" a="1"/>
  <c r="X132" i="9" s="1"/>
  <c r="U126" i="10" s="1"/>
  <c r="X133" i="9" a="1"/>
  <c r="X133" i="9" s="1"/>
  <c r="U127" i="14" s="1"/>
  <c r="X134" i="9" a="1"/>
  <c r="X134" i="9" s="1"/>
  <c r="U128" i="11" s="1"/>
  <c r="X135" i="9" a="1"/>
  <c r="X135" i="9" s="1"/>
  <c r="U129" i="11" s="1"/>
  <c r="X136" i="9" a="1"/>
  <c r="X136" i="9" s="1"/>
  <c r="X137" i="9" a="1"/>
  <c r="X137" i="9" s="1"/>
  <c r="X138" i="9" a="1"/>
  <c r="X138" i="9" s="1"/>
  <c r="X139" i="9" a="1"/>
  <c r="X139" i="9" s="1"/>
  <c r="U133" i="12" s="1"/>
  <c r="X140" i="9" a="1"/>
  <c r="X140" i="9" s="1"/>
  <c r="X141" i="9" a="1"/>
  <c r="X141" i="9" s="1"/>
  <c r="X142" i="9" a="1"/>
  <c r="X142" i="9" s="1"/>
  <c r="X143" i="9" a="1"/>
  <c r="X143" i="9" s="1"/>
  <c r="U137" i="11" s="1"/>
  <c r="X144" i="9" a="1"/>
  <c r="X144" i="9" s="1"/>
  <c r="U138" i="11" s="1"/>
  <c r="X145" i="9" a="1"/>
  <c r="X145" i="9" s="1"/>
  <c r="X146" i="9" a="1"/>
  <c r="X146" i="9" s="1"/>
  <c r="U140" i="11" s="1"/>
  <c r="X147" i="9" a="1"/>
  <c r="X147" i="9" s="1"/>
  <c r="U141" i="10" s="1"/>
  <c r="X148" i="9" a="1"/>
  <c r="X148" i="9" s="1"/>
  <c r="X149" i="9" a="1"/>
  <c r="X149" i="9" s="1"/>
  <c r="U143" i="11" s="1"/>
  <c r="X150" i="9" a="1"/>
  <c r="X150" i="9" s="1"/>
  <c r="U144" i="10" s="1"/>
  <c r="X151" i="9" a="1"/>
  <c r="X151" i="9" s="1"/>
  <c r="X152" i="9" a="1"/>
  <c r="X152" i="9" s="1"/>
  <c r="U146" i="10" s="1"/>
  <c r="X153" i="9" a="1"/>
  <c r="X153" i="9" s="1"/>
  <c r="U147" i="11" s="1"/>
  <c r="X154" i="9" a="1"/>
  <c r="X154" i="9" s="1"/>
  <c r="U148" i="10" s="1"/>
  <c r="X155" i="9" a="1"/>
  <c r="X155" i="9" s="1"/>
  <c r="U149" i="10" s="1"/>
  <c r="X156" i="9" a="1"/>
  <c r="X156" i="9" s="1"/>
  <c r="U150" i="11" s="1"/>
  <c r="X157" i="9" a="1"/>
  <c r="X157" i="9" s="1"/>
  <c r="U151" i="11" s="1"/>
  <c r="X158" i="9" a="1"/>
  <c r="X158" i="9" s="1"/>
  <c r="U152" i="11" s="1"/>
  <c r="X159" i="9" a="1"/>
  <c r="X159" i="9" s="1"/>
  <c r="X160" i="9" a="1"/>
  <c r="X160" i="9" s="1"/>
  <c r="X161" i="9" a="1"/>
  <c r="X161" i="9" s="1"/>
  <c r="U155" i="11" s="1"/>
  <c r="X162" i="9" a="1"/>
  <c r="X162" i="9" s="1"/>
  <c r="U156" i="11" s="1"/>
  <c r="X163" i="9" a="1"/>
  <c r="X163" i="9" s="1"/>
  <c r="U157" i="10" s="1"/>
  <c r="X164" i="9" a="1"/>
  <c r="X164" i="9" s="1"/>
  <c r="X165" i="9" a="1"/>
  <c r="X165" i="9" s="1"/>
  <c r="U159" i="10" s="1"/>
  <c r="X166" i="9" a="1"/>
  <c r="X166" i="9" s="1"/>
  <c r="U160" i="11" s="1"/>
  <c r="X167" i="9" a="1"/>
  <c r="X167" i="9" s="1"/>
  <c r="X168" i="9" a="1"/>
  <c r="X168" i="9" s="1"/>
  <c r="U162" i="11" s="1"/>
  <c r="X169" i="9" a="1"/>
  <c r="X169" i="9" s="1"/>
  <c r="U163" i="11" s="1"/>
  <c r="X170" i="9" a="1"/>
  <c r="X170" i="9" s="1"/>
  <c r="U164" i="11" s="1"/>
  <c r="X171" i="9" a="1"/>
  <c r="X171" i="9" s="1"/>
  <c r="X172" i="9" a="1"/>
  <c r="X172" i="9" s="1"/>
  <c r="X173" i="9" a="1"/>
  <c r="X173" i="9" s="1"/>
  <c r="U167" i="11" s="1"/>
  <c r="X174" i="9" a="1"/>
  <c r="X174" i="9" s="1"/>
  <c r="U168" i="11" s="1"/>
  <c r="X175" i="9" a="1"/>
  <c r="X175" i="9" s="1"/>
  <c r="X176" i="9" a="1"/>
  <c r="X176" i="9" s="1"/>
  <c r="X177" i="9" a="1"/>
  <c r="X177" i="9" s="1"/>
  <c r="U171" i="10" s="1"/>
  <c r="X178" i="9" a="1"/>
  <c r="X178" i="9" s="1"/>
  <c r="U172" i="10" s="1"/>
  <c r="X179" i="9" a="1"/>
  <c r="X179" i="9" s="1"/>
  <c r="U173" i="10" s="1"/>
  <c r="X180" i="9" a="1"/>
  <c r="X180" i="9" s="1"/>
  <c r="U174" i="11" s="1"/>
  <c r="X181" i="9" a="1"/>
  <c r="X181" i="9" s="1"/>
  <c r="U175" i="11" s="1"/>
  <c r="X182" i="9" a="1"/>
  <c r="X182" i="9" s="1"/>
  <c r="U176" i="11" s="1"/>
  <c r="X183" i="9" a="1"/>
  <c r="X183" i="9" s="1"/>
  <c r="U177" i="11" s="1"/>
  <c r="X184" i="9" a="1"/>
  <c r="X184" i="9" s="1"/>
  <c r="X185" i="9" a="1"/>
  <c r="X185" i="9" s="1"/>
  <c r="X186" i="9" a="1"/>
  <c r="X186" i="9" s="1"/>
  <c r="U180" i="11" s="1"/>
  <c r="X187" i="9" a="1"/>
  <c r="X187" i="9" s="1"/>
  <c r="U181" i="11" s="1"/>
  <c r="X188" i="9" a="1"/>
  <c r="X188" i="9" s="1"/>
  <c r="X189" i="9" a="1"/>
  <c r="X189" i="9" s="1"/>
  <c r="U183" i="11" s="1"/>
  <c r="X190" i="9" a="1"/>
  <c r="X190" i="9" s="1"/>
  <c r="U184" i="11" s="1"/>
  <c r="X191" i="9" a="1"/>
  <c r="X191" i="9" s="1"/>
  <c r="X192" i="9" a="1"/>
  <c r="X192" i="9" s="1"/>
  <c r="U186" i="11" s="1"/>
  <c r="X193" i="9" a="1"/>
  <c r="X193" i="9" s="1"/>
  <c r="U187" i="10" s="1"/>
  <c r="X194" i="9" a="1"/>
  <c r="X194" i="9" s="1"/>
  <c r="U188" i="10" s="1"/>
  <c r="X195" i="9" a="1"/>
  <c r="X195" i="9" s="1"/>
  <c r="U189" i="10" s="1"/>
  <c r="X196" i="9" a="1"/>
  <c r="X196" i="9" s="1"/>
  <c r="X197" i="9" a="1"/>
  <c r="X197" i="9" s="1"/>
  <c r="U191" i="11" s="1"/>
  <c r="X198" i="9" a="1"/>
  <c r="X198" i="9" s="1"/>
  <c r="U192" i="11" s="1"/>
  <c r="X199" i="9" a="1"/>
  <c r="X199" i="9" s="1"/>
  <c r="U193" i="11" s="1"/>
  <c r="X200" i="9" a="1"/>
  <c r="X200" i="9" s="1"/>
  <c r="X201" i="9" a="1"/>
  <c r="X201" i="9" s="1"/>
  <c r="X202" i="9" a="1"/>
  <c r="X202" i="9" s="1"/>
  <c r="U196" i="11" s="1"/>
  <c r="X203" i="9" a="1"/>
  <c r="X203" i="9" s="1"/>
  <c r="X204" i="9" a="1"/>
  <c r="X204" i="9" s="1"/>
  <c r="U198" i="10" s="1"/>
  <c r="X205" i="9" a="1"/>
  <c r="X205" i="9" s="1"/>
  <c r="U199" i="11" s="1"/>
  <c r="X206" i="9" a="1"/>
  <c r="X206" i="9" s="1"/>
  <c r="U200" i="10" s="1"/>
  <c r="X207" i="9" a="1"/>
  <c r="X207" i="9" s="1"/>
  <c r="U201" i="10" s="1"/>
  <c r="X208" i="9" a="1"/>
  <c r="X208" i="9" s="1"/>
  <c r="X209" i="9" a="1"/>
  <c r="X209" i="9" s="1"/>
  <c r="U203" i="10" s="1"/>
  <c r="X210" i="9" a="1"/>
  <c r="X210" i="9" s="1"/>
  <c r="U204" i="10" s="1"/>
  <c r="X211" i="9" a="1"/>
  <c r="X211" i="9" s="1"/>
  <c r="U205" i="10" s="1"/>
  <c r="X212" i="9" a="1"/>
  <c r="X212" i="9" s="1"/>
  <c r="X213" i="9" a="1"/>
  <c r="X213" i="9" s="1"/>
  <c r="U207" i="10" s="1"/>
  <c r="X214" i="9" a="1"/>
  <c r="X214" i="9" s="1"/>
  <c r="U208" i="10" s="1"/>
  <c r="X215" i="9" a="1"/>
  <c r="X215" i="9" s="1"/>
  <c r="X216" i="9" a="1"/>
  <c r="X216" i="9" s="1"/>
  <c r="U210" i="10" s="1"/>
  <c r="X217" i="9" a="1"/>
  <c r="X217" i="9" s="1"/>
  <c r="U211" i="10" s="1"/>
  <c r="X218" i="9" a="1"/>
  <c r="X218" i="9" s="1"/>
  <c r="U212" i="10" s="1"/>
  <c r="X219" i="9" a="1"/>
  <c r="X219" i="9" s="1"/>
  <c r="U213" i="10" s="1"/>
  <c r="X220" i="9" a="1"/>
  <c r="X220" i="9" s="1"/>
  <c r="X221" i="9" a="1"/>
  <c r="X221" i="9" s="1"/>
  <c r="U215" i="10" s="1"/>
  <c r="X222" i="9" a="1"/>
  <c r="X222" i="9" s="1"/>
  <c r="U216" i="10" s="1"/>
  <c r="X223" i="9" a="1"/>
  <c r="X223" i="9" s="1"/>
  <c r="U217" i="10" s="1"/>
  <c r="X224" i="9" a="1"/>
  <c r="X224" i="9" s="1"/>
  <c r="X225" i="9" a="1"/>
  <c r="X225" i="9" s="1"/>
  <c r="U219" i="10" s="1"/>
  <c r="X226" i="9" a="1"/>
  <c r="X226" i="9" s="1"/>
  <c r="U220" i="10" s="1"/>
  <c r="X227" i="9" a="1"/>
  <c r="X227" i="9" s="1"/>
  <c r="U221" i="10" s="1"/>
  <c r="X228" i="9" a="1"/>
  <c r="X228" i="9" s="1"/>
  <c r="U222" i="10" s="1"/>
  <c r="X229" i="9" a="1"/>
  <c r="X229" i="9" s="1"/>
  <c r="U223" i="10" s="1"/>
  <c r="X230" i="9" a="1"/>
  <c r="X230" i="9" s="1"/>
  <c r="U224" i="10" s="1"/>
  <c r="X231" i="9" a="1"/>
  <c r="X231" i="9" s="1"/>
  <c r="U225" i="10" s="1"/>
  <c r="X232" i="9" a="1"/>
  <c r="X232" i="9" s="1"/>
  <c r="X233" i="9" a="1"/>
  <c r="X233" i="9" s="1"/>
  <c r="U227" i="10" s="1"/>
  <c r="X234" i="9" a="1"/>
  <c r="X234" i="9" s="1"/>
  <c r="U228" i="10" s="1"/>
  <c r="X235" i="9" a="1"/>
  <c r="X235" i="9" s="1"/>
  <c r="U229" i="10" s="1"/>
  <c r="X236" i="9" a="1"/>
  <c r="X236" i="9" s="1"/>
  <c r="X237" i="9" a="1"/>
  <c r="X237" i="9" s="1"/>
  <c r="U231" i="10" s="1"/>
  <c r="X238" i="9" a="1"/>
  <c r="X238" i="9" s="1"/>
  <c r="U232" i="10" s="1"/>
  <c r="X239" i="9" a="1"/>
  <c r="X239" i="9" s="1"/>
  <c r="X240" i="9" a="1"/>
  <c r="X240" i="9" s="1"/>
  <c r="U234" i="10" s="1"/>
  <c r="X241" i="9" a="1"/>
  <c r="X241" i="9" s="1"/>
  <c r="U235" i="10" s="1"/>
  <c r="X242" i="9" a="1"/>
  <c r="X242" i="9" s="1"/>
  <c r="U236" i="10" s="1"/>
  <c r="X243" i="9" a="1"/>
  <c r="X243" i="9" s="1"/>
  <c r="U237" i="10" s="1"/>
  <c r="X244" i="9" a="1"/>
  <c r="X244" i="9" s="1"/>
  <c r="X245" i="9" a="1"/>
  <c r="X245" i="9" s="1"/>
  <c r="U239" i="10" s="1"/>
  <c r="X246" i="9" a="1"/>
  <c r="X246" i="9" s="1"/>
  <c r="U240" i="10" s="1"/>
  <c r="X247" i="9" a="1"/>
  <c r="X247" i="9" s="1"/>
  <c r="U241" i="10" s="1"/>
  <c r="X248" i="9" a="1"/>
  <c r="X248" i="9" s="1"/>
  <c r="X249" i="9" a="1"/>
  <c r="X249" i="9" s="1"/>
  <c r="U243" i="10" s="1"/>
  <c r="X250" i="9" a="1"/>
  <c r="X250" i="9" s="1"/>
  <c r="U244" i="10" s="1"/>
  <c r="X251" i="9" a="1"/>
  <c r="X251" i="9" s="1"/>
  <c r="U245" i="10" s="1"/>
  <c r="X252" i="9" a="1"/>
  <c r="X252" i="9" s="1"/>
  <c r="U246" i="10" s="1"/>
  <c r="X253" i="9" a="1"/>
  <c r="X253" i="9" s="1"/>
  <c r="U247" i="10" s="1"/>
  <c r="X254" i="9" a="1"/>
  <c r="X254" i="9" s="1"/>
  <c r="U248" i="10" s="1"/>
  <c r="X255" i="9" a="1"/>
  <c r="X255" i="9" s="1"/>
  <c r="X256" i="9" a="1"/>
  <c r="X256" i="9" s="1"/>
  <c r="X257" i="9" a="1"/>
  <c r="X257" i="9" s="1"/>
  <c r="U251" i="10" s="1"/>
  <c r="X258" i="9" a="1"/>
  <c r="X258" i="9" s="1"/>
  <c r="U252" i="10" s="1"/>
  <c r="X259" i="9" a="1"/>
  <c r="X259" i="9" s="1"/>
  <c r="U253" i="10" s="1"/>
  <c r="X260" i="9" a="1"/>
  <c r="X260" i="9" s="1"/>
  <c r="X261" i="9" a="1"/>
  <c r="X261" i="9" s="1"/>
  <c r="U255" i="10" s="1"/>
  <c r="X262" i="9" a="1"/>
  <c r="X262" i="9" s="1"/>
  <c r="U256" i="10" s="1"/>
  <c r="X263" i="9" a="1"/>
  <c r="X263" i="9" s="1"/>
  <c r="X264" i="9" a="1"/>
  <c r="X264" i="9" s="1"/>
  <c r="U258" i="10" s="1"/>
  <c r="X265" i="9" a="1"/>
  <c r="X265" i="9" s="1"/>
  <c r="U259" i="10" s="1"/>
  <c r="X266" i="9" a="1"/>
  <c r="X266" i="9" s="1"/>
  <c r="U260" i="10" s="1"/>
  <c r="X267" i="9" a="1"/>
  <c r="X267" i="9" s="1"/>
  <c r="U261" i="10" s="1"/>
  <c r="X268" i="9" a="1"/>
  <c r="X268" i="9" s="1"/>
  <c r="X269" i="9" a="1"/>
  <c r="X269" i="9" s="1"/>
  <c r="U263" i="10" s="1"/>
  <c r="X270" i="9" a="1"/>
  <c r="X270" i="9" s="1"/>
  <c r="U264" i="10" s="1"/>
  <c r="X271" i="9" a="1"/>
  <c r="X271" i="9" s="1"/>
  <c r="X272" i="9" a="1"/>
  <c r="X272" i="9" s="1"/>
  <c r="X273" i="9" a="1"/>
  <c r="X273" i="9" s="1"/>
  <c r="U267" i="10" s="1"/>
  <c r="X274" i="9" a="1"/>
  <c r="X274" i="9" s="1"/>
  <c r="U268" i="10" s="1"/>
  <c r="X275" i="9" a="1"/>
  <c r="X275" i="9" s="1"/>
  <c r="U269" i="10" s="1"/>
  <c r="X276" i="9" a="1"/>
  <c r="X276" i="9" s="1"/>
  <c r="U270" i="10" s="1"/>
  <c r="X277" i="9" a="1"/>
  <c r="X277" i="9" s="1"/>
  <c r="U271" i="10" s="1"/>
  <c r="X278" i="9" a="1"/>
  <c r="X278" i="9" s="1"/>
  <c r="U272" i="10" s="1"/>
  <c r="X279" i="9" a="1"/>
  <c r="X279" i="9" s="1"/>
  <c r="U273" i="10" s="1"/>
  <c r="X280" i="9" a="1"/>
  <c r="X280" i="9" s="1"/>
  <c r="X281" i="9" a="1"/>
  <c r="X281" i="9" s="1"/>
  <c r="U275" i="10" s="1"/>
  <c r="X282" i="9" a="1"/>
  <c r="X282" i="9" s="1"/>
  <c r="U276" i="10" s="1"/>
  <c r="X283" i="9" a="1"/>
  <c r="X283" i="9" s="1"/>
  <c r="U277" i="10" s="1"/>
  <c r="X284" i="9" a="1"/>
  <c r="X284" i="9" s="1"/>
  <c r="X285" i="9" a="1"/>
  <c r="X285" i="9" s="1"/>
  <c r="U279" i="10" s="1"/>
  <c r="X286" i="9" a="1"/>
  <c r="X286" i="9" s="1"/>
  <c r="U280" i="10" s="1"/>
  <c r="X287" i="9" a="1"/>
  <c r="X287" i="9" s="1"/>
  <c r="U281" i="10" s="1"/>
  <c r="X288" i="9" a="1"/>
  <c r="X288" i="9" s="1"/>
  <c r="U282" i="10" s="1"/>
  <c r="X289" i="9" a="1"/>
  <c r="X289" i="9" s="1"/>
  <c r="U283" i="10" s="1"/>
  <c r="X290" i="9" a="1"/>
  <c r="X290" i="9" s="1"/>
  <c r="U284" i="10" s="1"/>
  <c r="X291" i="9" a="1"/>
  <c r="X291" i="9" s="1"/>
  <c r="U285" i="10" s="1"/>
  <c r="X292" i="9" a="1"/>
  <c r="X292" i="9" s="1"/>
  <c r="X293" i="9" a="1"/>
  <c r="X293" i="9" s="1"/>
  <c r="U287" i="10" s="1"/>
  <c r="X294" i="9" a="1"/>
  <c r="X294" i="9" s="1"/>
  <c r="U288" i="10" s="1"/>
  <c r="X295" i="9" a="1"/>
  <c r="X295" i="9" s="1"/>
  <c r="U289" i="10" s="1"/>
  <c r="X296" i="9" a="1"/>
  <c r="X296" i="9" s="1"/>
  <c r="X297" i="9" a="1"/>
  <c r="X297" i="9" s="1"/>
  <c r="U291" i="10" s="1"/>
  <c r="X298" i="9" a="1"/>
  <c r="X298" i="9" s="1"/>
  <c r="U292" i="10" s="1"/>
  <c r="X299" i="9" a="1"/>
  <c r="X299" i="9" s="1"/>
  <c r="U293" i="10" s="1"/>
  <c r="X300" i="9" a="1"/>
  <c r="X300" i="9" s="1"/>
  <c r="U294" i="10" s="1"/>
  <c r="X301" i="9" a="1"/>
  <c r="X301" i="9" s="1"/>
  <c r="U295" i="10" s="1"/>
  <c r="X302" i="9" a="1"/>
  <c r="X302" i="9" s="1"/>
  <c r="U296" i="10" s="1"/>
  <c r="X303" i="9" a="1"/>
  <c r="X303" i="9" s="1"/>
  <c r="U297" i="10" s="1"/>
  <c r="X304" i="9" a="1"/>
  <c r="X304" i="9" s="1"/>
  <c r="U298" i="10" s="1"/>
  <c r="X305" i="9" a="1"/>
  <c r="X305" i="9" s="1"/>
  <c r="U299" i="10" s="1"/>
  <c r="X306" i="9" a="1"/>
  <c r="X306" i="9" s="1"/>
  <c r="U300" i="10" s="1"/>
  <c r="X307" i="9" a="1"/>
  <c r="X307" i="9" s="1"/>
  <c r="U301" i="10" s="1"/>
  <c r="X308" i="9" a="1"/>
  <c r="X308" i="9" s="1"/>
  <c r="U302" i="10" s="1"/>
  <c r="X309" i="9" a="1"/>
  <c r="X309" i="9" s="1"/>
  <c r="U303" i="10" s="1"/>
  <c r="X310" i="9" a="1"/>
  <c r="X310" i="9" s="1"/>
  <c r="U304" i="10" s="1"/>
  <c r="X311" i="9" a="1"/>
  <c r="X311" i="9" s="1"/>
  <c r="U305" i="10" s="1"/>
  <c r="X312" i="9" a="1"/>
  <c r="X312" i="9" s="1"/>
  <c r="U306" i="10" s="1"/>
  <c r="X313" i="9" a="1"/>
  <c r="X313" i="9" s="1"/>
  <c r="U307" i="10" s="1"/>
  <c r="X314" i="9" a="1"/>
  <c r="X314" i="9" s="1"/>
  <c r="U308" i="10" s="1"/>
  <c r="X315" i="9" a="1"/>
  <c r="X315" i="9" s="1"/>
  <c r="U309" i="10" s="1"/>
  <c r="X316" i="9" a="1"/>
  <c r="X316" i="9" s="1"/>
  <c r="U310" i="10" s="1"/>
  <c r="X317" i="9" a="1"/>
  <c r="X317" i="9" s="1"/>
  <c r="U311" i="10" s="1"/>
  <c r="X318" i="9" a="1"/>
  <c r="X318" i="9" s="1"/>
  <c r="U312" i="10" s="1"/>
  <c r="X319" i="9" a="1"/>
  <c r="X319" i="9" s="1"/>
  <c r="X320" i="9" a="1"/>
  <c r="X320" i="9" s="1"/>
  <c r="U314" i="10" s="1"/>
  <c r="X321" i="9" a="1"/>
  <c r="X321" i="9" s="1"/>
  <c r="U315" i="10" s="1"/>
  <c r="X322" i="9" a="1"/>
  <c r="X322" i="9" s="1"/>
  <c r="U316" i="10" s="1"/>
  <c r="X323" i="9" a="1"/>
  <c r="X323" i="9" s="1"/>
  <c r="U317" i="10" s="1"/>
  <c r="X324" i="9" a="1"/>
  <c r="X324" i="9" s="1"/>
  <c r="U318" i="10" s="1"/>
  <c r="X325" i="9" a="1"/>
  <c r="X325" i="9" s="1"/>
  <c r="U319" i="10" s="1"/>
  <c r="X326" i="9" a="1"/>
  <c r="X326" i="9" s="1"/>
  <c r="X327" i="9" a="1"/>
  <c r="X327" i="9" s="1"/>
  <c r="X328" i="9" a="1"/>
  <c r="X328" i="9" s="1"/>
  <c r="X329" i="9" a="1"/>
  <c r="X329" i="9" s="1"/>
  <c r="X330" i="9" a="1"/>
  <c r="X330" i="9" s="1"/>
  <c r="X331" i="9" a="1"/>
  <c r="X331" i="9" s="1"/>
  <c r="X332" i="9" a="1"/>
  <c r="X332" i="9" s="1"/>
  <c r="X333" i="9" a="1"/>
  <c r="X333" i="9" s="1"/>
  <c r="X334" i="9" a="1"/>
  <c r="X334" i="9" s="1"/>
  <c r="X335" i="9" a="1"/>
  <c r="X335" i="9" s="1"/>
  <c r="X336" i="9" a="1"/>
  <c r="X336" i="9" s="1"/>
  <c r="X337" i="9" a="1"/>
  <c r="X337" i="9" s="1"/>
  <c r="X338" i="9" a="1"/>
  <c r="X338" i="9" s="1"/>
  <c r="X339" i="9" a="1"/>
  <c r="X339" i="9" s="1"/>
  <c r="X340" i="9" a="1"/>
  <c r="X340" i="9" s="1"/>
  <c r="X341" i="9" a="1"/>
  <c r="X341" i="9" s="1"/>
  <c r="X342" i="9" a="1"/>
  <c r="X342" i="9" s="1"/>
  <c r="X343" i="9" a="1"/>
  <c r="X343" i="9" s="1"/>
  <c r="X344" i="9" a="1"/>
  <c r="X344" i="9" s="1"/>
  <c r="X345" i="9" a="1"/>
  <c r="X345" i="9" s="1"/>
  <c r="X346" i="9" a="1"/>
  <c r="X346" i="9" s="1"/>
  <c r="X347" i="9" a="1"/>
  <c r="X347" i="9" s="1"/>
  <c r="X348" i="9" a="1"/>
  <c r="X348" i="9" s="1"/>
  <c r="X349" i="9" a="1"/>
  <c r="X349" i="9" s="1"/>
  <c r="X350" i="9" a="1"/>
  <c r="X350" i="9" s="1"/>
  <c r="X351" i="9" a="1"/>
  <c r="X351" i="9" s="1"/>
  <c r="X352" i="9" a="1"/>
  <c r="X352" i="9" s="1"/>
  <c r="X353" i="9" a="1"/>
  <c r="X353" i="9" s="1"/>
  <c r="X354" i="9" a="1"/>
  <c r="X354" i="9" s="1"/>
  <c r="X355" i="9" a="1"/>
  <c r="X355" i="9" s="1"/>
  <c r="X356" i="9" a="1"/>
  <c r="X356" i="9" s="1"/>
  <c r="X357" i="9" a="1"/>
  <c r="X357" i="9" s="1"/>
  <c r="X358" i="9" a="1"/>
  <c r="X358" i="9" s="1"/>
  <c r="X359" i="9" a="1"/>
  <c r="X359" i="9" s="1"/>
  <c r="X360" i="9" a="1"/>
  <c r="X360" i="9" s="1"/>
  <c r="X361" i="9" a="1"/>
  <c r="X361" i="9" s="1"/>
  <c r="X362" i="9" a="1"/>
  <c r="X362" i="9" s="1"/>
  <c r="X363" i="9" a="1"/>
  <c r="X363" i="9" s="1"/>
  <c r="X364" i="9" a="1"/>
  <c r="X364" i="9" s="1"/>
  <c r="X365" i="9" a="1"/>
  <c r="X365" i="9" s="1"/>
  <c r="X366" i="9" a="1"/>
  <c r="X366" i="9" s="1"/>
  <c r="X367" i="9" a="1"/>
  <c r="X367" i="9" s="1"/>
  <c r="X368" i="9" a="1"/>
  <c r="X368" i="9" s="1"/>
  <c r="X369" i="9" a="1"/>
  <c r="X369" i="9" s="1"/>
  <c r="X370" i="9" a="1"/>
  <c r="X370" i="9" s="1"/>
  <c r="X371" i="9" a="1"/>
  <c r="X371" i="9" s="1"/>
  <c r="X372" i="9" a="1"/>
  <c r="X372" i="9" s="1"/>
  <c r="X373" i="9" a="1"/>
  <c r="X373" i="9" s="1"/>
  <c r="X374" i="9" a="1"/>
  <c r="X374" i="9" s="1"/>
  <c r="X375" i="9" a="1"/>
  <c r="X375" i="9" s="1"/>
  <c r="X376" i="9" a="1"/>
  <c r="X376" i="9" s="1"/>
  <c r="X377" i="9" a="1"/>
  <c r="X377" i="9" s="1"/>
  <c r="X378" i="9" a="1"/>
  <c r="X378" i="9" s="1"/>
  <c r="X379" i="9" a="1"/>
  <c r="X379" i="9" s="1"/>
  <c r="X380" i="9" a="1"/>
  <c r="X380" i="9" s="1"/>
  <c r="X381" i="9" a="1"/>
  <c r="X381" i="9" s="1"/>
  <c r="X382" i="9" a="1"/>
  <c r="X382" i="9" s="1"/>
  <c r="X383" i="9" a="1"/>
  <c r="X383" i="9" s="1"/>
  <c r="X384" i="9" a="1"/>
  <c r="X384" i="9" s="1"/>
  <c r="X385" i="9" a="1"/>
  <c r="X385" i="9" s="1"/>
  <c r="X386" i="9" a="1"/>
  <c r="X386" i="9" s="1"/>
  <c r="X387" i="9" a="1"/>
  <c r="X387" i="9" s="1"/>
  <c r="X388" i="9" a="1"/>
  <c r="X388" i="9" s="1"/>
  <c r="X389" i="9" a="1"/>
  <c r="X389" i="9" s="1"/>
  <c r="X390" i="9" a="1"/>
  <c r="X390" i="9" s="1"/>
  <c r="X391" i="9" a="1"/>
  <c r="X391" i="9" s="1"/>
  <c r="X392" i="9" a="1"/>
  <c r="X392" i="9" s="1"/>
  <c r="X393" i="9" a="1"/>
  <c r="X393" i="9" s="1"/>
  <c r="X394" i="9" a="1"/>
  <c r="X394" i="9" s="1"/>
  <c r="X395" i="9" a="1"/>
  <c r="X395" i="9" s="1"/>
  <c r="X396" i="9" a="1"/>
  <c r="X396" i="9" s="1"/>
  <c r="X397" i="9" a="1"/>
  <c r="X397" i="9" s="1"/>
  <c r="X398" i="9" a="1"/>
  <c r="X398" i="9" s="1"/>
  <c r="X399" i="9" a="1"/>
  <c r="X399" i="9" s="1"/>
  <c r="X400" i="9" a="1"/>
  <c r="X400" i="9" s="1"/>
  <c r="X401" i="9" a="1"/>
  <c r="X401" i="9" s="1"/>
  <c r="X402" i="9" a="1"/>
  <c r="X402" i="9" s="1"/>
  <c r="X403" i="9" a="1"/>
  <c r="X403" i="9" s="1"/>
  <c r="X404" i="9" a="1"/>
  <c r="X404" i="9" s="1"/>
  <c r="X405" i="9" a="1"/>
  <c r="X405" i="9" s="1"/>
  <c r="X406" i="9" a="1"/>
  <c r="X406" i="9" s="1"/>
  <c r="X407" i="9" a="1"/>
  <c r="X407" i="9" s="1"/>
  <c r="X408" i="9" a="1"/>
  <c r="X408" i="9" s="1"/>
  <c r="X409" i="9" a="1"/>
  <c r="X409" i="9" s="1"/>
  <c r="X410" i="9" a="1"/>
  <c r="X410" i="9" s="1"/>
  <c r="X411" i="9" a="1"/>
  <c r="X411" i="9" s="1"/>
  <c r="X412" i="9" a="1"/>
  <c r="X412" i="9" s="1"/>
  <c r="X413" i="9" a="1"/>
  <c r="X413" i="9" s="1"/>
  <c r="X414" i="9" a="1"/>
  <c r="X414" i="9" s="1"/>
  <c r="X415" i="9" a="1"/>
  <c r="X415" i="9" s="1"/>
  <c r="X416" i="9" a="1"/>
  <c r="X416" i="9" s="1"/>
  <c r="X417" i="9" a="1"/>
  <c r="X417" i="9" s="1"/>
  <c r="X418" i="9" a="1"/>
  <c r="X418" i="9" s="1"/>
  <c r="X419" i="9" a="1"/>
  <c r="X419" i="9" s="1"/>
  <c r="X420" i="9" a="1"/>
  <c r="X420" i="9" s="1"/>
  <c r="X421" i="9" a="1"/>
  <c r="X421" i="9" s="1"/>
  <c r="X422" i="9" a="1"/>
  <c r="X422" i="9" s="1"/>
  <c r="X423" i="9" a="1"/>
  <c r="X423" i="9" s="1"/>
  <c r="X424" i="9" a="1"/>
  <c r="X424" i="9" s="1"/>
  <c r="X425" i="9" a="1"/>
  <c r="X425" i="9" s="1"/>
  <c r="X426" i="9" a="1"/>
  <c r="X426" i="9" s="1"/>
  <c r="X427" i="9" a="1"/>
  <c r="X427" i="9" s="1"/>
  <c r="X428" i="9" a="1"/>
  <c r="X428" i="9" s="1"/>
  <c r="X429" i="9" a="1"/>
  <c r="X429" i="9" s="1"/>
  <c r="X430" i="9" a="1"/>
  <c r="X430" i="9" s="1"/>
  <c r="X431" i="9" a="1"/>
  <c r="X431" i="9" s="1"/>
  <c r="X432" i="9" a="1"/>
  <c r="X432" i="9" s="1"/>
  <c r="X433" i="9" a="1"/>
  <c r="X433" i="9" s="1"/>
  <c r="X3" i="9" a="1"/>
  <c r="X3" i="9" s="1"/>
  <c r="T2" i="12"/>
  <c r="T3" i="11"/>
  <c r="T4" i="11"/>
  <c r="T5" i="12"/>
  <c r="T6" i="12"/>
  <c r="T7" i="11"/>
  <c r="T8" i="12"/>
  <c r="T10" i="10"/>
  <c r="T11" i="10"/>
  <c r="T12" i="12"/>
  <c r="T14" i="10"/>
  <c r="T15" i="11"/>
  <c r="T16" i="12"/>
  <c r="T17" i="11"/>
  <c r="T20" i="12"/>
  <c r="T22" i="12"/>
  <c r="T24" i="11"/>
  <c r="T25" i="11"/>
  <c r="T26" i="11"/>
  <c r="T27" i="11"/>
  <c r="T28" i="12"/>
  <c r="T30" i="10"/>
  <c r="T31" i="10"/>
  <c r="T33" i="11"/>
  <c r="T35" i="11"/>
  <c r="T36" i="10"/>
  <c r="T38" i="11"/>
  <c r="T40" i="12"/>
  <c r="T41" i="12"/>
  <c r="T42" i="12"/>
  <c r="T43" i="12"/>
  <c r="T46" i="10"/>
  <c r="T48" i="10"/>
  <c r="T49" i="11"/>
  <c r="T50" i="11"/>
  <c r="T51" i="12"/>
  <c r="T52" i="12"/>
  <c r="T54" i="10"/>
  <c r="T55" i="11"/>
  <c r="T57" i="10"/>
  <c r="T58" i="10"/>
  <c r="T59" i="12"/>
  <c r="T60" i="10"/>
  <c r="T62" i="12"/>
  <c r="T64" i="11"/>
  <c r="T66" i="10"/>
  <c r="T67" i="12"/>
  <c r="T68" i="11"/>
  <c r="T69" i="10"/>
  <c r="T70" i="12"/>
  <c r="T71" i="11"/>
  <c r="T72" i="12"/>
  <c r="T74" i="11"/>
  <c r="T75" i="11"/>
  <c r="T76" i="11"/>
  <c r="T77" i="12"/>
  <c r="T78" i="12"/>
  <c r="T81" i="12"/>
  <c r="T82" i="12"/>
  <c r="T83" i="12"/>
  <c r="T84" i="10"/>
  <c r="T85" i="12"/>
  <c r="T86" i="12"/>
  <c r="T88" i="10"/>
  <c r="T89" i="12"/>
  <c r="T90" i="12"/>
  <c r="T91" i="11"/>
  <c r="T94" i="11"/>
  <c r="T96" i="11"/>
  <c r="T97" i="12"/>
  <c r="T98" i="12"/>
  <c r="T99" i="12"/>
  <c r="T100" i="12"/>
  <c r="T102" i="12"/>
  <c r="T103" i="11"/>
  <c r="T105" i="11"/>
  <c r="T106" i="11"/>
  <c r="T108" i="12"/>
  <c r="T110" i="12"/>
  <c r="T112" i="12"/>
  <c r="T113" i="10"/>
  <c r="T114" i="11"/>
  <c r="T118" i="11"/>
  <c r="T119" i="11"/>
  <c r="T120" i="11"/>
  <c r="T121" i="12"/>
  <c r="T122" i="12"/>
  <c r="T124" i="10"/>
  <c r="T125" i="12"/>
  <c r="T127" i="10"/>
  <c r="T129" i="12"/>
  <c r="T131" i="10"/>
  <c r="T132" i="11"/>
  <c r="T134" i="12"/>
  <c r="T135" i="11"/>
  <c r="T136" i="11"/>
  <c r="T137" i="11"/>
  <c r="T138" i="11"/>
  <c r="T139" i="12"/>
  <c r="T142" i="10"/>
  <c r="T143" i="11"/>
  <c r="T144" i="11"/>
  <c r="T145" i="10"/>
  <c r="T146" i="11"/>
  <c r="T147" i="11"/>
  <c r="T148" i="11"/>
  <c r="T149" i="10"/>
  <c r="T150" i="10"/>
  <c r="T151" i="11"/>
  <c r="T154" i="11"/>
  <c r="T155" i="11"/>
  <c r="T156" i="10"/>
  <c r="T158" i="10"/>
  <c r="T159" i="11"/>
  <c r="T160" i="11"/>
  <c r="T161" i="11"/>
  <c r="T162" i="11"/>
  <c r="T163" i="11"/>
  <c r="T165" i="10"/>
  <c r="T166" i="11"/>
  <c r="T167" i="11"/>
  <c r="T168" i="10"/>
  <c r="T169" i="11"/>
  <c r="T170" i="11"/>
  <c r="T171" i="11"/>
  <c r="T172" i="11"/>
  <c r="T174" i="11"/>
  <c r="T175" i="11"/>
  <c r="T176" i="11"/>
  <c r="T178" i="11"/>
  <c r="T180" i="11"/>
  <c r="T182" i="10"/>
  <c r="T183" i="11"/>
  <c r="T184" i="10"/>
  <c r="T186" i="10"/>
  <c r="T187" i="11"/>
  <c r="T190" i="11"/>
  <c r="T191" i="11"/>
  <c r="T192" i="10"/>
  <c r="T194" i="10"/>
  <c r="T196" i="10"/>
  <c r="T198" i="10"/>
  <c r="T199" i="11"/>
  <c r="T202" i="10"/>
  <c r="T203" i="10"/>
  <c r="T204" i="10"/>
  <c r="T208" i="10"/>
  <c r="T211" i="10"/>
  <c r="T214" i="10"/>
  <c r="T216" i="10"/>
  <c r="T219" i="10"/>
  <c r="T220" i="10"/>
  <c r="T222" i="10"/>
  <c r="T226" i="10"/>
  <c r="T227" i="10"/>
  <c r="T228" i="10"/>
  <c r="T230" i="10"/>
  <c r="T232" i="10"/>
  <c r="T235" i="10"/>
  <c r="T238" i="10"/>
  <c r="T239" i="10"/>
  <c r="T240" i="10"/>
  <c r="T242" i="10"/>
  <c r="T244" i="10"/>
  <c r="T246" i="10"/>
  <c r="T251" i="10"/>
  <c r="T252" i="10"/>
  <c r="T254" i="10"/>
  <c r="T256" i="10"/>
  <c r="T258" i="10"/>
  <c r="T259" i="10"/>
  <c r="T262" i="10"/>
  <c r="T263" i="10"/>
  <c r="T264" i="10"/>
  <c r="T267" i="10"/>
  <c r="T270" i="10"/>
  <c r="T275" i="10"/>
  <c r="T279" i="10"/>
  <c r="T280" i="10"/>
  <c r="T283" i="10"/>
  <c r="T286" i="10"/>
  <c r="T288" i="10"/>
  <c r="T291" i="10"/>
  <c r="T292" i="10"/>
  <c r="T294" i="10"/>
  <c r="T295" i="10"/>
  <c r="T297" i="10"/>
  <c r="T298" i="10"/>
  <c r="T299" i="10"/>
  <c r="T300" i="10"/>
  <c r="T301" i="10"/>
  <c r="T302" i="10"/>
  <c r="T303" i="10"/>
  <c r="T305" i="10"/>
  <c r="T306" i="10"/>
  <c r="T307" i="10"/>
  <c r="T309" i="10"/>
  <c r="T310" i="10"/>
  <c r="T311" i="10"/>
  <c r="T313" i="10"/>
  <c r="T315" i="10"/>
  <c r="T317" i="10"/>
  <c r="T319" i="10"/>
  <c r="W3" i="12"/>
  <c r="V4" i="12"/>
  <c r="W8" i="12"/>
  <c r="W11" i="12"/>
  <c r="V12" i="12"/>
  <c r="W12" i="12"/>
  <c r="W15" i="12"/>
  <c r="W19" i="12"/>
  <c r="W20" i="12"/>
  <c r="W24" i="12"/>
  <c r="W27" i="12"/>
  <c r="W31" i="12"/>
  <c r="W32" i="12"/>
  <c r="W35" i="12"/>
  <c r="W36" i="12"/>
  <c r="W43" i="12"/>
  <c r="W44" i="12"/>
  <c r="W47" i="12"/>
  <c r="W48" i="12"/>
  <c r="V49" i="12"/>
  <c r="W51" i="12"/>
  <c r="W56" i="12"/>
  <c r="V57" i="12"/>
  <c r="W60" i="12"/>
  <c r="W63" i="12"/>
  <c r="W67" i="12"/>
  <c r="V68" i="12"/>
  <c r="W68" i="12"/>
  <c r="V72" i="12"/>
  <c r="W72" i="12"/>
  <c r="V73" i="12"/>
  <c r="W76" i="12"/>
  <c r="W79" i="12"/>
  <c r="W80" i="12"/>
  <c r="V81" i="12"/>
  <c r="V84" i="12"/>
  <c r="W84" i="12"/>
  <c r="V88" i="12"/>
  <c r="V92" i="12"/>
  <c r="W92" i="12"/>
  <c r="W95" i="12"/>
  <c r="W96" i="12"/>
  <c r="V97" i="12"/>
  <c r="W99" i="12"/>
  <c r="V104" i="12"/>
  <c r="W104" i="12"/>
  <c r="V108" i="12"/>
  <c r="W108" i="12"/>
  <c r="W111" i="12"/>
  <c r="W115" i="12"/>
  <c r="W116" i="12"/>
  <c r="W120" i="12"/>
  <c r="W127" i="12"/>
  <c r="W128" i="12"/>
  <c r="W131" i="12"/>
  <c r="V132" i="12"/>
  <c r="W132" i="12"/>
  <c r="V136" i="12"/>
  <c r="W3" i="11"/>
  <c r="V4" i="11"/>
  <c r="W5" i="11"/>
  <c r="W7" i="11"/>
  <c r="W8" i="11"/>
  <c r="W11" i="11"/>
  <c r="V12" i="11"/>
  <c r="W12" i="11"/>
  <c r="W15" i="11"/>
  <c r="W19" i="11"/>
  <c r="W20" i="11"/>
  <c r="V22" i="11"/>
  <c r="W24" i="11"/>
  <c r="W27" i="11"/>
  <c r="W31" i="11"/>
  <c r="W32" i="11"/>
  <c r="W35" i="11"/>
  <c r="W36" i="11"/>
  <c r="W43" i="11"/>
  <c r="W44" i="11"/>
  <c r="V45" i="11"/>
  <c r="W47" i="11"/>
  <c r="W48" i="11"/>
  <c r="V49" i="11"/>
  <c r="W51" i="11"/>
  <c r="W56" i="11"/>
  <c r="V57" i="11"/>
  <c r="W60" i="11"/>
  <c r="W63" i="11"/>
  <c r="W67" i="11"/>
  <c r="V68" i="11"/>
  <c r="W68" i="11"/>
  <c r="W71" i="11"/>
  <c r="V72" i="11"/>
  <c r="W72" i="11"/>
  <c r="V73" i="11"/>
  <c r="W79" i="11"/>
  <c r="W80" i="11"/>
  <c r="V84" i="11"/>
  <c r="W84" i="11"/>
  <c r="V88" i="11"/>
  <c r="W88" i="11"/>
  <c r="W91" i="11"/>
  <c r="V92" i="11"/>
  <c r="W92" i="11"/>
  <c r="W95" i="11"/>
  <c r="W96" i="11"/>
  <c r="V97" i="11"/>
  <c r="W99" i="11"/>
  <c r="V100" i="11"/>
  <c r="V104" i="11"/>
  <c r="W104" i="11"/>
  <c r="V108" i="11"/>
  <c r="W108" i="11"/>
  <c r="W111" i="11"/>
  <c r="W115" i="11"/>
  <c r="W116" i="11"/>
  <c r="W120" i="11"/>
  <c r="W127" i="11"/>
  <c r="W128" i="11"/>
  <c r="W131" i="11"/>
  <c r="V132" i="11"/>
  <c r="W132" i="11"/>
  <c r="W135" i="11"/>
  <c r="V140" i="11"/>
  <c r="W140" i="11"/>
  <c r="W143" i="11"/>
  <c r="W144" i="11"/>
  <c r="V148" i="11"/>
  <c r="V152" i="11"/>
  <c r="W152" i="11"/>
  <c r="W155" i="11"/>
  <c r="V156" i="11"/>
  <c r="W156" i="11"/>
  <c r="W159" i="11"/>
  <c r="W163" i="11"/>
  <c r="W164" i="11"/>
  <c r="V168" i="11"/>
  <c r="W168" i="11"/>
  <c r="V169" i="11"/>
  <c r="W171" i="11"/>
  <c r="W172" i="11"/>
  <c r="W175" i="11"/>
  <c r="W179" i="11"/>
  <c r="W183" i="11"/>
  <c r="W185" i="11"/>
  <c r="W187" i="11"/>
  <c r="W195" i="11"/>
  <c r="W3" i="10"/>
  <c r="V4" i="10"/>
  <c r="V8" i="10"/>
  <c r="W8" i="10"/>
  <c r="W9" i="10"/>
  <c r="W11" i="10"/>
  <c r="V12" i="10"/>
  <c r="W12" i="10"/>
  <c r="W15" i="10"/>
  <c r="W19" i="10"/>
  <c r="W20" i="10"/>
  <c r="W23" i="10"/>
  <c r="W24" i="10"/>
  <c r="W27" i="10"/>
  <c r="W28" i="10"/>
  <c r="W31" i="10"/>
  <c r="W32" i="10"/>
  <c r="W35" i="10"/>
  <c r="W36" i="10"/>
  <c r="W43" i="10"/>
  <c r="W44" i="10"/>
  <c r="W47" i="10"/>
  <c r="W48" i="10"/>
  <c r="V49" i="10"/>
  <c r="W51" i="10"/>
  <c r="W55" i="10"/>
  <c r="W56" i="10"/>
  <c r="V57" i="10"/>
  <c r="W59" i="10"/>
  <c r="W60" i="10"/>
  <c r="W63" i="10"/>
  <c r="V64" i="10"/>
  <c r="W67" i="10"/>
  <c r="V68" i="10"/>
  <c r="W68" i="10"/>
  <c r="V72" i="10"/>
  <c r="W72" i="10"/>
  <c r="V73" i="10"/>
  <c r="V76" i="10"/>
  <c r="W79" i="10"/>
  <c r="V80" i="10"/>
  <c r="W80" i="10"/>
  <c r="V81" i="10"/>
  <c r="V84" i="10"/>
  <c r="W84" i="10"/>
  <c r="W87" i="10"/>
  <c r="V88" i="10"/>
  <c r="W91" i="10"/>
  <c r="V92" i="10"/>
  <c r="W92" i="10"/>
  <c r="W95" i="10"/>
  <c r="V96" i="10"/>
  <c r="W96" i="10"/>
  <c r="V97" i="10"/>
  <c r="W99" i="10"/>
  <c r="V100" i="10"/>
  <c r="V104" i="10"/>
  <c r="W104" i="10"/>
  <c r="V108" i="10"/>
  <c r="W108" i="10"/>
  <c r="W111" i="10"/>
  <c r="W115" i="10"/>
  <c r="V116" i="10"/>
  <c r="W116" i="10"/>
  <c r="W119" i="10"/>
  <c r="W120" i="10"/>
  <c r="V121" i="10"/>
  <c r="W123" i="10"/>
  <c r="W127" i="10"/>
  <c r="V128" i="10"/>
  <c r="W128" i="10"/>
  <c r="V129" i="10"/>
  <c r="W129" i="10"/>
  <c r="W131" i="10"/>
  <c r="V132" i="10"/>
  <c r="W132" i="10"/>
  <c r="V136" i="10"/>
  <c r="V140" i="10"/>
  <c r="W140" i="10"/>
  <c r="W143" i="10"/>
  <c r="V144" i="10"/>
  <c r="W144" i="10"/>
  <c r="V148" i="10"/>
  <c r="W151" i="10"/>
  <c r="V152" i="10"/>
  <c r="W152" i="10"/>
  <c r="W155" i="10"/>
  <c r="V156" i="10"/>
  <c r="W156" i="10"/>
  <c r="W159" i="10"/>
  <c r="W163" i="10"/>
  <c r="W164" i="10"/>
  <c r="V168" i="10"/>
  <c r="W168" i="10"/>
  <c r="W171" i="10"/>
  <c r="V172" i="10"/>
  <c r="W175" i="10"/>
  <c r="W179" i="10"/>
  <c r="W183" i="10"/>
  <c r="V184" i="10"/>
  <c r="W187" i="10"/>
  <c r="W195" i="10"/>
  <c r="V196" i="10"/>
  <c r="V200" i="10"/>
  <c r="W203" i="10"/>
  <c r="W204" i="10"/>
  <c r="W207" i="10"/>
  <c r="W211" i="10"/>
  <c r="W215" i="10"/>
  <c r="W219" i="10"/>
  <c r="W227" i="10"/>
  <c r="W235" i="10"/>
  <c r="V236" i="10"/>
  <c r="W236" i="10"/>
  <c r="W239" i="10"/>
  <c r="W243" i="10"/>
  <c r="W247" i="10"/>
  <c r="W251" i="10"/>
  <c r="W253" i="10"/>
  <c r="V256" i="10"/>
  <c r="W259" i="10"/>
  <c r="W267" i="10"/>
  <c r="V268" i="10"/>
  <c r="W271" i="10"/>
  <c r="W275" i="10"/>
  <c r="V276" i="10"/>
  <c r="W279" i="10"/>
  <c r="W283" i="10"/>
  <c r="V284" i="10"/>
  <c r="W291" i="10"/>
  <c r="W295" i="10"/>
  <c r="W303" i="10"/>
  <c r="W311" i="10"/>
  <c r="R139" i="12"/>
  <c r="Q139" i="12"/>
  <c r="P139" i="12"/>
  <c r="O139" i="12"/>
  <c r="N139" i="12"/>
  <c r="M139" i="12"/>
  <c r="L139" i="12"/>
  <c r="K139" i="12"/>
  <c r="J139" i="12"/>
  <c r="I139" i="12"/>
  <c r="H139" i="12"/>
  <c r="G139" i="12"/>
  <c r="F139" i="12"/>
  <c r="E139" i="12"/>
  <c r="D139" i="12"/>
  <c r="C139" i="12"/>
  <c r="A139" i="12"/>
  <c r="R138" i="12"/>
  <c r="Q138" i="12"/>
  <c r="P138" i="12"/>
  <c r="O138" i="12"/>
  <c r="N138" i="12"/>
  <c r="M138" i="12"/>
  <c r="L138" i="12"/>
  <c r="K138" i="12"/>
  <c r="J138" i="12"/>
  <c r="I138" i="12"/>
  <c r="H138" i="12"/>
  <c r="G138" i="12"/>
  <c r="F138" i="12"/>
  <c r="E138" i="12"/>
  <c r="D138" i="12"/>
  <c r="C138" i="12"/>
  <c r="A138" i="12"/>
  <c r="R137" i="12"/>
  <c r="Q137" i="12"/>
  <c r="P137" i="12"/>
  <c r="O137" i="12"/>
  <c r="N137" i="12"/>
  <c r="M137" i="12"/>
  <c r="L137" i="12"/>
  <c r="K137" i="12"/>
  <c r="J137" i="12"/>
  <c r="I137" i="12"/>
  <c r="H137" i="12"/>
  <c r="G137" i="12"/>
  <c r="F137" i="12"/>
  <c r="E137" i="12"/>
  <c r="D137" i="12"/>
  <c r="C137" i="12"/>
  <c r="A137" i="12"/>
  <c r="T136" i="12"/>
  <c r="R136" i="12"/>
  <c r="Q136" i="12"/>
  <c r="P136" i="12"/>
  <c r="O136" i="12"/>
  <c r="N136" i="12"/>
  <c r="M136" i="12"/>
  <c r="L136" i="12"/>
  <c r="K136" i="12"/>
  <c r="J136" i="12"/>
  <c r="I136" i="12"/>
  <c r="H136" i="12"/>
  <c r="G136" i="12"/>
  <c r="F136" i="12"/>
  <c r="E136" i="12"/>
  <c r="D136" i="12"/>
  <c r="C136" i="12"/>
  <c r="A136" i="12"/>
  <c r="R135" i="12"/>
  <c r="Q135" i="12"/>
  <c r="P135" i="12"/>
  <c r="O135" i="12"/>
  <c r="N135" i="12"/>
  <c r="M135" i="12"/>
  <c r="L135" i="12"/>
  <c r="K135" i="12"/>
  <c r="J135" i="12"/>
  <c r="I135" i="12"/>
  <c r="H135" i="12"/>
  <c r="G135" i="12"/>
  <c r="F135" i="12"/>
  <c r="E135" i="12"/>
  <c r="D135" i="12"/>
  <c r="C135" i="12"/>
  <c r="A135" i="12"/>
  <c r="U134" i="12"/>
  <c r="R134" i="12"/>
  <c r="Q134" i="12"/>
  <c r="P134" i="12"/>
  <c r="O134" i="12"/>
  <c r="N134" i="12"/>
  <c r="M134" i="12"/>
  <c r="L134" i="12"/>
  <c r="K134" i="12"/>
  <c r="J134" i="12"/>
  <c r="I134" i="12"/>
  <c r="H134" i="12"/>
  <c r="G134" i="12"/>
  <c r="F134" i="12"/>
  <c r="E134" i="12"/>
  <c r="D134" i="12"/>
  <c r="C134" i="12"/>
  <c r="A134" i="12"/>
  <c r="R133" i="12"/>
  <c r="Q133" i="12"/>
  <c r="P133" i="12"/>
  <c r="O133" i="12"/>
  <c r="N133" i="12"/>
  <c r="M133" i="12"/>
  <c r="L133" i="12"/>
  <c r="K133" i="12"/>
  <c r="J133" i="12"/>
  <c r="I133" i="12"/>
  <c r="H133" i="12"/>
  <c r="G133" i="12"/>
  <c r="F133" i="12"/>
  <c r="E133" i="12"/>
  <c r="D133" i="12"/>
  <c r="C133" i="12"/>
  <c r="A133" i="12"/>
  <c r="T132" i="12"/>
  <c r="R132" i="12"/>
  <c r="Q132" i="12"/>
  <c r="P132" i="12"/>
  <c r="O132" i="12"/>
  <c r="N132" i="12"/>
  <c r="M132" i="12"/>
  <c r="L132" i="12"/>
  <c r="K132" i="12"/>
  <c r="J132" i="12"/>
  <c r="I132" i="12"/>
  <c r="H132" i="12"/>
  <c r="G132" i="12"/>
  <c r="F132" i="12"/>
  <c r="E132" i="12"/>
  <c r="D132" i="12"/>
  <c r="C132" i="12"/>
  <c r="A132" i="12"/>
  <c r="T131" i="12"/>
  <c r="R131" i="12"/>
  <c r="Q131" i="12"/>
  <c r="P131" i="12"/>
  <c r="O131" i="12"/>
  <c r="N131" i="12"/>
  <c r="M131" i="12"/>
  <c r="L131" i="12"/>
  <c r="K131" i="12"/>
  <c r="J131" i="12"/>
  <c r="I131" i="12"/>
  <c r="H131" i="12"/>
  <c r="G131" i="12"/>
  <c r="F131" i="12"/>
  <c r="E131" i="12"/>
  <c r="D131" i="12"/>
  <c r="C131" i="12"/>
  <c r="A131" i="12"/>
  <c r="U130" i="12"/>
  <c r="T130" i="12"/>
  <c r="R130" i="12"/>
  <c r="Q130" i="12"/>
  <c r="P130" i="12"/>
  <c r="O130" i="12"/>
  <c r="N130" i="12"/>
  <c r="M130" i="12"/>
  <c r="L130" i="12"/>
  <c r="K130" i="12"/>
  <c r="J130" i="12"/>
  <c r="I130" i="12"/>
  <c r="H130" i="12"/>
  <c r="G130" i="12"/>
  <c r="F130" i="12"/>
  <c r="E130" i="12"/>
  <c r="D130" i="12"/>
  <c r="C130" i="12"/>
  <c r="A130" i="12"/>
  <c r="U129" i="12"/>
  <c r="R129" i="12"/>
  <c r="Q129" i="12"/>
  <c r="P129" i="12"/>
  <c r="O129" i="12"/>
  <c r="N129" i="12"/>
  <c r="M129" i="12"/>
  <c r="L129" i="12"/>
  <c r="K129" i="12"/>
  <c r="J129" i="12"/>
  <c r="I129" i="12"/>
  <c r="H129" i="12"/>
  <c r="G129" i="12"/>
  <c r="F129" i="12"/>
  <c r="E129" i="12"/>
  <c r="D129" i="12"/>
  <c r="C129" i="12"/>
  <c r="A129" i="12"/>
  <c r="R128" i="12"/>
  <c r="Q128" i="12"/>
  <c r="P128" i="12"/>
  <c r="O128" i="12"/>
  <c r="N128" i="12"/>
  <c r="M128" i="12"/>
  <c r="L128" i="12"/>
  <c r="K128" i="12"/>
  <c r="J128" i="12"/>
  <c r="I128" i="12"/>
  <c r="H128" i="12"/>
  <c r="G128" i="12"/>
  <c r="F128" i="12"/>
  <c r="E128" i="12"/>
  <c r="D128" i="12"/>
  <c r="C128" i="12"/>
  <c r="A128" i="12"/>
  <c r="T127" i="12"/>
  <c r="R127" i="12"/>
  <c r="Q127" i="12"/>
  <c r="P127" i="12"/>
  <c r="O127" i="12"/>
  <c r="N127" i="12"/>
  <c r="M127" i="12"/>
  <c r="L127" i="12"/>
  <c r="K127" i="12"/>
  <c r="J127" i="12"/>
  <c r="I127" i="12"/>
  <c r="H127" i="12"/>
  <c r="G127" i="12"/>
  <c r="F127" i="12"/>
  <c r="E127" i="12"/>
  <c r="D127" i="12"/>
  <c r="C127" i="12"/>
  <c r="A127" i="12"/>
  <c r="R126" i="12"/>
  <c r="Q126" i="12"/>
  <c r="P126" i="12"/>
  <c r="O126" i="12"/>
  <c r="N126" i="12"/>
  <c r="M126" i="12"/>
  <c r="L126" i="12"/>
  <c r="K126" i="12"/>
  <c r="J126" i="12"/>
  <c r="I126" i="12"/>
  <c r="H126" i="12"/>
  <c r="G126" i="12"/>
  <c r="F126" i="12"/>
  <c r="E126" i="12"/>
  <c r="D126" i="12"/>
  <c r="C126" i="12"/>
  <c r="A126" i="12"/>
  <c r="U125" i="12"/>
  <c r="R125" i="12"/>
  <c r="Q125" i="12"/>
  <c r="P125" i="12"/>
  <c r="O125" i="12"/>
  <c r="N125" i="12"/>
  <c r="M125" i="12"/>
  <c r="L125" i="12"/>
  <c r="K125" i="12"/>
  <c r="J125" i="12"/>
  <c r="I125" i="12"/>
  <c r="H125" i="12"/>
  <c r="G125" i="12"/>
  <c r="F125" i="12"/>
  <c r="E125" i="12"/>
  <c r="D125" i="12"/>
  <c r="C125" i="12"/>
  <c r="A125" i="12"/>
  <c r="R124" i="12"/>
  <c r="Q124" i="12"/>
  <c r="P124" i="12"/>
  <c r="O124" i="12"/>
  <c r="N124" i="12"/>
  <c r="M124" i="12"/>
  <c r="L124" i="12"/>
  <c r="K124" i="12"/>
  <c r="J124" i="12"/>
  <c r="I124" i="12"/>
  <c r="H124" i="12"/>
  <c r="G124" i="12"/>
  <c r="F124" i="12"/>
  <c r="E124" i="12"/>
  <c r="D124" i="12"/>
  <c r="C124" i="12"/>
  <c r="A124" i="12"/>
  <c r="R123" i="12"/>
  <c r="Q123" i="12"/>
  <c r="P123" i="12"/>
  <c r="O123" i="12"/>
  <c r="N123" i="12"/>
  <c r="M123" i="12"/>
  <c r="L123" i="12"/>
  <c r="K123" i="12"/>
  <c r="J123" i="12"/>
  <c r="I123" i="12"/>
  <c r="H123" i="12"/>
  <c r="G123" i="12"/>
  <c r="F123" i="12"/>
  <c r="E123" i="12"/>
  <c r="D123" i="12"/>
  <c r="C123" i="12"/>
  <c r="A123" i="12"/>
  <c r="U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F122" i="12"/>
  <c r="E122" i="12"/>
  <c r="D122" i="12"/>
  <c r="C122" i="12"/>
  <c r="A122" i="12"/>
  <c r="R121" i="12"/>
  <c r="Q121" i="12"/>
  <c r="P121" i="12"/>
  <c r="O121" i="12"/>
  <c r="N121" i="12"/>
  <c r="M121" i="12"/>
  <c r="L121" i="12"/>
  <c r="K121" i="12"/>
  <c r="J121" i="12"/>
  <c r="I121" i="12"/>
  <c r="H121" i="12"/>
  <c r="G121" i="12"/>
  <c r="F121" i="12"/>
  <c r="E121" i="12"/>
  <c r="D121" i="12"/>
  <c r="C121" i="12"/>
  <c r="A121" i="12"/>
  <c r="R120" i="12"/>
  <c r="Q120" i="12"/>
  <c r="P120" i="12"/>
  <c r="O120" i="12"/>
  <c r="N120" i="12"/>
  <c r="M120" i="12"/>
  <c r="L120" i="12"/>
  <c r="K120" i="12"/>
  <c r="J120" i="12"/>
  <c r="I120" i="12"/>
  <c r="H120" i="12"/>
  <c r="G120" i="12"/>
  <c r="F120" i="12"/>
  <c r="E120" i="12"/>
  <c r="D120" i="12"/>
  <c r="C120" i="12"/>
  <c r="A120" i="12"/>
  <c r="R119" i="12"/>
  <c r="Q119" i="12"/>
  <c r="P119" i="12"/>
  <c r="O119" i="12"/>
  <c r="N119" i="12"/>
  <c r="M119" i="12"/>
  <c r="L119" i="12"/>
  <c r="K119" i="12"/>
  <c r="J119" i="12"/>
  <c r="I119" i="12"/>
  <c r="H119" i="12"/>
  <c r="G119" i="12"/>
  <c r="F119" i="12"/>
  <c r="E119" i="12"/>
  <c r="D119" i="12"/>
  <c r="C119" i="12"/>
  <c r="A119" i="12"/>
  <c r="U118" i="12"/>
  <c r="T118" i="12"/>
  <c r="R118" i="12"/>
  <c r="Q118" i="12"/>
  <c r="P118" i="12"/>
  <c r="O118" i="12"/>
  <c r="N118" i="12"/>
  <c r="M118" i="12"/>
  <c r="L118" i="12"/>
  <c r="K118" i="12"/>
  <c r="J118" i="12"/>
  <c r="I118" i="12"/>
  <c r="H118" i="12"/>
  <c r="G118" i="12"/>
  <c r="F118" i="12"/>
  <c r="E118" i="12"/>
  <c r="D118" i="12"/>
  <c r="C118" i="12"/>
  <c r="A118" i="12"/>
  <c r="R117" i="12"/>
  <c r="Q117" i="12"/>
  <c r="P117" i="12"/>
  <c r="O117" i="12"/>
  <c r="N117" i="12"/>
  <c r="M117" i="12"/>
  <c r="L117" i="12"/>
  <c r="K117" i="12"/>
  <c r="J117" i="12"/>
  <c r="I117" i="12"/>
  <c r="H117" i="12"/>
  <c r="G117" i="12"/>
  <c r="F117" i="12"/>
  <c r="E117" i="12"/>
  <c r="D117" i="12"/>
  <c r="C117" i="12"/>
  <c r="A117" i="12"/>
  <c r="R116" i="12"/>
  <c r="Q116" i="12"/>
  <c r="P116" i="12"/>
  <c r="O116" i="12"/>
  <c r="N116" i="12"/>
  <c r="M116" i="12"/>
  <c r="L116" i="12"/>
  <c r="K116" i="12"/>
  <c r="J116" i="12"/>
  <c r="I116" i="12"/>
  <c r="H116" i="12"/>
  <c r="G116" i="12"/>
  <c r="F116" i="12"/>
  <c r="E116" i="12"/>
  <c r="D116" i="12"/>
  <c r="C116" i="12"/>
  <c r="A116" i="12"/>
  <c r="T115" i="12"/>
  <c r="R115" i="12"/>
  <c r="Q115" i="12"/>
  <c r="P115" i="12"/>
  <c r="O115" i="12"/>
  <c r="N115" i="12"/>
  <c r="M115" i="12"/>
  <c r="L115" i="12"/>
  <c r="K115" i="12"/>
  <c r="J115" i="12"/>
  <c r="I115" i="12"/>
  <c r="H115" i="12"/>
  <c r="G115" i="12"/>
  <c r="F115" i="12"/>
  <c r="E115" i="12"/>
  <c r="D115" i="12"/>
  <c r="C115" i="12"/>
  <c r="A115" i="12"/>
  <c r="T114" i="12"/>
  <c r="R114" i="12"/>
  <c r="Q114" i="12"/>
  <c r="P114" i="12"/>
  <c r="O114" i="12"/>
  <c r="N114" i="12"/>
  <c r="M114" i="12"/>
  <c r="L114" i="12"/>
  <c r="K114" i="12"/>
  <c r="J114" i="12"/>
  <c r="I114" i="12"/>
  <c r="H114" i="12"/>
  <c r="G114" i="12"/>
  <c r="F114" i="12"/>
  <c r="E114" i="12"/>
  <c r="D114" i="12"/>
  <c r="C114" i="12"/>
  <c r="A114" i="12"/>
  <c r="R113" i="12"/>
  <c r="Q113" i="12"/>
  <c r="P113" i="12"/>
  <c r="O113" i="12"/>
  <c r="N113" i="12"/>
  <c r="M113" i="12"/>
  <c r="L113" i="12"/>
  <c r="K113" i="12"/>
  <c r="J113" i="12"/>
  <c r="I113" i="12"/>
  <c r="H113" i="12"/>
  <c r="G113" i="12"/>
  <c r="F113" i="12"/>
  <c r="E113" i="12"/>
  <c r="D113" i="12"/>
  <c r="C113" i="12"/>
  <c r="A113" i="12"/>
  <c r="R112" i="12"/>
  <c r="Q112" i="12"/>
  <c r="P112" i="12"/>
  <c r="O112" i="12"/>
  <c r="N112" i="12"/>
  <c r="M112" i="12"/>
  <c r="L112" i="12"/>
  <c r="K112" i="12"/>
  <c r="J112" i="12"/>
  <c r="I112" i="12"/>
  <c r="H112" i="12"/>
  <c r="G112" i="12"/>
  <c r="F112" i="12"/>
  <c r="E112" i="12"/>
  <c r="D112" i="12"/>
  <c r="C112" i="12"/>
  <c r="A112" i="12"/>
  <c r="R111" i="12"/>
  <c r="Q111" i="12"/>
  <c r="P111" i="12"/>
  <c r="O111" i="12"/>
  <c r="N111" i="12"/>
  <c r="M111" i="12"/>
  <c r="L111" i="12"/>
  <c r="K111" i="12"/>
  <c r="J111" i="12"/>
  <c r="I111" i="12"/>
  <c r="H111" i="12"/>
  <c r="G111" i="12"/>
  <c r="F111" i="12"/>
  <c r="E111" i="12"/>
  <c r="D111" i="12"/>
  <c r="C111" i="12"/>
  <c r="A111" i="12"/>
  <c r="U110" i="12"/>
  <c r="R110" i="12"/>
  <c r="Q110" i="12"/>
  <c r="P110" i="12"/>
  <c r="O110" i="12"/>
  <c r="N110" i="12"/>
  <c r="M110" i="12"/>
  <c r="L110" i="12"/>
  <c r="K110" i="12"/>
  <c r="J110" i="12"/>
  <c r="I110" i="12"/>
  <c r="H110" i="12"/>
  <c r="G110" i="12"/>
  <c r="F110" i="12"/>
  <c r="E110" i="12"/>
  <c r="D110" i="12"/>
  <c r="C110" i="12"/>
  <c r="A110" i="12"/>
  <c r="R109" i="12"/>
  <c r="Q109" i="12"/>
  <c r="P109" i="12"/>
  <c r="O109" i="12"/>
  <c r="N109" i="12"/>
  <c r="M109" i="12"/>
  <c r="L109" i="12"/>
  <c r="K109" i="12"/>
  <c r="J109" i="12"/>
  <c r="I109" i="12"/>
  <c r="H109" i="12"/>
  <c r="G109" i="12"/>
  <c r="F109" i="12"/>
  <c r="E109" i="12"/>
  <c r="D109" i="12"/>
  <c r="C109" i="12"/>
  <c r="A109" i="12"/>
  <c r="R108" i="12"/>
  <c r="Q108" i="12"/>
  <c r="P108" i="12"/>
  <c r="O108" i="12"/>
  <c r="N108" i="12"/>
  <c r="M108" i="12"/>
  <c r="L108" i="12"/>
  <c r="K108" i="12"/>
  <c r="J108" i="12"/>
  <c r="I108" i="12"/>
  <c r="H108" i="12"/>
  <c r="G108" i="12"/>
  <c r="F108" i="12"/>
  <c r="E108" i="12"/>
  <c r="D108" i="12"/>
  <c r="C108" i="12"/>
  <c r="A108" i="12"/>
  <c r="R107" i="12"/>
  <c r="Q107" i="12"/>
  <c r="P107" i="12"/>
  <c r="O107" i="12"/>
  <c r="N107" i="12"/>
  <c r="M107" i="12"/>
  <c r="L107" i="12"/>
  <c r="K107" i="12"/>
  <c r="J107" i="12"/>
  <c r="I107" i="12"/>
  <c r="H107" i="12"/>
  <c r="G107" i="12"/>
  <c r="F107" i="12"/>
  <c r="E107" i="12"/>
  <c r="D107" i="12"/>
  <c r="C107" i="12"/>
  <c r="A107" i="12"/>
  <c r="U106" i="12"/>
  <c r="R106" i="12"/>
  <c r="Q106" i="12"/>
  <c r="P106" i="12"/>
  <c r="O106" i="12"/>
  <c r="N106" i="12"/>
  <c r="M106" i="12"/>
  <c r="L106" i="12"/>
  <c r="K106" i="12"/>
  <c r="J106" i="12"/>
  <c r="I106" i="12"/>
  <c r="H106" i="12"/>
  <c r="G106" i="12"/>
  <c r="F106" i="12"/>
  <c r="E106" i="12"/>
  <c r="D106" i="12"/>
  <c r="C106" i="12"/>
  <c r="A106" i="12"/>
  <c r="R105" i="12"/>
  <c r="Q105" i="12"/>
  <c r="P105" i="12"/>
  <c r="O105" i="12"/>
  <c r="N105" i="12"/>
  <c r="M105" i="12"/>
  <c r="L105" i="12"/>
  <c r="K105" i="12"/>
  <c r="J105" i="12"/>
  <c r="I105" i="12"/>
  <c r="H105" i="12"/>
  <c r="G105" i="12"/>
  <c r="F105" i="12"/>
  <c r="E105" i="12"/>
  <c r="D105" i="12"/>
  <c r="C105" i="12"/>
  <c r="A105" i="12"/>
  <c r="R104" i="12"/>
  <c r="Q104" i="12"/>
  <c r="P104" i="12"/>
  <c r="O104" i="12"/>
  <c r="N104" i="12"/>
  <c r="M104" i="12"/>
  <c r="L104" i="12"/>
  <c r="K104" i="12"/>
  <c r="J104" i="12"/>
  <c r="I104" i="12"/>
  <c r="H104" i="12"/>
  <c r="G104" i="12"/>
  <c r="F104" i="12"/>
  <c r="E104" i="12"/>
  <c r="D104" i="12"/>
  <c r="C104" i="12"/>
  <c r="A104" i="12"/>
  <c r="R103" i="12"/>
  <c r="Q103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D103" i="12"/>
  <c r="C103" i="12"/>
  <c r="A103" i="12"/>
  <c r="R102" i="12"/>
  <c r="Q102" i="12"/>
  <c r="P102" i="12"/>
  <c r="O102" i="12"/>
  <c r="N102" i="12"/>
  <c r="M102" i="12"/>
  <c r="L102" i="12"/>
  <c r="K102" i="12"/>
  <c r="J102" i="12"/>
  <c r="I102" i="12"/>
  <c r="H102" i="12"/>
  <c r="G102" i="12"/>
  <c r="F102" i="12"/>
  <c r="E102" i="12"/>
  <c r="D102" i="12"/>
  <c r="C102" i="12"/>
  <c r="A102" i="12"/>
  <c r="U101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A101" i="12"/>
  <c r="R100" i="12"/>
  <c r="Q100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D100" i="12"/>
  <c r="C100" i="12"/>
  <c r="A100" i="12"/>
  <c r="R99" i="12"/>
  <c r="Q99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D99" i="12"/>
  <c r="C99" i="12"/>
  <c r="A99" i="12"/>
  <c r="U98" i="12"/>
  <c r="R98" i="12"/>
  <c r="Q98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D98" i="12"/>
  <c r="C98" i="12"/>
  <c r="A98" i="12"/>
  <c r="R97" i="12"/>
  <c r="Q97" i="12"/>
  <c r="P97" i="12"/>
  <c r="O97" i="12"/>
  <c r="N97" i="12"/>
  <c r="M97" i="12"/>
  <c r="L97" i="12"/>
  <c r="K97" i="12"/>
  <c r="J97" i="12"/>
  <c r="I97" i="12"/>
  <c r="H97" i="12"/>
  <c r="G97" i="12"/>
  <c r="F97" i="12"/>
  <c r="E97" i="12"/>
  <c r="D97" i="12"/>
  <c r="C97" i="12"/>
  <c r="A97" i="12"/>
  <c r="R96" i="12"/>
  <c r="Q96" i="12"/>
  <c r="P96" i="12"/>
  <c r="O96" i="12"/>
  <c r="N96" i="12"/>
  <c r="M96" i="12"/>
  <c r="L96" i="12"/>
  <c r="K96" i="12"/>
  <c r="J96" i="12"/>
  <c r="I96" i="12"/>
  <c r="H96" i="12"/>
  <c r="G96" i="12"/>
  <c r="F96" i="12"/>
  <c r="E96" i="12"/>
  <c r="D96" i="12"/>
  <c r="C96" i="12"/>
  <c r="A96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A95" i="12"/>
  <c r="U94" i="12"/>
  <c r="T94" i="12"/>
  <c r="R94" i="12"/>
  <c r="Q94" i="12"/>
  <c r="P94" i="12"/>
  <c r="O94" i="12"/>
  <c r="N94" i="12"/>
  <c r="M94" i="12"/>
  <c r="L94" i="12"/>
  <c r="K94" i="12"/>
  <c r="J94" i="12"/>
  <c r="I94" i="12"/>
  <c r="H94" i="12"/>
  <c r="G94" i="12"/>
  <c r="F94" i="12"/>
  <c r="E94" i="12"/>
  <c r="D94" i="12"/>
  <c r="C94" i="12"/>
  <c r="A94" i="12"/>
  <c r="R93" i="12"/>
  <c r="Q93" i="12"/>
  <c r="P93" i="12"/>
  <c r="O93" i="12"/>
  <c r="N93" i="12"/>
  <c r="M93" i="12"/>
  <c r="L93" i="12"/>
  <c r="K93" i="12"/>
  <c r="J93" i="12"/>
  <c r="I93" i="12"/>
  <c r="H93" i="12"/>
  <c r="G93" i="12"/>
  <c r="F93" i="12"/>
  <c r="E93" i="12"/>
  <c r="D93" i="12"/>
  <c r="C93" i="12"/>
  <c r="A93" i="12"/>
  <c r="R92" i="12"/>
  <c r="Q92" i="12"/>
  <c r="P92" i="12"/>
  <c r="O92" i="12"/>
  <c r="N92" i="12"/>
  <c r="M92" i="12"/>
  <c r="L92" i="12"/>
  <c r="K92" i="12"/>
  <c r="J92" i="12"/>
  <c r="I92" i="12"/>
  <c r="H92" i="12"/>
  <c r="G92" i="12"/>
  <c r="F92" i="12"/>
  <c r="E92" i="12"/>
  <c r="D92" i="12"/>
  <c r="C92" i="12"/>
  <c r="A92" i="12"/>
  <c r="R91" i="12"/>
  <c r="Q91" i="12"/>
  <c r="P91" i="12"/>
  <c r="O91" i="12"/>
  <c r="N91" i="12"/>
  <c r="M91" i="12"/>
  <c r="L91" i="12"/>
  <c r="K91" i="12"/>
  <c r="J91" i="12"/>
  <c r="I91" i="12"/>
  <c r="H91" i="12"/>
  <c r="G91" i="12"/>
  <c r="F91" i="12"/>
  <c r="E91" i="12"/>
  <c r="D91" i="12"/>
  <c r="C91" i="12"/>
  <c r="A91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A90" i="12"/>
  <c r="R89" i="12"/>
  <c r="Q89" i="12"/>
  <c r="P89" i="12"/>
  <c r="O89" i="12"/>
  <c r="N89" i="12"/>
  <c r="M89" i="12"/>
  <c r="L89" i="12"/>
  <c r="K89" i="12"/>
  <c r="J89" i="12"/>
  <c r="I89" i="12"/>
  <c r="H89" i="12"/>
  <c r="G89" i="12"/>
  <c r="F89" i="12"/>
  <c r="E89" i="12"/>
  <c r="D89" i="12"/>
  <c r="C89" i="12"/>
  <c r="A89" i="12"/>
  <c r="R88" i="12"/>
  <c r="Q88" i="12"/>
  <c r="P88" i="12"/>
  <c r="O88" i="12"/>
  <c r="N88" i="12"/>
  <c r="M88" i="12"/>
  <c r="L88" i="12"/>
  <c r="K88" i="12"/>
  <c r="J88" i="12"/>
  <c r="I88" i="12"/>
  <c r="H88" i="12"/>
  <c r="G88" i="12"/>
  <c r="F88" i="12"/>
  <c r="E88" i="12"/>
  <c r="D88" i="12"/>
  <c r="C88" i="12"/>
  <c r="A88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D87" i="12"/>
  <c r="C87" i="12"/>
  <c r="A87" i="12"/>
  <c r="U86" i="12"/>
  <c r="R86" i="12"/>
  <c r="Q86" i="12"/>
  <c r="P86" i="12"/>
  <c r="O86" i="12"/>
  <c r="N86" i="12"/>
  <c r="M86" i="12"/>
  <c r="L86" i="12"/>
  <c r="K86" i="12"/>
  <c r="J86" i="12"/>
  <c r="I86" i="12"/>
  <c r="H86" i="12"/>
  <c r="G86" i="12"/>
  <c r="F86" i="12"/>
  <c r="E86" i="12"/>
  <c r="D86" i="12"/>
  <c r="C86" i="12"/>
  <c r="A86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A85" i="12"/>
  <c r="R84" i="12"/>
  <c r="Q84" i="12"/>
  <c r="P84" i="12"/>
  <c r="O84" i="12"/>
  <c r="N84" i="12"/>
  <c r="M84" i="12"/>
  <c r="L84" i="12"/>
  <c r="K84" i="12"/>
  <c r="J84" i="12"/>
  <c r="I84" i="12"/>
  <c r="H84" i="12"/>
  <c r="G84" i="12"/>
  <c r="F84" i="12"/>
  <c r="E84" i="12"/>
  <c r="D84" i="12"/>
  <c r="C84" i="12"/>
  <c r="A84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E83" i="12"/>
  <c r="D83" i="12"/>
  <c r="C83" i="12"/>
  <c r="A83" i="12"/>
  <c r="U82" i="12"/>
  <c r="R82" i="12"/>
  <c r="Q82" i="12"/>
  <c r="P82" i="12"/>
  <c r="O82" i="12"/>
  <c r="N82" i="12"/>
  <c r="M82" i="12"/>
  <c r="L82" i="12"/>
  <c r="K82" i="12"/>
  <c r="J82" i="12"/>
  <c r="I82" i="12"/>
  <c r="H82" i="12"/>
  <c r="G82" i="12"/>
  <c r="F82" i="12"/>
  <c r="E82" i="12"/>
  <c r="D82" i="12"/>
  <c r="C82" i="12"/>
  <c r="A82" i="12"/>
  <c r="U81" i="12"/>
  <c r="R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D81" i="12"/>
  <c r="C81" i="12"/>
  <c r="A81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A80" i="12"/>
  <c r="R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D79" i="12"/>
  <c r="C79" i="12"/>
  <c r="A79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C78" i="12"/>
  <c r="A78" i="12"/>
  <c r="R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D77" i="12"/>
  <c r="C77" i="12"/>
  <c r="A77" i="12"/>
  <c r="R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D76" i="12"/>
  <c r="C76" i="12"/>
  <c r="A76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A75" i="12"/>
  <c r="U74" i="12"/>
  <c r="R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C74" i="12"/>
  <c r="A74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C73" i="12"/>
  <c r="A73" i="12"/>
  <c r="R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A72" i="12"/>
  <c r="R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D71" i="12"/>
  <c r="C71" i="12"/>
  <c r="A71" i="12"/>
  <c r="U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A70" i="12"/>
  <c r="U69" i="12"/>
  <c r="R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D69" i="12"/>
  <c r="C69" i="12"/>
  <c r="A69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A68" i="12"/>
  <c r="R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D67" i="12"/>
  <c r="C67" i="12"/>
  <c r="A67" i="12"/>
  <c r="T66" i="12"/>
  <c r="R66" i="12"/>
  <c r="Q66" i="12"/>
  <c r="P66" i="12"/>
  <c r="O66" i="12"/>
  <c r="N66" i="12"/>
  <c r="M66" i="12"/>
  <c r="L66" i="12"/>
  <c r="K66" i="12"/>
  <c r="J66" i="12"/>
  <c r="I66" i="12"/>
  <c r="H66" i="12"/>
  <c r="G66" i="12"/>
  <c r="F66" i="12"/>
  <c r="E66" i="12"/>
  <c r="D66" i="12"/>
  <c r="C66" i="12"/>
  <c r="A66" i="12"/>
  <c r="U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A65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A64" i="12"/>
  <c r="T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A63" i="12"/>
  <c r="U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A62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A61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60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C59" i="12"/>
  <c r="A59" i="12"/>
  <c r="U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C58" i="12"/>
  <c r="A58" i="12"/>
  <c r="R57" i="12"/>
  <c r="Q57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C57" i="12"/>
  <c r="A57" i="12"/>
  <c r="R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E56" i="12"/>
  <c r="D56" i="12"/>
  <c r="C56" i="12"/>
  <c r="A56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C55" i="12"/>
  <c r="A55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C54" i="12"/>
  <c r="A54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C53" i="12"/>
  <c r="A53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C52" i="12"/>
  <c r="A52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C51" i="12"/>
  <c r="A51" i="12"/>
  <c r="U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C50" i="12"/>
  <c r="A50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A49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A48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A47" i="12"/>
  <c r="U46" i="12"/>
  <c r="T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A46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A45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A44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A43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A42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A41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A40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A39" i="12"/>
  <c r="U38" i="12"/>
  <c r="T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A38" i="12"/>
  <c r="U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A37" i="12"/>
  <c r="T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A36" i="12"/>
  <c r="T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A35" i="12"/>
  <c r="U34" i="12"/>
  <c r="T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A34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A33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A32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A31" i="12"/>
  <c r="T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A30" i="12"/>
  <c r="U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A29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A28" i="12"/>
  <c r="T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A27" i="12"/>
  <c r="U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A26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A25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A24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A23" i="12"/>
  <c r="U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A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A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A19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A18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A17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A16" i="12"/>
  <c r="T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A15" i="12"/>
  <c r="U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A14" i="12"/>
  <c r="U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A13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A12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A11" i="12"/>
  <c r="U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A10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A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A8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A7" i="12"/>
  <c r="U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A6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A5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A4" i="12"/>
  <c r="T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A3" i="12"/>
  <c r="U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A2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R199" i="11"/>
  <c r="Q199" i="11"/>
  <c r="P199" i="11"/>
  <c r="O199" i="11"/>
  <c r="N199" i="11"/>
  <c r="M199" i="11"/>
  <c r="L199" i="11"/>
  <c r="K199" i="11"/>
  <c r="J199" i="11"/>
  <c r="I199" i="11"/>
  <c r="H199" i="11"/>
  <c r="G199" i="11"/>
  <c r="F199" i="11"/>
  <c r="E199" i="11"/>
  <c r="D199" i="11"/>
  <c r="C199" i="11"/>
  <c r="A199" i="11"/>
  <c r="T198" i="11"/>
  <c r="R198" i="11"/>
  <c r="Q198" i="11"/>
  <c r="P198" i="11"/>
  <c r="O198" i="11"/>
  <c r="N198" i="11"/>
  <c r="M198" i="11"/>
  <c r="L198" i="11"/>
  <c r="K198" i="11"/>
  <c r="J198" i="11"/>
  <c r="I198" i="11"/>
  <c r="H198" i="11"/>
  <c r="G198" i="11"/>
  <c r="F198" i="11"/>
  <c r="E198" i="11"/>
  <c r="D198" i="11"/>
  <c r="C198" i="11"/>
  <c r="A198" i="11"/>
  <c r="R197" i="11"/>
  <c r="Q197" i="11"/>
  <c r="P197" i="11"/>
  <c r="O197" i="11"/>
  <c r="N197" i="11"/>
  <c r="M197" i="11"/>
  <c r="L197" i="11"/>
  <c r="K197" i="11"/>
  <c r="J197" i="11"/>
  <c r="I197" i="11"/>
  <c r="H197" i="11"/>
  <c r="G197" i="11"/>
  <c r="F197" i="11"/>
  <c r="E197" i="11"/>
  <c r="D197" i="11"/>
  <c r="C197" i="11"/>
  <c r="A197" i="11"/>
  <c r="R196" i="11"/>
  <c r="Q196" i="11"/>
  <c r="P196" i="11"/>
  <c r="O196" i="11"/>
  <c r="N196" i="11"/>
  <c r="M196" i="11"/>
  <c r="L196" i="11"/>
  <c r="K196" i="11"/>
  <c r="J196" i="11"/>
  <c r="I196" i="11"/>
  <c r="H196" i="11"/>
  <c r="G196" i="11"/>
  <c r="F196" i="11"/>
  <c r="E196" i="11"/>
  <c r="D196" i="11"/>
  <c r="C196" i="11"/>
  <c r="A196" i="11"/>
  <c r="R195" i="11"/>
  <c r="Q195" i="11"/>
  <c r="P195" i="11"/>
  <c r="O195" i="11"/>
  <c r="N195" i="11"/>
  <c r="M195" i="11"/>
  <c r="L195" i="11"/>
  <c r="K195" i="11"/>
  <c r="J195" i="11"/>
  <c r="I195" i="11"/>
  <c r="H195" i="11"/>
  <c r="G195" i="11"/>
  <c r="F195" i="11"/>
  <c r="E195" i="11"/>
  <c r="D195" i="11"/>
  <c r="C195" i="11"/>
  <c r="A195" i="11"/>
  <c r="U194" i="11"/>
  <c r="R194" i="11"/>
  <c r="Q194" i="11"/>
  <c r="P194" i="11"/>
  <c r="O194" i="11"/>
  <c r="N194" i="11"/>
  <c r="M194" i="11"/>
  <c r="L194" i="11"/>
  <c r="K194" i="11"/>
  <c r="J194" i="11"/>
  <c r="I194" i="11"/>
  <c r="H194" i="11"/>
  <c r="G194" i="11"/>
  <c r="F194" i="11"/>
  <c r="E194" i="11"/>
  <c r="D194" i="11"/>
  <c r="C194" i="11"/>
  <c r="A194" i="11"/>
  <c r="R193" i="11"/>
  <c r="Q193" i="11"/>
  <c r="P193" i="11"/>
  <c r="O193" i="11"/>
  <c r="N193" i="11"/>
  <c r="M193" i="11"/>
  <c r="L193" i="11"/>
  <c r="K193" i="11"/>
  <c r="J193" i="11"/>
  <c r="I193" i="11"/>
  <c r="H193" i="11"/>
  <c r="G193" i="11"/>
  <c r="F193" i="11"/>
  <c r="E193" i="11"/>
  <c r="D193" i="11"/>
  <c r="C193" i="11"/>
  <c r="A193" i="11"/>
  <c r="R192" i="11"/>
  <c r="Q192" i="11"/>
  <c r="P192" i="11"/>
  <c r="O192" i="11"/>
  <c r="N192" i="11"/>
  <c r="M192" i="11"/>
  <c r="L192" i="11"/>
  <c r="K192" i="11"/>
  <c r="J192" i="11"/>
  <c r="I192" i="11"/>
  <c r="H192" i="11"/>
  <c r="G192" i="11"/>
  <c r="F192" i="11"/>
  <c r="E192" i="11"/>
  <c r="D192" i="11"/>
  <c r="C192" i="11"/>
  <c r="A192" i="11"/>
  <c r="R191" i="11"/>
  <c r="Q191" i="11"/>
  <c r="P191" i="11"/>
  <c r="O191" i="11"/>
  <c r="N191" i="11"/>
  <c r="M191" i="11"/>
  <c r="L191" i="11"/>
  <c r="K191" i="11"/>
  <c r="J191" i="11"/>
  <c r="I191" i="11"/>
  <c r="H191" i="11"/>
  <c r="G191" i="11"/>
  <c r="F191" i="11"/>
  <c r="E191" i="11"/>
  <c r="D191" i="11"/>
  <c r="C191" i="11"/>
  <c r="A191" i="11"/>
  <c r="U190" i="11"/>
  <c r="R190" i="11"/>
  <c r="Q190" i="11"/>
  <c r="P190" i="11"/>
  <c r="O190" i="11"/>
  <c r="N190" i="11"/>
  <c r="M190" i="11"/>
  <c r="L190" i="11"/>
  <c r="K190" i="11"/>
  <c r="J190" i="11"/>
  <c r="I190" i="11"/>
  <c r="H190" i="11"/>
  <c r="G190" i="11"/>
  <c r="F190" i="11"/>
  <c r="E190" i="11"/>
  <c r="D190" i="11"/>
  <c r="C190" i="11"/>
  <c r="A190" i="11"/>
  <c r="U189" i="11"/>
  <c r="R189" i="11"/>
  <c r="Q189" i="11"/>
  <c r="P189" i="11"/>
  <c r="O189" i="11"/>
  <c r="N189" i="11"/>
  <c r="M189" i="11"/>
  <c r="L189" i="11"/>
  <c r="K189" i="11"/>
  <c r="J189" i="11"/>
  <c r="I189" i="11"/>
  <c r="H189" i="11"/>
  <c r="G189" i="11"/>
  <c r="F189" i="11"/>
  <c r="E189" i="11"/>
  <c r="D189" i="11"/>
  <c r="C189" i="11"/>
  <c r="A189" i="11"/>
  <c r="R188" i="11"/>
  <c r="Q188" i="11"/>
  <c r="P188" i="11"/>
  <c r="O188" i="11"/>
  <c r="N188" i="11"/>
  <c r="M188" i="11"/>
  <c r="L188" i="11"/>
  <c r="K188" i="11"/>
  <c r="J188" i="11"/>
  <c r="I188" i="11"/>
  <c r="H188" i="11"/>
  <c r="G188" i="11"/>
  <c r="F188" i="11"/>
  <c r="E188" i="11"/>
  <c r="D188" i="11"/>
  <c r="C188" i="11"/>
  <c r="A188" i="11"/>
  <c r="R187" i="11"/>
  <c r="Q187" i="11"/>
  <c r="P187" i="11"/>
  <c r="O187" i="11"/>
  <c r="N187" i="11"/>
  <c r="M187" i="11"/>
  <c r="L187" i="11"/>
  <c r="K187" i="11"/>
  <c r="J187" i="11"/>
  <c r="I187" i="11"/>
  <c r="H187" i="11"/>
  <c r="G187" i="11"/>
  <c r="F187" i="11"/>
  <c r="E187" i="11"/>
  <c r="D187" i="11"/>
  <c r="C187" i="11"/>
  <c r="A187" i="11"/>
  <c r="R186" i="11"/>
  <c r="Q186" i="11"/>
  <c r="P186" i="11"/>
  <c r="O186" i="11"/>
  <c r="N186" i="11"/>
  <c r="M186" i="11"/>
  <c r="L186" i="11"/>
  <c r="K186" i="11"/>
  <c r="J186" i="11"/>
  <c r="I186" i="11"/>
  <c r="H186" i="11"/>
  <c r="G186" i="11"/>
  <c r="F186" i="11"/>
  <c r="E186" i="11"/>
  <c r="D186" i="11"/>
  <c r="C186" i="11"/>
  <c r="A186" i="11"/>
  <c r="R185" i="11"/>
  <c r="Q185" i="11"/>
  <c r="P185" i="11"/>
  <c r="O185" i="11"/>
  <c r="N185" i="11"/>
  <c r="M185" i="11"/>
  <c r="L185" i="11"/>
  <c r="K185" i="11"/>
  <c r="J185" i="11"/>
  <c r="I185" i="11"/>
  <c r="H185" i="11"/>
  <c r="G185" i="11"/>
  <c r="F185" i="11"/>
  <c r="E185" i="11"/>
  <c r="D185" i="11"/>
  <c r="C185" i="11"/>
  <c r="A185" i="11"/>
  <c r="R184" i="11"/>
  <c r="Q184" i="11"/>
  <c r="P184" i="11"/>
  <c r="O184" i="11"/>
  <c r="N184" i="11"/>
  <c r="M184" i="11"/>
  <c r="L184" i="11"/>
  <c r="K184" i="11"/>
  <c r="J184" i="11"/>
  <c r="I184" i="11"/>
  <c r="H184" i="11"/>
  <c r="G184" i="11"/>
  <c r="F184" i="11"/>
  <c r="E184" i="11"/>
  <c r="D184" i="11"/>
  <c r="C184" i="11"/>
  <c r="A184" i="11"/>
  <c r="R183" i="11"/>
  <c r="Q183" i="11"/>
  <c r="P183" i="11"/>
  <c r="O183" i="11"/>
  <c r="N183" i="11"/>
  <c r="M183" i="11"/>
  <c r="L183" i="11"/>
  <c r="K183" i="11"/>
  <c r="J183" i="11"/>
  <c r="I183" i="11"/>
  <c r="H183" i="11"/>
  <c r="G183" i="11"/>
  <c r="F183" i="11"/>
  <c r="E183" i="11"/>
  <c r="D183" i="11"/>
  <c r="C183" i="11"/>
  <c r="A183" i="11"/>
  <c r="U182" i="11"/>
  <c r="R182" i="11"/>
  <c r="Q182" i="11"/>
  <c r="P182" i="11"/>
  <c r="O182" i="11"/>
  <c r="N182" i="11"/>
  <c r="M182" i="11"/>
  <c r="L182" i="11"/>
  <c r="K182" i="11"/>
  <c r="J182" i="11"/>
  <c r="I182" i="11"/>
  <c r="H182" i="11"/>
  <c r="G182" i="11"/>
  <c r="F182" i="11"/>
  <c r="E182" i="11"/>
  <c r="D182" i="11"/>
  <c r="C182" i="11"/>
  <c r="A182" i="11"/>
  <c r="R181" i="11"/>
  <c r="Q181" i="11"/>
  <c r="P181" i="11"/>
  <c r="O181" i="11"/>
  <c r="N181" i="11"/>
  <c r="M181" i="11"/>
  <c r="L181" i="11"/>
  <c r="K181" i="11"/>
  <c r="J181" i="11"/>
  <c r="I181" i="11"/>
  <c r="H181" i="11"/>
  <c r="G181" i="11"/>
  <c r="F181" i="11"/>
  <c r="E181" i="11"/>
  <c r="D181" i="11"/>
  <c r="C181" i="11"/>
  <c r="A181" i="11"/>
  <c r="R180" i="11"/>
  <c r="Q180" i="11"/>
  <c r="P180" i="11"/>
  <c r="O180" i="11"/>
  <c r="N180" i="11"/>
  <c r="M180" i="11"/>
  <c r="L180" i="11"/>
  <c r="K180" i="11"/>
  <c r="J180" i="11"/>
  <c r="I180" i="11"/>
  <c r="H180" i="11"/>
  <c r="G180" i="11"/>
  <c r="F180" i="11"/>
  <c r="E180" i="11"/>
  <c r="D180" i="11"/>
  <c r="C180" i="11"/>
  <c r="A180" i="11"/>
  <c r="R179" i="11"/>
  <c r="Q179" i="11"/>
  <c r="P179" i="11"/>
  <c r="O179" i="11"/>
  <c r="N179" i="11"/>
  <c r="M179" i="11"/>
  <c r="L179" i="11"/>
  <c r="K179" i="11"/>
  <c r="J179" i="11"/>
  <c r="I179" i="11"/>
  <c r="H179" i="11"/>
  <c r="G179" i="11"/>
  <c r="F179" i="11"/>
  <c r="E179" i="11"/>
  <c r="D179" i="11"/>
  <c r="C179" i="11"/>
  <c r="A179" i="11"/>
  <c r="U178" i="11"/>
  <c r="R178" i="11"/>
  <c r="Q178" i="11"/>
  <c r="P178" i="11"/>
  <c r="O178" i="11"/>
  <c r="N178" i="11"/>
  <c r="M178" i="11"/>
  <c r="L178" i="11"/>
  <c r="K178" i="11"/>
  <c r="J178" i="11"/>
  <c r="I178" i="11"/>
  <c r="H178" i="11"/>
  <c r="G178" i="11"/>
  <c r="F178" i="11"/>
  <c r="E178" i="11"/>
  <c r="D178" i="11"/>
  <c r="C178" i="11"/>
  <c r="A178" i="11"/>
  <c r="R177" i="11"/>
  <c r="Q177" i="11"/>
  <c r="P177" i="11"/>
  <c r="O177" i="11"/>
  <c r="N177" i="11"/>
  <c r="M177" i="11"/>
  <c r="L177" i="11"/>
  <c r="K177" i="11"/>
  <c r="J177" i="11"/>
  <c r="I177" i="11"/>
  <c r="H177" i="11"/>
  <c r="G177" i="11"/>
  <c r="F177" i="11"/>
  <c r="E177" i="11"/>
  <c r="D177" i="11"/>
  <c r="C177" i="11"/>
  <c r="A177" i="11"/>
  <c r="R176" i="11"/>
  <c r="Q176" i="11"/>
  <c r="P176" i="11"/>
  <c r="O176" i="11"/>
  <c r="N176" i="11"/>
  <c r="M176" i="11"/>
  <c r="L176" i="11"/>
  <c r="K176" i="11"/>
  <c r="J176" i="11"/>
  <c r="I176" i="11"/>
  <c r="H176" i="11"/>
  <c r="G176" i="11"/>
  <c r="F176" i="11"/>
  <c r="E176" i="11"/>
  <c r="D176" i="11"/>
  <c r="C176" i="11"/>
  <c r="A176" i="11"/>
  <c r="R175" i="11"/>
  <c r="Q175" i="11"/>
  <c r="P175" i="11"/>
  <c r="O175" i="11"/>
  <c r="N175" i="11"/>
  <c r="M175" i="11"/>
  <c r="L175" i="11"/>
  <c r="K175" i="11"/>
  <c r="J175" i="11"/>
  <c r="I175" i="11"/>
  <c r="H175" i="11"/>
  <c r="G175" i="11"/>
  <c r="F175" i="11"/>
  <c r="E175" i="11"/>
  <c r="D175" i="11"/>
  <c r="C175" i="11"/>
  <c r="A175" i="11"/>
  <c r="R174" i="11"/>
  <c r="Q174" i="11"/>
  <c r="P174" i="11"/>
  <c r="O174" i="11"/>
  <c r="N174" i="11"/>
  <c r="M174" i="11"/>
  <c r="L174" i="11"/>
  <c r="K174" i="11"/>
  <c r="J174" i="11"/>
  <c r="I174" i="11"/>
  <c r="H174" i="11"/>
  <c r="G174" i="11"/>
  <c r="F174" i="11"/>
  <c r="E174" i="11"/>
  <c r="D174" i="11"/>
  <c r="C174" i="11"/>
  <c r="A174" i="11"/>
  <c r="U173" i="11"/>
  <c r="R173" i="11"/>
  <c r="Q173" i="11"/>
  <c r="P173" i="11"/>
  <c r="O173" i="11"/>
  <c r="N173" i="11"/>
  <c r="M173" i="11"/>
  <c r="L173" i="11"/>
  <c r="K173" i="11"/>
  <c r="J173" i="11"/>
  <c r="I173" i="11"/>
  <c r="H173" i="11"/>
  <c r="G173" i="11"/>
  <c r="F173" i="11"/>
  <c r="E173" i="11"/>
  <c r="D173" i="11"/>
  <c r="C173" i="11"/>
  <c r="A173" i="11"/>
  <c r="R172" i="11"/>
  <c r="Q172" i="11"/>
  <c r="P172" i="11"/>
  <c r="O172" i="11"/>
  <c r="N172" i="11"/>
  <c r="M172" i="11"/>
  <c r="L172" i="11"/>
  <c r="K172" i="11"/>
  <c r="J172" i="11"/>
  <c r="I172" i="11"/>
  <c r="H172" i="11"/>
  <c r="G172" i="11"/>
  <c r="F172" i="11"/>
  <c r="E172" i="11"/>
  <c r="D172" i="11"/>
  <c r="C172" i="11"/>
  <c r="A172" i="11"/>
  <c r="R171" i="11"/>
  <c r="Q171" i="11"/>
  <c r="P171" i="11"/>
  <c r="O171" i="11"/>
  <c r="N171" i="11"/>
  <c r="M171" i="11"/>
  <c r="L171" i="11"/>
  <c r="K171" i="11"/>
  <c r="J171" i="11"/>
  <c r="I171" i="11"/>
  <c r="H171" i="11"/>
  <c r="G171" i="11"/>
  <c r="F171" i="11"/>
  <c r="E171" i="11"/>
  <c r="D171" i="11"/>
  <c r="C171" i="11"/>
  <c r="A171" i="11"/>
  <c r="U170" i="11"/>
  <c r="R170" i="11"/>
  <c r="Q170" i="11"/>
  <c r="P170" i="11"/>
  <c r="O170" i="11"/>
  <c r="N170" i="11"/>
  <c r="M170" i="11"/>
  <c r="L170" i="11"/>
  <c r="K170" i="11"/>
  <c r="J170" i="11"/>
  <c r="I170" i="11"/>
  <c r="H170" i="11"/>
  <c r="G170" i="11"/>
  <c r="F170" i="11"/>
  <c r="E170" i="11"/>
  <c r="D170" i="11"/>
  <c r="C170" i="11"/>
  <c r="A170" i="11"/>
  <c r="R169" i="11"/>
  <c r="Q169" i="11"/>
  <c r="P169" i="11"/>
  <c r="O169" i="11"/>
  <c r="N169" i="11"/>
  <c r="M169" i="11"/>
  <c r="L169" i="11"/>
  <c r="K169" i="11"/>
  <c r="J169" i="11"/>
  <c r="I169" i="11"/>
  <c r="H169" i="11"/>
  <c r="G169" i="11"/>
  <c r="F169" i="11"/>
  <c r="E169" i="11"/>
  <c r="D169" i="11"/>
  <c r="C169" i="11"/>
  <c r="A169" i="11"/>
  <c r="T168" i="11"/>
  <c r="R168" i="11"/>
  <c r="Q168" i="11"/>
  <c r="P168" i="11"/>
  <c r="O168" i="11"/>
  <c r="N168" i="11"/>
  <c r="M168" i="11"/>
  <c r="L168" i="11"/>
  <c r="K168" i="11"/>
  <c r="J168" i="11"/>
  <c r="I168" i="11"/>
  <c r="H168" i="11"/>
  <c r="G168" i="11"/>
  <c r="F168" i="11"/>
  <c r="E168" i="11"/>
  <c r="D168" i="11"/>
  <c r="C168" i="11"/>
  <c r="A168" i="11"/>
  <c r="R167" i="11"/>
  <c r="Q167" i="11"/>
  <c r="P167" i="11"/>
  <c r="O167" i="11"/>
  <c r="N167" i="11"/>
  <c r="M167" i="11"/>
  <c r="L167" i="11"/>
  <c r="K167" i="11"/>
  <c r="J167" i="11"/>
  <c r="I167" i="11"/>
  <c r="H167" i="11"/>
  <c r="G167" i="11"/>
  <c r="F167" i="11"/>
  <c r="E167" i="11"/>
  <c r="D167" i="11"/>
  <c r="C167" i="11"/>
  <c r="A167" i="11"/>
  <c r="U166" i="11"/>
  <c r="R166" i="11"/>
  <c r="Q166" i="11"/>
  <c r="P166" i="11"/>
  <c r="O166" i="11"/>
  <c r="N166" i="11"/>
  <c r="M166" i="11"/>
  <c r="L166" i="11"/>
  <c r="K166" i="11"/>
  <c r="J166" i="11"/>
  <c r="I166" i="11"/>
  <c r="H166" i="11"/>
  <c r="G166" i="11"/>
  <c r="F166" i="11"/>
  <c r="E166" i="11"/>
  <c r="D166" i="11"/>
  <c r="C166" i="11"/>
  <c r="A166" i="11"/>
  <c r="U165" i="11"/>
  <c r="R165" i="11"/>
  <c r="Q165" i="11"/>
  <c r="P165" i="11"/>
  <c r="O165" i="11"/>
  <c r="N165" i="11"/>
  <c r="M165" i="11"/>
  <c r="L165" i="11"/>
  <c r="K165" i="11"/>
  <c r="J165" i="11"/>
  <c r="I165" i="11"/>
  <c r="H165" i="11"/>
  <c r="G165" i="11"/>
  <c r="F165" i="11"/>
  <c r="E165" i="11"/>
  <c r="D165" i="11"/>
  <c r="C165" i="11"/>
  <c r="A165" i="11"/>
  <c r="R164" i="11"/>
  <c r="Q164" i="11"/>
  <c r="P164" i="11"/>
  <c r="O164" i="11"/>
  <c r="N164" i="11"/>
  <c r="M164" i="11"/>
  <c r="L164" i="11"/>
  <c r="K164" i="11"/>
  <c r="J164" i="11"/>
  <c r="I164" i="11"/>
  <c r="H164" i="11"/>
  <c r="G164" i="11"/>
  <c r="F164" i="11"/>
  <c r="E164" i="11"/>
  <c r="D164" i="11"/>
  <c r="C164" i="11"/>
  <c r="A164" i="11"/>
  <c r="R163" i="11"/>
  <c r="Q163" i="11"/>
  <c r="P163" i="11"/>
  <c r="O163" i="11"/>
  <c r="N163" i="11"/>
  <c r="M163" i="11"/>
  <c r="L163" i="11"/>
  <c r="K163" i="11"/>
  <c r="J163" i="11"/>
  <c r="I163" i="11"/>
  <c r="H163" i="11"/>
  <c r="G163" i="11"/>
  <c r="F163" i="11"/>
  <c r="E163" i="11"/>
  <c r="D163" i="11"/>
  <c r="C163" i="11"/>
  <c r="A163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D162" i="11"/>
  <c r="C162" i="11"/>
  <c r="A162" i="11"/>
  <c r="U161" i="11"/>
  <c r="R161" i="11"/>
  <c r="Q161" i="11"/>
  <c r="P161" i="11"/>
  <c r="O161" i="11"/>
  <c r="N161" i="11"/>
  <c r="M161" i="11"/>
  <c r="L161" i="11"/>
  <c r="K161" i="11"/>
  <c r="J161" i="11"/>
  <c r="I161" i="11"/>
  <c r="H161" i="11"/>
  <c r="G161" i="11"/>
  <c r="F161" i="11"/>
  <c r="E161" i="11"/>
  <c r="D161" i="11"/>
  <c r="C161" i="11"/>
  <c r="A161" i="11"/>
  <c r="R160" i="11"/>
  <c r="Q160" i="11"/>
  <c r="P160" i="11"/>
  <c r="O160" i="11"/>
  <c r="N160" i="11"/>
  <c r="M160" i="11"/>
  <c r="L160" i="11"/>
  <c r="K160" i="11"/>
  <c r="J160" i="11"/>
  <c r="I160" i="11"/>
  <c r="H160" i="11"/>
  <c r="G160" i="11"/>
  <c r="F160" i="11"/>
  <c r="E160" i="11"/>
  <c r="D160" i="11"/>
  <c r="C160" i="11"/>
  <c r="A160" i="11"/>
  <c r="R159" i="11"/>
  <c r="Q159" i="11"/>
  <c r="P159" i="11"/>
  <c r="O159" i="11"/>
  <c r="N159" i="11"/>
  <c r="M159" i="11"/>
  <c r="L159" i="11"/>
  <c r="K159" i="11"/>
  <c r="J159" i="11"/>
  <c r="I159" i="11"/>
  <c r="H159" i="11"/>
  <c r="G159" i="11"/>
  <c r="F159" i="11"/>
  <c r="E159" i="11"/>
  <c r="D159" i="11"/>
  <c r="C159" i="11"/>
  <c r="A159" i="11"/>
  <c r="U158" i="11"/>
  <c r="R158" i="11"/>
  <c r="Q158" i="11"/>
  <c r="P158" i="11"/>
  <c r="O158" i="11"/>
  <c r="N158" i="11"/>
  <c r="M158" i="11"/>
  <c r="L158" i="11"/>
  <c r="K158" i="11"/>
  <c r="J158" i="11"/>
  <c r="I158" i="11"/>
  <c r="H158" i="11"/>
  <c r="G158" i="11"/>
  <c r="F158" i="11"/>
  <c r="E158" i="11"/>
  <c r="D158" i="11"/>
  <c r="C158" i="11"/>
  <c r="A158" i="11"/>
  <c r="R157" i="11"/>
  <c r="Q157" i="11"/>
  <c r="P157" i="11"/>
  <c r="O157" i="11"/>
  <c r="N157" i="11"/>
  <c r="M157" i="11"/>
  <c r="L157" i="11"/>
  <c r="K157" i="11"/>
  <c r="J157" i="11"/>
  <c r="I157" i="11"/>
  <c r="H157" i="11"/>
  <c r="G157" i="11"/>
  <c r="F157" i="11"/>
  <c r="E157" i="11"/>
  <c r="D157" i="11"/>
  <c r="C157" i="11"/>
  <c r="A157" i="11"/>
  <c r="R156" i="11"/>
  <c r="Q156" i="11"/>
  <c r="P156" i="11"/>
  <c r="O156" i="11"/>
  <c r="N156" i="11"/>
  <c r="M156" i="11"/>
  <c r="L156" i="11"/>
  <c r="K156" i="11"/>
  <c r="J156" i="11"/>
  <c r="I156" i="11"/>
  <c r="H156" i="11"/>
  <c r="G156" i="11"/>
  <c r="F156" i="11"/>
  <c r="E156" i="11"/>
  <c r="D156" i="11"/>
  <c r="C156" i="11"/>
  <c r="A156" i="11"/>
  <c r="R155" i="11"/>
  <c r="Q155" i="11"/>
  <c r="P155" i="11"/>
  <c r="O155" i="11"/>
  <c r="N155" i="11"/>
  <c r="M155" i="11"/>
  <c r="L155" i="11"/>
  <c r="K155" i="11"/>
  <c r="J155" i="11"/>
  <c r="I155" i="11"/>
  <c r="H155" i="11"/>
  <c r="G155" i="11"/>
  <c r="F155" i="11"/>
  <c r="E155" i="11"/>
  <c r="D155" i="11"/>
  <c r="C155" i="11"/>
  <c r="A155" i="11"/>
  <c r="U154" i="11"/>
  <c r="R154" i="11"/>
  <c r="Q154" i="11"/>
  <c r="P154" i="11"/>
  <c r="O154" i="11"/>
  <c r="N154" i="11"/>
  <c r="M154" i="11"/>
  <c r="L154" i="11"/>
  <c r="K154" i="11"/>
  <c r="J154" i="11"/>
  <c r="I154" i="11"/>
  <c r="H154" i="11"/>
  <c r="G154" i="11"/>
  <c r="F154" i="11"/>
  <c r="E154" i="11"/>
  <c r="D154" i="11"/>
  <c r="C154" i="11"/>
  <c r="A154" i="11"/>
  <c r="R153" i="11"/>
  <c r="Q153" i="11"/>
  <c r="P153" i="11"/>
  <c r="O153" i="11"/>
  <c r="N153" i="11"/>
  <c r="M153" i="11"/>
  <c r="L153" i="11"/>
  <c r="K153" i="11"/>
  <c r="J153" i="11"/>
  <c r="I153" i="11"/>
  <c r="H153" i="11"/>
  <c r="G153" i="11"/>
  <c r="F153" i="11"/>
  <c r="E153" i="11"/>
  <c r="D153" i="11"/>
  <c r="C153" i="11"/>
  <c r="A153" i="11"/>
  <c r="R152" i="11"/>
  <c r="Q152" i="11"/>
  <c r="P152" i="11"/>
  <c r="O152" i="11"/>
  <c r="N152" i="11"/>
  <c r="M152" i="11"/>
  <c r="L152" i="11"/>
  <c r="K152" i="11"/>
  <c r="J152" i="11"/>
  <c r="I152" i="11"/>
  <c r="H152" i="11"/>
  <c r="G152" i="11"/>
  <c r="F152" i="11"/>
  <c r="E152" i="11"/>
  <c r="D152" i="11"/>
  <c r="C152" i="11"/>
  <c r="A152" i="11"/>
  <c r="R151" i="11"/>
  <c r="Q151" i="11"/>
  <c r="P151" i="11"/>
  <c r="O151" i="11"/>
  <c r="N151" i="11"/>
  <c r="M151" i="11"/>
  <c r="L151" i="11"/>
  <c r="K151" i="11"/>
  <c r="J151" i="11"/>
  <c r="I151" i="11"/>
  <c r="H151" i="11"/>
  <c r="G151" i="11"/>
  <c r="F151" i="11"/>
  <c r="E151" i="11"/>
  <c r="D151" i="11"/>
  <c r="C151" i="11"/>
  <c r="A151" i="11"/>
  <c r="R150" i="11"/>
  <c r="Q150" i="11"/>
  <c r="P150" i="11"/>
  <c r="O150" i="11"/>
  <c r="N150" i="11"/>
  <c r="M150" i="11"/>
  <c r="L150" i="11"/>
  <c r="K150" i="11"/>
  <c r="J150" i="11"/>
  <c r="I150" i="11"/>
  <c r="H150" i="11"/>
  <c r="G150" i="11"/>
  <c r="F150" i="11"/>
  <c r="E150" i="11"/>
  <c r="D150" i="11"/>
  <c r="C150" i="11"/>
  <c r="A150" i="11"/>
  <c r="R149" i="11"/>
  <c r="Q149" i="11"/>
  <c r="P149" i="11"/>
  <c r="O149" i="11"/>
  <c r="N149" i="11"/>
  <c r="M149" i="11"/>
  <c r="L149" i="11"/>
  <c r="K149" i="11"/>
  <c r="J149" i="11"/>
  <c r="I149" i="11"/>
  <c r="H149" i="11"/>
  <c r="G149" i="11"/>
  <c r="F149" i="11"/>
  <c r="E149" i="11"/>
  <c r="D149" i="11"/>
  <c r="C149" i="11"/>
  <c r="A149" i="11"/>
  <c r="R148" i="11"/>
  <c r="Q148" i="11"/>
  <c r="P148" i="11"/>
  <c r="O148" i="11"/>
  <c r="N148" i="11"/>
  <c r="M148" i="11"/>
  <c r="L148" i="11"/>
  <c r="K148" i="11"/>
  <c r="J148" i="11"/>
  <c r="I148" i="11"/>
  <c r="H148" i="11"/>
  <c r="G148" i="11"/>
  <c r="F148" i="11"/>
  <c r="E148" i="11"/>
  <c r="D148" i="11"/>
  <c r="C148" i="11"/>
  <c r="A148" i="11"/>
  <c r="R147" i="11"/>
  <c r="Q147" i="11"/>
  <c r="P147" i="11"/>
  <c r="O147" i="11"/>
  <c r="N147" i="11"/>
  <c r="M147" i="11"/>
  <c r="L147" i="11"/>
  <c r="K147" i="11"/>
  <c r="J147" i="11"/>
  <c r="I147" i="11"/>
  <c r="H147" i="11"/>
  <c r="G147" i="11"/>
  <c r="F147" i="11"/>
  <c r="E147" i="11"/>
  <c r="D147" i="11"/>
  <c r="C147" i="11"/>
  <c r="A147" i="11"/>
  <c r="U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C146" i="11"/>
  <c r="A146" i="11"/>
  <c r="R145" i="11"/>
  <c r="Q145" i="11"/>
  <c r="P145" i="11"/>
  <c r="O145" i="11"/>
  <c r="N145" i="11"/>
  <c r="M145" i="11"/>
  <c r="L145" i="11"/>
  <c r="K145" i="11"/>
  <c r="J145" i="11"/>
  <c r="I145" i="11"/>
  <c r="H145" i="11"/>
  <c r="G145" i="11"/>
  <c r="F145" i="11"/>
  <c r="E145" i="11"/>
  <c r="D145" i="11"/>
  <c r="C145" i="11"/>
  <c r="A145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C144" i="11"/>
  <c r="A144" i="11"/>
  <c r="R143" i="11"/>
  <c r="Q143" i="11"/>
  <c r="P143" i="11"/>
  <c r="O143" i="11"/>
  <c r="N143" i="11"/>
  <c r="M143" i="11"/>
  <c r="L143" i="11"/>
  <c r="K143" i="11"/>
  <c r="J143" i="11"/>
  <c r="I143" i="11"/>
  <c r="H143" i="11"/>
  <c r="G143" i="11"/>
  <c r="F143" i="11"/>
  <c r="E143" i="11"/>
  <c r="D143" i="11"/>
  <c r="C143" i="11"/>
  <c r="A143" i="11"/>
  <c r="U142" i="11"/>
  <c r="R142" i="11"/>
  <c r="Q142" i="11"/>
  <c r="P142" i="11"/>
  <c r="O142" i="11"/>
  <c r="N142" i="11"/>
  <c r="M142" i="11"/>
  <c r="L142" i="11"/>
  <c r="K142" i="11"/>
  <c r="J142" i="11"/>
  <c r="I142" i="11"/>
  <c r="H142" i="11"/>
  <c r="G142" i="11"/>
  <c r="F142" i="11"/>
  <c r="E142" i="11"/>
  <c r="D142" i="11"/>
  <c r="C142" i="11"/>
  <c r="A142" i="11"/>
  <c r="R141" i="11"/>
  <c r="Q141" i="11"/>
  <c r="P141" i="11"/>
  <c r="O141" i="11"/>
  <c r="N141" i="11"/>
  <c r="M141" i="11"/>
  <c r="L141" i="11"/>
  <c r="K141" i="11"/>
  <c r="J141" i="11"/>
  <c r="I141" i="11"/>
  <c r="H141" i="11"/>
  <c r="G141" i="11"/>
  <c r="F141" i="11"/>
  <c r="E141" i="11"/>
  <c r="D141" i="11"/>
  <c r="C141" i="11"/>
  <c r="A141" i="11"/>
  <c r="R140" i="11"/>
  <c r="Q140" i="11"/>
  <c r="P140" i="11"/>
  <c r="O140" i="11"/>
  <c r="N140" i="11"/>
  <c r="M140" i="11"/>
  <c r="L140" i="11"/>
  <c r="K140" i="11"/>
  <c r="J140" i="11"/>
  <c r="I140" i="11"/>
  <c r="H140" i="11"/>
  <c r="G140" i="11"/>
  <c r="F140" i="11"/>
  <c r="E140" i="11"/>
  <c r="D140" i="11"/>
  <c r="C140" i="11"/>
  <c r="A140" i="11"/>
  <c r="R139" i="11"/>
  <c r="Q139" i="11"/>
  <c r="P139" i="11"/>
  <c r="O139" i="11"/>
  <c r="N139" i="11"/>
  <c r="M139" i="11"/>
  <c r="L139" i="11"/>
  <c r="K139" i="11"/>
  <c r="J139" i="11"/>
  <c r="I139" i="11"/>
  <c r="H139" i="11"/>
  <c r="G139" i="11"/>
  <c r="F139" i="11"/>
  <c r="E139" i="11"/>
  <c r="D139" i="11"/>
  <c r="C139" i="11"/>
  <c r="A139" i="11"/>
  <c r="R138" i="11"/>
  <c r="Q138" i="11"/>
  <c r="P138" i="11"/>
  <c r="O138" i="11"/>
  <c r="N138" i="11"/>
  <c r="M138" i="11"/>
  <c r="L138" i="11"/>
  <c r="K138" i="11"/>
  <c r="J138" i="11"/>
  <c r="I138" i="11"/>
  <c r="H138" i="11"/>
  <c r="G138" i="11"/>
  <c r="F138" i="11"/>
  <c r="E138" i="11"/>
  <c r="D138" i="11"/>
  <c r="C138" i="11"/>
  <c r="A138" i="11"/>
  <c r="R137" i="11"/>
  <c r="Q137" i="11"/>
  <c r="P137" i="11"/>
  <c r="O137" i="11"/>
  <c r="N137" i="11"/>
  <c r="M137" i="11"/>
  <c r="L137" i="11"/>
  <c r="K137" i="11"/>
  <c r="J137" i="11"/>
  <c r="I137" i="11"/>
  <c r="H137" i="11"/>
  <c r="G137" i="11"/>
  <c r="F137" i="11"/>
  <c r="E137" i="11"/>
  <c r="D137" i="11"/>
  <c r="C137" i="11"/>
  <c r="A137" i="11"/>
  <c r="R136" i="11"/>
  <c r="Q136" i="11"/>
  <c r="P136" i="11"/>
  <c r="O136" i="11"/>
  <c r="N136" i="11"/>
  <c r="M136" i="11"/>
  <c r="L136" i="11"/>
  <c r="K136" i="11"/>
  <c r="J136" i="11"/>
  <c r="I136" i="11"/>
  <c r="H136" i="11"/>
  <c r="G136" i="11"/>
  <c r="F136" i="11"/>
  <c r="E136" i="11"/>
  <c r="D136" i="11"/>
  <c r="C136" i="11"/>
  <c r="A136" i="11"/>
  <c r="R135" i="11"/>
  <c r="Q135" i="11"/>
  <c r="P135" i="11"/>
  <c r="O135" i="11"/>
  <c r="N135" i="11"/>
  <c r="M135" i="11"/>
  <c r="L135" i="11"/>
  <c r="K135" i="11"/>
  <c r="J135" i="11"/>
  <c r="I135" i="11"/>
  <c r="H135" i="11"/>
  <c r="G135" i="11"/>
  <c r="F135" i="11"/>
  <c r="E135" i="11"/>
  <c r="D135" i="11"/>
  <c r="C135" i="11"/>
  <c r="A135" i="11"/>
  <c r="U134" i="11"/>
  <c r="R134" i="11"/>
  <c r="Q134" i="11"/>
  <c r="P134" i="11"/>
  <c r="O134" i="11"/>
  <c r="N134" i="11"/>
  <c r="M134" i="11"/>
  <c r="L134" i="11"/>
  <c r="K134" i="11"/>
  <c r="J134" i="11"/>
  <c r="I134" i="11"/>
  <c r="H134" i="11"/>
  <c r="G134" i="11"/>
  <c r="F134" i="11"/>
  <c r="E134" i="11"/>
  <c r="D134" i="11"/>
  <c r="C134" i="11"/>
  <c r="A134" i="11"/>
  <c r="R133" i="11"/>
  <c r="Q133" i="11"/>
  <c r="P133" i="11"/>
  <c r="O133" i="11"/>
  <c r="N133" i="11"/>
  <c r="M133" i="11"/>
  <c r="L133" i="11"/>
  <c r="K133" i="11"/>
  <c r="J133" i="11"/>
  <c r="I133" i="11"/>
  <c r="H133" i="11"/>
  <c r="G133" i="11"/>
  <c r="F133" i="11"/>
  <c r="E133" i="11"/>
  <c r="D133" i="11"/>
  <c r="C133" i="11"/>
  <c r="A133" i="11"/>
  <c r="R132" i="11"/>
  <c r="Q132" i="11"/>
  <c r="P132" i="11"/>
  <c r="O132" i="11"/>
  <c r="N132" i="11"/>
  <c r="M132" i="11"/>
  <c r="L132" i="11"/>
  <c r="K132" i="11"/>
  <c r="J132" i="11"/>
  <c r="I132" i="11"/>
  <c r="H132" i="11"/>
  <c r="G132" i="11"/>
  <c r="F132" i="11"/>
  <c r="E132" i="11"/>
  <c r="D132" i="11"/>
  <c r="C132" i="11"/>
  <c r="A132" i="11"/>
  <c r="T131" i="11"/>
  <c r="R131" i="11"/>
  <c r="Q131" i="11"/>
  <c r="P131" i="11"/>
  <c r="O131" i="11"/>
  <c r="N131" i="11"/>
  <c r="M131" i="11"/>
  <c r="L131" i="11"/>
  <c r="K131" i="11"/>
  <c r="J131" i="11"/>
  <c r="I131" i="11"/>
  <c r="H131" i="11"/>
  <c r="G131" i="11"/>
  <c r="F131" i="11"/>
  <c r="E131" i="11"/>
  <c r="D131" i="11"/>
  <c r="C131" i="11"/>
  <c r="A131" i="11"/>
  <c r="U130" i="11"/>
  <c r="R130" i="11"/>
  <c r="Q130" i="11"/>
  <c r="P130" i="11"/>
  <c r="O130" i="11"/>
  <c r="N130" i="11"/>
  <c r="M130" i="11"/>
  <c r="L130" i="11"/>
  <c r="K130" i="11"/>
  <c r="J130" i="11"/>
  <c r="I130" i="11"/>
  <c r="H130" i="11"/>
  <c r="G130" i="11"/>
  <c r="F130" i="11"/>
  <c r="E130" i="11"/>
  <c r="D130" i="11"/>
  <c r="C130" i="11"/>
  <c r="A130" i="11"/>
  <c r="R129" i="11"/>
  <c r="Q129" i="11"/>
  <c r="P129" i="11"/>
  <c r="O129" i="11"/>
  <c r="N129" i="11"/>
  <c r="M129" i="11"/>
  <c r="L129" i="11"/>
  <c r="K129" i="11"/>
  <c r="J129" i="11"/>
  <c r="I129" i="11"/>
  <c r="H129" i="11"/>
  <c r="G129" i="11"/>
  <c r="F129" i="11"/>
  <c r="E129" i="11"/>
  <c r="D129" i="11"/>
  <c r="C129" i="11"/>
  <c r="A129" i="11"/>
  <c r="T128" i="11"/>
  <c r="R128" i="11"/>
  <c r="Q128" i="11"/>
  <c r="P128" i="11"/>
  <c r="O128" i="11"/>
  <c r="N128" i="11"/>
  <c r="M128" i="11"/>
  <c r="L128" i="11"/>
  <c r="K128" i="11"/>
  <c r="J128" i="11"/>
  <c r="I128" i="11"/>
  <c r="H128" i="11"/>
  <c r="G128" i="11"/>
  <c r="F128" i="11"/>
  <c r="E128" i="11"/>
  <c r="D128" i="11"/>
  <c r="C128" i="11"/>
  <c r="A128" i="11"/>
  <c r="T127" i="11"/>
  <c r="R127" i="11"/>
  <c r="Q127" i="11"/>
  <c r="P127" i="11"/>
  <c r="O127" i="11"/>
  <c r="N127" i="11"/>
  <c r="M127" i="11"/>
  <c r="L127" i="11"/>
  <c r="K127" i="11"/>
  <c r="J127" i="11"/>
  <c r="I127" i="11"/>
  <c r="H127" i="11"/>
  <c r="G127" i="11"/>
  <c r="F127" i="11"/>
  <c r="E127" i="11"/>
  <c r="D127" i="11"/>
  <c r="C127" i="11"/>
  <c r="A127" i="11"/>
  <c r="U126" i="11"/>
  <c r="R126" i="11"/>
  <c r="Q126" i="11"/>
  <c r="P126" i="11"/>
  <c r="O126" i="11"/>
  <c r="N126" i="11"/>
  <c r="M126" i="11"/>
  <c r="L126" i="11"/>
  <c r="K126" i="11"/>
  <c r="J126" i="11"/>
  <c r="I126" i="11"/>
  <c r="H126" i="11"/>
  <c r="G126" i="11"/>
  <c r="F126" i="11"/>
  <c r="E126" i="11"/>
  <c r="D126" i="11"/>
  <c r="C126" i="11"/>
  <c r="A126" i="11"/>
  <c r="R125" i="11"/>
  <c r="Q125" i="11"/>
  <c r="P125" i="11"/>
  <c r="O125" i="11"/>
  <c r="N125" i="11"/>
  <c r="M125" i="11"/>
  <c r="L125" i="11"/>
  <c r="K125" i="11"/>
  <c r="J125" i="11"/>
  <c r="I125" i="11"/>
  <c r="H125" i="11"/>
  <c r="G125" i="11"/>
  <c r="F125" i="11"/>
  <c r="E125" i="11"/>
  <c r="D125" i="11"/>
  <c r="C125" i="11"/>
  <c r="A125" i="11"/>
  <c r="R124" i="11"/>
  <c r="Q124" i="11"/>
  <c r="P124" i="11"/>
  <c r="O124" i="11"/>
  <c r="N124" i="11"/>
  <c r="M124" i="11"/>
  <c r="L124" i="11"/>
  <c r="K124" i="11"/>
  <c r="J124" i="11"/>
  <c r="I124" i="11"/>
  <c r="H124" i="11"/>
  <c r="G124" i="11"/>
  <c r="F124" i="11"/>
  <c r="E124" i="11"/>
  <c r="D124" i="11"/>
  <c r="C124" i="11"/>
  <c r="A124" i="11"/>
  <c r="R123" i="11"/>
  <c r="Q123" i="11"/>
  <c r="P123" i="11"/>
  <c r="O123" i="11"/>
  <c r="N123" i="11"/>
  <c r="M123" i="11"/>
  <c r="L123" i="11"/>
  <c r="K123" i="11"/>
  <c r="J123" i="11"/>
  <c r="I123" i="11"/>
  <c r="H123" i="11"/>
  <c r="G123" i="11"/>
  <c r="F123" i="11"/>
  <c r="E123" i="11"/>
  <c r="D123" i="11"/>
  <c r="C123" i="11"/>
  <c r="A123" i="11"/>
  <c r="R122" i="11"/>
  <c r="Q122" i="11"/>
  <c r="P122" i="11"/>
  <c r="O122" i="11"/>
  <c r="N122" i="11"/>
  <c r="M122" i="11"/>
  <c r="L122" i="11"/>
  <c r="K122" i="11"/>
  <c r="J122" i="11"/>
  <c r="I122" i="11"/>
  <c r="H122" i="11"/>
  <c r="G122" i="11"/>
  <c r="F122" i="11"/>
  <c r="E122" i="11"/>
  <c r="D122" i="11"/>
  <c r="C122" i="11"/>
  <c r="A122" i="11"/>
  <c r="U121" i="11"/>
  <c r="R121" i="11"/>
  <c r="Q121" i="11"/>
  <c r="P121" i="11"/>
  <c r="O121" i="11"/>
  <c r="N121" i="11"/>
  <c r="M121" i="11"/>
  <c r="L121" i="11"/>
  <c r="K121" i="11"/>
  <c r="J121" i="11"/>
  <c r="I121" i="11"/>
  <c r="H121" i="11"/>
  <c r="G121" i="11"/>
  <c r="F121" i="11"/>
  <c r="E121" i="11"/>
  <c r="D121" i="11"/>
  <c r="C121" i="11"/>
  <c r="A121" i="11"/>
  <c r="R120" i="11"/>
  <c r="Q120" i="11"/>
  <c r="P120" i="11"/>
  <c r="O120" i="11"/>
  <c r="N120" i="11"/>
  <c r="M120" i="11"/>
  <c r="L120" i="11"/>
  <c r="K120" i="11"/>
  <c r="J120" i="11"/>
  <c r="I120" i="11"/>
  <c r="H120" i="11"/>
  <c r="G120" i="11"/>
  <c r="F120" i="11"/>
  <c r="E120" i="11"/>
  <c r="D120" i="11"/>
  <c r="C120" i="11"/>
  <c r="A120" i="11"/>
  <c r="R119" i="11"/>
  <c r="Q119" i="11"/>
  <c r="P119" i="11"/>
  <c r="O119" i="11"/>
  <c r="N119" i="11"/>
  <c r="M119" i="11"/>
  <c r="L119" i="11"/>
  <c r="K119" i="11"/>
  <c r="J119" i="11"/>
  <c r="I119" i="11"/>
  <c r="H119" i="11"/>
  <c r="G119" i="11"/>
  <c r="F119" i="11"/>
  <c r="E119" i="11"/>
  <c r="D119" i="11"/>
  <c r="C119" i="11"/>
  <c r="A119" i="11"/>
  <c r="U118" i="11"/>
  <c r="R118" i="11"/>
  <c r="Q118" i="11"/>
  <c r="P118" i="11"/>
  <c r="O118" i="11"/>
  <c r="N118" i="11"/>
  <c r="M118" i="11"/>
  <c r="L118" i="11"/>
  <c r="K118" i="11"/>
  <c r="J118" i="11"/>
  <c r="I118" i="11"/>
  <c r="H118" i="11"/>
  <c r="G118" i="11"/>
  <c r="F118" i="11"/>
  <c r="E118" i="11"/>
  <c r="D118" i="11"/>
  <c r="C118" i="11"/>
  <c r="A118" i="11"/>
  <c r="R117" i="11"/>
  <c r="Q117" i="11"/>
  <c r="P117" i="11"/>
  <c r="O117" i="11"/>
  <c r="N117" i="11"/>
  <c r="M117" i="11"/>
  <c r="L117" i="11"/>
  <c r="K117" i="11"/>
  <c r="J117" i="11"/>
  <c r="I117" i="11"/>
  <c r="H117" i="11"/>
  <c r="G117" i="11"/>
  <c r="F117" i="11"/>
  <c r="E117" i="11"/>
  <c r="D117" i="11"/>
  <c r="C117" i="11"/>
  <c r="A117" i="11"/>
  <c r="R116" i="11"/>
  <c r="Q116" i="11"/>
  <c r="P116" i="11"/>
  <c r="O116" i="11"/>
  <c r="N116" i="11"/>
  <c r="M116" i="11"/>
  <c r="L116" i="11"/>
  <c r="K116" i="11"/>
  <c r="J116" i="11"/>
  <c r="I116" i="11"/>
  <c r="H116" i="11"/>
  <c r="G116" i="11"/>
  <c r="F116" i="11"/>
  <c r="E116" i="11"/>
  <c r="D116" i="11"/>
  <c r="C116" i="11"/>
  <c r="A116" i="11"/>
  <c r="R115" i="11"/>
  <c r="Q115" i="11"/>
  <c r="P115" i="11"/>
  <c r="O115" i="11"/>
  <c r="N115" i="11"/>
  <c r="M115" i="11"/>
  <c r="L115" i="11"/>
  <c r="K115" i="11"/>
  <c r="J115" i="11"/>
  <c r="I115" i="11"/>
  <c r="H115" i="11"/>
  <c r="G115" i="11"/>
  <c r="F115" i="11"/>
  <c r="E115" i="11"/>
  <c r="D115" i="11"/>
  <c r="C115" i="11"/>
  <c r="A115" i="11"/>
  <c r="R114" i="11"/>
  <c r="Q114" i="11"/>
  <c r="P114" i="11"/>
  <c r="O114" i="11"/>
  <c r="N114" i="11"/>
  <c r="M114" i="11"/>
  <c r="L114" i="11"/>
  <c r="K114" i="11"/>
  <c r="J114" i="11"/>
  <c r="I114" i="11"/>
  <c r="H114" i="11"/>
  <c r="G114" i="11"/>
  <c r="F114" i="11"/>
  <c r="E114" i="11"/>
  <c r="D114" i="11"/>
  <c r="C114" i="11"/>
  <c r="A114" i="11"/>
  <c r="U113" i="11"/>
  <c r="R113" i="11"/>
  <c r="Q113" i="11"/>
  <c r="P113" i="11"/>
  <c r="O113" i="11"/>
  <c r="N113" i="11"/>
  <c r="M113" i="11"/>
  <c r="L113" i="11"/>
  <c r="K113" i="11"/>
  <c r="J113" i="11"/>
  <c r="I113" i="11"/>
  <c r="H113" i="11"/>
  <c r="G113" i="11"/>
  <c r="F113" i="11"/>
  <c r="E113" i="11"/>
  <c r="D113" i="11"/>
  <c r="C113" i="11"/>
  <c r="A113" i="11"/>
  <c r="R112" i="11"/>
  <c r="Q112" i="11"/>
  <c r="P112" i="11"/>
  <c r="O112" i="11"/>
  <c r="N112" i="11"/>
  <c r="M112" i="11"/>
  <c r="L112" i="11"/>
  <c r="K112" i="11"/>
  <c r="J112" i="11"/>
  <c r="I112" i="11"/>
  <c r="H112" i="11"/>
  <c r="G112" i="11"/>
  <c r="F112" i="11"/>
  <c r="E112" i="11"/>
  <c r="D112" i="11"/>
  <c r="C112" i="11"/>
  <c r="A112" i="11"/>
  <c r="R111" i="11"/>
  <c r="Q111" i="11"/>
  <c r="P111" i="11"/>
  <c r="O111" i="11"/>
  <c r="N111" i="11"/>
  <c r="M111" i="11"/>
  <c r="L111" i="11"/>
  <c r="K111" i="11"/>
  <c r="J111" i="11"/>
  <c r="I111" i="11"/>
  <c r="H111" i="11"/>
  <c r="G111" i="11"/>
  <c r="F111" i="11"/>
  <c r="E111" i="11"/>
  <c r="D111" i="11"/>
  <c r="C111" i="11"/>
  <c r="A111" i="11"/>
  <c r="U110" i="11"/>
  <c r="R110" i="11"/>
  <c r="Q110" i="11"/>
  <c r="P110" i="11"/>
  <c r="O110" i="11"/>
  <c r="N110" i="11"/>
  <c r="M110" i="11"/>
  <c r="L110" i="11"/>
  <c r="K110" i="11"/>
  <c r="J110" i="11"/>
  <c r="I110" i="11"/>
  <c r="H110" i="11"/>
  <c r="G110" i="11"/>
  <c r="F110" i="11"/>
  <c r="E110" i="11"/>
  <c r="D110" i="11"/>
  <c r="C110" i="11"/>
  <c r="A110" i="11"/>
  <c r="R109" i="11"/>
  <c r="Q109" i="11"/>
  <c r="P109" i="11"/>
  <c r="O109" i="11"/>
  <c r="N109" i="11"/>
  <c r="M109" i="11"/>
  <c r="L109" i="11"/>
  <c r="K109" i="11"/>
  <c r="J109" i="11"/>
  <c r="I109" i="11"/>
  <c r="H109" i="11"/>
  <c r="G109" i="11"/>
  <c r="F109" i="11"/>
  <c r="E109" i="11"/>
  <c r="D109" i="11"/>
  <c r="C109" i="11"/>
  <c r="A109" i="11"/>
  <c r="R108" i="11"/>
  <c r="Q108" i="11"/>
  <c r="P108" i="11"/>
  <c r="O108" i="11"/>
  <c r="N108" i="11"/>
  <c r="M108" i="11"/>
  <c r="L108" i="11"/>
  <c r="K108" i="11"/>
  <c r="J108" i="11"/>
  <c r="I108" i="11"/>
  <c r="H108" i="11"/>
  <c r="G108" i="11"/>
  <c r="F108" i="11"/>
  <c r="E108" i="11"/>
  <c r="D108" i="11"/>
  <c r="C108" i="11"/>
  <c r="A108" i="11"/>
  <c r="R107" i="11"/>
  <c r="Q107" i="11"/>
  <c r="P107" i="11"/>
  <c r="O107" i="11"/>
  <c r="N107" i="11"/>
  <c r="M107" i="11"/>
  <c r="L107" i="11"/>
  <c r="K107" i="11"/>
  <c r="J107" i="11"/>
  <c r="I107" i="11"/>
  <c r="H107" i="11"/>
  <c r="G107" i="11"/>
  <c r="F107" i="11"/>
  <c r="E107" i="11"/>
  <c r="D107" i="11"/>
  <c r="C107" i="11"/>
  <c r="A107" i="11"/>
  <c r="U106" i="11"/>
  <c r="R106" i="11"/>
  <c r="Q106" i="11"/>
  <c r="P106" i="11"/>
  <c r="O106" i="11"/>
  <c r="N106" i="11"/>
  <c r="M106" i="11"/>
  <c r="L106" i="11"/>
  <c r="K106" i="11"/>
  <c r="J106" i="11"/>
  <c r="I106" i="11"/>
  <c r="H106" i="11"/>
  <c r="G106" i="11"/>
  <c r="F106" i="11"/>
  <c r="E106" i="11"/>
  <c r="D106" i="11"/>
  <c r="C106" i="11"/>
  <c r="A106" i="11"/>
  <c r="R105" i="11"/>
  <c r="Q105" i="11"/>
  <c r="P105" i="11"/>
  <c r="O105" i="11"/>
  <c r="N105" i="11"/>
  <c r="M105" i="11"/>
  <c r="L105" i="11"/>
  <c r="K105" i="11"/>
  <c r="J105" i="11"/>
  <c r="I105" i="11"/>
  <c r="H105" i="11"/>
  <c r="G105" i="11"/>
  <c r="F105" i="11"/>
  <c r="E105" i="11"/>
  <c r="D105" i="11"/>
  <c r="C105" i="11"/>
  <c r="A105" i="11"/>
  <c r="R104" i="11"/>
  <c r="Q104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C104" i="11"/>
  <c r="A104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103" i="11"/>
  <c r="A103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102" i="11"/>
  <c r="A102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A101" i="11"/>
  <c r="R100" i="11"/>
  <c r="Q100" i="11"/>
  <c r="P100" i="11"/>
  <c r="O100" i="11"/>
  <c r="N100" i="11"/>
  <c r="M100" i="11"/>
  <c r="L100" i="11"/>
  <c r="K100" i="11"/>
  <c r="J100" i="11"/>
  <c r="I100" i="11"/>
  <c r="H100" i="11"/>
  <c r="G100" i="11"/>
  <c r="F100" i="11"/>
  <c r="E100" i="11"/>
  <c r="D100" i="11"/>
  <c r="C100" i="11"/>
  <c r="A100" i="11"/>
  <c r="T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A99" i="11"/>
  <c r="U98" i="11"/>
  <c r="R98" i="1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8" i="11"/>
  <c r="C98" i="11"/>
  <c r="A98" i="11"/>
  <c r="R97" i="11"/>
  <c r="Q97" i="11"/>
  <c r="P97" i="11"/>
  <c r="O97" i="11"/>
  <c r="N97" i="11"/>
  <c r="M97" i="11"/>
  <c r="L97" i="11"/>
  <c r="K97" i="11"/>
  <c r="J97" i="11"/>
  <c r="I97" i="11"/>
  <c r="H97" i="11"/>
  <c r="G97" i="11"/>
  <c r="F97" i="11"/>
  <c r="E97" i="11"/>
  <c r="D97" i="11"/>
  <c r="C97" i="11"/>
  <c r="A97" i="11"/>
  <c r="R96" i="11"/>
  <c r="Q96" i="11"/>
  <c r="P96" i="11"/>
  <c r="O96" i="11"/>
  <c r="N96" i="11"/>
  <c r="M96" i="11"/>
  <c r="L96" i="11"/>
  <c r="K96" i="11"/>
  <c r="J96" i="11"/>
  <c r="I96" i="11"/>
  <c r="H96" i="11"/>
  <c r="G96" i="11"/>
  <c r="F96" i="11"/>
  <c r="E96" i="11"/>
  <c r="D96" i="11"/>
  <c r="C96" i="11"/>
  <c r="A96" i="11"/>
  <c r="R95" i="11"/>
  <c r="Q95" i="11"/>
  <c r="P95" i="11"/>
  <c r="O95" i="11"/>
  <c r="N95" i="11"/>
  <c r="M95" i="11"/>
  <c r="L95" i="11"/>
  <c r="K95" i="11"/>
  <c r="J95" i="11"/>
  <c r="I95" i="11"/>
  <c r="H95" i="11"/>
  <c r="G95" i="11"/>
  <c r="F95" i="11"/>
  <c r="E95" i="11"/>
  <c r="D95" i="11"/>
  <c r="C95" i="11"/>
  <c r="A95" i="11"/>
  <c r="U94" i="11"/>
  <c r="R94" i="11"/>
  <c r="Q94" i="11"/>
  <c r="P94" i="11"/>
  <c r="O94" i="11"/>
  <c r="N94" i="11"/>
  <c r="M94" i="11"/>
  <c r="L94" i="11"/>
  <c r="K94" i="11"/>
  <c r="J94" i="11"/>
  <c r="I94" i="11"/>
  <c r="H94" i="11"/>
  <c r="G94" i="11"/>
  <c r="F94" i="11"/>
  <c r="E94" i="11"/>
  <c r="D94" i="11"/>
  <c r="C94" i="11"/>
  <c r="A94" i="11"/>
  <c r="U93" i="11"/>
  <c r="R93" i="11"/>
  <c r="Q93" i="11"/>
  <c r="P93" i="11"/>
  <c r="O93" i="11"/>
  <c r="N93" i="11"/>
  <c r="M93" i="11"/>
  <c r="L93" i="11"/>
  <c r="K93" i="11"/>
  <c r="J93" i="11"/>
  <c r="I93" i="11"/>
  <c r="H93" i="11"/>
  <c r="G93" i="11"/>
  <c r="F93" i="11"/>
  <c r="E93" i="11"/>
  <c r="D93" i="11"/>
  <c r="C93" i="11"/>
  <c r="A93" i="11"/>
  <c r="R92" i="11"/>
  <c r="Q92" i="11"/>
  <c r="P92" i="11"/>
  <c r="O92" i="11"/>
  <c r="N92" i="11"/>
  <c r="M92" i="11"/>
  <c r="L92" i="11"/>
  <c r="K92" i="11"/>
  <c r="J92" i="11"/>
  <c r="I92" i="11"/>
  <c r="H92" i="11"/>
  <c r="G92" i="11"/>
  <c r="F92" i="11"/>
  <c r="E92" i="11"/>
  <c r="D92" i="11"/>
  <c r="C92" i="11"/>
  <c r="A92" i="11"/>
  <c r="R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A91" i="11"/>
  <c r="U90" i="11"/>
  <c r="R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C90" i="11"/>
  <c r="A90" i="11"/>
  <c r="U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A89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C88" i="11"/>
  <c r="A88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A87" i="11"/>
  <c r="U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C86" i="11"/>
  <c r="A86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C85" i="11"/>
  <c r="A85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C84" i="11"/>
  <c r="A84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E83" i="11"/>
  <c r="D83" i="11"/>
  <c r="C83" i="11"/>
  <c r="A83" i="11"/>
  <c r="U82" i="11"/>
  <c r="T82" i="11"/>
  <c r="R82" i="11"/>
  <c r="Q82" i="11"/>
  <c r="P82" i="11"/>
  <c r="O82" i="11"/>
  <c r="N82" i="11"/>
  <c r="M82" i="11"/>
  <c r="L82" i="11"/>
  <c r="K82" i="11"/>
  <c r="J82" i="11"/>
  <c r="I82" i="11"/>
  <c r="H82" i="11"/>
  <c r="G82" i="11"/>
  <c r="F82" i="11"/>
  <c r="E82" i="11"/>
  <c r="D82" i="11"/>
  <c r="C82" i="11"/>
  <c r="A82" i="11"/>
  <c r="U81" i="11"/>
  <c r="R81" i="11"/>
  <c r="Q81" i="11"/>
  <c r="P81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A81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C80" i="11"/>
  <c r="A80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A79" i="11"/>
  <c r="T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A78" i="11"/>
  <c r="U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A77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A76" i="11"/>
  <c r="R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A75" i="11"/>
  <c r="U74" i="11"/>
  <c r="R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A74" i="11"/>
  <c r="R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C73" i="11"/>
  <c r="A73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72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A71" i="11"/>
  <c r="U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A70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A69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A68" i="11"/>
  <c r="T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A67" i="11"/>
  <c r="U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A66" i="11"/>
  <c r="U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A65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A64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A63" i="11"/>
  <c r="U62" i="11"/>
  <c r="T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A62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A61" i="11"/>
  <c r="T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A60" i="11"/>
  <c r="T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A59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A58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57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A56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A55" i="11"/>
  <c r="T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A54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A53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A52" i="11"/>
  <c r="T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A51" i="11"/>
  <c r="U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A50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A49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A48" i="11"/>
  <c r="T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A47" i="11"/>
  <c r="U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A46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45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A44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A43" i="11"/>
  <c r="U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A42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A41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A40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A39" i="11"/>
  <c r="U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A38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A37" i="11"/>
  <c r="T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A36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A35" i="11"/>
  <c r="U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A34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A33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A32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A31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A30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29" i="11"/>
  <c r="T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A28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27" i="11"/>
  <c r="U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26" i="11"/>
  <c r="U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A25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A24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A23" i="11"/>
  <c r="U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A22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21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A20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A19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A18" i="11"/>
  <c r="U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A17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A16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15" i="11"/>
  <c r="U14" i="11"/>
  <c r="T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A14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A13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A12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A11" i="11"/>
  <c r="U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A10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9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8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7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A6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A5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A4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A3" i="11"/>
  <c r="U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A2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C1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U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T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T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U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U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U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T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U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T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T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T22" i="10"/>
  <c r="U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U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U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U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U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T38" i="10"/>
  <c r="U38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T43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T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U46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U62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T68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T70" i="10"/>
  <c r="U70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T72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T78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U81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T82" i="10"/>
  <c r="U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T83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T86" i="10"/>
  <c r="U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T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U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T98" i="10"/>
  <c r="U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T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U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U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U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O116" i="10"/>
  <c r="P116" i="10"/>
  <c r="Q116" i="10"/>
  <c r="R116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U118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C121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U121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U122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C127" i="10"/>
  <c r="D127" i="10"/>
  <c r="E127" i="10"/>
  <c r="F127" i="10"/>
  <c r="G127" i="10"/>
  <c r="H127" i="10"/>
  <c r="I127" i="10"/>
  <c r="J127" i="10"/>
  <c r="K127" i="10"/>
  <c r="L127" i="10"/>
  <c r="M127" i="10"/>
  <c r="N127" i="10"/>
  <c r="O127" i="10"/>
  <c r="P127" i="10"/>
  <c r="Q127" i="10"/>
  <c r="R127" i="10"/>
  <c r="C128" i="10"/>
  <c r="D128" i="10"/>
  <c r="E128" i="10"/>
  <c r="F128" i="10"/>
  <c r="G128" i="10"/>
  <c r="H128" i="10"/>
  <c r="I128" i="10"/>
  <c r="J128" i="10"/>
  <c r="K128" i="10"/>
  <c r="L128" i="10"/>
  <c r="M128" i="10"/>
  <c r="N128" i="10"/>
  <c r="O128" i="10"/>
  <c r="P128" i="10"/>
  <c r="Q128" i="10"/>
  <c r="R128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U129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U130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C132" i="10"/>
  <c r="D132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C133" i="10"/>
  <c r="D133" i="10"/>
  <c r="E133" i="10"/>
  <c r="F133" i="10"/>
  <c r="G133" i="10"/>
  <c r="H133" i="10"/>
  <c r="I133" i="10"/>
  <c r="J133" i="10"/>
  <c r="K133" i="10"/>
  <c r="L133" i="10"/>
  <c r="M133" i="10"/>
  <c r="N133" i="10"/>
  <c r="O133" i="10"/>
  <c r="P133" i="10"/>
  <c r="Q133" i="10"/>
  <c r="R133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U134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C136" i="10"/>
  <c r="D136" i="10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C137" i="10"/>
  <c r="D137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U137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T139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U142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T143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T146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T148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T152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U154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T155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U158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T159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T160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U161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U162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T163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U165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U166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U170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T176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U177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T178" i="10"/>
  <c r="U178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T180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U181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U182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U190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U193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U194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U202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T206" i="10"/>
  <c r="U206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U209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U214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T218" i="10"/>
  <c r="U218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U226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U230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U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T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U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U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U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T250" i="10"/>
  <c r="U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U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U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U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U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T266" i="10"/>
  <c r="U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T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T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T274" i="10"/>
  <c r="U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T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T278" i="10"/>
  <c r="U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U286" i="10"/>
  <c r="C287" i="10"/>
  <c r="D287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Q287" i="10"/>
  <c r="R287" i="10"/>
  <c r="C288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Q288" i="10"/>
  <c r="R288" i="10"/>
  <c r="C289" i="10"/>
  <c r="D289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Q289" i="10"/>
  <c r="R289" i="10"/>
  <c r="C290" i="10"/>
  <c r="D290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Q290" i="10"/>
  <c r="R290" i="10"/>
  <c r="U290" i="10"/>
  <c r="C291" i="10"/>
  <c r="D291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Q291" i="10"/>
  <c r="R291" i="10"/>
  <c r="C292" i="10"/>
  <c r="D292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Q292" i="10"/>
  <c r="R292" i="10"/>
  <c r="C293" i="10"/>
  <c r="D293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Q293" i="10"/>
  <c r="R293" i="10"/>
  <c r="C294" i="10"/>
  <c r="D294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Q294" i="10"/>
  <c r="R294" i="10"/>
  <c r="C295" i="10"/>
  <c r="D295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Q295" i="10"/>
  <c r="R295" i="10"/>
  <c r="C296" i="10"/>
  <c r="D296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Q296" i="10"/>
  <c r="R296" i="10"/>
  <c r="C297" i="10"/>
  <c r="D297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Q297" i="10"/>
  <c r="R297" i="10"/>
  <c r="C298" i="10"/>
  <c r="D298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Q298" i="10"/>
  <c r="R298" i="10"/>
  <c r="C299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Q299" i="10"/>
  <c r="R299" i="10"/>
  <c r="C300" i="10"/>
  <c r="D300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Q300" i="10"/>
  <c r="R300" i="10"/>
  <c r="C301" i="10"/>
  <c r="D301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Q301" i="10"/>
  <c r="R301" i="10"/>
  <c r="C302" i="10"/>
  <c r="D302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Q302" i="10"/>
  <c r="R302" i="10"/>
  <c r="C303" i="10"/>
  <c r="D303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Q303" i="10"/>
  <c r="R303" i="10"/>
  <c r="C304" i="10"/>
  <c r="D304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Q304" i="10"/>
  <c r="R304" i="10"/>
  <c r="C305" i="10"/>
  <c r="D305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Q305" i="10"/>
  <c r="R305" i="10"/>
  <c r="C306" i="10"/>
  <c r="D306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Q306" i="10"/>
  <c r="R306" i="10"/>
  <c r="C307" i="10"/>
  <c r="D307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Q307" i="10"/>
  <c r="R307" i="10"/>
  <c r="C308" i="10"/>
  <c r="D308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Q308" i="10"/>
  <c r="R308" i="10"/>
  <c r="C309" i="10"/>
  <c r="D309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Q309" i="10"/>
  <c r="R309" i="10"/>
  <c r="C310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Q310" i="10"/>
  <c r="R310" i="10"/>
  <c r="C311" i="10"/>
  <c r="D311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Q311" i="10"/>
  <c r="R311" i="10"/>
  <c r="C312" i="10"/>
  <c r="D312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Q312" i="10"/>
  <c r="R312" i="10"/>
  <c r="C313" i="10"/>
  <c r="D313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Q313" i="10"/>
  <c r="R313" i="10"/>
  <c r="U313" i="10"/>
  <c r="C314" i="10"/>
  <c r="D314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Q314" i="10"/>
  <c r="R314" i="10"/>
  <c r="C315" i="10"/>
  <c r="D315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Q315" i="10"/>
  <c r="R315" i="10"/>
  <c r="C316" i="10"/>
  <c r="D316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Q316" i="10"/>
  <c r="R316" i="10"/>
  <c r="C317" i="10"/>
  <c r="D317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Q317" i="10"/>
  <c r="R317" i="10"/>
  <c r="C318" i="10"/>
  <c r="D318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Q318" i="10"/>
  <c r="R318" i="10"/>
  <c r="C319" i="10"/>
  <c r="D319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Q319" i="10"/>
  <c r="R319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B1" i="10"/>
  <c r="AJ3" i="9"/>
  <c r="E5" i="9"/>
  <c r="AK3" i="9" s="1"/>
  <c r="E6" i="9"/>
  <c r="AM6" i="9" s="1"/>
  <c r="E7" i="9"/>
  <c r="AK5" i="9" s="1"/>
  <c r="E8" i="9"/>
  <c r="AM8" i="9" s="1"/>
  <c r="E9" i="9"/>
  <c r="AM9" i="9" s="1"/>
  <c r="E10" i="9"/>
  <c r="AM10" i="9" s="1"/>
  <c r="E11" i="9"/>
  <c r="AM11" i="9" s="1"/>
  <c r="E12" i="9"/>
  <c r="AM12" i="9" s="1"/>
  <c r="E13" i="9"/>
  <c r="AM13" i="9" s="1"/>
  <c r="E14" i="9"/>
  <c r="AM14" i="9" s="1"/>
  <c r="E15" i="9"/>
  <c r="AM15" i="9" s="1"/>
  <c r="E16" i="9"/>
  <c r="AM16" i="9" s="1"/>
  <c r="E17" i="9"/>
  <c r="AM17" i="9" s="1"/>
  <c r="E18" i="9"/>
  <c r="AM18" i="9" s="1"/>
  <c r="E19" i="9"/>
  <c r="AM19" i="9" s="1"/>
  <c r="E20" i="9"/>
  <c r="AM20" i="9" s="1"/>
  <c r="E21" i="9"/>
  <c r="AM21" i="9" s="1"/>
  <c r="E22" i="9"/>
  <c r="AM22" i="9" s="1"/>
  <c r="E23" i="9"/>
  <c r="AM23" i="9" s="1"/>
  <c r="E24" i="9"/>
  <c r="AM24" i="9" s="1"/>
  <c r="E25" i="9"/>
  <c r="AM25" i="9" s="1"/>
  <c r="E26" i="9"/>
  <c r="AM26" i="9" s="1"/>
  <c r="E27" i="9"/>
  <c r="AM27" i="9" s="1"/>
  <c r="E28" i="9"/>
  <c r="AM28" i="9" s="1"/>
  <c r="E29" i="9"/>
  <c r="AM29" i="9" s="1"/>
  <c r="E30" i="9"/>
  <c r="AM30" i="9" s="1"/>
  <c r="E31" i="9"/>
  <c r="AM31" i="9" s="1"/>
  <c r="E32" i="9"/>
  <c r="AM32" i="9" s="1"/>
  <c r="E33" i="9"/>
  <c r="AM33" i="9" s="1"/>
  <c r="E34" i="9"/>
  <c r="AM34" i="9" s="1"/>
  <c r="E35" i="9"/>
  <c r="AM35" i="9" s="1"/>
  <c r="E36" i="9"/>
  <c r="AM36" i="9" s="1"/>
  <c r="E37" i="9"/>
  <c r="AM37" i="9" s="1"/>
  <c r="E38" i="9"/>
  <c r="AM38" i="9" s="1"/>
  <c r="E39" i="9"/>
  <c r="AM39" i="9" s="1"/>
  <c r="E40" i="9"/>
  <c r="AM40" i="9" s="1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AK78" i="9" s="1"/>
  <c r="AH72" i="14" s="1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AK102" i="9" s="1"/>
  <c r="AH96" i="14" s="1"/>
  <c r="E105" i="9"/>
  <c r="E106" i="9"/>
  <c r="E107" i="9"/>
  <c r="AK105" i="9" s="1"/>
  <c r="AH99" i="14" s="1"/>
  <c r="E108" i="9"/>
  <c r="E109" i="9"/>
  <c r="AK107" i="9" s="1"/>
  <c r="AH101" i="14" s="1"/>
  <c r="E110" i="9"/>
  <c r="E111" i="9"/>
  <c r="AK109" i="9" s="1"/>
  <c r="AH103" i="14" s="1"/>
  <c r="E112" i="9"/>
  <c r="E113" i="9"/>
  <c r="E114" i="9"/>
  <c r="E115" i="9"/>
  <c r="E116" i="9"/>
  <c r="E117" i="9"/>
  <c r="E118" i="9"/>
  <c r="E119" i="9"/>
  <c r="E120" i="9"/>
  <c r="AK118" i="9" s="1"/>
  <c r="AH112" i="14" s="1"/>
  <c r="E121" i="9"/>
  <c r="E122" i="9"/>
  <c r="E123" i="9"/>
  <c r="AK121" i="9" s="1"/>
  <c r="AH115" i="14" s="1"/>
  <c r="E124" i="9"/>
  <c r="E125" i="9"/>
  <c r="AK123" i="9" s="1"/>
  <c r="AH117" i="14" s="1"/>
  <c r="E126" i="9"/>
  <c r="E127" i="9"/>
  <c r="AK125" i="9" s="1"/>
  <c r="AH119" i="14" s="1"/>
  <c r="E128" i="9"/>
  <c r="E129" i="9"/>
  <c r="E130" i="9"/>
  <c r="E131" i="9"/>
  <c r="AK129" i="9" s="1"/>
  <c r="AH123" i="14" s="1"/>
  <c r="E132" i="9"/>
  <c r="AK130" i="9" s="1"/>
  <c r="AH124" i="14" s="1"/>
  <c r="E133" i="9"/>
  <c r="E134" i="9"/>
  <c r="E135" i="9"/>
  <c r="E136" i="9"/>
  <c r="E137" i="9"/>
  <c r="AK135" i="9" s="1"/>
  <c r="E138" i="9"/>
  <c r="E139" i="9"/>
  <c r="E140" i="9"/>
  <c r="E141" i="9"/>
  <c r="AK139" i="9" s="1"/>
  <c r="E142" i="9"/>
  <c r="E143" i="9"/>
  <c r="E144" i="9"/>
  <c r="AK142" i="9" s="1"/>
  <c r="E145" i="9"/>
  <c r="E146" i="9"/>
  <c r="E147" i="9"/>
  <c r="E148" i="9"/>
  <c r="AK146" i="9" s="1"/>
  <c r="E149" i="9"/>
  <c r="AK147" i="9" s="1"/>
  <c r="E150" i="9"/>
  <c r="E151" i="9"/>
  <c r="AK149" i="9" s="1"/>
  <c r="E152" i="9"/>
  <c r="AK150" i="9" s="1"/>
  <c r="E153" i="9"/>
  <c r="AK151" i="9" s="1"/>
  <c r="E154" i="9"/>
  <c r="E155" i="9"/>
  <c r="AK153" i="9" s="1"/>
  <c r="E156" i="9"/>
  <c r="AK154" i="9" s="1"/>
  <c r="E157" i="9"/>
  <c r="E158" i="9"/>
  <c r="E159" i="9"/>
  <c r="AK157" i="9" s="1"/>
  <c r="E160" i="9"/>
  <c r="AK158" i="9" s="1"/>
  <c r="E161" i="9"/>
  <c r="E162" i="9"/>
  <c r="E163" i="9"/>
  <c r="AK161" i="9" s="1"/>
  <c r="E164" i="9"/>
  <c r="AK162" i="9" s="1"/>
  <c r="E165" i="9"/>
  <c r="E166" i="9"/>
  <c r="E167" i="9"/>
  <c r="AK165" i="9" s="1"/>
  <c r="E168" i="9"/>
  <c r="E169" i="9"/>
  <c r="AK167" i="9" s="1"/>
  <c r="E170" i="9"/>
  <c r="E171" i="9"/>
  <c r="AK169" i="9" s="1"/>
  <c r="E172" i="9"/>
  <c r="AK170" i="9" s="1"/>
  <c r="E173" i="9"/>
  <c r="AK171" i="9" s="1"/>
  <c r="E174" i="9"/>
  <c r="E175" i="9"/>
  <c r="AK173" i="9" s="1"/>
  <c r="E176" i="9"/>
  <c r="AK174" i="9" s="1"/>
  <c r="E177" i="9"/>
  <c r="AK175" i="9" s="1"/>
  <c r="E178" i="9"/>
  <c r="E179" i="9"/>
  <c r="AK177" i="9" s="1"/>
  <c r="E180" i="9"/>
  <c r="AK178" i="9" s="1"/>
  <c r="E181" i="9"/>
  <c r="AK179" i="9" s="1"/>
  <c r="E182" i="9"/>
  <c r="E183" i="9"/>
  <c r="E184" i="9"/>
  <c r="AK182" i="9" s="1"/>
  <c r="E185" i="9"/>
  <c r="AK183" i="9" s="1"/>
  <c r="E186" i="9"/>
  <c r="E187" i="9"/>
  <c r="AK185" i="9" s="1"/>
  <c r="E188" i="9"/>
  <c r="AK186" i="9" s="1"/>
  <c r="E189" i="9"/>
  <c r="AK187" i="9" s="1"/>
  <c r="E190" i="9"/>
  <c r="E191" i="9"/>
  <c r="AK189" i="9" s="1"/>
  <c r="E192" i="9"/>
  <c r="AK190" i="9" s="1"/>
  <c r="E193" i="9"/>
  <c r="E194" i="9"/>
  <c r="E195" i="9"/>
  <c r="AK193" i="9" s="1"/>
  <c r="E196" i="9"/>
  <c r="E197" i="9"/>
  <c r="AK195" i="9" s="1"/>
  <c r="E198" i="9"/>
  <c r="E199" i="9"/>
  <c r="AK197" i="9" s="1"/>
  <c r="E200" i="9"/>
  <c r="AK198" i="9" s="1"/>
  <c r="E201" i="9"/>
  <c r="AK199" i="9" s="1"/>
  <c r="E202" i="9"/>
  <c r="E203" i="9"/>
  <c r="E204" i="9"/>
  <c r="AK202" i="9" s="1"/>
  <c r="E205" i="9"/>
  <c r="AK203" i="9" s="1"/>
  <c r="E206" i="9"/>
  <c r="E207" i="9"/>
  <c r="AK205" i="9" s="1"/>
  <c r="E208" i="9"/>
  <c r="AK206" i="9" s="1"/>
  <c r="E209" i="9"/>
  <c r="AK207" i="9" s="1"/>
  <c r="E210" i="9"/>
  <c r="E211" i="9"/>
  <c r="AK209" i="9" s="1"/>
  <c r="E212" i="9"/>
  <c r="AK210" i="9" s="1"/>
  <c r="E213" i="9"/>
  <c r="AK211" i="9" s="1"/>
  <c r="E214" i="9"/>
  <c r="E215" i="9"/>
  <c r="AK213" i="9" s="1"/>
  <c r="E216" i="9"/>
  <c r="AK214" i="9" s="1"/>
  <c r="E217" i="9"/>
  <c r="AK215" i="9" s="1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3" i="9"/>
  <c r="AM3" i="9" s="1"/>
  <c r="V4" i="9" a="1"/>
  <c r="V4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V35" i="9" a="1"/>
  <c r="V35" i="9" s="1"/>
  <c r="V36" i="9" a="1"/>
  <c r="V36" i="9" s="1"/>
  <c r="V37" i="9" a="1"/>
  <c r="V37" i="9" s="1"/>
  <c r="V38" i="9" a="1"/>
  <c r="V38" i="9" s="1"/>
  <c r="V39" i="9" a="1"/>
  <c r="V39" i="9" s="1"/>
  <c r="V40" i="9" a="1"/>
  <c r="V40" i="9" s="1"/>
  <c r="V41" i="9" a="1"/>
  <c r="V41" i="9" s="1"/>
  <c r="V42" i="9" a="1"/>
  <c r="V42" i="9" s="1"/>
  <c r="V43" i="9" a="1"/>
  <c r="V43" i="9" s="1"/>
  <c r="V44" i="9" a="1"/>
  <c r="V44" i="9" s="1"/>
  <c r="V45" i="9" a="1"/>
  <c r="V45" i="9" s="1"/>
  <c r="V46" i="9" a="1"/>
  <c r="V46" i="9" s="1"/>
  <c r="V47" i="9" a="1"/>
  <c r="V47" i="9" s="1"/>
  <c r="V48" i="9" a="1"/>
  <c r="V48" i="9" s="1"/>
  <c r="V49" i="9" a="1"/>
  <c r="V49" i="9" s="1"/>
  <c r="V50" i="9" a="1"/>
  <c r="V50" i="9" s="1"/>
  <c r="V51" i="9" a="1"/>
  <c r="V51" i="9" s="1"/>
  <c r="V52" i="9" a="1"/>
  <c r="V52" i="9" s="1"/>
  <c r="V53" i="9" a="1"/>
  <c r="V53" i="9" s="1"/>
  <c r="V54" i="9" a="1"/>
  <c r="V54" i="9" s="1"/>
  <c r="V55" i="9" a="1"/>
  <c r="V55" i="9" s="1"/>
  <c r="V56" i="9" a="1"/>
  <c r="V56" i="9" s="1"/>
  <c r="V57" i="9" a="1"/>
  <c r="V57" i="9" s="1"/>
  <c r="V58" i="9" a="1"/>
  <c r="V58" i="9" s="1"/>
  <c r="V59" i="9" a="1"/>
  <c r="V59" i="9" s="1"/>
  <c r="V60" i="9" a="1"/>
  <c r="V60" i="9" s="1"/>
  <c r="V61" i="9" a="1"/>
  <c r="V61" i="9" s="1"/>
  <c r="V62" i="9" a="1"/>
  <c r="V62" i="9" s="1"/>
  <c r="V63" i="9" a="1"/>
  <c r="V63" i="9" s="1"/>
  <c r="V64" i="9" a="1"/>
  <c r="V64" i="9" s="1"/>
  <c r="V65" i="9" a="1"/>
  <c r="V65" i="9" s="1"/>
  <c r="V66" i="9" a="1"/>
  <c r="V66" i="9" s="1"/>
  <c r="V67" i="9" a="1"/>
  <c r="V67" i="9" s="1"/>
  <c r="V68" i="9" a="1"/>
  <c r="V68" i="9" s="1"/>
  <c r="V69" i="9" a="1"/>
  <c r="V69" i="9" s="1"/>
  <c r="V70" i="9" a="1"/>
  <c r="V70" i="9" s="1"/>
  <c r="V71" i="9" a="1"/>
  <c r="V71" i="9" s="1"/>
  <c r="V72" i="9" a="1"/>
  <c r="V72" i="9" s="1"/>
  <c r="V73" i="9" a="1"/>
  <c r="V73" i="9" s="1"/>
  <c r="V74" i="9" a="1"/>
  <c r="V74" i="9" s="1"/>
  <c r="V75" i="9" a="1"/>
  <c r="V75" i="9" s="1"/>
  <c r="S69" i="14" s="1"/>
  <c r="V76" i="9" a="1"/>
  <c r="V76" i="9" s="1"/>
  <c r="S70" i="14" s="1"/>
  <c r="V77" i="9" a="1"/>
  <c r="V77" i="9" s="1"/>
  <c r="V78" i="9" a="1"/>
  <c r="V78" i="9" s="1"/>
  <c r="V79" i="9" a="1"/>
  <c r="V79" i="9" s="1"/>
  <c r="S73" i="14" s="1"/>
  <c r="V80" i="9" a="1"/>
  <c r="V80" i="9" s="1"/>
  <c r="S74" i="14" s="1"/>
  <c r="V81" i="9" a="1"/>
  <c r="V81" i="9" s="1"/>
  <c r="S75" i="14" s="1"/>
  <c r="V82" i="9" a="1"/>
  <c r="V82" i="9" s="1"/>
  <c r="V83" i="9" a="1"/>
  <c r="V83" i="9" s="1"/>
  <c r="V84" i="9" a="1"/>
  <c r="V84" i="9" s="1"/>
  <c r="V85" i="9" a="1"/>
  <c r="V85" i="9" s="1"/>
  <c r="V86" i="9" a="1"/>
  <c r="V86" i="9" s="1"/>
  <c r="V87" i="9" a="1"/>
  <c r="V87" i="9" s="1"/>
  <c r="S81" i="14" s="1"/>
  <c r="V88" i="9" a="1"/>
  <c r="V88" i="9" s="1"/>
  <c r="S82" i="14" s="1"/>
  <c r="V89" i="9" a="1"/>
  <c r="V89" i="9" s="1"/>
  <c r="S83" i="14" s="1"/>
  <c r="V90" i="9" a="1"/>
  <c r="V90" i="9" s="1"/>
  <c r="V91" i="9" a="1"/>
  <c r="V91" i="9" s="1"/>
  <c r="V92" i="9" a="1"/>
  <c r="V92" i="9" s="1"/>
  <c r="V93" i="9" a="1"/>
  <c r="V93" i="9" s="1"/>
  <c r="V94" i="9" a="1"/>
  <c r="V94" i="9" s="1"/>
  <c r="V95" i="9" a="1"/>
  <c r="V95" i="9" s="1"/>
  <c r="V96" i="9" a="1"/>
  <c r="V96" i="9" s="1"/>
  <c r="S90" i="14" s="1"/>
  <c r="V97" i="9" a="1"/>
  <c r="V97" i="9" s="1"/>
  <c r="S91" i="14" s="1"/>
  <c r="V98" i="9" a="1"/>
  <c r="V98" i="9" s="1"/>
  <c r="V99" i="9" a="1"/>
  <c r="V99" i="9" s="1"/>
  <c r="V100" i="9" a="1"/>
  <c r="V100" i="9" s="1"/>
  <c r="V101" i="9" a="1"/>
  <c r="V101" i="9" s="1"/>
  <c r="V102" i="9" a="1"/>
  <c r="V102" i="9" s="1"/>
  <c r="V103" i="9" a="1"/>
  <c r="V103" i="9" s="1"/>
  <c r="V104" i="9" a="1"/>
  <c r="V104" i="9" s="1"/>
  <c r="V105" i="9" a="1"/>
  <c r="V105" i="9" s="1"/>
  <c r="V106" i="9" a="1"/>
  <c r="V106" i="9" s="1"/>
  <c r="V107" i="9" a="1"/>
  <c r="V107" i="9" s="1"/>
  <c r="S101" i="14" s="1"/>
  <c r="V108" i="9" a="1"/>
  <c r="V108" i="9" s="1"/>
  <c r="V109" i="9" a="1"/>
  <c r="V109" i="9" s="1"/>
  <c r="V110" i="9" a="1"/>
  <c r="V110" i="9" s="1"/>
  <c r="V111" i="9" a="1"/>
  <c r="V111" i="9" s="1"/>
  <c r="S105" i="14" s="1"/>
  <c r="V112" i="9" a="1"/>
  <c r="V112" i="9" s="1"/>
  <c r="S106" i="14" s="1"/>
  <c r="V113" i="9" a="1"/>
  <c r="V113" i="9" s="1"/>
  <c r="V114" i="9" a="1"/>
  <c r="V114" i="9" s="1"/>
  <c r="V115" i="9" a="1"/>
  <c r="V115" i="9" s="1"/>
  <c r="V116" i="9" a="1"/>
  <c r="V116" i="9" s="1"/>
  <c r="S110" i="14" s="1"/>
  <c r="V117" i="9" a="1"/>
  <c r="V117" i="9" s="1"/>
  <c r="S111" i="14" s="1"/>
  <c r="V118" i="9" a="1"/>
  <c r="V118" i="9" s="1"/>
  <c r="V119" i="9" a="1"/>
  <c r="V119" i="9" s="1"/>
  <c r="V120" i="9" a="1"/>
  <c r="V120" i="9" s="1"/>
  <c r="V121" i="9" a="1"/>
  <c r="V121" i="9" s="1"/>
  <c r="V122" i="9" a="1"/>
  <c r="V122" i="9" s="1"/>
  <c r="V123" i="9" a="1"/>
  <c r="V123" i="9" s="1"/>
  <c r="V124" i="9" a="1"/>
  <c r="V124" i="9" s="1"/>
  <c r="V125" i="9" a="1"/>
  <c r="V125" i="9" s="1"/>
  <c r="V126" i="9" a="1"/>
  <c r="V126" i="9" s="1"/>
  <c r="V127" i="9" a="1"/>
  <c r="V127" i="9" s="1"/>
  <c r="V128" i="9" a="1"/>
  <c r="V128" i="9" s="1"/>
  <c r="V129" i="9" a="1"/>
  <c r="V129" i="9" s="1"/>
  <c r="V130" i="9" a="1"/>
  <c r="V130" i="9" s="1"/>
  <c r="V131" i="9" a="1"/>
  <c r="V131" i="9" s="1"/>
  <c r="V132" i="9" a="1"/>
  <c r="V132" i="9" s="1"/>
  <c r="S126" i="14" s="1"/>
  <c r="V133" i="9" a="1"/>
  <c r="V133" i="9" s="1"/>
  <c r="V134" i="9" a="1"/>
  <c r="V134" i="9" s="1"/>
  <c r="S128" i="12" s="1"/>
  <c r="V135" i="9" a="1"/>
  <c r="V135" i="9" s="1"/>
  <c r="S129" i="12" s="1"/>
  <c r="V136" i="9" a="1"/>
  <c r="V136" i="9" s="1"/>
  <c r="S130" i="12" s="1"/>
  <c r="V137" i="9" a="1"/>
  <c r="V137" i="9" s="1"/>
  <c r="S131" i="12" s="1"/>
  <c r="V138" i="9" a="1"/>
  <c r="V138" i="9" s="1"/>
  <c r="S132" i="11" s="1"/>
  <c r="V139" i="9" a="1"/>
  <c r="V139" i="9" s="1"/>
  <c r="S133" i="11" s="1"/>
  <c r="V140" i="9" a="1"/>
  <c r="V140" i="9" s="1"/>
  <c r="S134" i="12" s="1"/>
  <c r="V141" i="9" a="1"/>
  <c r="V141" i="9" s="1"/>
  <c r="S135" i="10" s="1"/>
  <c r="V142" i="9" a="1"/>
  <c r="V142" i="9" s="1"/>
  <c r="S136" i="12" s="1"/>
  <c r="V143" i="9" a="1"/>
  <c r="V143" i="9" s="1"/>
  <c r="S137" i="12" s="1"/>
  <c r="V144" i="9" a="1"/>
  <c r="V144" i="9" s="1"/>
  <c r="S138" i="12" s="1"/>
  <c r="V145" i="9" a="1"/>
  <c r="V145" i="9" s="1"/>
  <c r="S139" i="12" s="1"/>
  <c r="V146" i="9" a="1"/>
  <c r="V146" i="9" s="1"/>
  <c r="S140" i="11" s="1"/>
  <c r="V147" i="9" a="1"/>
  <c r="V147" i="9" s="1"/>
  <c r="V148" i="9" a="1"/>
  <c r="V148" i="9" s="1"/>
  <c r="S142" i="11" s="1"/>
  <c r="V149" i="9" a="1"/>
  <c r="V149" i="9" s="1"/>
  <c r="S143" i="11" s="1"/>
  <c r="V150" i="9" a="1"/>
  <c r="V150" i="9" s="1"/>
  <c r="S144" i="11" s="1"/>
  <c r="V151" i="9" a="1"/>
  <c r="V151" i="9" s="1"/>
  <c r="S145" i="11" s="1"/>
  <c r="V152" i="9" a="1"/>
  <c r="V152" i="9" s="1"/>
  <c r="S146" i="11" s="1"/>
  <c r="V153" i="9" a="1"/>
  <c r="V153" i="9" s="1"/>
  <c r="S147" i="11" s="1"/>
  <c r="V154" i="9" a="1"/>
  <c r="V154" i="9" s="1"/>
  <c r="S148" i="11" s="1"/>
  <c r="V155" i="9" a="1"/>
  <c r="V155" i="9" s="1"/>
  <c r="S149" i="11" s="1"/>
  <c r="V156" i="9" a="1"/>
  <c r="V156" i="9" s="1"/>
  <c r="V157" i="9" a="1"/>
  <c r="V157" i="9" s="1"/>
  <c r="S151" i="10" s="1"/>
  <c r="V158" i="9" a="1"/>
  <c r="V158" i="9" s="1"/>
  <c r="S152" i="11" s="1"/>
  <c r="V159" i="9" a="1"/>
  <c r="V159" i="9" s="1"/>
  <c r="S153" i="11" s="1"/>
  <c r="V160" i="9" a="1"/>
  <c r="V160" i="9" s="1"/>
  <c r="S154" i="11" s="1"/>
  <c r="V161" i="9" a="1"/>
  <c r="V161" i="9" s="1"/>
  <c r="S155" i="11" s="1"/>
  <c r="V162" i="9" a="1"/>
  <c r="V162" i="9" s="1"/>
  <c r="S156" i="11" s="1"/>
  <c r="V163" i="9" a="1"/>
  <c r="V163" i="9" s="1"/>
  <c r="S157" i="11" s="1"/>
  <c r="V164" i="9" a="1"/>
  <c r="V164" i="9" s="1"/>
  <c r="S158" i="10" s="1"/>
  <c r="V165" i="9" a="1"/>
  <c r="V165" i="9" s="1"/>
  <c r="S159" i="11" s="1"/>
  <c r="V166" i="9" a="1"/>
  <c r="V166" i="9" s="1"/>
  <c r="S160" i="11" s="1"/>
  <c r="V167" i="9" a="1"/>
  <c r="V167" i="9" s="1"/>
  <c r="S161" i="10" s="1"/>
  <c r="V168" i="9" a="1"/>
  <c r="V168" i="9" s="1"/>
  <c r="S162" i="10" s="1"/>
  <c r="V169" i="9" a="1"/>
  <c r="V169" i="9" s="1"/>
  <c r="S163" i="11" s="1"/>
  <c r="V170" i="9" a="1"/>
  <c r="V170" i="9" s="1"/>
  <c r="S164" i="11" s="1"/>
  <c r="V171" i="9" a="1"/>
  <c r="V171" i="9" s="1"/>
  <c r="S165" i="10" s="1"/>
  <c r="V172" i="9" a="1"/>
  <c r="V172" i="9" s="1"/>
  <c r="S166" i="10" s="1"/>
  <c r="V173" i="9" a="1"/>
  <c r="V173" i="9" s="1"/>
  <c r="S167" i="11" s="1"/>
  <c r="V174" i="9" a="1"/>
  <c r="V174" i="9" s="1"/>
  <c r="S168" i="10" s="1"/>
  <c r="V175" i="9" a="1"/>
  <c r="V175" i="9" s="1"/>
  <c r="S169" i="11" s="1"/>
  <c r="V176" i="9" a="1"/>
  <c r="V176" i="9" s="1"/>
  <c r="S170" i="10" s="1"/>
  <c r="V177" i="9" a="1"/>
  <c r="V177" i="9" s="1"/>
  <c r="S171" i="10" s="1"/>
  <c r="V178" i="9" a="1"/>
  <c r="V178" i="9" s="1"/>
  <c r="S172" i="11" s="1"/>
  <c r="V179" i="9" a="1"/>
  <c r="V179" i="9" s="1"/>
  <c r="S173" i="11" s="1"/>
  <c r="V180" i="9" a="1"/>
  <c r="V180" i="9" s="1"/>
  <c r="S174" i="11" s="1"/>
  <c r="V181" i="9" a="1"/>
  <c r="V181" i="9" s="1"/>
  <c r="S175" i="10" s="1"/>
  <c r="V182" i="9" a="1"/>
  <c r="V182" i="9" s="1"/>
  <c r="S176" i="11" s="1"/>
  <c r="V183" i="9" a="1"/>
  <c r="V183" i="9" s="1"/>
  <c r="S177" i="10" s="1"/>
  <c r="V184" i="9" a="1"/>
  <c r="V184" i="9" s="1"/>
  <c r="S178" i="10" s="1"/>
  <c r="V185" i="9" a="1"/>
  <c r="V185" i="9" s="1"/>
  <c r="S179" i="10" s="1"/>
  <c r="V186" i="9" a="1"/>
  <c r="V186" i="9" s="1"/>
  <c r="S180" i="11" s="1"/>
  <c r="V187" i="9" a="1"/>
  <c r="V187" i="9" s="1"/>
  <c r="V188" i="9" a="1"/>
  <c r="V188" i="9" s="1"/>
  <c r="V189" i="9" a="1"/>
  <c r="V189" i="9" s="1"/>
  <c r="V190" i="9" a="1"/>
  <c r="V190" i="9" s="1"/>
  <c r="S184" i="11" s="1"/>
  <c r="V191" i="9" a="1"/>
  <c r="V191" i="9" s="1"/>
  <c r="V192" i="9" a="1"/>
  <c r="V192" i="9" s="1"/>
  <c r="V193" i="9" a="1"/>
  <c r="V193" i="9" s="1"/>
  <c r="S187" i="10" s="1"/>
  <c r="V194" i="9" a="1"/>
  <c r="V194" i="9" s="1"/>
  <c r="S188" i="11" s="1"/>
  <c r="V195" i="9" a="1"/>
  <c r="V195" i="9" s="1"/>
  <c r="S189" i="11" s="1"/>
  <c r="V196" i="9" a="1"/>
  <c r="V196" i="9" s="1"/>
  <c r="S190" i="11" s="1"/>
  <c r="V197" i="9" a="1"/>
  <c r="V197" i="9" s="1"/>
  <c r="V198" i="9" a="1"/>
  <c r="V198" i="9" s="1"/>
  <c r="S192" i="11" s="1"/>
  <c r="V199" i="9" a="1"/>
  <c r="V199" i="9" s="1"/>
  <c r="S193" i="10" s="1"/>
  <c r="V200" i="9" a="1"/>
  <c r="V200" i="9" s="1"/>
  <c r="S194" i="10" s="1"/>
  <c r="V201" i="9" a="1"/>
  <c r="V201" i="9" s="1"/>
  <c r="S195" i="10" s="1"/>
  <c r="V202" i="9" a="1"/>
  <c r="V202" i="9" s="1"/>
  <c r="S196" i="11" s="1"/>
  <c r="V203" i="9" a="1"/>
  <c r="V203" i="9" s="1"/>
  <c r="V204" i="9" a="1"/>
  <c r="V204" i="9" s="1"/>
  <c r="V205" i="9" a="1"/>
  <c r="V205" i="9" s="1"/>
  <c r="V206" i="9" a="1"/>
  <c r="V206" i="9" s="1"/>
  <c r="S200" i="10" s="1"/>
  <c r="V207" i="9" a="1"/>
  <c r="V207" i="9" s="1"/>
  <c r="S201" i="10" s="1"/>
  <c r="V208" i="9" a="1"/>
  <c r="V208" i="9" s="1"/>
  <c r="S202" i="10" s="1"/>
  <c r="V209" i="9" a="1"/>
  <c r="V209" i="9" s="1"/>
  <c r="S203" i="10" s="1"/>
  <c r="V210" i="9" a="1"/>
  <c r="V210" i="9" s="1"/>
  <c r="S204" i="10" s="1"/>
  <c r="V211" i="9" a="1"/>
  <c r="V211" i="9" s="1"/>
  <c r="S205" i="10" s="1"/>
  <c r="V212" i="9" a="1"/>
  <c r="V212" i="9" s="1"/>
  <c r="S206" i="10" s="1"/>
  <c r="V213" i="9" a="1"/>
  <c r="V213" i="9" s="1"/>
  <c r="S207" i="10" s="1"/>
  <c r="V214" i="9" a="1"/>
  <c r="V214" i="9" s="1"/>
  <c r="S208" i="10" s="1"/>
  <c r="V215" i="9" a="1"/>
  <c r="V215" i="9" s="1"/>
  <c r="S209" i="10" s="1"/>
  <c r="V216" i="9" a="1"/>
  <c r="V216" i="9" s="1"/>
  <c r="S210" i="10" s="1"/>
  <c r="V217" i="9" a="1"/>
  <c r="V217" i="9" s="1"/>
  <c r="S211" i="10" s="1"/>
  <c r="V218" i="9" a="1"/>
  <c r="V218" i="9" s="1"/>
  <c r="S212" i="10" s="1"/>
  <c r="V219" i="9" a="1"/>
  <c r="V219" i="9" s="1"/>
  <c r="S213" i="10" s="1"/>
  <c r="V220" i="9" a="1"/>
  <c r="V220" i="9" s="1"/>
  <c r="S214" i="10" s="1"/>
  <c r="V221" i="9" a="1"/>
  <c r="V221" i="9" s="1"/>
  <c r="S215" i="10" s="1"/>
  <c r="V222" i="9" a="1"/>
  <c r="V222" i="9" s="1"/>
  <c r="S216" i="10" s="1"/>
  <c r="V223" i="9" a="1"/>
  <c r="V223" i="9" s="1"/>
  <c r="S217" i="10" s="1"/>
  <c r="V224" i="9" a="1"/>
  <c r="V224" i="9" s="1"/>
  <c r="S218" i="10" s="1"/>
  <c r="V225" i="9" a="1"/>
  <c r="V225" i="9" s="1"/>
  <c r="S219" i="10" s="1"/>
  <c r="V226" i="9" a="1"/>
  <c r="V226" i="9" s="1"/>
  <c r="S220" i="10" s="1"/>
  <c r="V227" i="9" a="1"/>
  <c r="V227" i="9" s="1"/>
  <c r="S221" i="10" s="1"/>
  <c r="V228" i="9" a="1"/>
  <c r="V228" i="9" s="1"/>
  <c r="S222" i="10" s="1"/>
  <c r="V229" i="9" a="1"/>
  <c r="V229" i="9" s="1"/>
  <c r="S223" i="10" s="1"/>
  <c r="V230" i="9" a="1"/>
  <c r="V230" i="9" s="1"/>
  <c r="S224" i="10" s="1"/>
  <c r="V231" i="9" a="1"/>
  <c r="V231" i="9" s="1"/>
  <c r="S225" i="10" s="1"/>
  <c r="V232" i="9" a="1"/>
  <c r="V232" i="9" s="1"/>
  <c r="S226" i="10" s="1"/>
  <c r="V233" i="9" a="1"/>
  <c r="V233" i="9" s="1"/>
  <c r="S227" i="10" s="1"/>
  <c r="V234" i="9" a="1"/>
  <c r="V234" i="9" s="1"/>
  <c r="S228" i="10" s="1"/>
  <c r="V235" i="9" a="1"/>
  <c r="V235" i="9" s="1"/>
  <c r="S229" i="10" s="1"/>
  <c r="V236" i="9" a="1"/>
  <c r="V236" i="9" s="1"/>
  <c r="S230" i="10" s="1"/>
  <c r="V237" i="9" a="1"/>
  <c r="V237" i="9" s="1"/>
  <c r="S231" i="10" s="1"/>
  <c r="V238" i="9" a="1"/>
  <c r="V238" i="9" s="1"/>
  <c r="S232" i="10" s="1"/>
  <c r="V239" i="9" a="1"/>
  <c r="V239" i="9" s="1"/>
  <c r="S233" i="10" s="1"/>
  <c r="V240" i="9" a="1"/>
  <c r="V240" i="9" s="1"/>
  <c r="S234" i="10" s="1"/>
  <c r="V241" i="9" a="1"/>
  <c r="V241" i="9" s="1"/>
  <c r="S235" i="10" s="1"/>
  <c r="V242" i="9" a="1"/>
  <c r="V242" i="9" s="1"/>
  <c r="S236" i="10" s="1"/>
  <c r="V243" i="9" a="1"/>
  <c r="V243" i="9" s="1"/>
  <c r="S237" i="10" s="1"/>
  <c r="V244" i="9" a="1"/>
  <c r="V244" i="9" s="1"/>
  <c r="S238" i="10" s="1"/>
  <c r="V245" i="9" a="1"/>
  <c r="V245" i="9" s="1"/>
  <c r="S239" i="10" s="1"/>
  <c r="V246" i="9" a="1"/>
  <c r="V246" i="9" s="1"/>
  <c r="S240" i="10" s="1"/>
  <c r="V247" i="9" a="1"/>
  <c r="V247" i="9" s="1"/>
  <c r="S241" i="10" s="1"/>
  <c r="V248" i="9" a="1"/>
  <c r="V248" i="9" s="1"/>
  <c r="S242" i="10" s="1"/>
  <c r="V249" i="9" a="1"/>
  <c r="V249" i="9" s="1"/>
  <c r="S243" i="10" s="1"/>
  <c r="V250" i="9" a="1"/>
  <c r="V250" i="9" s="1"/>
  <c r="S244" i="10" s="1"/>
  <c r="V251" i="9" a="1"/>
  <c r="V251" i="9" s="1"/>
  <c r="S245" i="10" s="1"/>
  <c r="V252" i="9" a="1"/>
  <c r="V252" i="9" s="1"/>
  <c r="S246" i="10" s="1"/>
  <c r="V253" i="9" a="1"/>
  <c r="V253" i="9" s="1"/>
  <c r="S247" i="10" s="1"/>
  <c r="V254" i="9" a="1"/>
  <c r="V254" i="9" s="1"/>
  <c r="S248" i="10" s="1"/>
  <c r="V255" i="9" a="1"/>
  <c r="V255" i="9" s="1"/>
  <c r="S249" i="10" s="1"/>
  <c r="V256" i="9" a="1"/>
  <c r="V256" i="9" s="1"/>
  <c r="S250" i="10" s="1"/>
  <c r="V257" i="9" a="1"/>
  <c r="V257" i="9" s="1"/>
  <c r="S251" i="10" s="1"/>
  <c r="V258" i="9" a="1"/>
  <c r="V258" i="9" s="1"/>
  <c r="S252" i="10" s="1"/>
  <c r="V259" i="9" a="1"/>
  <c r="V259" i="9" s="1"/>
  <c r="S253" i="10" s="1"/>
  <c r="V260" i="9" a="1"/>
  <c r="V260" i="9" s="1"/>
  <c r="S254" i="10" s="1"/>
  <c r="V261" i="9" a="1"/>
  <c r="V261" i="9" s="1"/>
  <c r="S255" i="10" s="1"/>
  <c r="V262" i="9" a="1"/>
  <c r="V262" i="9" s="1"/>
  <c r="S256" i="10" s="1"/>
  <c r="V263" i="9" a="1"/>
  <c r="V263" i="9" s="1"/>
  <c r="S257" i="10" s="1"/>
  <c r="V264" i="9" a="1"/>
  <c r="V264" i="9" s="1"/>
  <c r="S258" i="10" s="1"/>
  <c r="V265" i="9" a="1"/>
  <c r="V265" i="9" s="1"/>
  <c r="S259" i="10" s="1"/>
  <c r="V266" i="9" a="1"/>
  <c r="V266" i="9" s="1"/>
  <c r="S260" i="10" s="1"/>
  <c r="V267" i="9" a="1"/>
  <c r="V267" i="9" s="1"/>
  <c r="S261" i="10" s="1"/>
  <c r="V268" i="9" a="1"/>
  <c r="V268" i="9" s="1"/>
  <c r="S262" i="10" s="1"/>
  <c r="V269" i="9" a="1"/>
  <c r="V269" i="9" s="1"/>
  <c r="S263" i="10" s="1"/>
  <c r="V270" i="9" a="1"/>
  <c r="V270" i="9" s="1"/>
  <c r="S264" i="10" s="1"/>
  <c r="V271" i="9" a="1"/>
  <c r="V271" i="9" s="1"/>
  <c r="S265" i="10" s="1"/>
  <c r="V272" i="9" a="1"/>
  <c r="V272" i="9" s="1"/>
  <c r="S266" i="10" s="1"/>
  <c r="V273" i="9" a="1"/>
  <c r="V273" i="9" s="1"/>
  <c r="S267" i="10" s="1"/>
  <c r="V274" i="9" a="1"/>
  <c r="V274" i="9" s="1"/>
  <c r="S268" i="10" s="1"/>
  <c r="V275" i="9" a="1"/>
  <c r="V275" i="9" s="1"/>
  <c r="S269" i="10" s="1"/>
  <c r="V276" i="9" a="1"/>
  <c r="V276" i="9" s="1"/>
  <c r="S270" i="10" s="1"/>
  <c r="V277" i="9" a="1"/>
  <c r="V277" i="9" s="1"/>
  <c r="S271" i="10" s="1"/>
  <c r="V278" i="9" a="1"/>
  <c r="V278" i="9" s="1"/>
  <c r="S272" i="10" s="1"/>
  <c r="V279" i="9" a="1"/>
  <c r="V279" i="9" s="1"/>
  <c r="S273" i="10" s="1"/>
  <c r="V280" i="9" a="1"/>
  <c r="V280" i="9" s="1"/>
  <c r="S274" i="10" s="1"/>
  <c r="V281" i="9" a="1"/>
  <c r="V281" i="9" s="1"/>
  <c r="S275" i="10" s="1"/>
  <c r="V282" i="9" a="1"/>
  <c r="V282" i="9" s="1"/>
  <c r="S276" i="10" s="1"/>
  <c r="V283" i="9" a="1"/>
  <c r="V283" i="9" s="1"/>
  <c r="S277" i="10" s="1"/>
  <c r="V284" i="9" a="1"/>
  <c r="V284" i="9" s="1"/>
  <c r="S278" i="10" s="1"/>
  <c r="V285" i="9" a="1"/>
  <c r="V285" i="9" s="1"/>
  <c r="S279" i="10" s="1"/>
  <c r="V286" i="9" a="1"/>
  <c r="V286" i="9" s="1"/>
  <c r="S280" i="10" s="1"/>
  <c r="V287" i="9" a="1"/>
  <c r="V287" i="9" s="1"/>
  <c r="S281" i="10" s="1"/>
  <c r="V288" i="9" a="1"/>
  <c r="V288" i="9" s="1"/>
  <c r="S282" i="10" s="1"/>
  <c r="V289" i="9" a="1"/>
  <c r="V289" i="9" s="1"/>
  <c r="S283" i="10" s="1"/>
  <c r="V290" i="9" a="1"/>
  <c r="V290" i="9" s="1"/>
  <c r="S284" i="10" s="1"/>
  <c r="V291" i="9" a="1"/>
  <c r="V291" i="9" s="1"/>
  <c r="S285" i="10" s="1"/>
  <c r="V292" i="9" a="1"/>
  <c r="V292" i="9" s="1"/>
  <c r="S286" i="10" s="1"/>
  <c r="V293" i="9" a="1"/>
  <c r="V293" i="9" s="1"/>
  <c r="S287" i="10" s="1"/>
  <c r="V294" i="9" a="1"/>
  <c r="V294" i="9" s="1"/>
  <c r="S288" i="10" s="1"/>
  <c r="V295" i="9" a="1"/>
  <c r="V295" i="9" s="1"/>
  <c r="S289" i="10" s="1"/>
  <c r="V296" i="9" a="1"/>
  <c r="V296" i="9" s="1"/>
  <c r="S290" i="10" s="1"/>
  <c r="V297" i="9" a="1"/>
  <c r="V297" i="9" s="1"/>
  <c r="S291" i="10" s="1"/>
  <c r="V298" i="9" a="1"/>
  <c r="V298" i="9" s="1"/>
  <c r="S292" i="10" s="1"/>
  <c r="V299" i="9" a="1"/>
  <c r="V299" i="9" s="1"/>
  <c r="S293" i="10" s="1"/>
  <c r="V300" i="9" a="1"/>
  <c r="V300" i="9" s="1"/>
  <c r="S294" i="10" s="1"/>
  <c r="V301" i="9" a="1"/>
  <c r="V301" i="9" s="1"/>
  <c r="S295" i="10" s="1"/>
  <c r="V302" i="9" a="1"/>
  <c r="V302" i="9" s="1"/>
  <c r="S296" i="10" s="1"/>
  <c r="V303" i="9" a="1"/>
  <c r="V303" i="9" s="1"/>
  <c r="S297" i="10" s="1"/>
  <c r="V304" i="9" a="1"/>
  <c r="V304" i="9" s="1"/>
  <c r="S298" i="10" s="1"/>
  <c r="V305" i="9" a="1"/>
  <c r="V305" i="9" s="1"/>
  <c r="S299" i="10" s="1"/>
  <c r="V306" i="9" a="1"/>
  <c r="V306" i="9" s="1"/>
  <c r="S300" i="10" s="1"/>
  <c r="V307" i="9" a="1"/>
  <c r="V307" i="9" s="1"/>
  <c r="S301" i="10" s="1"/>
  <c r="V308" i="9" a="1"/>
  <c r="V308" i="9" s="1"/>
  <c r="S302" i="10" s="1"/>
  <c r="V309" i="9" a="1"/>
  <c r="V309" i="9" s="1"/>
  <c r="S303" i="10" s="1"/>
  <c r="V310" i="9" a="1"/>
  <c r="V310" i="9" s="1"/>
  <c r="S304" i="10" s="1"/>
  <c r="V311" i="9" a="1"/>
  <c r="V311" i="9" s="1"/>
  <c r="S305" i="10" s="1"/>
  <c r="V312" i="9" a="1"/>
  <c r="V312" i="9" s="1"/>
  <c r="S306" i="10" s="1"/>
  <c r="V313" i="9" a="1"/>
  <c r="V313" i="9" s="1"/>
  <c r="S307" i="10" s="1"/>
  <c r="V314" i="9" a="1"/>
  <c r="V314" i="9" s="1"/>
  <c r="S308" i="10" s="1"/>
  <c r="V315" i="9" a="1"/>
  <c r="V315" i="9" s="1"/>
  <c r="S309" i="10" s="1"/>
  <c r="V316" i="9" a="1"/>
  <c r="V316" i="9" s="1"/>
  <c r="S310" i="10" s="1"/>
  <c r="V317" i="9" a="1"/>
  <c r="V317" i="9" s="1"/>
  <c r="S311" i="10" s="1"/>
  <c r="V318" i="9" a="1"/>
  <c r="V318" i="9" s="1"/>
  <c r="S312" i="10" s="1"/>
  <c r="V319" i="9" a="1"/>
  <c r="V319" i="9" s="1"/>
  <c r="S313" i="10" s="1"/>
  <c r="V320" i="9" a="1"/>
  <c r="V320" i="9" s="1"/>
  <c r="S314" i="10" s="1"/>
  <c r="V321" i="9" a="1"/>
  <c r="V321" i="9" s="1"/>
  <c r="S315" i="10" s="1"/>
  <c r="V322" i="9" a="1"/>
  <c r="V322" i="9" s="1"/>
  <c r="S316" i="10" s="1"/>
  <c r="V323" i="9" a="1"/>
  <c r="V323" i="9" s="1"/>
  <c r="S317" i="10" s="1"/>
  <c r="V324" i="9" a="1"/>
  <c r="V324" i="9" s="1"/>
  <c r="S318" i="10" s="1"/>
  <c r="V325" i="9" a="1"/>
  <c r="V325" i="9" s="1"/>
  <c r="S319" i="10" s="1"/>
  <c r="V326" i="9" a="1"/>
  <c r="V326" i="9" s="1"/>
  <c r="V327" i="9" a="1"/>
  <c r="V327" i="9" s="1"/>
  <c r="V328" i="9" a="1"/>
  <c r="V328" i="9" s="1"/>
  <c r="V329" i="9" a="1"/>
  <c r="V329" i="9" s="1"/>
  <c r="V330" i="9" a="1"/>
  <c r="V330" i="9" s="1"/>
  <c r="V331" i="9" a="1"/>
  <c r="V331" i="9" s="1"/>
  <c r="V332" i="9" a="1"/>
  <c r="V332" i="9" s="1"/>
  <c r="V333" i="9" a="1"/>
  <c r="V333" i="9" s="1"/>
  <c r="V334" i="9" a="1"/>
  <c r="V334" i="9" s="1"/>
  <c r="V335" i="9" a="1"/>
  <c r="V335" i="9" s="1"/>
  <c r="V336" i="9" a="1"/>
  <c r="V336" i="9" s="1"/>
  <c r="V337" i="9" a="1"/>
  <c r="V337" i="9" s="1"/>
  <c r="V338" i="9" a="1"/>
  <c r="V338" i="9" s="1"/>
  <c r="V339" i="9" a="1"/>
  <c r="V339" i="9" s="1"/>
  <c r="V340" i="9" a="1"/>
  <c r="V340" i="9" s="1"/>
  <c r="V341" i="9" a="1"/>
  <c r="V341" i="9" s="1"/>
  <c r="V342" i="9" a="1"/>
  <c r="V342" i="9" s="1"/>
  <c r="V343" i="9" a="1"/>
  <c r="V343" i="9" s="1"/>
  <c r="V344" i="9" a="1"/>
  <c r="V344" i="9" s="1"/>
  <c r="V345" i="9" a="1"/>
  <c r="V345" i="9" s="1"/>
  <c r="V346" i="9" a="1"/>
  <c r="V346" i="9" s="1"/>
  <c r="V347" i="9" a="1"/>
  <c r="V347" i="9" s="1"/>
  <c r="V348" i="9" a="1"/>
  <c r="V348" i="9" s="1"/>
  <c r="V349" i="9" a="1"/>
  <c r="V349" i="9" s="1"/>
  <c r="V350" i="9" a="1"/>
  <c r="V350" i="9" s="1"/>
  <c r="V351" i="9" a="1"/>
  <c r="V351" i="9" s="1"/>
  <c r="V352" i="9" a="1"/>
  <c r="V352" i="9" s="1"/>
  <c r="V353" i="9" a="1"/>
  <c r="V353" i="9" s="1"/>
  <c r="V354" i="9" a="1"/>
  <c r="V354" i="9" s="1"/>
  <c r="V355" i="9" a="1"/>
  <c r="V355" i="9" s="1"/>
  <c r="V356" i="9" a="1"/>
  <c r="V356" i="9" s="1"/>
  <c r="V357" i="9" a="1"/>
  <c r="V357" i="9" s="1"/>
  <c r="V358" i="9" a="1"/>
  <c r="V358" i="9" s="1"/>
  <c r="V359" i="9" a="1"/>
  <c r="V359" i="9" s="1"/>
  <c r="V360" i="9" a="1"/>
  <c r="V360" i="9" s="1"/>
  <c r="V361" i="9" a="1"/>
  <c r="V361" i="9" s="1"/>
  <c r="V362" i="9" a="1"/>
  <c r="V362" i="9" s="1"/>
  <c r="V363" i="9" a="1"/>
  <c r="V363" i="9" s="1"/>
  <c r="V364" i="9" a="1"/>
  <c r="V364" i="9" s="1"/>
  <c r="V365" i="9" a="1"/>
  <c r="V365" i="9" s="1"/>
  <c r="V366" i="9" a="1"/>
  <c r="V366" i="9" s="1"/>
  <c r="V367" i="9" a="1"/>
  <c r="V367" i="9" s="1"/>
  <c r="V368" i="9" a="1"/>
  <c r="V368" i="9" s="1"/>
  <c r="V369" i="9" a="1"/>
  <c r="V369" i="9" s="1"/>
  <c r="V370" i="9" a="1"/>
  <c r="V370" i="9" s="1"/>
  <c r="V371" i="9" a="1"/>
  <c r="V371" i="9" s="1"/>
  <c r="V372" i="9" a="1"/>
  <c r="V372" i="9" s="1"/>
  <c r="V373" i="9" a="1"/>
  <c r="V373" i="9" s="1"/>
  <c r="V374" i="9" a="1"/>
  <c r="V374" i="9" s="1"/>
  <c r="V375" i="9" a="1"/>
  <c r="V375" i="9" s="1"/>
  <c r="V376" i="9" a="1"/>
  <c r="V376" i="9" s="1"/>
  <c r="V377" i="9" a="1"/>
  <c r="V377" i="9" s="1"/>
  <c r="V378" i="9" a="1"/>
  <c r="V378" i="9" s="1"/>
  <c r="V379" i="9" a="1"/>
  <c r="V379" i="9" s="1"/>
  <c r="V380" i="9" a="1"/>
  <c r="V380" i="9" s="1"/>
  <c r="V381" i="9" a="1"/>
  <c r="V381" i="9" s="1"/>
  <c r="V382" i="9" a="1"/>
  <c r="V382" i="9" s="1"/>
  <c r="V383" i="9" a="1"/>
  <c r="V383" i="9" s="1"/>
  <c r="V384" i="9" a="1"/>
  <c r="V384" i="9" s="1"/>
  <c r="V385" i="9" a="1"/>
  <c r="V385" i="9" s="1"/>
  <c r="V386" i="9" a="1"/>
  <c r="V386" i="9" s="1"/>
  <c r="V387" i="9" a="1"/>
  <c r="V387" i="9" s="1"/>
  <c r="V388" i="9" a="1"/>
  <c r="V388" i="9" s="1"/>
  <c r="V389" i="9" a="1"/>
  <c r="V389" i="9" s="1"/>
  <c r="V390" i="9" a="1"/>
  <c r="V390" i="9" s="1"/>
  <c r="V391" i="9" a="1"/>
  <c r="V391" i="9" s="1"/>
  <c r="V392" i="9" a="1"/>
  <c r="V392" i="9" s="1"/>
  <c r="V393" i="9" a="1"/>
  <c r="V393" i="9" s="1"/>
  <c r="V394" i="9" a="1"/>
  <c r="V394" i="9" s="1"/>
  <c r="V395" i="9" a="1"/>
  <c r="V395" i="9" s="1"/>
  <c r="V396" i="9" a="1"/>
  <c r="V396" i="9" s="1"/>
  <c r="V397" i="9" a="1"/>
  <c r="V397" i="9" s="1"/>
  <c r="V398" i="9" a="1"/>
  <c r="V398" i="9" s="1"/>
  <c r="V399" i="9" a="1"/>
  <c r="V399" i="9" s="1"/>
  <c r="V400" i="9" a="1"/>
  <c r="V400" i="9" s="1"/>
  <c r="V401" i="9" a="1"/>
  <c r="V401" i="9" s="1"/>
  <c r="V402" i="9" a="1"/>
  <c r="V402" i="9" s="1"/>
  <c r="V403" i="9" a="1"/>
  <c r="V403" i="9" s="1"/>
  <c r="V404" i="9" a="1"/>
  <c r="V404" i="9" s="1"/>
  <c r="V405" i="9" a="1"/>
  <c r="V405" i="9" s="1"/>
  <c r="V406" i="9" a="1"/>
  <c r="V406" i="9" s="1"/>
  <c r="V407" i="9" a="1"/>
  <c r="V407" i="9" s="1"/>
  <c r="V408" i="9" a="1"/>
  <c r="V408" i="9" s="1"/>
  <c r="V409" i="9" a="1"/>
  <c r="V409" i="9" s="1"/>
  <c r="V410" i="9" a="1"/>
  <c r="V410" i="9" s="1"/>
  <c r="V411" i="9" a="1"/>
  <c r="V411" i="9" s="1"/>
  <c r="V412" i="9" a="1"/>
  <c r="V412" i="9" s="1"/>
  <c r="V413" i="9" a="1"/>
  <c r="V413" i="9" s="1"/>
  <c r="V414" i="9" a="1"/>
  <c r="V414" i="9" s="1"/>
  <c r="V415" i="9" a="1"/>
  <c r="V415" i="9" s="1"/>
  <c r="V416" i="9" a="1"/>
  <c r="V416" i="9" s="1"/>
  <c r="V417" i="9" a="1"/>
  <c r="V417" i="9" s="1"/>
  <c r="V418" i="9" a="1"/>
  <c r="V418" i="9" s="1"/>
  <c r="V419" i="9" a="1"/>
  <c r="V419" i="9" s="1"/>
  <c r="V420" i="9" a="1"/>
  <c r="V420" i="9" s="1"/>
  <c r="V421" i="9" a="1"/>
  <c r="V421" i="9" s="1"/>
  <c r="V422" i="9" a="1"/>
  <c r="V422" i="9" s="1"/>
  <c r="V423" i="9" a="1"/>
  <c r="V423" i="9" s="1"/>
  <c r="V424" i="9" a="1"/>
  <c r="V424" i="9" s="1"/>
  <c r="V425" i="9" a="1"/>
  <c r="V425" i="9" s="1"/>
  <c r="V426" i="9" a="1"/>
  <c r="V426" i="9" s="1"/>
  <c r="V427" i="9" a="1"/>
  <c r="V427" i="9" s="1"/>
  <c r="V428" i="9" a="1"/>
  <c r="V428" i="9" s="1"/>
  <c r="V429" i="9" a="1"/>
  <c r="V429" i="9" s="1"/>
  <c r="V430" i="9" a="1"/>
  <c r="V430" i="9" s="1"/>
  <c r="V431" i="9" a="1"/>
  <c r="V431" i="9" s="1"/>
  <c r="V432" i="9" a="1"/>
  <c r="V432" i="9" s="1"/>
  <c r="V433" i="9" a="1"/>
  <c r="V433" i="9" s="1"/>
  <c r="V3" i="9" a="1"/>
  <c r="V3" i="9" s="1"/>
  <c r="U186" i="10" l="1"/>
  <c r="U114" i="10"/>
  <c r="U66" i="10"/>
  <c r="U30" i="12"/>
  <c r="U54" i="12"/>
  <c r="U114" i="12"/>
  <c r="W52" i="10"/>
  <c r="V89" i="11"/>
  <c r="W28" i="11"/>
  <c r="W124" i="12"/>
  <c r="U6" i="10"/>
  <c r="W148" i="10"/>
  <c r="W4" i="11"/>
  <c r="W52" i="12"/>
  <c r="W4" i="12"/>
  <c r="T104" i="12"/>
  <c r="U138" i="10"/>
  <c r="U54" i="10"/>
  <c r="U90" i="12"/>
  <c r="U138" i="12"/>
  <c r="V65" i="10"/>
  <c r="W100" i="11"/>
  <c r="U102" i="10"/>
  <c r="U18" i="11"/>
  <c r="U198" i="11"/>
  <c r="W64" i="10"/>
  <c r="V65" i="11"/>
  <c r="W112" i="12"/>
  <c r="U78" i="10"/>
  <c r="T68" i="12"/>
  <c r="W112" i="10"/>
  <c r="W124" i="11"/>
  <c r="W64" i="11"/>
  <c r="W136" i="12"/>
  <c r="V89" i="12"/>
  <c r="AB5" i="21"/>
  <c r="U102" i="11"/>
  <c r="U18" i="12"/>
  <c r="U126" i="12"/>
  <c r="W160" i="10"/>
  <c r="V41" i="11"/>
  <c r="W16" i="11"/>
  <c r="W88" i="12"/>
  <c r="T116" i="10"/>
  <c r="U78" i="11"/>
  <c r="W76" i="10"/>
  <c r="V41" i="10"/>
  <c r="W16" i="10"/>
  <c r="W40" i="11"/>
  <c r="AM7" i="9"/>
  <c r="U174" i="10"/>
  <c r="U42" i="12"/>
  <c r="W124" i="10"/>
  <c r="W40" i="10"/>
  <c r="W76" i="11"/>
  <c r="U150" i="10"/>
  <c r="V137" i="10"/>
  <c r="V89" i="10"/>
  <c r="W184" i="11"/>
  <c r="V137" i="11"/>
  <c r="W112" i="11"/>
  <c r="AM5" i="9"/>
  <c r="W136" i="10"/>
  <c r="W88" i="10"/>
  <c r="W100" i="12"/>
  <c r="T80" i="10"/>
  <c r="W100" i="10"/>
  <c r="T92" i="11"/>
  <c r="M33" i="16"/>
  <c r="P33" i="16" s="1"/>
  <c r="N34" i="21"/>
  <c r="O34" i="21" s="1"/>
  <c r="M34" i="21"/>
  <c r="P34" i="21" s="1"/>
  <c r="Q16" i="21"/>
  <c r="F15" i="21"/>
  <c r="N15" i="21" s="1"/>
  <c r="O15" i="21" s="1"/>
  <c r="B15" i="20" s="1"/>
  <c r="K21" i="21"/>
  <c r="E15" i="21"/>
  <c r="M15" i="21" s="1"/>
  <c r="K20" i="16"/>
  <c r="K21" i="16"/>
  <c r="N33" i="16"/>
  <c r="O15" i="16"/>
  <c r="P15" i="16"/>
  <c r="AB4" i="16"/>
  <c r="Q15" i="16"/>
  <c r="BQ143" i="9"/>
  <c r="BQ139" i="9"/>
  <c r="BQ135" i="9"/>
  <c r="BQ131" i="9"/>
  <c r="BQ127" i="9"/>
  <c r="BQ123" i="9"/>
  <c r="BQ119" i="9"/>
  <c r="BQ115" i="9"/>
  <c r="BQ111" i="9"/>
  <c r="BQ107" i="9"/>
  <c r="BQ103" i="9"/>
  <c r="BQ99" i="9"/>
  <c r="BQ95" i="9"/>
  <c r="BQ91" i="9"/>
  <c r="BQ87" i="9"/>
  <c r="BQ83" i="9"/>
  <c r="BQ79" i="9"/>
  <c r="BQ75" i="9"/>
  <c r="BQ71" i="9"/>
  <c r="BQ67" i="9"/>
  <c r="BQ63" i="9"/>
  <c r="BQ59" i="9"/>
  <c r="BQ55" i="9"/>
  <c r="BQ51" i="9"/>
  <c r="BQ47" i="9"/>
  <c r="BQ43" i="9"/>
  <c r="BQ39" i="9"/>
  <c r="BQ35" i="9"/>
  <c r="BQ31" i="9"/>
  <c r="BQ27" i="9"/>
  <c r="BQ23" i="9"/>
  <c r="BQ19" i="9"/>
  <c r="BQ15" i="9"/>
  <c r="BQ11" i="9"/>
  <c r="BQ7" i="9"/>
  <c r="BQ5" i="9"/>
  <c r="BQ142" i="9"/>
  <c r="BQ138" i="9"/>
  <c r="BQ134" i="9"/>
  <c r="BQ130" i="9"/>
  <c r="BQ126" i="9"/>
  <c r="BQ122" i="9"/>
  <c r="BQ118" i="9"/>
  <c r="BQ114" i="9"/>
  <c r="BQ110" i="9"/>
  <c r="BQ106" i="9"/>
  <c r="BQ102" i="9"/>
  <c r="BQ98" i="9"/>
  <c r="BQ94" i="9"/>
  <c r="BQ90" i="9"/>
  <c r="BQ86" i="9"/>
  <c r="BQ82" i="9"/>
  <c r="BQ78" i="9"/>
  <c r="BQ74" i="9"/>
  <c r="BQ70" i="9"/>
  <c r="BQ66" i="9"/>
  <c r="BQ62" i="9"/>
  <c r="BQ58" i="9"/>
  <c r="BQ54" i="9"/>
  <c r="BQ50" i="9"/>
  <c r="BQ46" i="9"/>
  <c r="BQ42" i="9"/>
  <c r="BQ38" i="9"/>
  <c r="BQ34" i="9"/>
  <c r="BQ30" i="9"/>
  <c r="BQ26" i="9"/>
  <c r="BQ22" i="9"/>
  <c r="BQ18" i="9"/>
  <c r="BQ14" i="9"/>
  <c r="BQ10" i="9"/>
  <c r="BQ6" i="9"/>
  <c r="BQ145" i="9"/>
  <c r="BQ141" i="9"/>
  <c r="BQ137" i="9"/>
  <c r="BQ133" i="9"/>
  <c r="BQ129" i="9"/>
  <c r="BQ125" i="9"/>
  <c r="BQ121" i="9"/>
  <c r="BQ117" i="9"/>
  <c r="BQ113" i="9"/>
  <c r="BQ109" i="9"/>
  <c r="BQ105" i="9"/>
  <c r="BQ101" i="9"/>
  <c r="BQ97" i="9"/>
  <c r="BQ93" i="9"/>
  <c r="BQ89" i="9"/>
  <c r="BQ85" i="9"/>
  <c r="BQ81" i="9"/>
  <c r="BQ77" i="9"/>
  <c r="BQ73" i="9"/>
  <c r="BQ69" i="9"/>
  <c r="BQ65" i="9"/>
  <c r="BQ61" i="9"/>
  <c r="BQ57" i="9"/>
  <c r="BQ53" i="9"/>
  <c r="BQ49" i="9"/>
  <c r="BQ45" i="9"/>
  <c r="BQ41" i="9"/>
  <c r="BQ37" i="9"/>
  <c r="BQ33" i="9"/>
  <c r="BQ29" i="9"/>
  <c r="BQ25" i="9"/>
  <c r="BQ21" i="9"/>
  <c r="BQ17" i="9"/>
  <c r="BQ13" i="9"/>
  <c r="BQ9" i="9"/>
  <c r="BQ144" i="9"/>
  <c r="BQ140" i="9"/>
  <c r="BQ136" i="9"/>
  <c r="BQ132" i="9"/>
  <c r="BQ128" i="9"/>
  <c r="BQ124" i="9"/>
  <c r="BQ120" i="9"/>
  <c r="BQ116" i="9"/>
  <c r="BQ112" i="9"/>
  <c r="BQ108" i="9"/>
  <c r="BQ104" i="9"/>
  <c r="BQ100" i="9"/>
  <c r="BQ96" i="9"/>
  <c r="BQ92" i="9"/>
  <c r="BQ88" i="9"/>
  <c r="BQ84" i="9"/>
  <c r="BQ80" i="9"/>
  <c r="BQ76" i="9"/>
  <c r="BQ72" i="9"/>
  <c r="BQ68" i="9"/>
  <c r="BQ64" i="9"/>
  <c r="BQ60" i="9"/>
  <c r="BQ56" i="9"/>
  <c r="BQ52" i="9"/>
  <c r="BQ48" i="9"/>
  <c r="BQ44" i="9"/>
  <c r="BQ40" i="9"/>
  <c r="BQ36" i="9"/>
  <c r="BQ32" i="9"/>
  <c r="BQ28" i="9"/>
  <c r="BQ24" i="9"/>
  <c r="BQ20" i="9"/>
  <c r="BQ16" i="9"/>
  <c r="BQ12" i="9"/>
  <c r="BQ8" i="9"/>
  <c r="U57" i="10"/>
  <c r="X122" i="14"/>
  <c r="X114" i="14"/>
  <c r="X106" i="14"/>
  <c r="X98" i="14"/>
  <c r="X90" i="14"/>
  <c r="X82" i="14"/>
  <c r="X74" i="14"/>
  <c r="X124" i="14"/>
  <c r="X120" i="14"/>
  <c r="X116" i="14"/>
  <c r="X112" i="14"/>
  <c r="X108" i="14"/>
  <c r="X104" i="14"/>
  <c r="X100" i="14"/>
  <c r="X96" i="14"/>
  <c r="X92" i="14"/>
  <c r="X88" i="14"/>
  <c r="X84" i="14"/>
  <c r="X80" i="14"/>
  <c r="X76" i="14"/>
  <c r="X72" i="14"/>
  <c r="X68" i="14"/>
  <c r="X126" i="14"/>
  <c r="X118" i="14"/>
  <c r="X110" i="14"/>
  <c r="X102" i="14"/>
  <c r="X94" i="14"/>
  <c r="X86" i="14"/>
  <c r="X78" i="14"/>
  <c r="X70" i="14"/>
  <c r="X129" i="12"/>
  <c r="X125" i="14"/>
  <c r="X121" i="14"/>
  <c r="X117" i="14"/>
  <c r="X109" i="14"/>
  <c r="X105" i="14"/>
  <c r="X101" i="14"/>
  <c r="X93" i="14"/>
  <c r="X89" i="14"/>
  <c r="X85" i="14"/>
  <c r="X77" i="14"/>
  <c r="X73" i="14"/>
  <c r="X69" i="14"/>
  <c r="X127" i="14"/>
  <c r="X123" i="14"/>
  <c r="X119" i="14"/>
  <c r="X115" i="14"/>
  <c r="X111" i="14"/>
  <c r="X107" i="14"/>
  <c r="X103" i="14"/>
  <c r="X99" i="14"/>
  <c r="X95" i="14"/>
  <c r="X91" i="14"/>
  <c r="X87" i="14"/>
  <c r="X83" i="14"/>
  <c r="X79" i="14"/>
  <c r="X75" i="14"/>
  <c r="X71" i="14"/>
  <c r="AI66" i="15"/>
  <c r="AI62" i="15"/>
  <c r="AI58" i="15"/>
  <c r="AI54" i="15"/>
  <c r="AI50" i="15"/>
  <c r="AI46" i="15"/>
  <c r="AI42" i="15"/>
  <c r="AI38" i="15"/>
  <c r="AI34" i="15"/>
  <c r="AI30" i="15"/>
  <c r="AI26" i="15"/>
  <c r="AI22" i="15"/>
  <c r="AI18" i="15"/>
  <c r="AI14" i="15"/>
  <c r="AI10" i="15"/>
  <c r="AI6" i="15"/>
  <c r="AI2" i="15"/>
  <c r="AI67" i="15"/>
  <c r="AI63" i="15"/>
  <c r="AI59" i="15"/>
  <c r="AI55" i="15"/>
  <c r="AI51" i="15"/>
  <c r="AI47" i="15"/>
  <c r="AI43" i="15"/>
  <c r="AI39" i="15"/>
  <c r="AI35" i="15"/>
  <c r="AI31" i="15"/>
  <c r="AI27" i="15"/>
  <c r="AI23" i="15"/>
  <c r="AI19" i="15"/>
  <c r="AI15" i="15"/>
  <c r="AI11" i="15"/>
  <c r="AI7" i="15"/>
  <c r="AI3" i="15"/>
  <c r="AI64" i="15"/>
  <c r="AI60" i="15"/>
  <c r="AI56" i="15"/>
  <c r="AI52" i="15"/>
  <c r="AI48" i="15"/>
  <c r="AI44" i="15"/>
  <c r="AI40" i="15"/>
  <c r="AI36" i="15"/>
  <c r="AI32" i="15"/>
  <c r="AI28" i="15"/>
  <c r="AI24" i="15"/>
  <c r="AI20" i="15"/>
  <c r="AI16" i="15"/>
  <c r="AI12" i="15"/>
  <c r="AI8" i="15"/>
  <c r="AI4" i="15"/>
  <c r="AI65" i="15"/>
  <c r="AI61" i="15"/>
  <c r="AI57" i="15"/>
  <c r="AI53" i="15"/>
  <c r="AI49" i="15"/>
  <c r="AI45" i="15"/>
  <c r="AI41" i="15"/>
  <c r="AI37" i="15"/>
  <c r="AI33" i="15"/>
  <c r="AI29" i="15"/>
  <c r="AI25" i="15"/>
  <c r="AI21" i="15"/>
  <c r="AI17" i="15"/>
  <c r="AI13" i="15"/>
  <c r="AI9" i="15"/>
  <c r="AI5" i="15"/>
  <c r="V18" i="11"/>
  <c r="U171" i="11"/>
  <c r="U75" i="12"/>
  <c r="U103" i="12"/>
  <c r="W21" i="11"/>
  <c r="W5" i="12"/>
  <c r="U155" i="10"/>
  <c r="U151" i="10"/>
  <c r="U127" i="10"/>
  <c r="U103" i="11"/>
  <c r="U159" i="11"/>
  <c r="W57" i="10"/>
  <c r="V34" i="10"/>
  <c r="V54" i="12"/>
  <c r="V50" i="12"/>
  <c r="V34" i="12"/>
  <c r="U163" i="10"/>
  <c r="U43" i="10"/>
  <c r="W37" i="10"/>
  <c r="V62" i="11"/>
  <c r="W57" i="12"/>
  <c r="W53" i="12"/>
  <c r="W37" i="12"/>
  <c r="W9" i="12"/>
  <c r="U167" i="10"/>
  <c r="U91" i="10"/>
  <c r="U35" i="10"/>
  <c r="U27" i="10"/>
  <c r="U11" i="10"/>
  <c r="U187" i="11"/>
  <c r="V182" i="11"/>
  <c r="U183" i="10"/>
  <c r="U175" i="10"/>
  <c r="U139" i="10"/>
  <c r="U71" i="10"/>
  <c r="U67" i="10"/>
  <c r="U59" i="10"/>
  <c r="U11" i="11"/>
  <c r="U91" i="11"/>
  <c r="U119" i="11"/>
  <c r="U127" i="11"/>
  <c r="U131" i="11"/>
  <c r="U139" i="11"/>
  <c r="U3" i="12"/>
  <c r="U11" i="12"/>
  <c r="U59" i="12"/>
  <c r="U123" i="12"/>
  <c r="U131" i="12"/>
  <c r="V50" i="10"/>
  <c r="V18" i="10"/>
  <c r="V54" i="11"/>
  <c r="U123" i="10"/>
  <c r="U51" i="11"/>
  <c r="U19" i="12"/>
  <c r="U51" i="12"/>
  <c r="U139" i="12"/>
  <c r="V186" i="10"/>
  <c r="W177" i="10"/>
  <c r="W25" i="10"/>
  <c r="W21" i="10"/>
  <c r="U117" i="14"/>
  <c r="U109" i="14"/>
  <c r="U105" i="14"/>
  <c r="U85" i="14"/>
  <c r="U81" i="14"/>
  <c r="U77" i="14"/>
  <c r="U69" i="14"/>
  <c r="U116" i="14"/>
  <c r="U112" i="14"/>
  <c r="U108" i="14"/>
  <c r="U96" i="14"/>
  <c r="U84" i="14"/>
  <c r="U80" i="14"/>
  <c r="U72" i="14"/>
  <c r="U68" i="14"/>
  <c r="U115" i="14"/>
  <c r="U107" i="12"/>
  <c r="U99" i="12"/>
  <c r="U87" i="14"/>
  <c r="U79" i="14"/>
  <c r="U71" i="12"/>
  <c r="U63" i="12"/>
  <c r="U47" i="11"/>
  <c r="U43" i="11"/>
  <c r="U39" i="12"/>
  <c r="U27" i="12"/>
  <c r="U23" i="12"/>
  <c r="U7" i="11"/>
  <c r="U3" i="10"/>
  <c r="AJ426" i="9"/>
  <c r="AK425" i="9"/>
  <c r="AJ414" i="9"/>
  <c r="AK413" i="9"/>
  <c r="AJ402" i="9"/>
  <c r="AK401" i="9"/>
  <c r="AJ390" i="9"/>
  <c r="AK389" i="9"/>
  <c r="AJ374" i="9"/>
  <c r="AK373" i="9"/>
  <c r="AJ362" i="9"/>
  <c r="AK361" i="9"/>
  <c r="AJ350" i="9"/>
  <c r="AK349" i="9"/>
  <c r="AJ338" i="9"/>
  <c r="AK337" i="9"/>
  <c r="AJ326" i="9"/>
  <c r="AK325" i="9"/>
  <c r="B309" i="10"/>
  <c r="AK313" i="9"/>
  <c r="B301" i="10"/>
  <c r="AK305" i="9"/>
  <c r="B285" i="10"/>
  <c r="AK289" i="9"/>
  <c r="B273" i="10"/>
  <c r="AK277" i="9"/>
  <c r="B261" i="10"/>
  <c r="AK265" i="9"/>
  <c r="B253" i="10"/>
  <c r="AK257" i="9"/>
  <c r="B241" i="10"/>
  <c r="AK245" i="9"/>
  <c r="B229" i="10"/>
  <c r="AK233" i="9"/>
  <c r="B217" i="10"/>
  <c r="AK221" i="9"/>
  <c r="AJ146" i="9"/>
  <c r="AK145" i="9"/>
  <c r="AJ98" i="9"/>
  <c r="AG92" i="14" s="1"/>
  <c r="AK97" i="9"/>
  <c r="AH91" i="14" s="1"/>
  <c r="AJ82" i="9"/>
  <c r="AG76" i="14" s="1"/>
  <c r="AK81" i="9"/>
  <c r="AH75" i="14" s="1"/>
  <c r="AJ66" i="9"/>
  <c r="AQ66" i="9" s="1"/>
  <c r="AK65" i="9"/>
  <c r="AJ54" i="9"/>
  <c r="AY54" i="9" s="1"/>
  <c r="AK53" i="9"/>
  <c r="AJ42" i="9"/>
  <c r="AQ42" i="9" s="1"/>
  <c r="AK41" i="9"/>
  <c r="AJ26" i="9"/>
  <c r="AQ26" i="9" s="1"/>
  <c r="AK25" i="9"/>
  <c r="AJ429" i="9"/>
  <c r="AK428" i="9"/>
  <c r="AJ425" i="9"/>
  <c r="AK424" i="9"/>
  <c r="AJ421" i="9"/>
  <c r="AK420" i="9"/>
  <c r="AJ417" i="9"/>
  <c r="AK416" i="9"/>
  <c r="AJ413" i="9"/>
  <c r="AK412" i="9"/>
  <c r="AJ409" i="9"/>
  <c r="AK408" i="9"/>
  <c r="AJ405" i="9"/>
  <c r="AK404" i="9"/>
  <c r="AJ401" i="9"/>
  <c r="AK400" i="9"/>
  <c r="AJ397" i="9"/>
  <c r="AK396" i="9"/>
  <c r="AJ393" i="9"/>
  <c r="AK392" i="9"/>
  <c r="AJ389" i="9"/>
  <c r="AK388" i="9"/>
  <c r="AJ385" i="9"/>
  <c r="AK384" i="9"/>
  <c r="AJ381" i="9"/>
  <c r="AK380" i="9"/>
  <c r="AJ377" i="9"/>
  <c r="AK376" i="9"/>
  <c r="AJ373" i="9"/>
  <c r="AK372" i="9"/>
  <c r="AJ369" i="9"/>
  <c r="AK368" i="9"/>
  <c r="AJ365" i="9"/>
  <c r="AK364" i="9"/>
  <c r="AJ361" i="9"/>
  <c r="AK360" i="9"/>
  <c r="AJ357" i="9"/>
  <c r="AK356" i="9"/>
  <c r="AJ353" i="9"/>
  <c r="AK352" i="9"/>
  <c r="AJ349" i="9"/>
  <c r="AK348" i="9"/>
  <c r="AJ345" i="9"/>
  <c r="AK344" i="9"/>
  <c r="AJ341" i="9"/>
  <c r="AK340" i="9"/>
  <c r="AJ337" i="9"/>
  <c r="AK336" i="9"/>
  <c r="AJ333" i="9"/>
  <c r="AK332" i="9"/>
  <c r="AJ329" i="9"/>
  <c r="AK328" i="9"/>
  <c r="AJ325" i="9"/>
  <c r="AK324" i="9"/>
  <c r="B316" i="10"/>
  <c r="AK320" i="9"/>
  <c r="B312" i="10"/>
  <c r="AK316" i="9"/>
  <c r="B308" i="10"/>
  <c r="AK312" i="9"/>
  <c r="B304" i="10"/>
  <c r="AK308" i="9"/>
  <c r="B300" i="10"/>
  <c r="AK304" i="9"/>
  <c r="B296" i="10"/>
  <c r="AK300" i="9"/>
  <c r="B292" i="10"/>
  <c r="AK296" i="9"/>
  <c r="B288" i="10"/>
  <c r="AK292" i="9"/>
  <c r="B284" i="10"/>
  <c r="AK288" i="9"/>
  <c r="B280" i="10"/>
  <c r="AK284" i="9"/>
  <c r="B276" i="10"/>
  <c r="AK280" i="9"/>
  <c r="B272" i="10"/>
  <c r="AK276" i="9"/>
  <c r="B268" i="10"/>
  <c r="AK272" i="9"/>
  <c r="B264" i="10"/>
  <c r="AK268" i="9"/>
  <c r="B260" i="10"/>
  <c r="AK264" i="9"/>
  <c r="B256" i="10"/>
  <c r="AK260" i="9"/>
  <c r="B252" i="10"/>
  <c r="AK256" i="9"/>
  <c r="B248" i="10"/>
  <c r="AK252" i="9"/>
  <c r="B244" i="10"/>
  <c r="AK248" i="9"/>
  <c r="B240" i="10"/>
  <c r="AK244" i="9"/>
  <c r="B236" i="10"/>
  <c r="AK240" i="9"/>
  <c r="B232" i="10"/>
  <c r="AK236" i="9"/>
  <c r="B228" i="10"/>
  <c r="AK232" i="9"/>
  <c r="B224" i="10"/>
  <c r="AK228" i="9"/>
  <c r="B220" i="10"/>
  <c r="AK224" i="9"/>
  <c r="B216" i="10"/>
  <c r="AK220" i="9"/>
  <c r="B212" i="10"/>
  <c r="AK216" i="9"/>
  <c r="B208" i="10"/>
  <c r="AK212" i="9"/>
  <c r="B204" i="10"/>
  <c r="AK208" i="9"/>
  <c r="B200" i="10"/>
  <c r="AK204" i="9"/>
  <c r="B196" i="11"/>
  <c r="AK200" i="9"/>
  <c r="B192" i="11"/>
  <c r="AK196" i="9"/>
  <c r="B188" i="11"/>
  <c r="AK192" i="9"/>
  <c r="B184" i="11"/>
  <c r="AK188" i="9"/>
  <c r="B180" i="11"/>
  <c r="AK184" i="9"/>
  <c r="B176" i="11"/>
  <c r="AK180" i="9"/>
  <c r="B172" i="11"/>
  <c r="AK176" i="9"/>
  <c r="B168" i="11"/>
  <c r="AK172" i="9"/>
  <c r="B164" i="11"/>
  <c r="AK168" i="9"/>
  <c r="B160" i="11"/>
  <c r="AK164" i="9"/>
  <c r="B156" i="11"/>
  <c r="AK160" i="9"/>
  <c r="B152" i="11"/>
  <c r="AK156" i="9"/>
  <c r="B148" i="11"/>
  <c r="AK152" i="9"/>
  <c r="B144" i="11"/>
  <c r="AK148" i="9"/>
  <c r="B140" i="11"/>
  <c r="AK144" i="9"/>
  <c r="AP142" i="9"/>
  <c r="AK140" i="9"/>
  <c r="AP138" i="9"/>
  <c r="AK136" i="9"/>
  <c r="AP134" i="9"/>
  <c r="AK132" i="9"/>
  <c r="AH126" i="14" s="1"/>
  <c r="B124" i="14"/>
  <c r="AK128" i="9"/>
  <c r="AH122" i="14" s="1"/>
  <c r="AJ125" i="9"/>
  <c r="AG119" i="14" s="1"/>
  <c r="AK124" i="9"/>
  <c r="AH118" i="14" s="1"/>
  <c r="AJ121" i="9"/>
  <c r="AG115" i="14" s="1"/>
  <c r="AK120" i="9"/>
  <c r="AH114" i="14" s="1"/>
  <c r="AJ117" i="9"/>
  <c r="AG111" i="14" s="1"/>
  <c r="AK116" i="9"/>
  <c r="AH110" i="14" s="1"/>
  <c r="AJ113" i="9"/>
  <c r="AG107" i="14" s="1"/>
  <c r="AK112" i="9"/>
  <c r="AH106" i="14" s="1"/>
  <c r="AJ109" i="9"/>
  <c r="AG103" i="14" s="1"/>
  <c r="AK108" i="9"/>
  <c r="AH102" i="14" s="1"/>
  <c r="AJ105" i="9"/>
  <c r="AG99" i="14" s="1"/>
  <c r="AK104" i="9"/>
  <c r="AH98" i="14" s="1"/>
  <c r="AJ101" i="9"/>
  <c r="AG95" i="14" s="1"/>
  <c r="AK100" i="9"/>
  <c r="AH94" i="14" s="1"/>
  <c r="AJ97" i="9"/>
  <c r="AG91" i="14" s="1"/>
  <c r="AK96" i="9"/>
  <c r="AH90" i="14" s="1"/>
  <c r="B88" i="14"/>
  <c r="AK92" i="9"/>
  <c r="AH86" i="14" s="1"/>
  <c r="AJ89" i="9"/>
  <c r="AG83" i="14" s="1"/>
  <c r="AK88" i="9"/>
  <c r="AH82" i="14" s="1"/>
  <c r="AJ85" i="9"/>
  <c r="AG79" i="14" s="1"/>
  <c r="AK84" i="9"/>
  <c r="AH78" i="14" s="1"/>
  <c r="AJ81" i="9"/>
  <c r="AG75" i="14" s="1"/>
  <c r="AK80" i="9"/>
  <c r="AH74" i="14" s="1"/>
  <c r="AJ77" i="9"/>
  <c r="AG71" i="14" s="1"/>
  <c r="AK76" i="9"/>
  <c r="AH70" i="14" s="1"/>
  <c r="AJ73" i="9"/>
  <c r="AQ73" i="9" s="1"/>
  <c r="AK72" i="9"/>
  <c r="AJ69" i="9"/>
  <c r="AY69" i="9" s="1"/>
  <c r="AK68" i="9"/>
  <c r="AJ65" i="9"/>
  <c r="AY65" i="9" s="1"/>
  <c r="AK64" i="9"/>
  <c r="AJ61" i="9"/>
  <c r="AQ61" i="9" s="1"/>
  <c r="AK60" i="9"/>
  <c r="AJ57" i="9"/>
  <c r="AQ57" i="9" s="1"/>
  <c r="AK56" i="9"/>
  <c r="AJ53" i="9"/>
  <c r="AY53" i="9" s="1"/>
  <c r="AK52" i="9"/>
  <c r="AJ49" i="9"/>
  <c r="AY49" i="9" s="1"/>
  <c r="AK48" i="9"/>
  <c r="AJ45" i="9"/>
  <c r="AQ45" i="9" s="1"/>
  <c r="AK44" i="9"/>
  <c r="AJ41" i="9"/>
  <c r="AQ41" i="9" s="1"/>
  <c r="AK40" i="9"/>
  <c r="AJ37" i="9"/>
  <c r="AY37" i="9" s="1"/>
  <c r="AK36" i="9"/>
  <c r="AJ33" i="9"/>
  <c r="AY33" i="9" s="1"/>
  <c r="AK32" i="9"/>
  <c r="AJ29" i="9"/>
  <c r="AQ29" i="9" s="1"/>
  <c r="AK28" i="9"/>
  <c r="AJ25" i="9"/>
  <c r="AQ25" i="9" s="1"/>
  <c r="AK24" i="9"/>
  <c r="AJ21" i="9"/>
  <c r="AY21" i="9" s="1"/>
  <c r="AK20" i="9"/>
  <c r="AJ17" i="9"/>
  <c r="AY17" i="9" s="1"/>
  <c r="AK16" i="9"/>
  <c r="AJ13" i="9"/>
  <c r="AY13" i="9" s="1"/>
  <c r="AK12" i="9"/>
  <c r="AJ9" i="9"/>
  <c r="AY9" i="9" s="1"/>
  <c r="AK8" i="9"/>
  <c r="AP6" i="9"/>
  <c r="AK4" i="9"/>
  <c r="AJ430" i="9"/>
  <c r="AK429" i="9"/>
  <c r="AJ418" i="9"/>
  <c r="AK417" i="9"/>
  <c r="AJ406" i="9"/>
  <c r="AK405" i="9"/>
  <c r="AJ394" i="9"/>
  <c r="AK393" i="9"/>
  <c r="AJ382" i="9"/>
  <c r="AK381" i="9"/>
  <c r="AJ366" i="9"/>
  <c r="AK365" i="9"/>
  <c r="AJ354" i="9"/>
  <c r="AK353" i="9"/>
  <c r="AJ342" i="9"/>
  <c r="AK341" i="9"/>
  <c r="AJ330" i="9"/>
  <c r="AK329" i="9"/>
  <c r="B313" i="10"/>
  <c r="AK317" i="9"/>
  <c r="B297" i="10"/>
  <c r="AK301" i="9"/>
  <c r="B289" i="10"/>
  <c r="AK293" i="9"/>
  <c r="B281" i="10"/>
  <c r="AK285" i="9"/>
  <c r="B269" i="10"/>
  <c r="AK273" i="9"/>
  <c r="B257" i="10"/>
  <c r="AK261" i="9"/>
  <c r="B245" i="10"/>
  <c r="AK249" i="9"/>
  <c r="B233" i="10"/>
  <c r="AK237" i="9"/>
  <c r="B225" i="10"/>
  <c r="AK229" i="9"/>
  <c r="AJ202" i="9"/>
  <c r="AK201" i="9"/>
  <c r="AJ142" i="9"/>
  <c r="AQ142" i="9" s="1"/>
  <c r="AK141" i="9"/>
  <c r="AJ134" i="9"/>
  <c r="AY134" i="9" s="1"/>
  <c r="AK133" i="9"/>
  <c r="AH127" i="14" s="1"/>
  <c r="AJ118" i="9"/>
  <c r="AG112" i="14" s="1"/>
  <c r="AK117" i="9"/>
  <c r="AH111" i="14" s="1"/>
  <c r="AJ114" i="9"/>
  <c r="AG108" i="14" s="1"/>
  <c r="AK113" i="9"/>
  <c r="AH107" i="14" s="1"/>
  <c r="AJ102" i="9"/>
  <c r="AG96" i="14" s="1"/>
  <c r="AK101" i="9"/>
  <c r="AH95" i="14" s="1"/>
  <c r="AJ94" i="9"/>
  <c r="AG88" i="14" s="1"/>
  <c r="AK93" i="9"/>
  <c r="AH87" i="14" s="1"/>
  <c r="AJ86" i="9"/>
  <c r="AG80" i="14" s="1"/>
  <c r="AK85" i="9"/>
  <c r="AH79" i="14" s="1"/>
  <c r="AJ74" i="9"/>
  <c r="AG68" i="14" s="1"/>
  <c r="AK73" i="9"/>
  <c r="AJ58" i="9"/>
  <c r="AQ58" i="9" s="1"/>
  <c r="AK57" i="9"/>
  <c r="AJ50" i="9"/>
  <c r="AY50" i="9" s="1"/>
  <c r="AK49" i="9"/>
  <c r="AJ38" i="9"/>
  <c r="AY38" i="9" s="1"/>
  <c r="AK37" i="9"/>
  <c r="AJ30" i="9"/>
  <c r="AY30" i="9" s="1"/>
  <c r="AK29" i="9"/>
  <c r="AJ18" i="9"/>
  <c r="AQ18" i="9" s="1"/>
  <c r="AK17" i="9"/>
  <c r="AJ10" i="9"/>
  <c r="AY10" i="9" s="1"/>
  <c r="AK9" i="9"/>
  <c r="AJ432" i="9"/>
  <c r="AK431" i="9"/>
  <c r="AJ428" i="9"/>
  <c r="AK427" i="9"/>
  <c r="AJ424" i="9"/>
  <c r="AK423" i="9"/>
  <c r="AJ420" i="9"/>
  <c r="AK419" i="9"/>
  <c r="AJ416" i="9"/>
  <c r="AK415" i="9"/>
  <c r="AJ412" i="9"/>
  <c r="AK411" i="9"/>
  <c r="AJ408" i="9"/>
  <c r="AK407" i="9"/>
  <c r="AJ404" i="9"/>
  <c r="AK403" i="9"/>
  <c r="AJ400" i="9"/>
  <c r="AK399" i="9"/>
  <c r="AJ396" i="9"/>
  <c r="AK395" i="9"/>
  <c r="AJ392" i="9"/>
  <c r="AK391" i="9"/>
  <c r="AJ388" i="9"/>
  <c r="AK387" i="9"/>
  <c r="AJ384" i="9"/>
  <c r="AK383" i="9"/>
  <c r="AJ380" i="9"/>
  <c r="AK379" i="9"/>
  <c r="AJ376" i="9"/>
  <c r="AK375" i="9"/>
  <c r="AJ372" i="9"/>
  <c r="AK371" i="9"/>
  <c r="AJ368" i="9"/>
  <c r="AK367" i="9"/>
  <c r="AJ364" i="9"/>
  <c r="AK363" i="9"/>
  <c r="AJ360" i="9"/>
  <c r="AK359" i="9"/>
  <c r="AJ356" i="9"/>
  <c r="AK355" i="9"/>
  <c r="AJ352" i="9"/>
  <c r="AK351" i="9"/>
  <c r="AJ348" i="9"/>
  <c r="AK347" i="9"/>
  <c r="AJ344" i="9"/>
  <c r="AK343" i="9"/>
  <c r="AJ340" i="9"/>
  <c r="AK339" i="9"/>
  <c r="AJ336" i="9"/>
  <c r="AK335" i="9"/>
  <c r="AJ332" i="9"/>
  <c r="AK331" i="9"/>
  <c r="AJ328" i="9"/>
  <c r="AK327" i="9"/>
  <c r="B319" i="10"/>
  <c r="AK323" i="9"/>
  <c r="B315" i="10"/>
  <c r="AK319" i="9"/>
  <c r="B311" i="10"/>
  <c r="AK315" i="9"/>
  <c r="B307" i="10"/>
  <c r="AK311" i="9"/>
  <c r="B303" i="10"/>
  <c r="AK307" i="9"/>
  <c r="B299" i="10"/>
  <c r="AK303" i="9"/>
  <c r="B295" i="10"/>
  <c r="AK299" i="9"/>
  <c r="B291" i="10"/>
  <c r="AK295" i="9"/>
  <c r="B287" i="10"/>
  <c r="AK291" i="9"/>
  <c r="B283" i="10"/>
  <c r="AK287" i="9"/>
  <c r="B279" i="10"/>
  <c r="AK283" i="9"/>
  <c r="B275" i="10"/>
  <c r="AK279" i="9"/>
  <c r="B271" i="10"/>
  <c r="AK275" i="9"/>
  <c r="B267" i="10"/>
  <c r="AK271" i="9"/>
  <c r="B263" i="10"/>
  <c r="AK267" i="9"/>
  <c r="B259" i="10"/>
  <c r="AK263" i="9"/>
  <c r="B255" i="10"/>
  <c r="AK259" i="9"/>
  <c r="B251" i="10"/>
  <c r="AK255" i="9"/>
  <c r="B247" i="10"/>
  <c r="AK251" i="9"/>
  <c r="B243" i="10"/>
  <c r="AK247" i="9"/>
  <c r="B239" i="10"/>
  <c r="AK243" i="9"/>
  <c r="B235" i="10"/>
  <c r="AK239" i="9"/>
  <c r="B231" i="10"/>
  <c r="AK235" i="9"/>
  <c r="B227" i="10"/>
  <c r="AK231" i="9"/>
  <c r="B223" i="10"/>
  <c r="AK227" i="9"/>
  <c r="B219" i="10"/>
  <c r="AK223" i="9"/>
  <c r="B215" i="10"/>
  <c r="AK219" i="9"/>
  <c r="AJ192" i="9"/>
  <c r="AK191" i="9"/>
  <c r="AJ164" i="9"/>
  <c r="AK163" i="9"/>
  <c r="AJ160" i="9"/>
  <c r="AK159" i="9"/>
  <c r="AJ156" i="9"/>
  <c r="AK155" i="9"/>
  <c r="AJ144" i="9"/>
  <c r="AY144" i="9" s="1"/>
  <c r="AK143" i="9"/>
  <c r="AJ132" i="9"/>
  <c r="AG126" i="14" s="1"/>
  <c r="AK131" i="9"/>
  <c r="AH125" i="14" s="1"/>
  <c r="AJ128" i="9"/>
  <c r="AG122" i="14" s="1"/>
  <c r="AK127" i="9"/>
  <c r="AH121" i="14" s="1"/>
  <c r="AJ120" i="9"/>
  <c r="AG114" i="14" s="1"/>
  <c r="AK119" i="9"/>
  <c r="AH113" i="14" s="1"/>
  <c r="AJ116" i="9"/>
  <c r="AG110" i="14" s="1"/>
  <c r="AK115" i="9"/>
  <c r="AH109" i="14" s="1"/>
  <c r="AJ112" i="9"/>
  <c r="AG106" i="14" s="1"/>
  <c r="AK111" i="9"/>
  <c r="AH105" i="14" s="1"/>
  <c r="AJ104" i="9"/>
  <c r="AG98" i="14" s="1"/>
  <c r="AK103" i="9"/>
  <c r="AH97" i="14" s="1"/>
  <c r="AJ100" i="9"/>
  <c r="AG94" i="14" s="1"/>
  <c r="AK99" i="9"/>
  <c r="AH93" i="14" s="1"/>
  <c r="AJ96" i="9"/>
  <c r="AG90" i="14" s="1"/>
  <c r="AK95" i="9"/>
  <c r="AH89" i="14" s="1"/>
  <c r="AJ92" i="9"/>
  <c r="AG86" i="14" s="1"/>
  <c r="AK91" i="9"/>
  <c r="AH85" i="14" s="1"/>
  <c r="AJ88" i="9"/>
  <c r="AG82" i="14" s="1"/>
  <c r="AK87" i="9"/>
  <c r="AH81" i="14" s="1"/>
  <c r="AJ84" i="9"/>
  <c r="AY84" i="9" s="1"/>
  <c r="AK83" i="9"/>
  <c r="AH77" i="14" s="1"/>
  <c r="AJ80" i="9"/>
  <c r="AG74" i="14" s="1"/>
  <c r="AK79" i="9"/>
  <c r="AH73" i="14" s="1"/>
  <c r="AJ76" i="9"/>
  <c r="AY76" i="9" s="1"/>
  <c r="AK75" i="9"/>
  <c r="AH69" i="14" s="1"/>
  <c r="AJ72" i="9"/>
  <c r="AQ72" i="9" s="1"/>
  <c r="AK71" i="9"/>
  <c r="AJ68" i="9"/>
  <c r="AY68" i="9" s="1"/>
  <c r="AK67" i="9"/>
  <c r="AJ64" i="9"/>
  <c r="AY64" i="9" s="1"/>
  <c r="AK63" i="9"/>
  <c r="AJ60" i="9"/>
  <c r="AY60" i="9" s="1"/>
  <c r="AK59" i="9"/>
  <c r="AJ56" i="9"/>
  <c r="AQ56" i="9" s="1"/>
  <c r="AK55" i="9"/>
  <c r="AJ52" i="9"/>
  <c r="AY52" i="9" s="1"/>
  <c r="AK51" i="9"/>
  <c r="AJ48" i="9"/>
  <c r="AY48" i="9" s="1"/>
  <c r="AK47" i="9"/>
  <c r="AJ44" i="9"/>
  <c r="AY44" i="9" s="1"/>
  <c r="AK43" i="9"/>
  <c r="AJ40" i="9"/>
  <c r="AQ40" i="9" s="1"/>
  <c r="AK39" i="9"/>
  <c r="AJ36" i="9"/>
  <c r="AY36" i="9" s="1"/>
  <c r="AK35" i="9"/>
  <c r="AJ32" i="9"/>
  <c r="AY32" i="9" s="1"/>
  <c r="AK31" i="9"/>
  <c r="AJ28" i="9"/>
  <c r="AY28" i="9" s="1"/>
  <c r="AK27" i="9"/>
  <c r="AJ24" i="9"/>
  <c r="AY24" i="9" s="1"/>
  <c r="AK23" i="9"/>
  <c r="AJ20" i="9"/>
  <c r="AY20" i="9" s="1"/>
  <c r="AK19" i="9"/>
  <c r="AJ16" i="9"/>
  <c r="AY16" i="9" s="1"/>
  <c r="AK15" i="9"/>
  <c r="AJ12" i="9"/>
  <c r="AY12" i="9" s="1"/>
  <c r="AK11" i="9"/>
  <c r="AJ8" i="9"/>
  <c r="AY8" i="9" s="1"/>
  <c r="AK7" i="9"/>
  <c r="AJ422" i="9"/>
  <c r="AK421" i="9"/>
  <c r="AJ410" i="9"/>
  <c r="AK409" i="9"/>
  <c r="AJ398" i="9"/>
  <c r="AK397" i="9"/>
  <c r="AJ386" i="9"/>
  <c r="AK385" i="9"/>
  <c r="AJ378" i="9"/>
  <c r="AK377" i="9"/>
  <c r="AJ370" i="9"/>
  <c r="AK369" i="9"/>
  <c r="AJ358" i="9"/>
  <c r="AK357" i="9"/>
  <c r="AJ346" i="9"/>
  <c r="AK345" i="9"/>
  <c r="AJ334" i="9"/>
  <c r="AK333" i="9"/>
  <c r="B317" i="10"/>
  <c r="AK321" i="9"/>
  <c r="B305" i="10"/>
  <c r="AK309" i="9"/>
  <c r="B293" i="10"/>
  <c r="AK297" i="9"/>
  <c r="B277" i="10"/>
  <c r="AK281" i="9"/>
  <c r="B265" i="10"/>
  <c r="AK269" i="9"/>
  <c r="B249" i="10"/>
  <c r="AK253" i="9"/>
  <c r="B237" i="10"/>
  <c r="AK241" i="9"/>
  <c r="B221" i="10"/>
  <c r="AK225" i="9"/>
  <c r="B213" i="10"/>
  <c r="AK217" i="9"/>
  <c r="AJ182" i="9"/>
  <c r="AK181" i="9"/>
  <c r="AJ138" i="9"/>
  <c r="AY138" i="9" s="1"/>
  <c r="AK137" i="9"/>
  <c r="AJ90" i="9"/>
  <c r="AY90" i="9" s="1"/>
  <c r="AK89" i="9"/>
  <c r="AH83" i="14" s="1"/>
  <c r="AJ78" i="9"/>
  <c r="AY78" i="9" s="1"/>
  <c r="AK77" i="9"/>
  <c r="AH71" i="14" s="1"/>
  <c r="AJ70" i="9"/>
  <c r="AY70" i="9" s="1"/>
  <c r="AK69" i="9"/>
  <c r="AJ62" i="9"/>
  <c r="AY62" i="9" s="1"/>
  <c r="AK61" i="9"/>
  <c r="AJ46" i="9"/>
  <c r="AY46" i="9" s="1"/>
  <c r="AK45" i="9"/>
  <c r="AJ34" i="9"/>
  <c r="AY34" i="9" s="1"/>
  <c r="AK33" i="9"/>
  <c r="AJ22" i="9"/>
  <c r="AY22" i="9" s="1"/>
  <c r="AK21" i="9"/>
  <c r="AJ14" i="9"/>
  <c r="AY14" i="9" s="1"/>
  <c r="AK13" i="9"/>
  <c r="AJ431" i="9"/>
  <c r="AK430" i="9"/>
  <c r="AJ427" i="9"/>
  <c r="AK426" i="9"/>
  <c r="AJ423" i="9"/>
  <c r="AK422" i="9"/>
  <c r="AJ419" i="9"/>
  <c r="AK418" i="9"/>
  <c r="AJ415" i="9"/>
  <c r="AK414" i="9"/>
  <c r="AJ411" i="9"/>
  <c r="AK410" i="9"/>
  <c r="AJ407" i="9"/>
  <c r="AK406" i="9"/>
  <c r="AJ403" i="9"/>
  <c r="AK402" i="9"/>
  <c r="AJ399" i="9"/>
  <c r="AK398" i="9"/>
  <c r="AJ395" i="9"/>
  <c r="AK394" i="9"/>
  <c r="AJ391" i="9"/>
  <c r="AK390" i="9"/>
  <c r="AJ387" i="9"/>
  <c r="AK386" i="9"/>
  <c r="AJ383" i="9"/>
  <c r="AK382" i="9"/>
  <c r="AJ379" i="9"/>
  <c r="AK378" i="9"/>
  <c r="AJ375" i="9"/>
  <c r="AK374" i="9"/>
  <c r="AJ371" i="9"/>
  <c r="AK370" i="9"/>
  <c r="AJ367" i="9"/>
  <c r="AK366" i="9"/>
  <c r="AJ363" i="9"/>
  <c r="AK362" i="9"/>
  <c r="AJ359" i="9"/>
  <c r="AK358" i="9"/>
  <c r="AJ355" i="9"/>
  <c r="AK354" i="9"/>
  <c r="AJ351" i="9"/>
  <c r="AK350" i="9"/>
  <c r="AJ347" i="9"/>
  <c r="AK346" i="9"/>
  <c r="AJ343" i="9"/>
  <c r="AK342" i="9"/>
  <c r="AJ339" i="9"/>
  <c r="AK338" i="9"/>
  <c r="AJ335" i="9"/>
  <c r="AK334" i="9"/>
  <c r="AJ331" i="9"/>
  <c r="AK330" i="9"/>
  <c r="AJ327" i="9"/>
  <c r="AK326" i="9"/>
  <c r="B318" i="10"/>
  <c r="AK322" i="9"/>
  <c r="B314" i="10"/>
  <c r="AK318" i="9"/>
  <c r="B310" i="10"/>
  <c r="AK314" i="9"/>
  <c r="B306" i="10"/>
  <c r="AK310" i="9"/>
  <c r="B302" i="10"/>
  <c r="AK306" i="9"/>
  <c r="B298" i="10"/>
  <c r="AK302" i="9"/>
  <c r="B294" i="10"/>
  <c r="AK298" i="9"/>
  <c r="B290" i="10"/>
  <c r="AK294" i="9"/>
  <c r="B286" i="10"/>
  <c r="AK290" i="9"/>
  <c r="B282" i="10"/>
  <c r="AK286" i="9"/>
  <c r="B278" i="10"/>
  <c r="AK282" i="9"/>
  <c r="B274" i="10"/>
  <c r="AK278" i="9"/>
  <c r="B270" i="10"/>
  <c r="AK274" i="9"/>
  <c r="B266" i="10"/>
  <c r="AK270" i="9"/>
  <c r="B262" i="10"/>
  <c r="AK266" i="9"/>
  <c r="B258" i="10"/>
  <c r="AK262" i="9"/>
  <c r="B254" i="10"/>
  <c r="AK258" i="9"/>
  <c r="B250" i="10"/>
  <c r="AK254" i="9"/>
  <c r="B246" i="10"/>
  <c r="AK250" i="9"/>
  <c r="B242" i="10"/>
  <c r="AK246" i="9"/>
  <c r="B238" i="10"/>
  <c r="AK242" i="9"/>
  <c r="B234" i="10"/>
  <c r="AK238" i="9"/>
  <c r="B230" i="10"/>
  <c r="AK234" i="9"/>
  <c r="B226" i="10"/>
  <c r="AK230" i="9"/>
  <c r="B222" i="10"/>
  <c r="AK226" i="9"/>
  <c r="B218" i="10"/>
  <c r="AK222" i="9"/>
  <c r="B214" i="10"/>
  <c r="AK218" i="9"/>
  <c r="AJ195" i="9"/>
  <c r="AK194" i="9"/>
  <c r="AJ167" i="9"/>
  <c r="AK166" i="9"/>
  <c r="AJ139" i="9"/>
  <c r="AY139" i="9" s="1"/>
  <c r="AK138" i="9"/>
  <c r="AJ135" i="9"/>
  <c r="AY135" i="9" s="1"/>
  <c r="AK134" i="9"/>
  <c r="AJ127" i="9"/>
  <c r="AY127" i="9" s="1"/>
  <c r="AK126" i="9"/>
  <c r="AH120" i="14" s="1"/>
  <c r="AJ123" i="9"/>
  <c r="AY123" i="9" s="1"/>
  <c r="AK122" i="9"/>
  <c r="AH116" i="14" s="1"/>
  <c r="AJ115" i="9"/>
  <c r="AY115" i="9" s="1"/>
  <c r="AK114" i="9"/>
  <c r="AH108" i="14" s="1"/>
  <c r="AJ111" i="9"/>
  <c r="AY111" i="9" s="1"/>
  <c r="AK110" i="9"/>
  <c r="AH104" i="14" s="1"/>
  <c r="AJ107" i="9"/>
  <c r="AY107" i="9" s="1"/>
  <c r="AK106" i="9"/>
  <c r="AH100" i="14" s="1"/>
  <c r="AJ99" i="9"/>
  <c r="AY99" i="9" s="1"/>
  <c r="AK98" i="9"/>
  <c r="AH92" i="14" s="1"/>
  <c r="AJ95" i="9"/>
  <c r="AY95" i="9" s="1"/>
  <c r="AK94" i="9"/>
  <c r="AH88" i="14" s="1"/>
  <c r="AJ91" i="9"/>
  <c r="AY91" i="9" s="1"/>
  <c r="AK90" i="9"/>
  <c r="AH84" i="14" s="1"/>
  <c r="AJ87" i="9"/>
  <c r="AY87" i="9" s="1"/>
  <c r="AK86" i="9"/>
  <c r="AH80" i="14" s="1"/>
  <c r="AJ83" i="9"/>
  <c r="AY83" i="9" s="1"/>
  <c r="AK82" i="9"/>
  <c r="AH76" i="14" s="1"/>
  <c r="AJ75" i="9"/>
  <c r="AY75" i="9" s="1"/>
  <c r="AK74" i="9"/>
  <c r="AH68" i="14" s="1"/>
  <c r="AJ71" i="9"/>
  <c r="AY71" i="9" s="1"/>
  <c r="AK70" i="9"/>
  <c r="AJ67" i="9"/>
  <c r="AY67" i="9" s="1"/>
  <c r="AK66" i="9"/>
  <c r="AJ63" i="9"/>
  <c r="AY63" i="9" s="1"/>
  <c r="AK62" i="9"/>
  <c r="AJ59" i="9"/>
  <c r="AY59" i="9" s="1"/>
  <c r="AK58" i="9"/>
  <c r="AJ55" i="9"/>
  <c r="AY55" i="9" s="1"/>
  <c r="AK54" i="9"/>
  <c r="AJ51" i="9"/>
  <c r="AY51" i="9" s="1"/>
  <c r="AK50" i="9"/>
  <c r="AJ47" i="9"/>
  <c r="AY47" i="9" s="1"/>
  <c r="AK46" i="9"/>
  <c r="AJ43" i="9"/>
  <c r="AY43" i="9" s="1"/>
  <c r="AK42" i="9"/>
  <c r="AJ39" i="9"/>
  <c r="AY39" i="9" s="1"/>
  <c r="AK38" i="9"/>
  <c r="AJ35" i="9"/>
  <c r="AY35" i="9" s="1"/>
  <c r="AK34" i="9"/>
  <c r="AJ31" i="9"/>
  <c r="AY31" i="9" s="1"/>
  <c r="AK30" i="9"/>
  <c r="AJ27" i="9"/>
  <c r="AY27" i="9" s="1"/>
  <c r="AK26" i="9"/>
  <c r="AJ23" i="9"/>
  <c r="AY23" i="9" s="1"/>
  <c r="AK22" i="9"/>
  <c r="AJ19" i="9"/>
  <c r="AQ19" i="9" s="1"/>
  <c r="AK18" i="9"/>
  <c r="AJ15" i="9"/>
  <c r="AY15" i="9" s="1"/>
  <c r="AK14" i="9"/>
  <c r="AJ11" i="9"/>
  <c r="AY11" i="9" s="1"/>
  <c r="AK10" i="9"/>
  <c r="AJ7" i="9"/>
  <c r="AY7" i="9" s="1"/>
  <c r="AK6" i="9"/>
  <c r="AJ324" i="9"/>
  <c r="AJ320" i="9"/>
  <c r="AJ316" i="9"/>
  <c r="AJ312" i="9"/>
  <c r="AJ308" i="9"/>
  <c r="AJ304" i="9"/>
  <c r="AJ300" i="9"/>
  <c r="AJ296" i="9"/>
  <c r="AJ292" i="9"/>
  <c r="AJ288" i="9"/>
  <c r="AJ284" i="9"/>
  <c r="AJ280" i="9"/>
  <c r="AJ276" i="9"/>
  <c r="AJ272" i="9"/>
  <c r="AJ268" i="9"/>
  <c r="AJ264" i="9"/>
  <c r="AJ260" i="9"/>
  <c r="AJ256" i="9"/>
  <c r="AJ252" i="9"/>
  <c r="AJ248" i="9"/>
  <c r="AJ244" i="9"/>
  <c r="AJ240" i="9"/>
  <c r="AJ236" i="9"/>
  <c r="AJ232" i="9"/>
  <c r="AJ228" i="9"/>
  <c r="AJ224" i="9"/>
  <c r="AJ220" i="9"/>
  <c r="AJ213" i="9"/>
  <c r="AJ197" i="9"/>
  <c r="AJ181" i="9"/>
  <c r="AJ165" i="9"/>
  <c r="AJ149" i="9"/>
  <c r="AJ133" i="9"/>
  <c r="AY133" i="9" s="1"/>
  <c r="AJ5" i="9"/>
  <c r="AY5" i="9" s="1"/>
  <c r="B211" i="10"/>
  <c r="AJ216" i="9"/>
  <c r="B207" i="10"/>
  <c r="AJ212" i="9"/>
  <c r="B203" i="10"/>
  <c r="AJ208" i="9"/>
  <c r="B199" i="11"/>
  <c r="AJ204" i="9"/>
  <c r="B195" i="11"/>
  <c r="AJ200" i="9"/>
  <c r="B191" i="11"/>
  <c r="AJ196" i="9"/>
  <c r="B183" i="11"/>
  <c r="AJ188" i="9"/>
  <c r="B179" i="11"/>
  <c r="AJ184" i="9"/>
  <c r="B175" i="11"/>
  <c r="AJ180" i="9"/>
  <c r="B171" i="11"/>
  <c r="AJ176" i="9"/>
  <c r="B167" i="11"/>
  <c r="AJ172" i="9"/>
  <c r="B163" i="11"/>
  <c r="AJ168" i="9"/>
  <c r="B147" i="11"/>
  <c r="AJ152" i="9"/>
  <c r="B143" i="10"/>
  <c r="AJ148" i="9"/>
  <c r="AP141" i="9"/>
  <c r="AJ140" i="9"/>
  <c r="AY140" i="9" s="1"/>
  <c r="AP137" i="9"/>
  <c r="AJ136" i="9"/>
  <c r="AY136" i="9" s="1"/>
  <c r="B119" i="14"/>
  <c r="AJ124" i="9"/>
  <c r="AY124" i="9" s="1"/>
  <c r="B103" i="14"/>
  <c r="AJ108" i="9"/>
  <c r="AY108" i="9" s="1"/>
  <c r="AP5" i="9"/>
  <c r="AJ4" i="9"/>
  <c r="AJ323" i="9"/>
  <c r="AJ319" i="9"/>
  <c r="AJ315" i="9"/>
  <c r="AJ311" i="9"/>
  <c r="AJ307" i="9"/>
  <c r="AJ303" i="9"/>
  <c r="AJ299" i="9"/>
  <c r="AJ295" i="9"/>
  <c r="AJ291" i="9"/>
  <c r="AJ287" i="9"/>
  <c r="AJ283" i="9"/>
  <c r="AJ279" i="9"/>
  <c r="AJ275" i="9"/>
  <c r="AJ271" i="9"/>
  <c r="AJ267" i="9"/>
  <c r="AJ263" i="9"/>
  <c r="AJ259" i="9"/>
  <c r="AJ255" i="9"/>
  <c r="AJ251" i="9"/>
  <c r="AJ247" i="9"/>
  <c r="AJ243" i="9"/>
  <c r="AJ239" i="9"/>
  <c r="AJ235" i="9"/>
  <c r="AJ231" i="9"/>
  <c r="AJ227" i="9"/>
  <c r="AJ223" i="9"/>
  <c r="AJ219" i="9"/>
  <c r="AJ209" i="9"/>
  <c r="AJ193" i="9"/>
  <c r="AJ177" i="9"/>
  <c r="AJ161" i="9"/>
  <c r="AJ145" i="9"/>
  <c r="AY145" i="9" s="1"/>
  <c r="AJ129" i="9"/>
  <c r="AY129" i="9" s="1"/>
  <c r="B210" i="10"/>
  <c r="AJ215" i="9"/>
  <c r="B206" i="10"/>
  <c r="AJ211" i="9"/>
  <c r="B202" i="10"/>
  <c r="AJ207" i="9"/>
  <c r="B198" i="11"/>
  <c r="AJ203" i="9"/>
  <c r="B194" i="11"/>
  <c r="AJ199" i="9"/>
  <c r="B186" i="11"/>
  <c r="AJ191" i="9"/>
  <c r="B182" i="11"/>
  <c r="AJ187" i="9"/>
  <c r="B178" i="11"/>
  <c r="AJ183" i="9"/>
  <c r="B174" i="11"/>
  <c r="AJ179" i="9"/>
  <c r="B170" i="11"/>
  <c r="AJ175" i="9"/>
  <c r="B166" i="11"/>
  <c r="AJ171" i="9"/>
  <c r="B158" i="11"/>
  <c r="AJ163" i="9"/>
  <c r="B154" i="11"/>
  <c r="AJ159" i="9"/>
  <c r="B150" i="11"/>
  <c r="AJ155" i="9"/>
  <c r="B146" i="11"/>
  <c r="AJ151" i="9"/>
  <c r="B142" i="11"/>
  <c r="AJ147" i="9"/>
  <c r="AP144" i="9"/>
  <c r="AJ143" i="9"/>
  <c r="AY143" i="9" s="1"/>
  <c r="B126" i="14"/>
  <c r="AJ131" i="9"/>
  <c r="AY131" i="9" s="1"/>
  <c r="B114" i="14"/>
  <c r="AJ119" i="9"/>
  <c r="AY119" i="9" s="1"/>
  <c r="B98" i="14"/>
  <c r="AJ103" i="9"/>
  <c r="AY103" i="9" s="1"/>
  <c r="B74" i="14"/>
  <c r="AJ79" i="9"/>
  <c r="AY79" i="9" s="1"/>
  <c r="AJ322" i="9"/>
  <c r="AJ318" i="9"/>
  <c r="AJ314" i="9"/>
  <c r="AJ310" i="9"/>
  <c r="AJ306" i="9"/>
  <c r="AJ302" i="9"/>
  <c r="AJ298" i="9"/>
  <c r="AJ294" i="9"/>
  <c r="AJ290" i="9"/>
  <c r="AJ286" i="9"/>
  <c r="AJ282" i="9"/>
  <c r="AJ278" i="9"/>
  <c r="AJ274" i="9"/>
  <c r="AJ270" i="9"/>
  <c r="AJ266" i="9"/>
  <c r="AJ262" i="9"/>
  <c r="AJ258" i="9"/>
  <c r="AJ254" i="9"/>
  <c r="AJ250" i="9"/>
  <c r="AJ246" i="9"/>
  <c r="AJ242" i="9"/>
  <c r="AJ238" i="9"/>
  <c r="AJ234" i="9"/>
  <c r="AJ230" i="9"/>
  <c r="AJ226" i="9"/>
  <c r="AJ222" i="9"/>
  <c r="AJ218" i="9"/>
  <c r="AJ205" i="9"/>
  <c r="AJ189" i="9"/>
  <c r="AJ173" i="9"/>
  <c r="AJ157" i="9"/>
  <c r="AJ141" i="9"/>
  <c r="AY141" i="9" s="1"/>
  <c r="AJ93" i="9"/>
  <c r="AY93" i="9" s="1"/>
  <c r="B209" i="10"/>
  <c r="AJ214" i="9"/>
  <c r="B205" i="10"/>
  <c r="AJ210" i="9"/>
  <c r="B201" i="10"/>
  <c r="AJ206" i="9"/>
  <c r="B193" i="11"/>
  <c r="AJ198" i="9"/>
  <c r="B189" i="11"/>
  <c r="AJ194" i="9"/>
  <c r="B185" i="11"/>
  <c r="AJ190" i="9"/>
  <c r="B181" i="11"/>
  <c r="AJ186" i="9"/>
  <c r="B173" i="11"/>
  <c r="AJ178" i="9"/>
  <c r="B169" i="11"/>
  <c r="AJ174" i="9"/>
  <c r="B165" i="11"/>
  <c r="AJ170" i="9"/>
  <c r="B161" i="11"/>
  <c r="AJ166" i="9"/>
  <c r="B157" i="11"/>
  <c r="AJ162" i="9"/>
  <c r="B153" i="11"/>
  <c r="AJ158" i="9"/>
  <c r="B149" i="11"/>
  <c r="AJ154" i="9"/>
  <c r="B145" i="11"/>
  <c r="AJ150" i="9"/>
  <c r="B125" i="14"/>
  <c r="AJ130" i="9"/>
  <c r="AY130" i="9" s="1"/>
  <c r="B121" i="14"/>
  <c r="AJ126" i="9"/>
  <c r="AY126" i="9" s="1"/>
  <c r="B117" i="14"/>
  <c r="AJ122" i="9"/>
  <c r="AY122" i="9" s="1"/>
  <c r="B105" i="14"/>
  <c r="AJ110" i="9"/>
  <c r="AY110" i="9" s="1"/>
  <c r="B101" i="14"/>
  <c r="AJ106" i="9"/>
  <c r="AY106" i="9" s="1"/>
  <c r="AP7" i="9"/>
  <c r="AJ6" i="9"/>
  <c r="AY6" i="9" s="1"/>
  <c r="AJ321" i="9"/>
  <c r="AJ317" i="9"/>
  <c r="AJ313" i="9"/>
  <c r="AJ309" i="9"/>
  <c r="AJ305" i="9"/>
  <c r="AJ301" i="9"/>
  <c r="AJ297" i="9"/>
  <c r="AJ293" i="9"/>
  <c r="AJ289" i="9"/>
  <c r="AJ285" i="9"/>
  <c r="AJ281" i="9"/>
  <c r="AJ277" i="9"/>
  <c r="AJ273" i="9"/>
  <c r="AJ269" i="9"/>
  <c r="AJ265" i="9"/>
  <c r="AJ261" i="9"/>
  <c r="AJ257" i="9"/>
  <c r="AJ253" i="9"/>
  <c r="AJ249" i="9"/>
  <c r="AJ245" i="9"/>
  <c r="AJ241" i="9"/>
  <c r="AJ237" i="9"/>
  <c r="AJ233" i="9"/>
  <c r="AJ229" i="9"/>
  <c r="AJ225" i="9"/>
  <c r="AJ221" i="9"/>
  <c r="AJ217" i="9"/>
  <c r="AJ201" i="9"/>
  <c r="AJ185" i="9"/>
  <c r="AJ169" i="9"/>
  <c r="AJ153" i="9"/>
  <c r="AJ137" i="9"/>
  <c r="AY137" i="9" s="1"/>
  <c r="U199" i="10"/>
  <c r="U131" i="10"/>
  <c r="U119" i="10"/>
  <c r="U75" i="10"/>
  <c r="U39" i="10"/>
  <c r="U23" i="11"/>
  <c r="U35" i="11"/>
  <c r="U63" i="11"/>
  <c r="U67" i="11"/>
  <c r="U87" i="11"/>
  <c r="U99" i="11"/>
  <c r="U107" i="11"/>
  <c r="U115" i="11"/>
  <c r="U83" i="12"/>
  <c r="V154" i="10"/>
  <c r="U79" i="12"/>
  <c r="S125" i="11"/>
  <c r="S125" i="14"/>
  <c r="S121" i="12"/>
  <c r="S121" i="14"/>
  <c r="S117" i="10"/>
  <c r="S117" i="14"/>
  <c r="S113" i="12"/>
  <c r="S113" i="14"/>
  <c r="S109" i="12"/>
  <c r="S109" i="14"/>
  <c r="S97" i="12"/>
  <c r="S97" i="14"/>
  <c r="S93" i="12"/>
  <c r="S93" i="14"/>
  <c r="S89" i="12"/>
  <c r="S89" i="14"/>
  <c r="S85" i="12"/>
  <c r="S85" i="14"/>
  <c r="S77" i="11"/>
  <c r="S77" i="14"/>
  <c r="S65" i="12"/>
  <c r="S65" i="15"/>
  <c r="S65" i="14"/>
  <c r="S61" i="12"/>
  <c r="S61" i="15"/>
  <c r="S61" i="14"/>
  <c r="S57" i="12"/>
  <c r="S57" i="15"/>
  <c r="S57" i="14"/>
  <c r="S53" i="12"/>
  <c r="S53" i="15"/>
  <c r="S53" i="14"/>
  <c r="S49" i="11"/>
  <c r="S49" i="15"/>
  <c r="S49" i="14"/>
  <c r="S45" i="12"/>
  <c r="S45" i="15"/>
  <c r="S45" i="14"/>
  <c r="S41" i="10"/>
  <c r="S41" i="15"/>
  <c r="S41" i="14"/>
  <c r="S37" i="12"/>
  <c r="S37" i="15"/>
  <c r="S37" i="14"/>
  <c r="S33" i="15"/>
  <c r="S33" i="14"/>
  <c r="S29" i="12"/>
  <c r="S29" i="15"/>
  <c r="S29" i="14"/>
  <c r="S25" i="11"/>
  <c r="S25" i="15"/>
  <c r="S25" i="14"/>
  <c r="S21" i="12"/>
  <c r="S21" i="15"/>
  <c r="S21" i="14"/>
  <c r="S17" i="12"/>
  <c r="S17" i="15"/>
  <c r="S17" i="14"/>
  <c r="S13" i="12"/>
  <c r="S13" i="15"/>
  <c r="S13" i="14"/>
  <c r="S9" i="11"/>
  <c r="S9" i="15"/>
  <c r="S9" i="14"/>
  <c r="S5" i="12"/>
  <c r="S5" i="15"/>
  <c r="S5" i="14"/>
  <c r="AP126" i="9"/>
  <c r="B120" i="14"/>
  <c r="AP122" i="9"/>
  <c r="B116" i="14"/>
  <c r="AP118" i="9"/>
  <c r="B112" i="14"/>
  <c r="AP114" i="9"/>
  <c r="B108" i="14"/>
  <c r="AP110" i="9"/>
  <c r="B104" i="14"/>
  <c r="AP106" i="9"/>
  <c r="B100" i="14"/>
  <c r="AP102" i="9"/>
  <c r="B96" i="14"/>
  <c r="AP98" i="9"/>
  <c r="B92" i="14"/>
  <c r="AP90" i="9"/>
  <c r="B84" i="14"/>
  <c r="AP86" i="9"/>
  <c r="B80" i="14"/>
  <c r="AP82" i="9"/>
  <c r="B76" i="14"/>
  <c r="AP78" i="9"/>
  <c r="B72" i="14"/>
  <c r="AP74" i="9"/>
  <c r="B68" i="14"/>
  <c r="AP70" i="9"/>
  <c r="B64" i="15"/>
  <c r="B64" i="14"/>
  <c r="B60" i="15"/>
  <c r="B60" i="14"/>
  <c r="AP62" i="9"/>
  <c r="B56" i="15"/>
  <c r="B56" i="14"/>
  <c r="AP58" i="9"/>
  <c r="B52" i="15"/>
  <c r="B52" i="14"/>
  <c r="AP54" i="9"/>
  <c r="B48" i="15"/>
  <c r="B48" i="14"/>
  <c r="AP50" i="9"/>
  <c r="B44" i="15"/>
  <c r="B44" i="14"/>
  <c r="AP46" i="9"/>
  <c r="B40" i="15"/>
  <c r="B40" i="14"/>
  <c r="AP42" i="9"/>
  <c r="B36" i="15"/>
  <c r="B36" i="14"/>
  <c r="AP38" i="9"/>
  <c r="B32" i="15"/>
  <c r="B32" i="14"/>
  <c r="AP34" i="9"/>
  <c r="B28" i="15"/>
  <c r="B28" i="14"/>
  <c r="AP30" i="9"/>
  <c r="B24" i="15"/>
  <c r="B24" i="14"/>
  <c r="AP26" i="9"/>
  <c r="B20" i="15"/>
  <c r="B20" i="14"/>
  <c r="B16" i="15"/>
  <c r="B16" i="14"/>
  <c r="B12" i="15"/>
  <c r="B12" i="14"/>
  <c r="B8" i="15"/>
  <c r="B8" i="14"/>
  <c r="AP10" i="9"/>
  <c r="B4" i="15"/>
  <c r="B4" i="14"/>
  <c r="S127" i="12"/>
  <c r="S127" i="14"/>
  <c r="S123" i="12"/>
  <c r="S123" i="14"/>
  <c r="S119" i="12"/>
  <c r="S119" i="14"/>
  <c r="S115" i="12"/>
  <c r="S115" i="14"/>
  <c r="S107" i="10"/>
  <c r="S107" i="14"/>
  <c r="S103" i="12"/>
  <c r="S103" i="14"/>
  <c r="S99" i="12"/>
  <c r="S99" i="14"/>
  <c r="S95" i="12"/>
  <c r="S95" i="14"/>
  <c r="S87" i="10"/>
  <c r="S87" i="14"/>
  <c r="S79" i="12"/>
  <c r="S79" i="14"/>
  <c r="S71" i="10"/>
  <c r="S71" i="14"/>
  <c r="S67" i="11"/>
  <c r="S67" i="15"/>
  <c r="S67" i="14"/>
  <c r="S63" i="12"/>
  <c r="S63" i="15"/>
  <c r="S63" i="14"/>
  <c r="S59" i="11"/>
  <c r="S59" i="15"/>
  <c r="S59" i="14"/>
  <c r="S55" i="10"/>
  <c r="S55" i="15"/>
  <c r="S55" i="14"/>
  <c r="S51" i="12"/>
  <c r="S51" i="15"/>
  <c r="S51" i="14"/>
  <c r="S47" i="12"/>
  <c r="S47" i="15"/>
  <c r="S47" i="14"/>
  <c r="S43" i="12"/>
  <c r="S43" i="15"/>
  <c r="S43" i="14"/>
  <c r="S39" i="10"/>
  <c r="S39" i="15"/>
  <c r="S39" i="14"/>
  <c r="S35" i="15"/>
  <c r="S35" i="14"/>
  <c r="S31" i="11"/>
  <c r="S31" i="15"/>
  <c r="S31" i="14"/>
  <c r="S27" i="12"/>
  <c r="S27" i="15"/>
  <c r="S27" i="14"/>
  <c r="S23" i="12"/>
  <c r="S23" i="15"/>
  <c r="S23" i="14"/>
  <c r="S19" i="12"/>
  <c r="S19" i="15"/>
  <c r="S19" i="14"/>
  <c r="S15" i="15"/>
  <c r="S15" i="14"/>
  <c r="S11" i="12"/>
  <c r="S11" i="15"/>
  <c r="S11" i="14"/>
  <c r="S7" i="10"/>
  <c r="S7" i="15"/>
  <c r="S7" i="14"/>
  <c r="S3" i="11"/>
  <c r="S3" i="15"/>
  <c r="S3" i="14"/>
  <c r="AP128" i="9"/>
  <c r="B122" i="14"/>
  <c r="AP124" i="9"/>
  <c r="B118" i="14"/>
  <c r="AP116" i="9"/>
  <c r="B110" i="14"/>
  <c r="AP112" i="9"/>
  <c r="B106" i="14"/>
  <c r="AP108" i="9"/>
  <c r="B102" i="14"/>
  <c r="AP100" i="9"/>
  <c r="B94" i="14"/>
  <c r="AP96" i="9"/>
  <c r="B90" i="14"/>
  <c r="AP92" i="9"/>
  <c r="B86" i="14"/>
  <c r="AP88" i="9"/>
  <c r="B82" i="14"/>
  <c r="AP84" i="9"/>
  <c r="B78" i="14"/>
  <c r="AP76" i="9"/>
  <c r="B70" i="14"/>
  <c r="AP72" i="9"/>
  <c r="B66" i="15"/>
  <c r="B66" i="14"/>
  <c r="AP68" i="9"/>
  <c r="B62" i="15"/>
  <c r="B62" i="14"/>
  <c r="AP64" i="9"/>
  <c r="B58" i="15"/>
  <c r="B58" i="14"/>
  <c r="B54" i="15"/>
  <c r="B54" i="14"/>
  <c r="AP56" i="9"/>
  <c r="B50" i="15"/>
  <c r="B50" i="14"/>
  <c r="AP52" i="9"/>
  <c r="B46" i="15"/>
  <c r="B46" i="14"/>
  <c r="AP48" i="9"/>
  <c r="B42" i="15"/>
  <c r="B42" i="14"/>
  <c r="AP44" i="9"/>
  <c r="B38" i="15"/>
  <c r="B38" i="14"/>
  <c r="AP40" i="9"/>
  <c r="B34" i="15"/>
  <c r="B34" i="14"/>
  <c r="AP36" i="9"/>
  <c r="B30" i="15"/>
  <c r="B30" i="14"/>
  <c r="AP32" i="9"/>
  <c r="B26" i="15"/>
  <c r="B26" i="14"/>
  <c r="AP28" i="9"/>
  <c r="B22" i="15"/>
  <c r="B22" i="14"/>
  <c r="AP24" i="9"/>
  <c r="B18" i="15"/>
  <c r="B18" i="14"/>
  <c r="AP20" i="9"/>
  <c r="B14" i="15"/>
  <c r="B14" i="14"/>
  <c r="AP16" i="9"/>
  <c r="B10" i="15"/>
  <c r="B10" i="14"/>
  <c r="AP12" i="9"/>
  <c r="B6" i="15"/>
  <c r="B6" i="14"/>
  <c r="AP8" i="9"/>
  <c r="B2" i="15"/>
  <c r="B2" i="14"/>
  <c r="U126" i="14"/>
  <c r="U118" i="14"/>
  <c r="U114" i="14"/>
  <c r="U110" i="14"/>
  <c r="U106" i="14"/>
  <c r="U102" i="14"/>
  <c r="U98" i="14"/>
  <c r="U94" i="14"/>
  <c r="U90" i="14"/>
  <c r="U86" i="14"/>
  <c r="U82" i="14"/>
  <c r="U78" i="14"/>
  <c r="U74" i="14"/>
  <c r="U70" i="14"/>
  <c r="U66" i="15"/>
  <c r="U66" i="14"/>
  <c r="U62" i="15"/>
  <c r="U62" i="14"/>
  <c r="U58" i="15"/>
  <c r="U58" i="14"/>
  <c r="U54" i="15"/>
  <c r="U54" i="14"/>
  <c r="U50" i="15"/>
  <c r="U50" i="14"/>
  <c r="U46" i="15"/>
  <c r="U46" i="14"/>
  <c r="U42" i="15"/>
  <c r="U42" i="14"/>
  <c r="U38" i="15"/>
  <c r="U38" i="14"/>
  <c r="U34" i="15"/>
  <c r="U34" i="14"/>
  <c r="U30" i="15"/>
  <c r="U30" i="14"/>
  <c r="U26" i="15"/>
  <c r="U26" i="14"/>
  <c r="U22" i="15"/>
  <c r="U22" i="14"/>
  <c r="U18" i="15"/>
  <c r="U18" i="14"/>
  <c r="U14" i="15"/>
  <c r="U14" i="14"/>
  <c r="U10" i="15"/>
  <c r="U10" i="14"/>
  <c r="U6" i="15"/>
  <c r="U6" i="14"/>
  <c r="U2" i="15"/>
  <c r="U2" i="14"/>
  <c r="V121" i="12"/>
  <c r="V121" i="14"/>
  <c r="V113" i="12"/>
  <c r="V113" i="14"/>
  <c r="V109" i="10"/>
  <c r="V109" i="14"/>
  <c r="V105" i="10"/>
  <c r="V105" i="14"/>
  <c r="V81" i="11"/>
  <c r="V81" i="14"/>
  <c r="V77" i="10"/>
  <c r="V77" i="14"/>
  <c r="V65" i="15"/>
  <c r="V65" i="14"/>
  <c r="V61" i="10"/>
  <c r="V61" i="15"/>
  <c r="V61" i="14"/>
  <c r="V57" i="15"/>
  <c r="V57" i="14"/>
  <c r="V53" i="15"/>
  <c r="V53" i="14"/>
  <c r="V49" i="15"/>
  <c r="V49" i="14"/>
  <c r="V45" i="10"/>
  <c r="V45" i="15"/>
  <c r="V45" i="14"/>
  <c r="V41" i="15"/>
  <c r="V41" i="14"/>
  <c r="V37" i="15"/>
  <c r="V37" i="14"/>
  <c r="V33" i="10"/>
  <c r="V33" i="15"/>
  <c r="V33" i="14"/>
  <c r="V29" i="15"/>
  <c r="V29" i="14"/>
  <c r="V25" i="11"/>
  <c r="V25" i="15"/>
  <c r="V25" i="14"/>
  <c r="V21" i="15"/>
  <c r="V21" i="14"/>
  <c r="V17" i="12"/>
  <c r="V17" i="15"/>
  <c r="V17" i="14"/>
  <c r="V13" i="12"/>
  <c r="V13" i="15"/>
  <c r="V13" i="14"/>
  <c r="V9" i="12"/>
  <c r="V9" i="15"/>
  <c r="V9" i="14"/>
  <c r="V5" i="15"/>
  <c r="V5" i="14"/>
  <c r="W64" i="15"/>
  <c r="W64" i="14"/>
  <c r="W60" i="15"/>
  <c r="W60" i="14"/>
  <c r="W56" i="15"/>
  <c r="W56" i="14"/>
  <c r="W52" i="15"/>
  <c r="W52" i="14"/>
  <c r="W48" i="15"/>
  <c r="W48" i="14"/>
  <c r="W44" i="15"/>
  <c r="W44" i="14"/>
  <c r="W40" i="15"/>
  <c r="W40" i="14"/>
  <c r="W36" i="15"/>
  <c r="W36" i="14"/>
  <c r="W32" i="15"/>
  <c r="W32" i="14"/>
  <c r="W28" i="15"/>
  <c r="W28" i="14"/>
  <c r="W24" i="15"/>
  <c r="W24" i="14"/>
  <c r="W20" i="15"/>
  <c r="W20" i="14"/>
  <c r="W16" i="15"/>
  <c r="W16" i="14"/>
  <c r="W12" i="15"/>
  <c r="W12" i="14"/>
  <c r="W8" i="15"/>
  <c r="W8" i="14"/>
  <c r="W4" i="15"/>
  <c r="W4" i="14"/>
  <c r="X67" i="15"/>
  <c r="X67" i="14"/>
  <c r="X63" i="15"/>
  <c r="X63" i="14"/>
  <c r="X59" i="15"/>
  <c r="X59" i="14"/>
  <c r="X55" i="15"/>
  <c r="X55" i="14"/>
  <c r="X51" i="15"/>
  <c r="X51" i="14"/>
  <c r="X47" i="15"/>
  <c r="X47" i="14"/>
  <c r="X43" i="15"/>
  <c r="X43" i="14"/>
  <c r="X39" i="15"/>
  <c r="X39" i="14"/>
  <c r="X35" i="15"/>
  <c r="X35" i="14"/>
  <c r="X31" i="15"/>
  <c r="X31" i="14"/>
  <c r="X27" i="15"/>
  <c r="X27" i="14"/>
  <c r="X23" i="15"/>
  <c r="X23" i="14"/>
  <c r="X19" i="15"/>
  <c r="X19" i="14"/>
  <c r="X15" i="15"/>
  <c r="X15" i="14"/>
  <c r="X11" i="15"/>
  <c r="X11" i="14"/>
  <c r="X7" i="15"/>
  <c r="X7" i="14"/>
  <c r="X3" i="15"/>
  <c r="X3" i="14"/>
  <c r="Y122" i="10"/>
  <c r="Y122" i="14"/>
  <c r="Y114" i="10"/>
  <c r="Y114" i="14"/>
  <c r="Y98" i="12"/>
  <c r="Y98" i="14"/>
  <c r="Y82" i="12"/>
  <c r="Y82" i="14"/>
  <c r="Y66" i="12"/>
  <c r="Y66" i="15"/>
  <c r="Y66" i="14"/>
  <c r="Y62" i="15"/>
  <c r="Y62" i="14"/>
  <c r="Y58" i="15"/>
  <c r="Y58" i="14"/>
  <c r="Y54" i="15"/>
  <c r="Y54" i="14"/>
  <c r="Y50" i="12"/>
  <c r="Y50" i="15"/>
  <c r="Y50" i="14"/>
  <c r="Y46" i="15"/>
  <c r="Y46" i="14"/>
  <c r="Y42" i="15"/>
  <c r="Y42" i="14"/>
  <c r="Y38" i="15"/>
  <c r="Y38" i="14"/>
  <c r="Y34" i="12"/>
  <c r="Y34" i="15"/>
  <c r="Y34" i="14"/>
  <c r="Y30" i="11"/>
  <c r="Y30" i="15"/>
  <c r="Y30" i="14"/>
  <c r="Y26" i="15"/>
  <c r="Y26" i="14"/>
  <c r="Y22" i="15"/>
  <c r="Y22" i="14"/>
  <c r="Y18" i="12"/>
  <c r="Y18" i="15"/>
  <c r="Y18" i="14"/>
  <c r="Y14" i="15"/>
  <c r="Y14" i="14"/>
  <c r="Y10" i="15"/>
  <c r="Y10" i="14"/>
  <c r="Y6" i="15"/>
  <c r="Y6" i="14"/>
  <c r="Y2" i="15"/>
  <c r="Y2" i="14"/>
  <c r="Z124" i="10"/>
  <c r="Z124" i="14"/>
  <c r="Z120" i="10"/>
  <c r="Z120" i="14"/>
  <c r="Z100" i="10"/>
  <c r="Z100" i="14"/>
  <c r="Z96" i="10"/>
  <c r="Z96" i="14"/>
  <c r="Z92" i="10"/>
  <c r="Z92" i="14"/>
  <c r="Z88" i="10"/>
  <c r="Z88" i="14"/>
  <c r="Z84" i="10"/>
  <c r="Z84" i="14"/>
  <c r="Z80" i="10"/>
  <c r="Z80" i="14"/>
  <c r="Z76" i="10"/>
  <c r="Z76" i="14"/>
  <c r="Z64" i="15"/>
  <c r="Z64" i="14"/>
  <c r="Z60" i="15"/>
  <c r="Z60" i="14"/>
  <c r="Z56" i="10"/>
  <c r="Z56" i="15"/>
  <c r="Z56" i="14"/>
  <c r="Z52" i="10"/>
  <c r="Z52" i="15"/>
  <c r="Z52" i="14"/>
  <c r="Z48" i="10"/>
  <c r="Z48" i="15"/>
  <c r="Z48" i="14"/>
  <c r="Z44" i="10"/>
  <c r="Z44" i="15"/>
  <c r="Z44" i="14"/>
  <c r="Z40" i="10"/>
  <c r="Z40" i="15"/>
  <c r="Z40" i="14"/>
  <c r="Z36" i="10"/>
  <c r="Z36" i="15"/>
  <c r="Z36" i="14"/>
  <c r="Z32" i="10"/>
  <c r="Z32" i="15"/>
  <c r="Z32" i="14"/>
  <c r="Z28" i="10"/>
  <c r="Z28" i="15"/>
  <c r="Z28" i="14"/>
  <c r="Z24" i="15"/>
  <c r="Z24" i="14"/>
  <c r="Z20" i="15"/>
  <c r="Z20" i="14"/>
  <c r="Z16" i="12"/>
  <c r="Z16" i="15"/>
  <c r="Z16" i="14"/>
  <c r="Z12" i="12"/>
  <c r="Z12" i="15"/>
  <c r="Z12" i="14"/>
  <c r="Z8" i="12"/>
  <c r="Z8" i="15"/>
  <c r="Z8" i="14"/>
  <c r="Z4" i="12"/>
  <c r="Z4" i="15"/>
  <c r="Z4" i="14"/>
  <c r="AA126" i="12"/>
  <c r="AA126" i="14"/>
  <c r="AA122" i="12"/>
  <c r="AA122" i="14"/>
  <c r="AA118" i="12"/>
  <c r="AA118" i="14"/>
  <c r="AA114" i="12"/>
  <c r="AA114" i="14"/>
  <c r="AA110" i="12"/>
  <c r="AA110" i="14"/>
  <c r="AA106" i="12"/>
  <c r="AA106" i="14"/>
  <c r="AA102" i="12"/>
  <c r="AA102" i="14"/>
  <c r="AA98" i="12"/>
  <c r="AA98" i="14"/>
  <c r="AA94" i="12"/>
  <c r="AA94" i="14"/>
  <c r="AA90" i="12"/>
  <c r="AA90" i="14"/>
  <c r="AA86" i="12"/>
  <c r="AA86" i="14"/>
  <c r="AA82" i="12"/>
  <c r="AA82" i="14"/>
  <c r="AA78" i="12"/>
  <c r="AA78" i="14"/>
  <c r="AA74" i="12"/>
  <c r="AA74" i="14"/>
  <c r="AA70" i="12"/>
  <c r="AA70" i="14"/>
  <c r="AA66" i="12"/>
  <c r="AA66" i="15"/>
  <c r="AA66" i="14"/>
  <c r="AA62" i="12"/>
  <c r="AA62" i="15"/>
  <c r="AA62" i="14"/>
  <c r="AA58" i="12"/>
  <c r="AA58" i="15"/>
  <c r="AA58" i="14"/>
  <c r="AA54" i="12"/>
  <c r="AA54" i="15"/>
  <c r="AA54" i="14"/>
  <c r="AA50" i="12"/>
  <c r="AA50" i="15"/>
  <c r="AA50" i="14"/>
  <c r="AA46" i="12"/>
  <c r="AA46" i="15"/>
  <c r="AA46" i="14"/>
  <c r="AA42" i="12"/>
  <c r="AA42" i="15"/>
  <c r="AA42" i="14"/>
  <c r="AA38" i="12"/>
  <c r="AA38" i="15"/>
  <c r="AA38" i="14"/>
  <c r="AA34" i="15"/>
  <c r="AA34" i="14"/>
  <c r="AA30" i="15"/>
  <c r="AA30" i="14"/>
  <c r="AA26" i="15"/>
  <c r="AA26" i="14"/>
  <c r="AA22" i="15"/>
  <c r="AA22" i="14"/>
  <c r="AA18" i="15"/>
  <c r="AA18" i="14"/>
  <c r="AA14" i="15"/>
  <c r="AA14" i="14"/>
  <c r="AA10" i="15"/>
  <c r="AA10" i="14"/>
  <c r="AA6" i="15"/>
  <c r="AA6" i="14"/>
  <c r="AA2" i="10"/>
  <c r="AA2" i="15"/>
  <c r="AA2" i="14"/>
  <c r="AB100" i="10"/>
  <c r="AB100" i="14"/>
  <c r="AB96" i="10"/>
  <c r="AB96" i="14"/>
  <c r="AB92" i="10"/>
  <c r="AB92" i="14"/>
  <c r="AB88" i="10"/>
  <c r="AB88" i="14"/>
  <c r="AB84" i="10"/>
  <c r="AB84" i="14"/>
  <c r="AB80" i="10"/>
  <c r="AB80" i="14"/>
  <c r="AB76" i="10"/>
  <c r="AB76" i="14"/>
  <c r="AB72" i="10"/>
  <c r="AB72" i="14"/>
  <c r="AB68" i="10"/>
  <c r="AB68" i="14"/>
  <c r="AB64" i="10"/>
  <c r="AB64" i="15"/>
  <c r="AB64" i="14"/>
  <c r="AB60" i="10"/>
  <c r="AB60" i="15"/>
  <c r="AB60" i="14"/>
  <c r="AB56" i="10"/>
  <c r="AB56" i="15"/>
  <c r="AB56" i="14"/>
  <c r="AB52" i="10"/>
  <c r="AB52" i="15"/>
  <c r="AB52" i="14"/>
  <c r="AB48" i="10"/>
  <c r="AB48" i="15"/>
  <c r="AB48" i="14"/>
  <c r="AB44" i="10"/>
  <c r="AB44" i="15"/>
  <c r="AB44" i="14"/>
  <c r="AB40" i="10"/>
  <c r="AB40" i="15"/>
  <c r="AB40" i="14"/>
  <c r="AB36" i="10"/>
  <c r="AB36" i="15"/>
  <c r="AB36" i="14"/>
  <c r="AB32" i="10"/>
  <c r="AB32" i="15"/>
  <c r="AB32" i="14"/>
  <c r="AB28" i="10"/>
  <c r="AB28" i="15"/>
  <c r="AB28" i="14"/>
  <c r="AB24" i="10"/>
  <c r="AB24" i="15"/>
  <c r="AB24" i="14"/>
  <c r="AB20" i="15"/>
  <c r="AB20" i="14"/>
  <c r="AB16" i="15"/>
  <c r="AB16" i="14"/>
  <c r="AB12" i="15"/>
  <c r="AB12" i="14"/>
  <c r="AB8" i="15"/>
  <c r="AB8" i="14"/>
  <c r="AB4" i="15"/>
  <c r="AB4" i="14"/>
  <c r="AC126" i="12"/>
  <c r="AC126" i="14"/>
  <c r="AC122" i="12"/>
  <c r="AC122" i="14"/>
  <c r="AC118" i="12"/>
  <c r="AC118" i="14"/>
  <c r="AC114" i="12"/>
  <c r="AC114" i="14"/>
  <c r="AC110" i="12"/>
  <c r="AC110" i="14"/>
  <c r="AC106" i="12"/>
  <c r="AC106" i="14"/>
  <c r="AC102" i="12"/>
  <c r="AC102" i="14"/>
  <c r="AC98" i="12"/>
  <c r="AC98" i="14"/>
  <c r="AC94" i="12"/>
  <c r="AC94" i="14"/>
  <c r="AC90" i="12"/>
  <c r="AC90" i="14"/>
  <c r="AC86" i="12"/>
  <c r="AC86" i="14"/>
  <c r="AC82" i="12"/>
  <c r="AC82" i="14"/>
  <c r="AC78" i="12"/>
  <c r="AC78" i="14"/>
  <c r="AC74" i="12"/>
  <c r="AC74" i="14"/>
  <c r="AC70" i="12"/>
  <c r="AC70" i="14"/>
  <c r="AC66" i="12"/>
  <c r="AC66" i="15"/>
  <c r="AC66" i="14"/>
  <c r="AC62" i="12"/>
  <c r="AC62" i="15"/>
  <c r="AC62" i="14"/>
  <c r="AC58" i="12"/>
  <c r="AC58" i="15"/>
  <c r="AC58" i="14"/>
  <c r="AC54" i="12"/>
  <c r="AC54" i="15"/>
  <c r="AC54" i="14"/>
  <c r="AC50" i="12"/>
  <c r="AC50" i="15"/>
  <c r="AC50" i="14"/>
  <c r="AC46" i="15"/>
  <c r="AC46" i="14"/>
  <c r="AC42" i="15"/>
  <c r="AC42" i="14"/>
  <c r="AC38" i="15"/>
  <c r="AC38" i="14"/>
  <c r="AC34" i="15"/>
  <c r="AC34" i="14"/>
  <c r="AC30" i="12"/>
  <c r="AC30" i="15"/>
  <c r="AC30" i="14"/>
  <c r="AC26" i="12"/>
  <c r="AC26" i="15"/>
  <c r="AC26" i="14"/>
  <c r="AC22" i="12"/>
  <c r="AC22" i="15"/>
  <c r="AC22" i="14"/>
  <c r="AC18" i="12"/>
  <c r="AC18" i="15"/>
  <c r="AC18" i="14"/>
  <c r="AC14" i="12"/>
  <c r="AC14" i="15"/>
  <c r="AC14" i="14"/>
  <c r="AC10" i="15"/>
  <c r="AC10" i="14"/>
  <c r="AC6" i="15"/>
  <c r="AC6" i="14"/>
  <c r="AC2" i="15"/>
  <c r="AC2" i="14"/>
  <c r="AD125" i="10"/>
  <c r="AD125" i="14"/>
  <c r="AD121" i="10"/>
  <c r="AD121" i="14"/>
  <c r="AD117" i="10"/>
  <c r="AD117" i="14"/>
  <c r="AD113" i="10"/>
  <c r="AD113" i="14"/>
  <c r="AD109" i="10"/>
  <c r="AD109" i="14"/>
  <c r="AD105" i="10"/>
  <c r="AD105" i="14"/>
  <c r="AD101" i="10"/>
  <c r="AD101" i="14"/>
  <c r="AD97" i="10"/>
  <c r="AD97" i="14"/>
  <c r="AD93" i="10"/>
  <c r="AD93" i="14"/>
  <c r="AD89" i="10"/>
  <c r="AD89" i="14"/>
  <c r="AD85" i="10"/>
  <c r="AD85" i="14"/>
  <c r="AD81" i="10"/>
  <c r="AD81" i="14"/>
  <c r="AD77" i="10"/>
  <c r="AD77" i="14"/>
  <c r="AD73" i="10"/>
  <c r="AD73" i="14"/>
  <c r="AD69" i="10"/>
  <c r="AD69" i="14"/>
  <c r="AD65" i="10"/>
  <c r="AD65" i="15"/>
  <c r="AD65" i="14"/>
  <c r="AD61" i="10"/>
  <c r="AD61" i="15"/>
  <c r="AD61" i="14"/>
  <c r="AD57" i="10"/>
  <c r="AD57" i="15"/>
  <c r="AD57" i="14"/>
  <c r="AD53" i="10"/>
  <c r="AD53" i="15"/>
  <c r="AD53" i="14"/>
  <c r="AD49" i="10"/>
  <c r="AD49" i="15"/>
  <c r="AD49" i="14"/>
  <c r="AD45" i="10"/>
  <c r="AD45" i="15"/>
  <c r="AD45" i="14"/>
  <c r="AD41" i="10"/>
  <c r="AD41" i="15"/>
  <c r="AD41" i="14"/>
  <c r="AD37" i="15"/>
  <c r="AD37" i="14"/>
  <c r="AD33" i="10"/>
  <c r="AD33" i="15"/>
  <c r="AD33" i="14"/>
  <c r="AD29" i="10"/>
  <c r="AD29" i="15"/>
  <c r="AD29" i="14"/>
  <c r="AD25" i="10"/>
  <c r="AD25" i="15"/>
  <c r="AD25" i="14"/>
  <c r="AD21" i="15"/>
  <c r="AD21" i="14"/>
  <c r="AD17" i="15"/>
  <c r="AD17" i="14"/>
  <c r="AD13" i="15"/>
  <c r="AD13" i="14"/>
  <c r="AD9" i="15"/>
  <c r="AD9" i="14"/>
  <c r="AD5" i="15"/>
  <c r="AD5" i="14"/>
  <c r="T66" i="15"/>
  <c r="T66" i="14"/>
  <c r="T62" i="15"/>
  <c r="T62" i="14"/>
  <c r="T58" i="15"/>
  <c r="T58" i="14"/>
  <c r="T54" i="15"/>
  <c r="T54" i="14"/>
  <c r="T50" i="15"/>
  <c r="T50" i="14"/>
  <c r="T46" i="15"/>
  <c r="T46" i="14"/>
  <c r="T42" i="15"/>
  <c r="T42" i="14"/>
  <c r="T38" i="15"/>
  <c r="T38" i="14"/>
  <c r="T34" i="15"/>
  <c r="T34" i="14"/>
  <c r="T30" i="15"/>
  <c r="T30" i="14"/>
  <c r="T26" i="15"/>
  <c r="T26" i="14"/>
  <c r="T22" i="15"/>
  <c r="T22" i="14"/>
  <c r="T18" i="15"/>
  <c r="T18" i="14"/>
  <c r="T14" i="15"/>
  <c r="T14" i="14"/>
  <c r="T10" i="15"/>
  <c r="T10" i="14"/>
  <c r="T6" i="15"/>
  <c r="T6" i="14"/>
  <c r="T2" i="15"/>
  <c r="T2" i="14"/>
  <c r="AE112" i="10"/>
  <c r="AE112" i="14"/>
  <c r="AE108" i="10"/>
  <c r="AE108" i="14"/>
  <c r="AE96" i="10"/>
  <c r="AE96" i="14"/>
  <c r="AE92" i="11"/>
  <c r="AE92" i="14"/>
  <c r="AE76" i="10"/>
  <c r="AE76" i="14"/>
  <c r="AE64" i="14"/>
  <c r="AE60" i="10"/>
  <c r="AE60" i="14"/>
  <c r="AE56" i="14"/>
  <c r="AE52" i="14"/>
  <c r="AE48" i="14"/>
  <c r="AE44" i="10"/>
  <c r="AE44" i="14"/>
  <c r="AE40" i="14"/>
  <c r="AE36" i="14"/>
  <c r="AE32" i="14"/>
  <c r="AE28" i="10"/>
  <c r="AE28" i="14"/>
  <c r="AE24" i="14"/>
  <c r="AE20" i="14"/>
  <c r="AE16" i="14"/>
  <c r="AE12" i="14"/>
  <c r="AE8" i="14"/>
  <c r="S122" i="12"/>
  <c r="S122" i="14"/>
  <c r="S118" i="11"/>
  <c r="S118" i="14"/>
  <c r="S114" i="12"/>
  <c r="S114" i="14"/>
  <c r="S102" i="12"/>
  <c r="S102" i="14"/>
  <c r="S98" i="11"/>
  <c r="S98" i="14"/>
  <c r="S94" i="12"/>
  <c r="S94" i="14"/>
  <c r="S86" i="12"/>
  <c r="S86" i="14"/>
  <c r="S78" i="11"/>
  <c r="S78" i="14"/>
  <c r="S66" i="10"/>
  <c r="S66" i="15"/>
  <c r="S66" i="14"/>
  <c r="S62" i="12"/>
  <c r="S62" i="15"/>
  <c r="S62" i="14"/>
  <c r="S58" i="12"/>
  <c r="S58" i="15"/>
  <c r="S58" i="14"/>
  <c r="S54" i="12"/>
  <c r="S54" i="15"/>
  <c r="S54" i="14"/>
  <c r="S50" i="10"/>
  <c r="S50" i="15"/>
  <c r="S50" i="14"/>
  <c r="S46" i="12"/>
  <c r="S46" i="15"/>
  <c r="S46" i="14"/>
  <c r="S42" i="10"/>
  <c r="S42" i="15"/>
  <c r="S42" i="14"/>
  <c r="S38" i="12"/>
  <c r="S38" i="15"/>
  <c r="S38" i="14"/>
  <c r="S34" i="12"/>
  <c r="S34" i="15"/>
  <c r="S34" i="14"/>
  <c r="S30" i="12"/>
  <c r="S30" i="15"/>
  <c r="S30" i="14"/>
  <c r="S26" i="10"/>
  <c r="S26" i="15"/>
  <c r="S26" i="14"/>
  <c r="S22" i="12"/>
  <c r="S22" i="15"/>
  <c r="S22" i="14"/>
  <c r="S18" i="11"/>
  <c r="S18" i="15"/>
  <c r="S18" i="14"/>
  <c r="S14" i="15"/>
  <c r="S14" i="14"/>
  <c r="S10" i="12"/>
  <c r="S10" i="15"/>
  <c r="S10" i="14"/>
  <c r="S6" i="10"/>
  <c r="S6" i="15"/>
  <c r="S6" i="14"/>
  <c r="S2" i="11"/>
  <c r="S2" i="15"/>
  <c r="S2" i="14"/>
  <c r="AP119" i="9"/>
  <c r="B113" i="14"/>
  <c r="AP115" i="9"/>
  <c r="B109" i="14"/>
  <c r="AP103" i="9"/>
  <c r="B97" i="14"/>
  <c r="AP99" i="9"/>
  <c r="B93" i="14"/>
  <c r="AP95" i="9"/>
  <c r="B89" i="14"/>
  <c r="AP91" i="9"/>
  <c r="B85" i="14"/>
  <c r="AP87" i="9"/>
  <c r="B81" i="14"/>
  <c r="AP83" i="9"/>
  <c r="B77" i="14"/>
  <c r="AP79" i="9"/>
  <c r="B73" i="14"/>
  <c r="AP75" i="9"/>
  <c r="B69" i="14"/>
  <c r="AP71" i="9"/>
  <c r="B65" i="15"/>
  <c r="B65" i="14"/>
  <c r="B61" i="15"/>
  <c r="B61" i="14"/>
  <c r="AP63" i="9"/>
  <c r="B57" i="15"/>
  <c r="B57" i="14"/>
  <c r="AP59" i="9"/>
  <c r="B53" i="15"/>
  <c r="B53" i="14"/>
  <c r="B49" i="15"/>
  <c r="B49" i="14"/>
  <c r="AP51" i="9"/>
  <c r="B45" i="15"/>
  <c r="B45" i="14"/>
  <c r="B41" i="15"/>
  <c r="B41" i="14"/>
  <c r="B37" i="15"/>
  <c r="B37" i="14"/>
  <c r="B33" i="15"/>
  <c r="B33" i="14"/>
  <c r="AP35" i="9"/>
  <c r="B29" i="15"/>
  <c r="B29" i="14"/>
  <c r="B25" i="15"/>
  <c r="B25" i="14"/>
  <c r="AP27" i="9"/>
  <c r="B21" i="15"/>
  <c r="B21" i="14"/>
  <c r="AP23" i="9"/>
  <c r="B17" i="15"/>
  <c r="B17" i="14"/>
  <c r="B13" i="15"/>
  <c r="B13" i="14"/>
  <c r="B9" i="15"/>
  <c r="B9" i="14"/>
  <c r="B5" i="15"/>
  <c r="B5" i="14"/>
  <c r="U125" i="10"/>
  <c r="U125" i="14"/>
  <c r="U121" i="12"/>
  <c r="U121" i="14"/>
  <c r="U113" i="12"/>
  <c r="U113" i="14"/>
  <c r="U101" i="11"/>
  <c r="U101" i="14"/>
  <c r="U97" i="12"/>
  <c r="U97" i="14"/>
  <c r="U93" i="12"/>
  <c r="U93" i="14"/>
  <c r="U89" i="10"/>
  <c r="U89" i="14"/>
  <c r="U73" i="11"/>
  <c r="U73" i="14"/>
  <c r="U65" i="10"/>
  <c r="U65" i="15"/>
  <c r="U65" i="14"/>
  <c r="U61" i="15"/>
  <c r="U61" i="14"/>
  <c r="U57" i="12"/>
  <c r="U57" i="15"/>
  <c r="U57" i="14"/>
  <c r="U53" i="15"/>
  <c r="U53" i="14"/>
  <c r="U49" i="11"/>
  <c r="U49" i="15"/>
  <c r="U49" i="14"/>
  <c r="U45" i="12"/>
  <c r="U45" i="15"/>
  <c r="U45" i="14"/>
  <c r="U41" i="10"/>
  <c r="U41" i="15"/>
  <c r="U41" i="14"/>
  <c r="U37" i="11"/>
  <c r="U37" i="15"/>
  <c r="U37" i="14"/>
  <c r="U33" i="12"/>
  <c r="U33" i="15"/>
  <c r="U33" i="14"/>
  <c r="U29" i="10"/>
  <c r="U29" i="15"/>
  <c r="U29" i="14"/>
  <c r="U25" i="15"/>
  <c r="U25" i="14"/>
  <c r="U21" i="15"/>
  <c r="U21" i="14"/>
  <c r="U17" i="12"/>
  <c r="U17" i="15"/>
  <c r="U17" i="14"/>
  <c r="U13" i="11"/>
  <c r="U13" i="15"/>
  <c r="U13" i="14"/>
  <c r="U9" i="11"/>
  <c r="U9" i="15"/>
  <c r="U9" i="14"/>
  <c r="U5" i="15"/>
  <c r="U5" i="14"/>
  <c r="V124" i="12"/>
  <c r="V124" i="14"/>
  <c r="V120" i="10"/>
  <c r="V120" i="14"/>
  <c r="V116" i="12"/>
  <c r="V116" i="14"/>
  <c r="V112" i="12"/>
  <c r="V112" i="14"/>
  <c r="V100" i="12"/>
  <c r="V100" i="14"/>
  <c r="V96" i="12"/>
  <c r="V96" i="14"/>
  <c r="V80" i="12"/>
  <c r="V80" i="14"/>
  <c r="V76" i="12"/>
  <c r="V76" i="14"/>
  <c r="V64" i="12"/>
  <c r="V64" i="15"/>
  <c r="V64" i="14"/>
  <c r="V60" i="12"/>
  <c r="V60" i="15"/>
  <c r="V60" i="14"/>
  <c r="V56" i="11"/>
  <c r="V56" i="15"/>
  <c r="V56" i="14"/>
  <c r="V52" i="12"/>
  <c r="V52" i="15"/>
  <c r="V52" i="14"/>
  <c r="V48" i="12"/>
  <c r="V48" i="15"/>
  <c r="V48" i="14"/>
  <c r="V44" i="12"/>
  <c r="V44" i="15"/>
  <c r="V44" i="14"/>
  <c r="V40" i="10"/>
  <c r="V40" i="15"/>
  <c r="V40" i="14"/>
  <c r="V36" i="11"/>
  <c r="V36" i="15"/>
  <c r="V36" i="14"/>
  <c r="V32" i="12"/>
  <c r="V32" i="15"/>
  <c r="V32" i="14"/>
  <c r="V28" i="12"/>
  <c r="V28" i="15"/>
  <c r="V28" i="14"/>
  <c r="V24" i="12"/>
  <c r="V24" i="15"/>
  <c r="V24" i="14"/>
  <c r="V20" i="11"/>
  <c r="V20" i="15"/>
  <c r="V20" i="14"/>
  <c r="V16" i="12"/>
  <c r="V16" i="15"/>
  <c r="V16" i="14"/>
  <c r="V12" i="15"/>
  <c r="V12" i="14"/>
  <c r="V8" i="12"/>
  <c r="V8" i="15"/>
  <c r="V8" i="14"/>
  <c r="V4" i="15"/>
  <c r="V4" i="14"/>
  <c r="W91" i="12"/>
  <c r="W91" i="14"/>
  <c r="W67" i="15"/>
  <c r="W67" i="14"/>
  <c r="W63" i="15"/>
  <c r="W63" i="14"/>
  <c r="W59" i="15"/>
  <c r="W59" i="14"/>
  <c r="W55" i="15"/>
  <c r="W55" i="14"/>
  <c r="W51" i="15"/>
  <c r="W51" i="14"/>
  <c r="W47" i="15"/>
  <c r="W47" i="14"/>
  <c r="W43" i="15"/>
  <c r="W43" i="14"/>
  <c r="W39" i="15"/>
  <c r="W39" i="14"/>
  <c r="W35" i="15"/>
  <c r="W35" i="14"/>
  <c r="W31" i="15"/>
  <c r="W31" i="14"/>
  <c r="W27" i="15"/>
  <c r="W27" i="14"/>
  <c r="W23" i="15"/>
  <c r="W23" i="14"/>
  <c r="W19" i="15"/>
  <c r="W19" i="14"/>
  <c r="W15" i="15"/>
  <c r="W15" i="14"/>
  <c r="W11" i="15"/>
  <c r="W11" i="14"/>
  <c r="W7" i="15"/>
  <c r="W7" i="14"/>
  <c r="W3" i="15"/>
  <c r="W3" i="14"/>
  <c r="X66" i="15"/>
  <c r="X66" i="14"/>
  <c r="X62" i="15"/>
  <c r="X62" i="14"/>
  <c r="X58" i="15"/>
  <c r="X58" i="14"/>
  <c r="X54" i="15"/>
  <c r="X54" i="14"/>
  <c r="X50" i="15"/>
  <c r="X50" i="14"/>
  <c r="X46" i="15"/>
  <c r="X46" i="14"/>
  <c r="X42" i="15"/>
  <c r="X42" i="14"/>
  <c r="X38" i="15"/>
  <c r="X38" i="14"/>
  <c r="X34" i="15"/>
  <c r="X34" i="14"/>
  <c r="X30" i="15"/>
  <c r="X30" i="14"/>
  <c r="X26" i="15"/>
  <c r="X26" i="14"/>
  <c r="X22" i="15"/>
  <c r="X22" i="14"/>
  <c r="X18" i="15"/>
  <c r="X18" i="14"/>
  <c r="X14" i="15"/>
  <c r="X14" i="14"/>
  <c r="X10" i="15"/>
  <c r="X10" i="14"/>
  <c r="X6" i="15"/>
  <c r="X6" i="14"/>
  <c r="X2" i="11"/>
  <c r="X2" i="15"/>
  <c r="X2" i="14"/>
  <c r="Y65" i="15"/>
  <c r="Y65" i="14"/>
  <c r="Y61" i="15"/>
  <c r="Y61" i="14"/>
  <c r="Y57" i="15"/>
  <c r="Y57" i="14"/>
  <c r="Y53" i="15"/>
  <c r="Y53" i="14"/>
  <c r="Y49" i="15"/>
  <c r="Y49" i="14"/>
  <c r="Y45" i="15"/>
  <c r="Y45" i="14"/>
  <c r="Y41" i="15"/>
  <c r="Y41" i="14"/>
  <c r="Y37" i="15"/>
  <c r="Y37" i="14"/>
  <c r="Y33" i="15"/>
  <c r="Y33" i="14"/>
  <c r="Y29" i="11"/>
  <c r="Y29" i="15"/>
  <c r="Y29" i="14"/>
  <c r="Y25" i="15"/>
  <c r="Y25" i="14"/>
  <c r="Y21" i="15"/>
  <c r="Y21" i="14"/>
  <c r="Y17" i="15"/>
  <c r="Y17" i="14"/>
  <c r="Y13" i="15"/>
  <c r="Y13" i="14"/>
  <c r="Y9" i="15"/>
  <c r="Y9" i="14"/>
  <c r="Y5" i="15"/>
  <c r="Y5" i="14"/>
  <c r="Z103" i="10"/>
  <c r="Z103" i="14"/>
  <c r="Z99" i="10"/>
  <c r="Z99" i="14"/>
  <c r="Z95" i="10"/>
  <c r="Z95" i="14"/>
  <c r="Z91" i="10"/>
  <c r="Z91" i="14"/>
  <c r="Z87" i="10"/>
  <c r="Z87" i="14"/>
  <c r="Z67" i="10"/>
  <c r="Z67" i="15"/>
  <c r="Z67" i="14"/>
  <c r="Z63" i="10"/>
  <c r="Z63" i="15"/>
  <c r="Z63" i="14"/>
  <c r="Z59" i="10"/>
  <c r="Z59" i="15"/>
  <c r="Z59" i="14"/>
  <c r="Z55" i="10"/>
  <c r="Z55" i="15"/>
  <c r="Z55" i="14"/>
  <c r="Z51" i="10"/>
  <c r="Z51" i="15"/>
  <c r="Z51" i="14"/>
  <c r="Z47" i="10"/>
  <c r="Z47" i="15"/>
  <c r="Z47" i="14"/>
  <c r="Z43" i="10"/>
  <c r="Z43" i="15"/>
  <c r="Z43" i="14"/>
  <c r="Z39" i="10"/>
  <c r="Z39" i="15"/>
  <c r="Z39" i="14"/>
  <c r="Z35" i="10"/>
  <c r="Z35" i="15"/>
  <c r="Z35" i="14"/>
  <c r="Z31" i="10"/>
  <c r="Z31" i="15"/>
  <c r="Z31" i="14"/>
  <c r="Z27" i="10"/>
  <c r="Z27" i="15"/>
  <c r="Z27" i="14"/>
  <c r="Z23" i="15"/>
  <c r="Z23" i="14"/>
  <c r="Z19" i="15"/>
  <c r="Z19" i="14"/>
  <c r="Z15" i="15"/>
  <c r="Z15" i="14"/>
  <c r="Z11" i="15"/>
  <c r="Z11" i="14"/>
  <c r="Z7" i="15"/>
  <c r="Z7" i="14"/>
  <c r="Z3" i="15"/>
  <c r="Z3" i="14"/>
  <c r="AA125" i="12"/>
  <c r="AA125" i="14"/>
  <c r="AA121" i="12"/>
  <c r="AA121" i="14"/>
  <c r="AA117" i="12"/>
  <c r="AA117" i="14"/>
  <c r="AA113" i="12"/>
  <c r="AA113" i="14"/>
  <c r="AA109" i="12"/>
  <c r="AA109" i="14"/>
  <c r="AA105" i="12"/>
  <c r="AA105" i="14"/>
  <c r="AA101" i="12"/>
  <c r="AA101" i="14"/>
  <c r="AA97" i="12"/>
  <c r="AA97" i="14"/>
  <c r="AA93" i="12"/>
  <c r="AA93" i="14"/>
  <c r="AA65" i="15"/>
  <c r="AA65" i="14"/>
  <c r="AA61" i="15"/>
  <c r="AA61" i="14"/>
  <c r="AA57" i="15"/>
  <c r="AA57" i="14"/>
  <c r="AA53" i="15"/>
  <c r="AA53" i="14"/>
  <c r="AA49" i="15"/>
  <c r="AA49" i="14"/>
  <c r="AA45" i="15"/>
  <c r="AA45" i="14"/>
  <c r="AA41" i="15"/>
  <c r="AA41" i="14"/>
  <c r="AA37" i="15"/>
  <c r="AA37" i="14"/>
  <c r="AA33" i="15"/>
  <c r="AA33" i="14"/>
  <c r="AA29" i="12"/>
  <c r="AA29" i="15"/>
  <c r="AA29" i="14"/>
  <c r="AA25" i="12"/>
  <c r="AA25" i="15"/>
  <c r="AA25" i="14"/>
  <c r="AA21" i="12"/>
  <c r="AA21" i="15"/>
  <c r="AA21" i="14"/>
  <c r="AA17" i="12"/>
  <c r="AA17" i="15"/>
  <c r="AA17" i="14"/>
  <c r="AA13" i="12"/>
  <c r="AA13" i="15"/>
  <c r="AA13" i="14"/>
  <c r="AA9" i="12"/>
  <c r="AA9" i="15"/>
  <c r="AA9" i="14"/>
  <c r="AA5" i="12"/>
  <c r="AA5" i="15"/>
  <c r="AA5" i="14"/>
  <c r="AB127" i="10"/>
  <c r="AB127" i="14"/>
  <c r="AB123" i="10"/>
  <c r="AB123" i="14"/>
  <c r="AB119" i="10"/>
  <c r="AB119" i="14"/>
  <c r="AB115" i="10"/>
  <c r="AB115" i="14"/>
  <c r="AB111" i="10"/>
  <c r="AB111" i="14"/>
  <c r="AB107" i="10"/>
  <c r="AB107" i="14"/>
  <c r="AB103" i="10"/>
  <c r="AB103" i="14"/>
  <c r="AB99" i="10"/>
  <c r="AB99" i="14"/>
  <c r="AB95" i="10"/>
  <c r="AB95" i="14"/>
  <c r="AB91" i="10"/>
  <c r="AB91" i="14"/>
  <c r="AB87" i="10"/>
  <c r="AB87" i="14"/>
  <c r="AB83" i="10"/>
  <c r="AB83" i="14"/>
  <c r="AB79" i="10"/>
  <c r="AB79" i="14"/>
  <c r="AB75" i="10"/>
  <c r="AB75" i="14"/>
  <c r="AB71" i="10"/>
  <c r="AB71" i="14"/>
  <c r="AB67" i="10"/>
  <c r="AB67" i="15"/>
  <c r="AB67" i="14"/>
  <c r="AB63" i="10"/>
  <c r="AB63" i="15"/>
  <c r="AB63" i="14"/>
  <c r="AB59" i="10"/>
  <c r="AB59" i="15"/>
  <c r="AB59" i="14"/>
  <c r="AB55" i="10"/>
  <c r="AB55" i="15"/>
  <c r="AB55" i="14"/>
  <c r="AB51" i="10"/>
  <c r="AB51" i="15"/>
  <c r="AB51" i="14"/>
  <c r="AB47" i="10"/>
  <c r="AB47" i="15"/>
  <c r="AB47" i="14"/>
  <c r="AB43" i="10"/>
  <c r="AB43" i="15"/>
  <c r="AB43" i="14"/>
  <c r="AB39" i="10"/>
  <c r="AB39" i="15"/>
  <c r="AB39" i="14"/>
  <c r="AB35" i="10"/>
  <c r="AB35" i="15"/>
  <c r="AB35" i="14"/>
  <c r="AB31" i="10"/>
  <c r="AB31" i="15"/>
  <c r="AB31" i="14"/>
  <c r="AB27" i="10"/>
  <c r="AB27" i="15"/>
  <c r="AB27" i="14"/>
  <c r="AB23" i="15"/>
  <c r="AB23" i="14"/>
  <c r="AB19" i="15"/>
  <c r="AB19" i="14"/>
  <c r="AB15" i="15"/>
  <c r="AB15" i="14"/>
  <c r="AB11" i="15"/>
  <c r="AB11" i="14"/>
  <c r="AB7" i="15"/>
  <c r="AB7" i="14"/>
  <c r="AB3" i="14"/>
  <c r="AB3" i="15"/>
  <c r="AC125" i="12"/>
  <c r="AC125" i="14"/>
  <c r="AC121" i="12"/>
  <c r="AC121" i="14"/>
  <c r="AC77" i="12"/>
  <c r="AC77" i="14"/>
  <c r="AC73" i="12"/>
  <c r="AC73" i="14"/>
  <c r="AC69" i="12"/>
  <c r="AC69" i="14"/>
  <c r="AC65" i="12"/>
  <c r="AC65" i="15"/>
  <c r="AC65" i="14"/>
  <c r="AC61" i="12"/>
  <c r="AC61" i="15"/>
  <c r="AC61" i="14"/>
  <c r="AC57" i="12"/>
  <c r="AC57" i="15"/>
  <c r="AC57" i="14"/>
  <c r="AC53" i="15"/>
  <c r="AC53" i="14"/>
  <c r="AC49" i="15"/>
  <c r="AC49" i="14"/>
  <c r="AC45" i="15"/>
  <c r="AC45" i="14"/>
  <c r="AC41" i="15"/>
  <c r="AC41" i="14"/>
  <c r="AC37" i="15"/>
  <c r="AC37" i="14"/>
  <c r="AC33" i="15"/>
  <c r="AC33" i="14"/>
  <c r="AC29" i="15"/>
  <c r="AC29" i="14"/>
  <c r="AC25" i="15"/>
  <c r="AC25" i="14"/>
  <c r="AC21" i="12"/>
  <c r="AC21" i="15"/>
  <c r="AC21" i="14"/>
  <c r="AC17" i="15"/>
  <c r="AC17" i="14"/>
  <c r="AC13" i="15"/>
  <c r="AC13" i="14"/>
  <c r="AC9" i="15"/>
  <c r="AC9" i="14"/>
  <c r="AC5" i="15"/>
  <c r="AC5" i="14"/>
  <c r="AD124" i="10"/>
  <c r="AD124" i="14"/>
  <c r="AD120" i="10"/>
  <c r="AD120" i="14"/>
  <c r="AD116" i="10"/>
  <c r="AD116" i="14"/>
  <c r="AD112" i="10"/>
  <c r="AD112" i="14"/>
  <c r="AD108" i="10"/>
  <c r="AD108" i="14"/>
  <c r="AD104" i="10"/>
  <c r="AD104" i="14"/>
  <c r="AD100" i="10"/>
  <c r="AD100" i="14"/>
  <c r="AD96" i="10"/>
  <c r="AD96" i="14"/>
  <c r="AD92" i="10"/>
  <c r="AD92" i="14"/>
  <c r="AD88" i="10"/>
  <c r="AD88" i="14"/>
  <c r="AD84" i="10"/>
  <c r="AD84" i="14"/>
  <c r="AD80" i="10"/>
  <c r="AD80" i="14"/>
  <c r="AD76" i="10"/>
  <c r="AD76" i="14"/>
  <c r="AD72" i="10"/>
  <c r="AD72" i="14"/>
  <c r="AD68" i="10"/>
  <c r="AD68" i="14"/>
  <c r="AD64" i="10"/>
  <c r="AD64" i="15"/>
  <c r="AD64" i="14"/>
  <c r="AD60" i="10"/>
  <c r="AD60" i="15"/>
  <c r="AD60" i="14"/>
  <c r="AD56" i="10"/>
  <c r="AD56" i="15"/>
  <c r="AD56" i="14"/>
  <c r="AD52" i="10"/>
  <c r="AD52" i="15"/>
  <c r="AD52" i="14"/>
  <c r="AD48" i="10"/>
  <c r="AD48" i="15"/>
  <c r="AD48" i="14"/>
  <c r="AD44" i="10"/>
  <c r="AD44" i="15"/>
  <c r="AD44" i="14"/>
  <c r="AD40" i="10"/>
  <c r="AD40" i="15"/>
  <c r="AD40" i="14"/>
  <c r="AD36" i="10"/>
  <c r="AD36" i="15"/>
  <c r="AD36" i="14"/>
  <c r="AD32" i="10"/>
  <c r="AD32" i="15"/>
  <c r="AD32" i="14"/>
  <c r="AD28" i="10"/>
  <c r="AD28" i="15"/>
  <c r="AD28" i="14"/>
  <c r="AD24" i="10"/>
  <c r="AD24" i="15"/>
  <c r="AD24" i="14"/>
  <c r="AD20" i="15"/>
  <c r="AD20" i="14"/>
  <c r="AD16" i="15"/>
  <c r="AD16" i="14"/>
  <c r="AD12" i="15"/>
  <c r="AD12" i="14"/>
  <c r="AD8" i="15"/>
  <c r="AD8" i="14"/>
  <c r="AD4" i="15"/>
  <c r="AD4" i="14"/>
  <c r="T101" i="10"/>
  <c r="T101" i="14"/>
  <c r="T73" i="12"/>
  <c r="T73" i="14"/>
  <c r="T65" i="12"/>
  <c r="T65" i="15"/>
  <c r="T65" i="14"/>
  <c r="T61" i="15"/>
  <c r="T61" i="14"/>
  <c r="T57" i="15"/>
  <c r="T57" i="14"/>
  <c r="T53" i="11"/>
  <c r="T53" i="15"/>
  <c r="T53" i="14"/>
  <c r="T49" i="15"/>
  <c r="T49" i="14"/>
  <c r="T45" i="15"/>
  <c r="T45" i="14"/>
  <c r="T41" i="15"/>
  <c r="T41" i="14"/>
  <c r="T37" i="11"/>
  <c r="T37" i="15"/>
  <c r="T37" i="14"/>
  <c r="T33" i="15"/>
  <c r="T33" i="14"/>
  <c r="T29" i="15"/>
  <c r="T29" i="14"/>
  <c r="T25" i="15"/>
  <c r="T25" i="14"/>
  <c r="T21" i="12"/>
  <c r="T21" i="15"/>
  <c r="T21" i="14"/>
  <c r="T17" i="15"/>
  <c r="T17" i="14"/>
  <c r="T13" i="15"/>
  <c r="T13" i="14"/>
  <c r="T9" i="11"/>
  <c r="T9" i="15"/>
  <c r="T9" i="14"/>
  <c r="T5" i="15"/>
  <c r="T5" i="14"/>
  <c r="AE122" i="10"/>
  <c r="AE122" i="14"/>
  <c r="AE118" i="11"/>
  <c r="AE118" i="14"/>
  <c r="AE103" i="11"/>
  <c r="AE103" i="14"/>
  <c r="AE87" i="12"/>
  <c r="AE87" i="14"/>
  <c r="AE67" i="14"/>
  <c r="AE63" i="14"/>
  <c r="AE59" i="14"/>
  <c r="AE55" i="14"/>
  <c r="AE51" i="14"/>
  <c r="AE47" i="14"/>
  <c r="AE43" i="14"/>
  <c r="AE39" i="11"/>
  <c r="AE39" i="14"/>
  <c r="AE35" i="14"/>
  <c r="AE31" i="14"/>
  <c r="AE27" i="14"/>
  <c r="U124" i="14"/>
  <c r="U120" i="14"/>
  <c r="U104" i="11"/>
  <c r="U104" i="14"/>
  <c r="U100" i="11"/>
  <c r="U100" i="14"/>
  <c r="U92" i="14"/>
  <c r="U88" i="14"/>
  <c r="U76" i="14"/>
  <c r="U64" i="15"/>
  <c r="U64" i="14"/>
  <c r="U60" i="15"/>
  <c r="U60" i="14"/>
  <c r="U56" i="15"/>
  <c r="U56" i="14"/>
  <c r="U52" i="10"/>
  <c r="U52" i="15"/>
  <c r="U52" i="14"/>
  <c r="U48" i="15"/>
  <c r="U48" i="14"/>
  <c r="U44" i="15"/>
  <c r="U44" i="14"/>
  <c r="U40" i="15"/>
  <c r="U40" i="14"/>
  <c r="U36" i="15"/>
  <c r="U36" i="14"/>
  <c r="U32" i="15"/>
  <c r="U32" i="14"/>
  <c r="U28" i="15"/>
  <c r="U28" i="14"/>
  <c r="U24" i="15"/>
  <c r="U24" i="14"/>
  <c r="U20" i="15"/>
  <c r="U20" i="14"/>
  <c r="U16" i="15"/>
  <c r="U16" i="14"/>
  <c r="U12" i="15"/>
  <c r="U12" i="14"/>
  <c r="U8" i="15"/>
  <c r="U8" i="14"/>
  <c r="U4" i="15"/>
  <c r="U4" i="14"/>
  <c r="V127" i="12"/>
  <c r="V127" i="14"/>
  <c r="V123" i="11"/>
  <c r="V123" i="14"/>
  <c r="V115" i="11"/>
  <c r="V115" i="14"/>
  <c r="V107" i="11"/>
  <c r="V107" i="14"/>
  <c r="V99" i="12"/>
  <c r="V99" i="14"/>
  <c r="V95" i="11"/>
  <c r="V95" i="14"/>
  <c r="V91" i="10"/>
  <c r="V91" i="14"/>
  <c r="V87" i="11"/>
  <c r="V87" i="14"/>
  <c r="V83" i="12"/>
  <c r="V83" i="14"/>
  <c r="V75" i="12"/>
  <c r="V75" i="14"/>
  <c r="V67" i="10"/>
  <c r="V67" i="15"/>
  <c r="V67" i="14"/>
  <c r="V63" i="12"/>
  <c r="V63" i="15"/>
  <c r="V63" i="14"/>
  <c r="V59" i="12"/>
  <c r="V59" i="15"/>
  <c r="V59" i="14"/>
  <c r="V55" i="10"/>
  <c r="V55" i="15"/>
  <c r="V55" i="14"/>
  <c r="V51" i="12"/>
  <c r="V51" i="15"/>
  <c r="V51" i="14"/>
  <c r="V47" i="15"/>
  <c r="V47" i="14"/>
  <c r="V43" i="11"/>
  <c r="V43" i="15"/>
  <c r="V43" i="14"/>
  <c r="V39" i="11"/>
  <c r="V39" i="15"/>
  <c r="V39" i="14"/>
  <c r="V35" i="11"/>
  <c r="V35" i="15"/>
  <c r="V35" i="14"/>
  <c r="V31" i="15"/>
  <c r="V31" i="14"/>
  <c r="V27" i="12"/>
  <c r="V27" i="15"/>
  <c r="V27" i="14"/>
  <c r="V23" i="10"/>
  <c r="V23" i="15"/>
  <c r="V23" i="14"/>
  <c r="V19" i="12"/>
  <c r="V19" i="15"/>
  <c r="V19" i="14"/>
  <c r="V15" i="15"/>
  <c r="V15" i="14"/>
  <c r="V11" i="12"/>
  <c r="V11" i="15"/>
  <c r="V11" i="14"/>
  <c r="V7" i="15"/>
  <c r="V7" i="14"/>
  <c r="V3" i="12"/>
  <c r="V3" i="15"/>
  <c r="V3" i="14"/>
  <c r="W126" i="12"/>
  <c r="W126" i="14"/>
  <c r="W122" i="10"/>
  <c r="W122" i="14"/>
  <c r="W114" i="12"/>
  <c r="W114" i="14"/>
  <c r="W110" i="10"/>
  <c r="W110" i="14"/>
  <c r="W106" i="12"/>
  <c r="W106" i="14"/>
  <c r="W102" i="11"/>
  <c r="W102" i="14"/>
  <c r="W98" i="11"/>
  <c r="W98" i="14"/>
  <c r="W94" i="11"/>
  <c r="W94" i="14"/>
  <c r="W82" i="10"/>
  <c r="W82" i="14"/>
  <c r="W78" i="11"/>
  <c r="W78" i="14"/>
  <c r="W70" i="10"/>
  <c r="W70" i="14"/>
  <c r="W66" i="10"/>
  <c r="W66" i="15"/>
  <c r="W66" i="14"/>
  <c r="W62" i="12"/>
  <c r="W62" i="15"/>
  <c r="W62" i="14"/>
  <c r="W58" i="15"/>
  <c r="W58" i="14"/>
  <c r="W54" i="15"/>
  <c r="W54" i="14"/>
  <c r="W50" i="10"/>
  <c r="W50" i="15"/>
  <c r="W50" i="14"/>
  <c r="W46" i="12"/>
  <c r="W46" i="15"/>
  <c r="W46" i="14"/>
  <c r="W42" i="10"/>
  <c r="W42" i="15"/>
  <c r="W42" i="14"/>
  <c r="W38" i="11"/>
  <c r="W38" i="15"/>
  <c r="W38" i="14"/>
  <c r="W34" i="12"/>
  <c r="W34" i="15"/>
  <c r="W34" i="14"/>
  <c r="W30" i="12"/>
  <c r="W30" i="15"/>
  <c r="W30" i="14"/>
  <c r="W26" i="11"/>
  <c r="W26" i="15"/>
  <c r="W26" i="14"/>
  <c r="W22" i="12"/>
  <c r="W22" i="15"/>
  <c r="W22" i="14"/>
  <c r="W18" i="15"/>
  <c r="W18" i="14"/>
  <c r="W14" i="15"/>
  <c r="W14" i="14"/>
  <c r="W10" i="15"/>
  <c r="W10" i="14"/>
  <c r="W6" i="15"/>
  <c r="W6" i="14"/>
  <c r="W2" i="12"/>
  <c r="W2" i="15"/>
  <c r="W2" i="14"/>
  <c r="X113" i="12"/>
  <c r="X113" i="14"/>
  <c r="X97" i="12"/>
  <c r="X97" i="14"/>
  <c r="X81" i="12"/>
  <c r="X81" i="14"/>
  <c r="X65" i="12"/>
  <c r="X65" i="15"/>
  <c r="X65" i="14"/>
  <c r="X61" i="15"/>
  <c r="X61" i="14"/>
  <c r="X57" i="15"/>
  <c r="X57" i="14"/>
  <c r="X53" i="15"/>
  <c r="X53" i="14"/>
  <c r="X49" i="12"/>
  <c r="X49" i="15"/>
  <c r="X49" i="14"/>
  <c r="X45" i="15"/>
  <c r="X45" i="14"/>
  <c r="X41" i="15"/>
  <c r="X41" i="14"/>
  <c r="X37" i="15"/>
  <c r="X37" i="14"/>
  <c r="X33" i="12"/>
  <c r="X33" i="15"/>
  <c r="X33" i="14"/>
  <c r="X29" i="15"/>
  <c r="X29" i="14"/>
  <c r="X25" i="10"/>
  <c r="X25" i="15"/>
  <c r="X25" i="14"/>
  <c r="X21" i="15"/>
  <c r="X21" i="14"/>
  <c r="X17" i="12"/>
  <c r="X17" i="15"/>
  <c r="X17" i="14"/>
  <c r="X13" i="15"/>
  <c r="X13" i="14"/>
  <c r="X9" i="15"/>
  <c r="X9" i="14"/>
  <c r="X5" i="15"/>
  <c r="X5" i="14"/>
  <c r="Y124" i="11"/>
  <c r="Y124" i="14"/>
  <c r="Y120" i="11"/>
  <c r="Y120" i="14"/>
  <c r="Y116" i="11"/>
  <c r="Y116" i="14"/>
  <c r="Y64" i="15"/>
  <c r="Y64" i="14"/>
  <c r="Y60" i="15"/>
  <c r="Y60" i="14"/>
  <c r="Y56" i="15"/>
  <c r="Y56" i="14"/>
  <c r="Y52" i="15"/>
  <c r="Y52" i="14"/>
  <c r="Y48" i="15"/>
  <c r="Y48" i="14"/>
  <c r="Y44" i="15"/>
  <c r="Y44" i="14"/>
  <c r="Y40" i="15"/>
  <c r="Y40" i="14"/>
  <c r="Y36" i="15"/>
  <c r="Y36" i="14"/>
  <c r="Y32" i="15"/>
  <c r="Y32" i="14"/>
  <c r="Y28" i="15"/>
  <c r="Y28" i="14"/>
  <c r="Y24" i="15"/>
  <c r="Y24" i="14"/>
  <c r="Y20" i="15"/>
  <c r="Y20" i="14"/>
  <c r="Y16" i="15"/>
  <c r="Y16" i="14"/>
  <c r="Y12" i="15"/>
  <c r="Y12" i="14"/>
  <c r="Y8" i="11"/>
  <c r="Y8" i="15"/>
  <c r="Y8" i="14"/>
  <c r="Y4" i="15"/>
  <c r="Y4" i="14"/>
  <c r="Z114" i="10"/>
  <c r="Z114" i="14"/>
  <c r="Z110" i="10"/>
  <c r="Z110" i="14"/>
  <c r="Z106" i="10"/>
  <c r="Z106" i="14"/>
  <c r="Z102" i="10"/>
  <c r="Z102" i="14"/>
  <c r="Z74" i="10"/>
  <c r="Z74" i="14"/>
  <c r="Z70" i="10"/>
  <c r="Z70" i="14"/>
  <c r="Z66" i="10"/>
  <c r="Z66" i="15"/>
  <c r="Z66" i="14"/>
  <c r="Z62" i="10"/>
  <c r="Z62" i="15"/>
  <c r="Z62" i="14"/>
  <c r="Z58" i="10"/>
  <c r="Z58" i="15"/>
  <c r="Z58" i="14"/>
  <c r="Z54" i="10"/>
  <c r="Z54" i="15"/>
  <c r="Z54" i="14"/>
  <c r="Z50" i="10"/>
  <c r="Z50" i="15"/>
  <c r="Z50" i="14"/>
  <c r="Z46" i="10"/>
  <c r="Z46" i="15"/>
  <c r="Z46" i="14"/>
  <c r="Z42" i="10"/>
  <c r="Z42" i="15"/>
  <c r="Z42" i="14"/>
  <c r="Z38" i="10"/>
  <c r="Z38" i="15"/>
  <c r="Z38" i="14"/>
  <c r="Z34" i="10"/>
  <c r="Z34" i="15"/>
  <c r="Z34" i="14"/>
  <c r="Z30" i="10"/>
  <c r="Z30" i="15"/>
  <c r="Z30" i="14"/>
  <c r="Z26" i="10"/>
  <c r="Z26" i="15"/>
  <c r="Z26" i="14"/>
  <c r="Z22" i="15"/>
  <c r="Z22" i="14"/>
  <c r="Z18" i="15"/>
  <c r="Z18" i="14"/>
  <c r="Z14" i="12"/>
  <c r="Z14" i="15"/>
  <c r="Z14" i="14"/>
  <c r="Z10" i="12"/>
  <c r="Z10" i="15"/>
  <c r="Z10" i="14"/>
  <c r="Z6" i="12"/>
  <c r="Z6" i="15"/>
  <c r="Z6" i="14"/>
  <c r="Z2" i="10"/>
  <c r="Z2" i="15"/>
  <c r="Z2" i="14"/>
  <c r="AA88" i="12"/>
  <c r="AA88" i="14"/>
  <c r="AA84" i="12"/>
  <c r="AA84" i="14"/>
  <c r="AA80" i="12"/>
  <c r="AA80" i="14"/>
  <c r="AA76" i="12"/>
  <c r="AA76" i="14"/>
  <c r="AA72" i="12"/>
  <c r="AA72" i="14"/>
  <c r="AA68" i="12"/>
  <c r="AA68" i="14"/>
  <c r="AA64" i="12"/>
  <c r="AA64" i="15"/>
  <c r="AA64" i="14"/>
  <c r="AA60" i="12"/>
  <c r="AA60" i="15"/>
  <c r="AA60" i="14"/>
  <c r="AA56" i="15"/>
  <c r="AA56" i="14"/>
  <c r="AA52" i="15"/>
  <c r="AA52" i="14"/>
  <c r="AA48" i="15"/>
  <c r="AA48" i="14"/>
  <c r="AA44" i="15"/>
  <c r="AA44" i="14"/>
  <c r="AA40" i="15"/>
  <c r="AA40" i="14"/>
  <c r="AA36" i="12"/>
  <c r="AA36" i="15"/>
  <c r="AA36" i="14"/>
  <c r="AA32" i="12"/>
  <c r="AA32" i="15"/>
  <c r="AA32" i="14"/>
  <c r="AA28" i="12"/>
  <c r="AA28" i="15"/>
  <c r="AA28" i="14"/>
  <c r="AA24" i="12"/>
  <c r="AA24" i="15"/>
  <c r="AA24" i="14"/>
  <c r="AA20" i="12"/>
  <c r="AA20" i="15"/>
  <c r="AA20" i="14"/>
  <c r="AA16" i="12"/>
  <c r="AA16" i="15"/>
  <c r="AA16" i="14"/>
  <c r="AA12" i="12"/>
  <c r="AA12" i="15"/>
  <c r="AA12" i="14"/>
  <c r="AA8" i="12"/>
  <c r="AA8" i="15"/>
  <c r="AA8" i="14"/>
  <c r="AA4" i="15"/>
  <c r="AA4" i="14"/>
  <c r="AB126" i="10"/>
  <c r="AB126" i="14"/>
  <c r="AB122" i="10"/>
  <c r="AB122" i="14"/>
  <c r="AB118" i="10"/>
  <c r="AB118" i="14"/>
  <c r="AB114" i="10"/>
  <c r="AB114" i="14"/>
  <c r="AB110" i="10"/>
  <c r="AB110" i="14"/>
  <c r="AB106" i="10"/>
  <c r="AB106" i="14"/>
  <c r="AB102" i="10"/>
  <c r="AB102" i="14"/>
  <c r="AB98" i="10"/>
  <c r="AB98" i="14"/>
  <c r="AB94" i="10"/>
  <c r="AB94" i="14"/>
  <c r="AB90" i="10"/>
  <c r="AB90" i="14"/>
  <c r="AB86" i="10"/>
  <c r="AB86" i="14"/>
  <c r="AB82" i="10"/>
  <c r="AB82" i="14"/>
  <c r="AB78" i="10"/>
  <c r="AB78" i="14"/>
  <c r="AB74" i="10"/>
  <c r="AB74" i="14"/>
  <c r="AB70" i="10"/>
  <c r="AB70" i="14"/>
  <c r="AB66" i="10"/>
  <c r="AB66" i="15"/>
  <c r="AB66" i="14"/>
  <c r="AB62" i="10"/>
  <c r="AB62" i="15"/>
  <c r="AB62" i="14"/>
  <c r="AB58" i="10"/>
  <c r="AB58" i="15"/>
  <c r="AB58" i="14"/>
  <c r="AB54" i="10"/>
  <c r="AB54" i="15"/>
  <c r="AB54" i="14"/>
  <c r="AB50" i="10"/>
  <c r="AB50" i="15"/>
  <c r="AB50" i="14"/>
  <c r="AB46" i="10"/>
  <c r="AB46" i="15"/>
  <c r="AB46" i="14"/>
  <c r="AB42" i="10"/>
  <c r="AB42" i="15"/>
  <c r="AB42" i="14"/>
  <c r="AB38" i="10"/>
  <c r="AB38" i="15"/>
  <c r="AB38" i="14"/>
  <c r="AB34" i="10"/>
  <c r="AB34" i="15"/>
  <c r="AB34" i="14"/>
  <c r="AB30" i="10"/>
  <c r="AB30" i="15"/>
  <c r="AB30" i="14"/>
  <c r="AB26" i="10"/>
  <c r="AB26" i="15"/>
  <c r="AB26" i="14"/>
  <c r="AB22" i="15"/>
  <c r="AB22" i="14"/>
  <c r="AB18" i="15"/>
  <c r="AB18" i="14"/>
  <c r="AB14" i="15"/>
  <c r="AB14" i="14"/>
  <c r="AB10" i="12"/>
  <c r="AB10" i="15"/>
  <c r="AB10" i="14"/>
  <c r="AB6" i="12"/>
  <c r="AB6" i="15"/>
  <c r="AB6" i="14"/>
  <c r="AB2" i="10"/>
  <c r="AB2" i="15"/>
  <c r="AB2" i="14"/>
  <c r="AC124" i="12"/>
  <c r="AC124" i="14"/>
  <c r="AC120" i="12"/>
  <c r="AC120" i="14"/>
  <c r="AC116" i="12"/>
  <c r="AC116" i="14"/>
  <c r="AC112" i="12"/>
  <c r="AC112" i="14"/>
  <c r="AC108" i="12"/>
  <c r="AC108" i="14"/>
  <c r="AC104" i="12"/>
  <c r="AC104" i="14"/>
  <c r="AC100" i="12"/>
  <c r="AC100" i="14"/>
  <c r="AC96" i="12"/>
  <c r="AC96" i="14"/>
  <c r="AC92" i="12"/>
  <c r="AC92" i="14"/>
  <c r="AC88" i="12"/>
  <c r="AC88" i="14"/>
  <c r="AC84" i="12"/>
  <c r="AC84" i="14"/>
  <c r="AC80" i="12"/>
  <c r="AC80" i="14"/>
  <c r="AC76" i="12"/>
  <c r="AC76" i="14"/>
  <c r="AC72" i="12"/>
  <c r="AC72" i="14"/>
  <c r="AC68" i="12"/>
  <c r="AC68" i="14"/>
  <c r="AC64" i="12"/>
  <c r="AC64" i="15"/>
  <c r="AC64" i="14"/>
  <c r="AC60" i="12"/>
  <c r="AC60" i="15"/>
  <c r="AC60" i="14"/>
  <c r="AC56" i="12"/>
  <c r="AC56" i="15"/>
  <c r="AC56" i="14"/>
  <c r="AC52" i="12"/>
  <c r="AC52" i="15"/>
  <c r="AC52" i="14"/>
  <c r="AC48" i="12"/>
  <c r="AC48" i="15"/>
  <c r="AC48" i="14"/>
  <c r="AC44" i="12"/>
  <c r="AC44" i="15"/>
  <c r="AC44" i="14"/>
  <c r="AC40" i="12"/>
  <c r="AC40" i="15"/>
  <c r="AC40" i="14"/>
  <c r="AC36" i="12"/>
  <c r="AC36" i="15"/>
  <c r="AC36" i="14"/>
  <c r="AC32" i="12"/>
  <c r="AC32" i="15"/>
  <c r="AC32" i="14"/>
  <c r="AC28" i="12"/>
  <c r="AC28" i="15"/>
  <c r="AC28" i="14"/>
  <c r="AC24" i="15"/>
  <c r="AC24" i="14"/>
  <c r="AC20" i="15"/>
  <c r="AC20" i="14"/>
  <c r="AC16" i="12"/>
  <c r="AC16" i="15"/>
  <c r="AC16" i="14"/>
  <c r="AC12" i="15"/>
  <c r="AC12" i="14"/>
  <c r="AC8" i="15"/>
  <c r="AC8" i="14"/>
  <c r="AC4" i="14"/>
  <c r="AC4" i="15"/>
  <c r="AD127" i="10"/>
  <c r="AD127" i="14"/>
  <c r="AD123" i="10"/>
  <c r="AD123" i="14"/>
  <c r="AD119" i="10"/>
  <c r="AD119" i="14"/>
  <c r="AD115" i="10"/>
  <c r="AD115" i="14"/>
  <c r="AD111" i="10"/>
  <c r="AD111" i="14"/>
  <c r="AD107" i="10"/>
  <c r="AD107" i="14"/>
  <c r="AD103" i="10"/>
  <c r="AD103" i="14"/>
  <c r="AD99" i="10"/>
  <c r="AD99" i="14"/>
  <c r="AD95" i="10"/>
  <c r="AD95" i="14"/>
  <c r="AD91" i="10"/>
  <c r="AD91" i="14"/>
  <c r="AD87" i="10"/>
  <c r="AD87" i="14"/>
  <c r="AD83" i="10"/>
  <c r="AD83" i="14"/>
  <c r="AD79" i="10"/>
  <c r="AD79" i="14"/>
  <c r="AD75" i="10"/>
  <c r="AD75" i="14"/>
  <c r="AD71" i="10"/>
  <c r="AD71" i="14"/>
  <c r="AD67" i="10"/>
  <c r="AD67" i="15"/>
  <c r="AD67" i="14"/>
  <c r="AD63" i="10"/>
  <c r="AD63" i="15"/>
  <c r="AD63" i="14"/>
  <c r="AD59" i="10"/>
  <c r="AD59" i="15"/>
  <c r="AD59" i="14"/>
  <c r="AD55" i="10"/>
  <c r="AD55" i="15"/>
  <c r="AD55" i="14"/>
  <c r="AD51" i="10"/>
  <c r="AD51" i="15"/>
  <c r="AD51" i="14"/>
  <c r="AD47" i="10"/>
  <c r="AD47" i="15"/>
  <c r="AD47" i="14"/>
  <c r="AD43" i="10"/>
  <c r="AD43" i="15"/>
  <c r="AD43" i="14"/>
  <c r="AD39" i="10"/>
  <c r="AD39" i="15"/>
  <c r="AD39" i="14"/>
  <c r="AD35" i="10"/>
  <c r="AD35" i="15"/>
  <c r="AD35" i="14"/>
  <c r="AD31" i="10"/>
  <c r="AD31" i="15"/>
  <c r="AD31" i="14"/>
  <c r="AD27" i="10"/>
  <c r="AD27" i="15"/>
  <c r="AD27" i="14"/>
  <c r="AD23" i="10"/>
  <c r="AD23" i="15"/>
  <c r="AD23" i="14"/>
  <c r="AD19" i="10"/>
  <c r="AD19" i="15"/>
  <c r="AD19" i="14"/>
  <c r="AD15" i="12"/>
  <c r="AD15" i="15"/>
  <c r="AD15" i="14"/>
  <c r="AD11" i="15"/>
  <c r="AD11" i="14"/>
  <c r="AD7" i="15"/>
  <c r="AD7" i="14"/>
  <c r="AD3" i="15"/>
  <c r="AD3" i="14"/>
  <c r="T64" i="15"/>
  <c r="T64" i="14"/>
  <c r="T60" i="15"/>
  <c r="T60" i="14"/>
  <c r="T56" i="15"/>
  <c r="T56" i="14"/>
  <c r="T52" i="15"/>
  <c r="T52" i="14"/>
  <c r="T48" i="15"/>
  <c r="T48" i="14"/>
  <c r="T44" i="15"/>
  <c r="T44" i="14"/>
  <c r="T40" i="15"/>
  <c r="T40" i="14"/>
  <c r="T36" i="15"/>
  <c r="T36" i="14"/>
  <c r="T32" i="15"/>
  <c r="T32" i="14"/>
  <c r="T28" i="15"/>
  <c r="T28" i="14"/>
  <c r="T24" i="15"/>
  <c r="T24" i="14"/>
  <c r="T20" i="15"/>
  <c r="T20" i="14"/>
  <c r="T16" i="15"/>
  <c r="T16" i="14"/>
  <c r="T12" i="15"/>
  <c r="T12" i="14"/>
  <c r="T8" i="15"/>
  <c r="T8" i="14"/>
  <c r="T4" i="15"/>
  <c r="T4" i="14"/>
  <c r="AE114" i="12"/>
  <c r="AE114" i="14"/>
  <c r="AE106" i="10"/>
  <c r="AE106" i="14"/>
  <c r="AE102" i="11"/>
  <c r="AE102" i="14"/>
  <c r="AE98" i="12"/>
  <c r="AE98" i="14"/>
  <c r="AE90" i="10"/>
  <c r="AE90" i="14"/>
  <c r="AE86" i="12"/>
  <c r="AE86" i="14"/>
  <c r="AE82" i="12"/>
  <c r="AE82" i="14"/>
  <c r="AE78" i="10"/>
  <c r="AE78" i="14"/>
  <c r="AE74" i="10"/>
  <c r="AE74" i="14"/>
  <c r="AE70" i="11"/>
  <c r="AE70" i="14"/>
  <c r="AE66" i="12"/>
  <c r="AE66" i="14"/>
  <c r="AE62" i="10"/>
  <c r="AE62" i="14"/>
  <c r="AE58" i="10"/>
  <c r="AE58" i="14"/>
  <c r="AE54" i="11"/>
  <c r="AE54" i="14"/>
  <c r="AE50" i="12"/>
  <c r="AE50" i="14"/>
  <c r="AE46" i="10"/>
  <c r="AE46" i="14"/>
  <c r="AE42" i="10"/>
  <c r="AE42" i="14"/>
  <c r="AE38" i="11"/>
  <c r="AE38" i="14"/>
  <c r="AE34" i="12"/>
  <c r="AE34" i="14"/>
  <c r="AE30" i="10"/>
  <c r="AE30" i="14"/>
  <c r="S124" i="12"/>
  <c r="S124" i="14"/>
  <c r="S120" i="12"/>
  <c r="S120" i="14"/>
  <c r="S116" i="10"/>
  <c r="S116" i="14"/>
  <c r="S112" i="12"/>
  <c r="S112" i="14"/>
  <c r="S108" i="11"/>
  <c r="S108" i="14"/>
  <c r="S104" i="12"/>
  <c r="S104" i="14"/>
  <c r="S100" i="12"/>
  <c r="S100" i="14"/>
  <c r="S96" i="12"/>
  <c r="S96" i="14"/>
  <c r="S92" i="10"/>
  <c r="S92" i="14"/>
  <c r="S88" i="10"/>
  <c r="S88" i="14"/>
  <c r="S84" i="12"/>
  <c r="S84" i="14"/>
  <c r="S80" i="10"/>
  <c r="S80" i="14"/>
  <c r="S76" i="11"/>
  <c r="S76" i="14"/>
  <c r="S72" i="11"/>
  <c r="S72" i="14"/>
  <c r="S68" i="12"/>
  <c r="S68" i="14"/>
  <c r="S64" i="12"/>
  <c r="S64" i="15"/>
  <c r="S64" i="14"/>
  <c r="S60" i="11"/>
  <c r="S60" i="15"/>
  <c r="S60" i="14"/>
  <c r="S56" i="10"/>
  <c r="S56" i="15"/>
  <c r="S56" i="14"/>
  <c r="S52" i="12"/>
  <c r="S52" i="15"/>
  <c r="S52" i="14"/>
  <c r="S48" i="12"/>
  <c r="S48" i="15"/>
  <c r="S48" i="14"/>
  <c r="S44" i="11"/>
  <c r="S44" i="15"/>
  <c r="S44" i="14"/>
  <c r="S40" i="10"/>
  <c r="S40" i="15"/>
  <c r="S40" i="14"/>
  <c r="S36" i="12"/>
  <c r="S36" i="15"/>
  <c r="S36" i="14"/>
  <c r="S32" i="12"/>
  <c r="S32" i="15"/>
  <c r="S32" i="14"/>
  <c r="S28" i="10"/>
  <c r="S28" i="15"/>
  <c r="S28" i="14"/>
  <c r="S24" i="12"/>
  <c r="S24" i="15"/>
  <c r="S24" i="14"/>
  <c r="S20" i="12"/>
  <c r="S20" i="15"/>
  <c r="S20" i="14"/>
  <c r="S16" i="10"/>
  <c r="S16" i="15"/>
  <c r="S16" i="14"/>
  <c r="S12" i="12"/>
  <c r="S12" i="15"/>
  <c r="S12" i="14"/>
  <c r="S8" i="11"/>
  <c r="S8" i="15"/>
  <c r="S8" i="14"/>
  <c r="S4" i="12"/>
  <c r="S4" i="15"/>
  <c r="S4" i="14"/>
  <c r="AP133" i="9"/>
  <c r="B127" i="14"/>
  <c r="AP129" i="9"/>
  <c r="B123" i="14"/>
  <c r="AP121" i="9"/>
  <c r="B115" i="14"/>
  <c r="AP117" i="9"/>
  <c r="B111" i="14"/>
  <c r="AP113" i="9"/>
  <c r="B107" i="14"/>
  <c r="AP105" i="9"/>
  <c r="B99" i="14"/>
  <c r="AP101" i="9"/>
  <c r="B95" i="14"/>
  <c r="AP97" i="9"/>
  <c r="B91" i="14"/>
  <c r="AP93" i="9"/>
  <c r="B87" i="14"/>
  <c r="AP89" i="9"/>
  <c r="B83" i="14"/>
  <c r="AP85" i="9"/>
  <c r="B79" i="14"/>
  <c r="AP81" i="9"/>
  <c r="B75" i="14"/>
  <c r="AP77" i="9"/>
  <c r="B71" i="14"/>
  <c r="AP73" i="9"/>
  <c r="B67" i="15"/>
  <c r="B67" i="14"/>
  <c r="AP69" i="9"/>
  <c r="B63" i="15"/>
  <c r="B63" i="14"/>
  <c r="AP65" i="9"/>
  <c r="B59" i="15"/>
  <c r="B59" i="14"/>
  <c r="AP61" i="9"/>
  <c r="B55" i="15"/>
  <c r="B55" i="14"/>
  <c r="AP57" i="9"/>
  <c r="B51" i="15"/>
  <c r="B51" i="14"/>
  <c r="AP53" i="9"/>
  <c r="B47" i="15"/>
  <c r="B47" i="14"/>
  <c r="AP49" i="9"/>
  <c r="B43" i="15"/>
  <c r="B43" i="14"/>
  <c r="AP45" i="9"/>
  <c r="B39" i="15"/>
  <c r="B39" i="14"/>
  <c r="AP41" i="9"/>
  <c r="B35" i="15"/>
  <c r="B35" i="14"/>
  <c r="AP37" i="9"/>
  <c r="B31" i="15"/>
  <c r="B31" i="14"/>
  <c r="AP33" i="9"/>
  <c r="B27" i="15"/>
  <c r="B27" i="14"/>
  <c r="AP29" i="9"/>
  <c r="B23" i="15"/>
  <c r="B23" i="14"/>
  <c r="AP25" i="9"/>
  <c r="B19" i="15"/>
  <c r="B19" i="14"/>
  <c r="AP21" i="9"/>
  <c r="B15" i="15"/>
  <c r="B15" i="14"/>
  <c r="AP17" i="9"/>
  <c r="B11" i="15"/>
  <c r="B11" i="14"/>
  <c r="B7" i="15"/>
  <c r="B7" i="14"/>
  <c r="AP9" i="9"/>
  <c r="B3" i="15"/>
  <c r="B3" i="14"/>
  <c r="U123" i="14"/>
  <c r="U111" i="14"/>
  <c r="U107" i="14"/>
  <c r="U103" i="14"/>
  <c r="U99" i="14"/>
  <c r="U95" i="14"/>
  <c r="U91" i="14"/>
  <c r="U75" i="14"/>
  <c r="U71" i="14"/>
  <c r="U67" i="15"/>
  <c r="U67" i="14"/>
  <c r="U63" i="15"/>
  <c r="U63" i="14"/>
  <c r="U59" i="15"/>
  <c r="U59" i="14"/>
  <c r="U55" i="15"/>
  <c r="U55" i="14"/>
  <c r="U51" i="15"/>
  <c r="U51" i="14"/>
  <c r="U47" i="15"/>
  <c r="U47" i="14"/>
  <c r="U43" i="15"/>
  <c r="U43" i="14"/>
  <c r="U39" i="15"/>
  <c r="U39" i="14"/>
  <c r="U35" i="15"/>
  <c r="U35" i="14"/>
  <c r="U31" i="15"/>
  <c r="U31" i="14"/>
  <c r="U27" i="15"/>
  <c r="U27" i="14"/>
  <c r="U23" i="15"/>
  <c r="U23" i="14"/>
  <c r="U19" i="15"/>
  <c r="U19" i="14"/>
  <c r="U15" i="15"/>
  <c r="U15" i="14"/>
  <c r="U11" i="15"/>
  <c r="U11" i="14"/>
  <c r="U7" i="15"/>
  <c r="U7" i="14"/>
  <c r="U3" i="15"/>
  <c r="U3" i="14"/>
  <c r="V126" i="12"/>
  <c r="V126" i="14"/>
  <c r="V122" i="12"/>
  <c r="V122" i="14"/>
  <c r="V118" i="12"/>
  <c r="V118" i="14"/>
  <c r="V114" i="12"/>
  <c r="V114" i="14"/>
  <c r="V110" i="10"/>
  <c r="V110" i="14"/>
  <c r="V106" i="12"/>
  <c r="V106" i="14"/>
  <c r="V102" i="11"/>
  <c r="V102" i="14"/>
  <c r="V98" i="10"/>
  <c r="V98" i="14"/>
  <c r="V94" i="11"/>
  <c r="V94" i="14"/>
  <c r="V90" i="12"/>
  <c r="V90" i="14"/>
  <c r="V86" i="12"/>
  <c r="V86" i="14"/>
  <c r="V82" i="11"/>
  <c r="V82" i="14"/>
  <c r="V78" i="10"/>
  <c r="V78" i="14"/>
  <c r="V74" i="12"/>
  <c r="V74" i="14"/>
  <c r="V70" i="12"/>
  <c r="V70" i="14"/>
  <c r="V66" i="11"/>
  <c r="V66" i="15"/>
  <c r="V66" i="14"/>
  <c r="V62" i="10"/>
  <c r="V62" i="15"/>
  <c r="V62" i="14"/>
  <c r="V58" i="12"/>
  <c r="V58" i="15"/>
  <c r="V58" i="14"/>
  <c r="V54" i="15"/>
  <c r="V54" i="14"/>
  <c r="V50" i="15"/>
  <c r="V50" i="14"/>
  <c r="V46" i="12"/>
  <c r="V46" i="15"/>
  <c r="V46" i="14"/>
  <c r="V42" i="12"/>
  <c r="V42" i="15"/>
  <c r="V42" i="14"/>
  <c r="V38" i="11"/>
  <c r="V38" i="15"/>
  <c r="V38" i="14"/>
  <c r="V34" i="15"/>
  <c r="V34" i="14"/>
  <c r="V30" i="12"/>
  <c r="V30" i="15"/>
  <c r="V30" i="14"/>
  <c r="V26" i="12"/>
  <c r="V26" i="15"/>
  <c r="V26" i="14"/>
  <c r="V22" i="12"/>
  <c r="V22" i="15"/>
  <c r="V22" i="14"/>
  <c r="V18" i="15"/>
  <c r="V18" i="14"/>
  <c r="V14" i="10"/>
  <c r="V14" i="15"/>
  <c r="V14" i="14"/>
  <c r="V10" i="12"/>
  <c r="V10" i="15"/>
  <c r="V10" i="14"/>
  <c r="V6" i="10"/>
  <c r="V6" i="15"/>
  <c r="V6" i="14"/>
  <c r="V2" i="12"/>
  <c r="V2" i="15"/>
  <c r="V2" i="14"/>
  <c r="W125" i="10"/>
  <c r="W125" i="14"/>
  <c r="W121" i="12"/>
  <c r="W121" i="14"/>
  <c r="W117" i="10"/>
  <c r="W117" i="14"/>
  <c r="W113" i="10"/>
  <c r="W113" i="14"/>
  <c r="W105" i="11"/>
  <c r="W105" i="14"/>
  <c r="W97" i="11"/>
  <c r="W97" i="14"/>
  <c r="W89" i="12"/>
  <c r="W89" i="14"/>
  <c r="W85" i="12"/>
  <c r="W85" i="14"/>
  <c r="W81" i="12"/>
  <c r="W81" i="14"/>
  <c r="W73" i="12"/>
  <c r="W73" i="14"/>
  <c r="W65" i="11"/>
  <c r="W65" i="15"/>
  <c r="W65" i="14"/>
  <c r="W61" i="10"/>
  <c r="W61" i="15"/>
  <c r="W61" i="14"/>
  <c r="W57" i="15"/>
  <c r="W57" i="14"/>
  <c r="W53" i="10"/>
  <c r="W53" i="15"/>
  <c r="W53" i="14"/>
  <c r="W49" i="15"/>
  <c r="W49" i="14"/>
  <c r="W45" i="15"/>
  <c r="W45" i="14"/>
  <c r="W41" i="15"/>
  <c r="W41" i="14"/>
  <c r="W37" i="15"/>
  <c r="W37" i="14"/>
  <c r="W33" i="15"/>
  <c r="W33" i="14"/>
  <c r="W29" i="12"/>
  <c r="W29" i="15"/>
  <c r="W29" i="14"/>
  <c r="W25" i="12"/>
  <c r="W25" i="15"/>
  <c r="W25" i="14"/>
  <c r="W21" i="15"/>
  <c r="W21" i="14"/>
  <c r="W17" i="15"/>
  <c r="W17" i="14"/>
  <c r="W13" i="15"/>
  <c r="W13" i="14"/>
  <c r="W9" i="15"/>
  <c r="W9" i="14"/>
  <c r="W5" i="15"/>
  <c r="W5" i="14"/>
  <c r="X64" i="15"/>
  <c r="X64" i="14"/>
  <c r="X60" i="15"/>
  <c r="X60" i="14"/>
  <c r="X56" i="15"/>
  <c r="X56" i="14"/>
  <c r="X52" i="15"/>
  <c r="X52" i="14"/>
  <c r="X48" i="15"/>
  <c r="X48" i="14"/>
  <c r="X44" i="15"/>
  <c r="X44" i="14"/>
  <c r="X40" i="15"/>
  <c r="X40" i="14"/>
  <c r="X36" i="15"/>
  <c r="X36" i="14"/>
  <c r="X32" i="15"/>
  <c r="X32" i="14"/>
  <c r="X28" i="15"/>
  <c r="X28" i="14"/>
  <c r="X24" i="15"/>
  <c r="X24" i="14"/>
  <c r="X20" i="15"/>
  <c r="X20" i="14"/>
  <c r="X16" i="15"/>
  <c r="X16" i="14"/>
  <c r="X12" i="15"/>
  <c r="X12" i="14"/>
  <c r="X8" i="15"/>
  <c r="X8" i="14"/>
  <c r="X4" i="15"/>
  <c r="X4" i="14"/>
  <c r="Y67" i="15"/>
  <c r="Y67" i="14"/>
  <c r="Y63" i="15"/>
  <c r="Y63" i="14"/>
  <c r="Y59" i="15"/>
  <c r="Y59" i="14"/>
  <c r="Y55" i="15"/>
  <c r="Y55" i="14"/>
  <c r="Y51" i="15"/>
  <c r="Y51" i="14"/>
  <c r="Y47" i="15"/>
  <c r="Y47" i="14"/>
  <c r="Y43" i="15"/>
  <c r="Y43" i="14"/>
  <c r="Y39" i="15"/>
  <c r="Y39" i="14"/>
  <c r="Y35" i="15"/>
  <c r="Y35" i="14"/>
  <c r="Y31" i="15"/>
  <c r="Y31" i="14"/>
  <c r="Y27" i="15"/>
  <c r="Y27" i="14"/>
  <c r="Y23" i="15"/>
  <c r="Y23" i="14"/>
  <c r="Y19" i="15"/>
  <c r="Y19" i="14"/>
  <c r="Y15" i="15"/>
  <c r="Y15" i="14"/>
  <c r="Y11" i="15"/>
  <c r="Y11" i="14"/>
  <c r="Y7" i="15"/>
  <c r="Y7" i="14"/>
  <c r="Y3" i="15"/>
  <c r="Y3" i="14"/>
  <c r="Z125" i="10"/>
  <c r="Z125" i="14"/>
  <c r="Z121" i="10"/>
  <c r="Z121" i="14"/>
  <c r="Z117" i="10"/>
  <c r="Z117" i="14"/>
  <c r="Z113" i="10"/>
  <c r="Z113" i="14"/>
  <c r="Z109" i="10"/>
  <c r="Z109" i="14"/>
  <c r="Z81" i="10"/>
  <c r="Z81" i="14"/>
  <c r="Z77" i="10"/>
  <c r="Z77" i="14"/>
  <c r="Z73" i="10"/>
  <c r="Z73" i="14"/>
  <c r="Z65" i="15"/>
  <c r="Z65" i="14"/>
  <c r="Z61" i="15"/>
  <c r="Z61" i="14"/>
  <c r="Z57" i="15"/>
  <c r="Z57" i="14"/>
  <c r="Z53" i="10"/>
  <c r="Z53" i="15"/>
  <c r="Z53" i="14"/>
  <c r="Z49" i="10"/>
  <c r="Z49" i="15"/>
  <c r="Z49" i="14"/>
  <c r="Z45" i="10"/>
  <c r="Z45" i="15"/>
  <c r="Z45" i="14"/>
  <c r="Z41" i="10"/>
  <c r="Z41" i="15"/>
  <c r="Z41" i="14"/>
  <c r="Z37" i="10"/>
  <c r="Z37" i="15"/>
  <c r="Z37" i="14"/>
  <c r="Z33" i="10"/>
  <c r="Z33" i="15"/>
  <c r="Z33" i="14"/>
  <c r="Z29" i="10"/>
  <c r="Z29" i="15"/>
  <c r="Z29" i="14"/>
  <c r="Z25" i="10"/>
  <c r="Z25" i="15"/>
  <c r="Z25" i="14"/>
  <c r="Z21" i="15"/>
  <c r="Z21" i="14"/>
  <c r="Z17" i="15"/>
  <c r="Z17" i="14"/>
  <c r="Z13" i="12"/>
  <c r="Z13" i="15"/>
  <c r="Z13" i="14"/>
  <c r="Z9" i="12"/>
  <c r="Z9" i="15"/>
  <c r="Z9" i="14"/>
  <c r="Z5" i="12"/>
  <c r="Z5" i="15"/>
  <c r="Z5" i="14"/>
  <c r="AA127" i="12"/>
  <c r="AA127" i="14"/>
  <c r="AA123" i="12"/>
  <c r="AA123" i="14"/>
  <c r="AA119" i="12"/>
  <c r="AA119" i="14"/>
  <c r="AA115" i="12"/>
  <c r="AA115" i="14"/>
  <c r="AA111" i="12"/>
  <c r="AA111" i="14"/>
  <c r="AA107" i="12"/>
  <c r="AA107" i="14"/>
  <c r="AA103" i="12"/>
  <c r="AA103" i="14"/>
  <c r="AA99" i="12"/>
  <c r="AA99" i="14"/>
  <c r="AA95" i="12"/>
  <c r="AA95" i="14"/>
  <c r="AA91" i="12"/>
  <c r="AA91" i="14"/>
  <c r="AA87" i="12"/>
  <c r="AA87" i="14"/>
  <c r="AA83" i="12"/>
  <c r="AA83" i="14"/>
  <c r="AA79" i="12"/>
  <c r="AA79" i="14"/>
  <c r="AA75" i="12"/>
  <c r="AA75" i="14"/>
  <c r="AA71" i="12"/>
  <c r="AA71" i="14"/>
  <c r="AA67" i="12"/>
  <c r="AA67" i="15"/>
  <c r="AA67" i="14"/>
  <c r="AA63" i="12"/>
  <c r="AA63" i="15"/>
  <c r="AA63" i="14"/>
  <c r="AA59" i="12"/>
  <c r="AA59" i="15"/>
  <c r="AA59" i="14"/>
  <c r="AA55" i="12"/>
  <c r="AA55" i="15"/>
  <c r="AA55" i="14"/>
  <c r="AA51" i="12"/>
  <c r="AA51" i="15"/>
  <c r="AA51" i="14"/>
  <c r="AA47" i="12"/>
  <c r="AA47" i="15"/>
  <c r="AA47" i="14"/>
  <c r="AA43" i="12"/>
  <c r="AA43" i="15"/>
  <c r="AA43" i="14"/>
  <c r="AA39" i="12"/>
  <c r="AA39" i="15"/>
  <c r="AA39" i="14"/>
  <c r="AA35" i="12"/>
  <c r="AA35" i="15"/>
  <c r="AA35" i="14"/>
  <c r="AA31" i="15"/>
  <c r="AA31" i="14"/>
  <c r="AA27" i="15"/>
  <c r="AA27" i="14"/>
  <c r="AA23" i="15"/>
  <c r="AA23" i="14"/>
  <c r="AA19" i="15"/>
  <c r="AA19" i="14"/>
  <c r="AA15" i="15"/>
  <c r="AA15" i="14"/>
  <c r="AA11" i="15"/>
  <c r="AA11" i="14"/>
  <c r="AA7" i="15"/>
  <c r="AA7" i="14"/>
  <c r="AA3" i="15"/>
  <c r="AA3" i="14"/>
  <c r="AB125" i="10"/>
  <c r="AB125" i="14"/>
  <c r="AB121" i="10"/>
  <c r="AB121" i="14"/>
  <c r="AB117" i="10"/>
  <c r="AB117" i="14"/>
  <c r="AB113" i="10"/>
  <c r="AB113" i="14"/>
  <c r="AB109" i="10"/>
  <c r="AB109" i="14"/>
  <c r="AB105" i="10"/>
  <c r="AB105" i="14"/>
  <c r="AB65" i="15"/>
  <c r="AB65" i="14"/>
  <c r="AB61" i="15"/>
  <c r="AB61" i="14"/>
  <c r="AB57" i="10"/>
  <c r="AB57" i="15"/>
  <c r="AB57" i="14"/>
  <c r="AB53" i="10"/>
  <c r="AB53" i="15"/>
  <c r="AB53" i="14"/>
  <c r="AB49" i="10"/>
  <c r="AB49" i="15"/>
  <c r="AB49" i="14"/>
  <c r="AB45" i="10"/>
  <c r="AB45" i="15"/>
  <c r="AB45" i="14"/>
  <c r="AB41" i="10"/>
  <c r="AB41" i="15"/>
  <c r="AB41" i="14"/>
  <c r="AB37" i="10"/>
  <c r="AB37" i="15"/>
  <c r="AB37" i="14"/>
  <c r="AB33" i="10"/>
  <c r="AB33" i="15"/>
  <c r="AB33" i="14"/>
  <c r="AB29" i="10"/>
  <c r="AB29" i="15"/>
  <c r="AB29" i="14"/>
  <c r="AB25" i="10"/>
  <c r="AB25" i="15"/>
  <c r="AB25" i="14"/>
  <c r="AB21" i="12"/>
  <c r="AB21" i="15"/>
  <c r="AB21" i="14"/>
  <c r="AB17" i="12"/>
  <c r="AB17" i="15"/>
  <c r="AB17" i="14"/>
  <c r="AB13" i="12"/>
  <c r="AB13" i="15"/>
  <c r="AB13" i="14"/>
  <c r="AB9" i="12"/>
  <c r="AB9" i="15"/>
  <c r="AB9" i="14"/>
  <c r="AB5" i="12"/>
  <c r="AB5" i="15"/>
  <c r="AB5" i="14"/>
  <c r="AC107" i="12"/>
  <c r="AC107" i="14"/>
  <c r="AC103" i="12"/>
  <c r="AC103" i="14"/>
  <c r="AC99" i="12"/>
  <c r="AC99" i="14"/>
  <c r="AC95" i="12"/>
  <c r="AC95" i="14"/>
  <c r="AC91" i="12"/>
  <c r="AC91" i="14"/>
  <c r="AC67" i="15"/>
  <c r="AC67" i="14"/>
  <c r="AC63" i="15"/>
  <c r="AC63" i="14"/>
  <c r="AC59" i="15"/>
  <c r="AC59" i="14"/>
  <c r="AC55" i="15"/>
  <c r="AC55" i="14"/>
  <c r="AC51" i="15"/>
  <c r="AC51" i="14"/>
  <c r="AC47" i="15"/>
  <c r="AC47" i="14"/>
  <c r="AC43" i="12"/>
  <c r="AC43" i="15"/>
  <c r="AC43" i="14"/>
  <c r="AC39" i="12"/>
  <c r="AC39" i="15"/>
  <c r="AC39" i="14"/>
  <c r="AC35" i="12"/>
  <c r="AC35" i="15"/>
  <c r="AC35" i="14"/>
  <c r="AC31" i="15"/>
  <c r="AC31" i="14"/>
  <c r="AC27" i="15"/>
  <c r="AC27" i="14"/>
  <c r="AC23" i="15"/>
  <c r="AC23" i="14"/>
  <c r="AC19" i="15"/>
  <c r="AC19" i="14"/>
  <c r="AC15" i="15"/>
  <c r="AC15" i="14"/>
  <c r="AC11" i="12"/>
  <c r="AC11" i="15"/>
  <c r="AC11" i="14"/>
  <c r="AC7" i="15"/>
  <c r="AC7" i="14"/>
  <c r="AC3" i="15"/>
  <c r="AC3" i="14"/>
  <c r="AD126" i="10"/>
  <c r="AD126" i="14"/>
  <c r="AD122" i="10"/>
  <c r="AD122" i="14"/>
  <c r="AD118" i="10"/>
  <c r="AD118" i="14"/>
  <c r="AD114" i="10"/>
  <c r="AD114" i="14"/>
  <c r="AD110" i="10"/>
  <c r="AD110" i="14"/>
  <c r="AD106" i="10"/>
  <c r="AD106" i="14"/>
  <c r="AD102" i="10"/>
  <c r="AD102" i="14"/>
  <c r="AD98" i="10"/>
  <c r="AD98" i="14"/>
  <c r="AD94" i="10"/>
  <c r="AD94" i="14"/>
  <c r="AD90" i="10"/>
  <c r="AD90" i="14"/>
  <c r="AD86" i="10"/>
  <c r="AD86" i="14"/>
  <c r="AD82" i="10"/>
  <c r="AD82" i="14"/>
  <c r="AD78" i="10"/>
  <c r="AD78" i="14"/>
  <c r="AD74" i="10"/>
  <c r="AD74" i="14"/>
  <c r="AD70" i="10"/>
  <c r="AD70" i="14"/>
  <c r="AD66" i="10"/>
  <c r="AD66" i="15"/>
  <c r="AD66" i="14"/>
  <c r="AD62" i="10"/>
  <c r="AD62" i="15"/>
  <c r="AD62" i="14"/>
  <c r="AD58" i="10"/>
  <c r="AD58" i="15"/>
  <c r="AD58" i="14"/>
  <c r="AD54" i="10"/>
  <c r="AD54" i="15"/>
  <c r="AD54" i="14"/>
  <c r="AD50" i="10"/>
  <c r="AD50" i="15"/>
  <c r="AD50" i="14"/>
  <c r="AD46" i="10"/>
  <c r="AD46" i="15"/>
  <c r="AD46" i="14"/>
  <c r="AD42" i="10"/>
  <c r="AD42" i="15"/>
  <c r="AD42" i="14"/>
  <c r="AD38" i="10"/>
  <c r="AD38" i="15"/>
  <c r="AD38" i="14"/>
  <c r="AD34" i="10"/>
  <c r="AD34" i="15"/>
  <c r="AD34" i="14"/>
  <c r="AD30" i="10"/>
  <c r="AD30" i="15"/>
  <c r="AD30" i="14"/>
  <c r="AD26" i="10"/>
  <c r="AD26" i="15"/>
  <c r="AD26" i="14"/>
  <c r="AD22" i="15"/>
  <c r="AD22" i="14"/>
  <c r="AD18" i="15"/>
  <c r="AD18" i="14"/>
  <c r="AD14" i="15"/>
  <c r="AD14" i="14"/>
  <c r="AD10" i="15"/>
  <c r="AD10" i="14"/>
  <c r="AD6" i="15"/>
  <c r="AD6" i="14"/>
  <c r="AD2" i="10"/>
  <c r="AD2" i="15"/>
  <c r="AD2" i="14"/>
  <c r="T95" i="11"/>
  <c r="T95" i="14"/>
  <c r="T87" i="11"/>
  <c r="T87" i="14"/>
  <c r="T79" i="12"/>
  <c r="T79" i="14"/>
  <c r="T67" i="15"/>
  <c r="T67" i="14"/>
  <c r="T63" i="11"/>
  <c r="T63" i="15"/>
  <c r="T63" i="14"/>
  <c r="T59" i="15"/>
  <c r="T59" i="14"/>
  <c r="T55" i="15"/>
  <c r="T55" i="14"/>
  <c r="T51" i="15"/>
  <c r="T51" i="14"/>
  <c r="T47" i="10"/>
  <c r="T47" i="15"/>
  <c r="T47" i="14"/>
  <c r="T43" i="15"/>
  <c r="T43" i="14"/>
  <c r="T39" i="11"/>
  <c r="T39" i="15"/>
  <c r="T39" i="14"/>
  <c r="T35" i="15"/>
  <c r="T35" i="14"/>
  <c r="T31" i="15"/>
  <c r="T31" i="14"/>
  <c r="T27" i="15"/>
  <c r="T27" i="14"/>
  <c r="T23" i="11"/>
  <c r="T23" i="15"/>
  <c r="T23" i="14"/>
  <c r="T19" i="15"/>
  <c r="T19" i="14"/>
  <c r="T15" i="15"/>
  <c r="T15" i="14"/>
  <c r="T11" i="15"/>
  <c r="T11" i="14"/>
  <c r="T7" i="15"/>
  <c r="T7" i="14"/>
  <c r="T3" i="15"/>
  <c r="T3" i="14"/>
  <c r="AE5" i="14"/>
  <c r="AE124" i="12"/>
  <c r="AE124" i="14"/>
  <c r="AE113" i="12"/>
  <c r="AE113" i="14"/>
  <c r="AE97" i="12"/>
  <c r="AE97" i="14"/>
  <c r="AE65" i="14"/>
  <c r="AE61" i="14"/>
  <c r="AE57" i="14"/>
  <c r="AE53" i="14"/>
  <c r="AE49" i="14"/>
  <c r="AE45" i="14"/>
  <c r="AE2" i="11"/>
  <c r="AE2" i="14"/>
  <c r="AE2" i="15"/>
  <c r="AE3" i="14"/>
  <c r="AE4" i="14"/>
  <c r="AE11" i="14"/>
  <c r="AE19" i="14"/>
  <c r="AE9" i="14"/>
  <c r="AE17" i="14"/>
  <c r="AE25" i="14"/>
  <c r="AE33" i="14"/>
  <c r="AE41" i="14"/>
  <c r="AE23" i="11"/>
  <c r="AE7" i="14"/>
  <c r="AE15" i="14"/>
  <c r="AE23" i="14"/>
  <c r="AE26" i="10"/>
  <c r="AE26" i="14"/>
  <c r="AE22" i="11"/>
  <c r="AE22" i="14"/>
  <c r="AE18" i="12"/>
  <c r="AE18" i="14"/>
  <c r="AE14" i="10"/>
  <c r="AE14" i="14"/>
  <c r="AE10" i="10"/>
  <c r="AE10" i="14"/>
  <c r="AE6" i="10"/>
  <c r="AE6" i="14"/>
  <c r="AE13" i="14"/>
  <c r="AE21" i="14"/>
  <c r="AE29" i="14"/>
  <c r="AE37" i="14"/>
  <c r="U93" i="10"/>
  <c r="U73" i="10"/>
  <c r="U97" i="11"/>
  <c r="U149" i="11"/>
  <c r="U49" i="12"/>
  <c r="W2" i="10"/>
  <c r="W2" i="11"/>
  <c r="U33" i="11"/>
  <c r="U141" i="11"/>
  <c r="W26" i="12"/>
  <c r="W46" i="10"/>
  <c r="W158" i="10"/>
  <c r="W102" i="12"/>
  <c r="T111" i="12"/>
  <c r="T111" i="11"/>
  <c r="T111" i="10"/>
  <c r="W190" i="10"/>
  <c r="W174" i="10"/>
  <c r="W170" i="10"/>
  <c r="W102" i="10"/>
  <c r="W98" i="10"/>
  <c r="W26" i="10"/>
  <c r="W194" i="11"/>
  <c r="W162" i="11"/>
  <c r="W150" i="11"/>
  <c r="W122" i="11"/>
  <c r="W70" i="11"/>
  <c r="W66" i="11"/>
  <c r="W62" i="11"/>
  <c r="U192" i="10"/>
  <c r="W38" i="12"/>
  <c r="B130" i="10"/>
  <c r="AP136" i="9"/>
  <c r="B114" i="10"/>
  <c r="AP120" i="9"/>
  <c r="B98" i="10"/>
  <c r="AP104" i="9"/>
  <c r="B74" i="11"/>
  <c r="AP80" i="9"/>
  <c r="B54" i="10"/>
  <c r="AP60" i="9"/>
  <c r="B139" i="11"/>
  <c r="AP145" i="9"/>
  <c r="B119" i="10"/>
  <c r="AP125" i="9"/>
  <c r="B103" i="10"/>
  <c r="AP109" i="9"/>
  <c r="U188" i="11"/>
  <c r="U12" i="12"/>
  <c r="U16" i="12"/>
  <c r="U20" i="12"/>
  <c r="U28" i="12"/>
  <c r="V3" i="10"/>
  <c r="U136" i="12"/>
  <c r="U132" i="10"/>
  <c r="U128" i="12"/>
  <c r="U116" i="11"/>
  <c r="U112" i="10"/>
  <c r="U108" i="11"/>
  <c r="U104" i="10"/>
  <c r="U100" i="10"/>
  <c r="U96" i="12"/>
  <c r="U84" i="11"/>
  <c r="U80" i="10"/>
  <c r="U72" i="12"/>
  <c r="U68" i="11"/>
  <c r="U64" i="12"/>
  <c r="U60" i="11"/>
  <c r="U56" i="11"/>
  <c r="U52" i="12"/>
  <c r="W154" i="11"/>
  <c r="W154" i="10"/>
  <c r="W146" i="10"/>
  <c r="W146" i="11"/>
  <c r="W118" i="10"/>
  <c r="W118" i="12"/>
  <c r="B137" i="10"/>
  <c r="AP143" i="9"/>
  <c r="B133" i="10"/>
  <c r="AP139" i="9"/>
  <c r="B129" i="10"/>
  <c r="AP135" i="9"/>
  <c r="B125" i="10"/>
  <c r="AP131" i="9"/>
  <c r="B121" i="11"/>
  <c r="AP127" i="9"/>
  <c r="B117" i="10"/>
  <c r="AP123" i="9"/>
  <c r="B105" i="10"/>
  <c r="AP111" i="9"/>
  <c r="B101" i="10"/>
  <c r="AP107" i="9"/>
  <c r="B61" i="11"/>
  <c r="AP67" i="9"/>
  <c r="U196" i="10"/>
  <c r="B134" i="10"/>
  <c r="AP140" i="9"/>
  <c r="B126" i="10"/>
  <c r="AP132" i="9"/>
  <c r="B124" i="12"/>
  <c r="AP130" i="9"/>
  <c r="B88" i="11"/>
  <c r="AP94" i="9"/>
  <c r="B60" i="12"/>
  <c r="AP66" i="9"/>
  <c r="U176" i="10"/>
  <c r="U12" i="10"/>
  <c r="U8" i="10"/>
  <c r="U4" i="10"/>
  <c r="U4" i="11"/>
  <c r="U24" i="12"/>
  <c r="U56" i="12"/>
  <c r="U60" i="12"/>
  <c r="U80" i="12"/>
  <c r="U84" i="12"/>
  <c r="U137" i="12"/>
  <c r="U125" i="11"/>
  <c r="U109" i="11"/>
  <c r="U105" i="12"/>
  <c r="U101" i="10"/>
  <c r="U73" i="12"/>
  <c r="U45" i="11"/>
  <c r="U41" i="12"/>
  <c r="U37" i="10"/>
  <c r="U13" i="10"/>
  <c r="U9" i="12"/>
  <c r="U135" i="10"/>
  <c r="U127" i="12"/>
  <c r="U119" i="12"/>
  <c r="U115" i="10"/>
  <c r="U87" i="12"/>
  <c r="U83" i="11"/>
  <c r="U79" i="11"/>
  <c r="U55" i="11"/>
  <c r="U51" i="10"/>
  <c r="U19" i="11"/>
  <c r="U7" i="12"/>
  <c r="U122" i="11"/>
  <c r="U58" i="11"/>
  <c r="AE154" i="10"/>
  <c r="B198" i="10"/>
  <c r="B174" i="10"/>
  <c r="B49" i="12"/>
  <c r="AP55" i="9"/>
  <c r="B41" i="10"/>
  <c r="AP47" i="9"/>
  <c r="B37" i="10"/>
  <c r="AP43" i="9"/>
  <c r="B33" i="10"/>
  <c r="AP39" i="9"/>
  <c r="B25" i="10"/>
  <c r="AP31" i="9"/>
  <c r="B13" i="10"/>
  <c r="AP19" i="9"/>
  <c r="B9" i="10"/>
  <c r="AP15" i="9"/>
  <c r="B5" i="12"/>
  <c r="AP11" i="9"/>
  <c r="U124" i="10"/>
  <c r="U124" i="12"/>
  <c r="U124" i="11"/>
  <c r="U120" i="10"/>
  <c r="U120" i="12"/>
  <c r="U92" i="12"/>
  <c r="U92" i="11"/>
  <c r="U88" i="12"/>
  <c r="U88" i="11"/>
  <c r="U76" i="11"/>
  <c r="U76" i="12"/>
  <c r="U48" i="10"/>
  <c r="U48" i="11"/>
  <c r="U44" i="12"/>
  <c r="U44" i="11"/>
  <c r="U40" i="10"/>
  <c r="U40" i="12"/>
  <c r="U36" i="12"/>
  <c r="U32" i="12"/>
  <c r="U28" i="11"/>
  <c r="U24" i="11"/>
  <c r="U20" i="11"/>
  <c r="U16" i="10"/>
  <c r="U16" i="11"/>
  <c r="U12" i="11"/>
  <c r="U8" i="12"/>
  <c r="U4" i="12"/>
  <c r="V159" i="10"/>
  <c r="V159" i="11"/>
  <c r="W178" i="11"/>
  <c r="W178" i="10"/>
  <c r="W134" i="11"/>
  <c r="W134" i="12"/>
  <c r="W130" i="11"/>
  <c r="W130" i="12"/>
  <c r="W126" i="11"/>
  <c r="W126" i="10"/>
  <c r="W90" i="12"/>
  <c r="W90" i="11"/>
  <c r="W86" i="10"/>
  <c r="W86" i="12"/>
  <c r="W86" i="11"/>
  <c r="W74" i="11"/>
  <c r="W74" i="10"/>
  <c r="W58" i="10"/>
  <c r="W58" i="11"/>
  <c r="W54" i="11"/>
  <c r="W54" i="10"/>
  <c r="W18" i="12"/>
  <c r="W18" i="11"/>
  <c r="W18" i="10"/>
  <c r="W14" i="12"/>
  <c r="W14" i="11"/>
  <c r="W14" i="10"/>
  <c r="W10" i="12"/>
  <c r="W10" i="11"/>
  <c r="W10" i="10"/>
  <c r="W6" i="11"/>
  <c r="W6" i="10"/>
  <c r="B16" i="12"/>
  <c r="AP22" i="9"/>
  <c r="B12" i="11"/>
  <c r="AP18" i="9"/>
  <c r="B8" i="12"/>
  <c r="AP14" i="9"/>
  <c r="U140" i="10"/>
  <c r="U96" i="10"/>
  <c r="U92" i="10"/>
  <c r="U76" i="10"/>
  <c r="U72" i="10"/>
  <c r="U60" i="10"/>
  <c r="U56" i="10"/>
  <c r="U44" i="10"/>
  <c r="U120" i="11"/>
  <c r="U108" i="12"/>
  <c r="U116" i="12"/>
  <c r="V139" i="10"/>
  <c r="W106" i="10"/>
  <c r="W94" i="10"/>
  <c r="W90" i="10"/>
  <c r="W38" i="10"/>
  <c r="W34" i="10"/>
  <c r="W30" i="10"/>
  <c r="W22" i="10"/>
  <c r="W198" i="11"/>
  <c r="W118" i="11"/>
  <c r="W106" i="11"/>
  <c r="W50" i="11"/>
  <c r="W34" i="11"/>
  <c r="W30" i="11"/>
  <c r="W58" i="12"/>
  <c r="W54" i="12"/>
  <c r="W42" i="12"/>
  <c r="W6" i="12"/>
  <c r="B7" i="11"/>
  <c r="AP13" i="9"/>
  <c r="U184" i="10"/>
  <c r="U180" i="10"/>
  <c r="U168" i="10"/>
  <c r="U164" i="10"/>
  <c r="U136" i="10"/>
  <c r="T95" i="10"/>
  <c r="U88" i="10"/>
  <c r="U84" i="10"/>
  <c r="U68" i="10"/>
  <c r="U8" i="11"/>
  <c r="U136" i="11"/>
  <c r="U148" i="11"/>
  <c r="U172" i="11"/>
  <c r="U100" i="12"/>
  <c r="U104" i="12"/>
  <c r="W142" i="10"/>
  <c r="W134" i="10"/>
  <c r="W130" i="10"/>
  <c r="W62" i="10"/>
  <c r="W110" i="11"/>
  <c r="W46" i="11"/>
  <c r="W42" i="11"/>
  <c r="W22" i="11"/>
  <c r="W122" i="12"/>
  <c r="W110" i="12"/>
  <c r="W98" i="12"/>
  <c r="W94" i="12"/>
  <c r="W74" i="12"/>
  <c r="W70" i="12"/>
  <c r="W66" i="12"/>
  <c r="W50" i="12"/>
  <c r="AE130" i="10"/>
  <c r="AE130" i="11"/>
  <c r="AE186" i="10"/>
  <c r="AE114" i="10"/>
  <c r="AE87" i="11"/>
  <c r="AE54" i="12"/>
  <c r="AE170" i="10"/>
  <c r="AE98" i="10"/>
  <c r="AE66" i="11"/>
  <c r="V123" i="10"/>
  <c r="V123" i="12"/>
  <c r="V119" i="12"/>
  <c r="V119" i="11"/>
  <c r="V31" i="12"/>
  <c r="V31" i="10"/>
  <c r="W166" i="11"/>
  <c r="W166" i="10"/>
  <c r="W138" i="12"/>
  <c r="W138" i="11"/>
  <c r="W114" i="11"/>
  <c r="W114" i="10"/>
  <c r="W82" i="12"/>
  <c r="W82" i="11"/>
  <c r="W78" i="12"/>
  <c r="W78" i="10"/>
  <c r="AE107" i="12"/>
  <c r="AE107" i="11"/>
  <c r="AE107" i="10"/>
  <c r="AE93" i="11"/>
  <c r="AE93" i="12"/>
  <c r="AE93" i="10"/>
  <c r="AE75" i="12"/>
  <c r="AE75" i="11"/>
  <c r="AE75" i="10"/>
  <c r="AE61" i="11"/>
  <c r="AE61" i="10"/>
  <c r="AE61" i="12"/>
  <c r="AE25" i="11"/>
  <c r="AE25" i="12"/>
  <c r="AE25" i="10"/>
  <c r="U160" i="10"/>
  <c r="U116" i="10"/>
  <c r="U64" i="10"/>
  <c r="U28" i="10"/>
  <c r="U24" i="10"/>
  <c r="U20" i="10"/>
  <c r="U36" i="11"/>
  <c r="U40" i="11"/>
  <c r="U52" i="11"/>
  <c r="U64" i="11"/>
  <c r="U72" i="11"/>
  <c r="U80" i="11"/>
  <c r="U112" i="11"/>
  <c r="U132" i="11"/>
  <c r="U68" i="12"/>
  <c r="U132" i="12"/>
  <c r="V155" i="10"/>
  <c r="W182" i="11"/>
  <c r="V3" i="11"/>
  <c r="V23" i="12"/>
  <c r="AE192" i="11"/>
  <c r="AE192" i="10"/>
  <c r="AE182" i="11"/>
  <c r="AE182" i="10"/>
  <c r="AE157" i="11"/>
  <c r="AE157" i="10"/>
  <c r="AE149" i="11"/>
  <c r="AE149" i="10"/>
  <c r="AE49" i="11"/>
  <c r="AE49" i="10"/>
  <c r="AE49" i="12"/>
  <c r="AE17" i="11"/>
  <c r="AE17" i="10"/>
  <c r="AE17" i="12"/>
  <c r="U156" i="10"/>
  <c r="U152" i="10"/>
  <c r="U128" i="10"/>
  <c r="U108" i="10"/>
  <c r="U36" i="10"/>
  <c r="U32" i="10"/>
  <c r="U144" i="11"/>
  <c r="U48" i="12"/>
  <c r="U112" i="12"/>
  <c r="V31" i="11"/>
  <c r="V27" i="11"/>
  <c r="V23" i="11"/>
  <c r="AE133" i="11"/>
  <c r="AE133" i="12"/>
  <c r="AE133" i="10"/>
  <c r="AE109" i="11"/>
  <c r="AE109" i="10"/>
  <c r="AE109" i="12"/>
  <c r="AE91" i="12"/>
  <c r="AE91" i="11"/>
  <c r="AE91" i="10"/>
  <c r="AE77" i="11"/>
  <c r="AE77" i="10"/>
  <c r="AE77" i="12"/>
  <c r="AE59" i="12"/>
  <c r="AE59" i="11"/>
  <c r="AE59" i="10"/>
  <c r="AE41" i="11"/>
  <c r="AE41" i="12"/>
  <c r="AE41" i="10"/>
  <c r="AE9" i="11"/>
  <c r="AE9" i="12"/>
  <c r="AE9" i="10"/>
  <c r="AE198" i="11"/>
  <c r="AE198" i="10"/>
  <c r="AE176" i="11"/>
  <c r="AE176" i="10"/>
  <c r="AE163" i="11"/>
  <c r="AE163" i="10"/>
  <c r="AE147" i="11"/>
  <c r="AE147" i="10"/>
  <c r="AE33" i="11"/>
  <c r="AE33" i="10"/>
  <c r="AE33" i="12"/>
  <c r="AE197" i="11"/>
  <c r="AE197" i="10"/>
  <c r="AE193" i="11"/>
  <c r="AE193" i="10"/>
  <c r="AE187" i="11"/>
  <c r="AE187" i="10"/>
  <c r="AE181" i="11"/>
  <c r="AE181" i="10"/>
  <c r="AE177" i="11"/>
  <c r="AE177" i="10"/>
  <c r="AE171" i="11"/>
  <c r="AE171" i="10"/>
  <c r="AE155" i="11"/>
  <c r="AE155" i="10"/>
  <c r="AE145" i="11"/>
  <c r="AE145" i="10"/>
  <c r="AE141" i="11"/>
  <c r="AE141" i="10"/>
  <c r="AE138" i="11"/>
  <c r="AE138" i="12"/>
  <c r="AE131" i="12"/>
  <c r="AE131" i="11"/>
  <c r="AE131" i="10"/>
  <c r="AE128" i="12"/>
  <c r="AE128" i="11"/>
  <c r="AE121" i="11"/>
  <c r="AE121" i="12"/>
  <c r="AE121" i="10"/>
  <c r="AE117" i="11"/>
  <c r="AE117" i="12"/>
  <c r="AE117" i="10"/>
  <c r="AE111" i="12"/>
  <c r="AE111" i="11"/>
  <c r="AE111" i="10"/>
  <c r="AE105" i="11"/>
  <c r="AE105" i="12"/>
  <c r="AE105" i="10"/>
  <c r="AE101" i="11"/>
  <c r="AE101" i="12"/>
  <c r="AE101" i="10"/>
  <c r="AE95" i="12"/>
  <c r="AE95" i="11"/>
  <c r="AE95" i="10"/>
  <c r="AE89" i="11"/>
  <c r="AE89" i="12"/>
  <c r="AE89" i="10"/>
  <c r="AE85" i="11"/>
  <c r="AE85" i="12"/>
  <c r="AE85" i="10"/>
  <c r="AE79" i="12"/>
  <c r="AE79" i="11"/>
  <c r="AE79" i="10"/>
  <c r="AE73" i="11"/>
  <c r="AE73" i="12"/>
  <c r="AE73" i="10"/>
  <c r="AE69" i="11"/>
  <c r="AE69" i="12"/>
  <c r="AE69" i="10"/>
  <c r="AE63" i="12"/>
  <c r="AE63" i="11"/>
  <c r="AE63" i="10"/>
  <c r="AE57" i="11"/>
  <c r="AE57" i="12"/>
  <c r="AE57" i="10"/>
  <c r="AE53" i="11"/>
  <c r="AE53" i="12"/>
  <c r="AE53" i="10"/>
  <c r="AE47" i="12"/>
  <c r="AE47" i="11"/>
  <c r="AE47" i="10"/>
  <c r="AE37" i="11"/>
  <c r="AE37" i="12"/>
  <c r="AE37" i="10"/>
  <c r="AE31" i="12"/>
  <c r="AE31" i="11"/>
  <c r="AE31" i="10"/>
  <c r="AE21" i="11"/>
  <c r="AE21" i="12"/>
  <c r="AE21" i="10"/>
  <c r="AE15" i="12"/>
  <c r="AE15" i="11"/>
  <c r="AE15" i="10"/>
  <c r="AE12" i="10"/>
  <c r="AE12" i="12"/>
  <c r="AE5" i="11"/>
  <c r="AE5" i="12"/>
  <c r="AE5" i="10"/>
  <c r="AE194" i="10"/>
  <c r="AE178" i="10"/>
  <c r="AE162" i="10"/>
  <c r="AE146" i="10"/>
  <c r="AE138" i="10"/>
  <c r="AE172" i="11"/>
  <c r="AE151" i="11"/>
  <c r="AE108" i="11"/>
  <c r="AE44" i="11"/>
  <c r="AE2" i="12"/>
  <c r="AE118" i="12"/>
  <c r="AE76" i="12"/>
  <c r="AE161" i="11"/>
  <c r="AE161" i="10"/>
  <c r="AE137" i="11"/>
  <c r="AE137" i="12"/>
  <c r="AE137" i="10"/>
  <c r="AE127" i="12"/>
  <c r="AE127" i="11"/>
  <c r="AE127" i="10"/>
  <c r="AE120" i="12"/>
  <c r="AE120" i="11"/>
  <c r="AE110" i="12"/>
  <c r="AE110" i="11"/>
  <c r="AE104" i="12"/>
  <c r="AE104" i="11"/>
  <c r="AE94" i="12"/>
  <c r="AE94" i="11"/>
  <c r="AE88" i="10"/>
  <c r="AE88" i="12"/>
  <c r="AE88" i="11"/>
  <c r="AE78" i="12"/>
  <c r="AE78" i="11"/>
  <c r="AE72" i="10"/>
  <c r="AE72" i="12"/>
  <c r="AE72" i="11"/>
  <c r="AE62" i="12"/>
  <c r="AE62" i="11"/>
  <c r="AE56" i="10"/>
  <c r="AE56" i="12"/>
  <c r="AE56" i="11"/>
  <c r="AE46" i="12"/>
  <c r="AE46" i="11"/>
  <c r="AE43" i="12"/>
  <c r="AE43" i="11"/>
  <c r="AE43" i="10"/>
  <c r="AE40" i="10"/>
  <c r="AE40" i="12"/>
  <c r="AE40" i="11"/>
  <c r="AE30" i="12"/>
  <c r="AE30" i="11"/>
  <c r="AE27" i="12"/>
  <c r="AE27" i="11"/>
  <c r="AE27" i="10"/>
  <c r="AE24" i="10"/>
  <c r="AE24" i="12"/>
  <c r="AE24" i="11"/>
  <c r="AE14" i="12"/>
  <c r="AE14" i="11"/>
  <c r="AE11" i="12"/>
  <c r="AE11" i="11"/>
  <c r="AE11" i="10"/>
  <c r="AE8" i="10"/>
  <c r="AE8" i="12"/>
  <c r="AE8" i="11"/>
  <c r="AE184" i="10"/>
  <c r="AE168" i="10"/>
  <c r="AE160" i="10"/>
  <c r="AE152" i="10"/>
  <c r="AE144" i="10"/>
  <c r="AE128" i="10"/>
  <c r="AE120" i="10"/>
  <c r="AE104" i="10"/>
  <c r="AE87" i="10"/>
  <c r="AE188" i="11"/>
  <c r="AE167" i="11"/>
  <c r="AE124" i="11"/>
  <c r="AE82" i="11"/>
  <c r="AE60" i="11"/>
  <c r="AE18" i="11"/>
  <c r="AE134" i="12"/>
  <c r="AE92" i="12"/>
  <c r="AE70" i="12"/>
  <c r="AE28" i="12"/>
  <c r="AE195" i="11"/>
  <c r="AE195" i="10"/>
  <c r="AE189" i="11"/>
  <c r="AE189" i="10"/>
  <c r="AE185" i="11"/>
  <c r="AE185" i="10"/>
  <c r="AE179" i="11"/>
  <c r="AE179" i="10"/>
  <c r="AE173" i="11"/>
  <c r="AE173" i="10"/>
  <c r="AE169" i="11"/>
  <c r="AE169" i="10"/>
  <c r="AE153" i="11"/>
  <c r="AE153" i="10"/>
  <c r="AE143" i="11"/>
  <c r="AE143" i="10"/>
  <c r="AE136" i="12"/>
  <c r="AE136" i="11"/>
  <c r="AE126" i="12"/>
  <c r="AE126" i="11"/>
  <c r="AE123" i="12"/>
  <c r="AE123" i="11"/>
  <c r="AE123" i="10"/>
  <c r="AE119" i="12"/>
  <c r="AE119" i="10"/>
  <c r="AE116" i="12"/>
  <c r="AE116" i="11"/>
  <c r="AE113" i="11"/>
  <c r="AE113" i="10"/>
  <c r="AE103" i="12"/>
  <c r="AE103" i="10"/>
  <c r="AE100" i="12"/>
  <c r="AE100" i="11"/>
  <c r="AE97" i="11"/>
  <c r="AE97" i="10"/>
  <c r="AE84" i="12"/>
  <c r="AE84" i="11"/>
  <c r="AE81" i="11"/>
  <c r="AE81" i="10"/>
  <c r="AE71" i="12"/>
  <c r="AE71" i="10"/>
  <c r="AE68" i="12"/>
  <c r="AE68" i="11"/>
  <c r="AE68" i="10"/>
  <c r="AE65" i="11"/>
  <c r="AE65" i="10"/>
  <c r="AE55" i="12"/>
  <c r="AE55" i="10"/>
  <c r="AE52" i="12"/>
  <c r="AE52" i="11"/>
  <c r="AE52" i="10"/>
  <c r="AE45" i="11"/>
  <c r="AE45" i="10"/>
  <c r="AE45" i="12"/>
  <c r="AE42" i="11"/>
  <c r="AE42" i="12"/>
  <c r="AE39" i="12"/>
  <c r="AE39" i="10"/>
  <c r="AE36" i="12"/>
  <c r="AE36" i="11"/>
  <c r="AE36" i="10"/>
  <c r="AE29" i="11"/>
  <c r="AE29" i="10"/>
  <c r="AE29" i="12"/>
  <c r="AE26" i="11"/>
  <c r="AE26" i="12"/>
  <c r="AE23" i="12"/>
  <c r="AE23" i="10"/>
  <c r="AE20" i="12"/>
  <c r="AE20" i="11"/>
  <c r="AE20" i="10"/>
  <c r="AE13" i="11"/>
  <c r="AE13" i="10"/>
  <c r="AE13" i="12"/>
  <c r="AE10" i="11"/>
  <c r="AE10" i="12"/>
  <c r="AE7" i="12"/>
  <c r="AE7" i="10"/>
  <c r="AE4" i="12"/>
  <c r="AE4" i="11"/>
  <c r="AE4" i="10"/>
  <c r="AE2" i="10"/>
  <c r="AE190" i="10"/>
  <c r="AE174" i="10"/>
  <c r="AE166" i="10"/>
  <c r="AE158" i="10"/>
  <c r="AE150" i="10"/>
  <c r="AE142" i="10"/>
  <c r="AE134" i="10"/>
  <c r="AE126" i="10"/>
  <c r="AE118" i="10"/>
  <c r="AE110" i="10"/>
  <c r="AE102" i="10"/>
  <c r="AE94" i="10"/>
  <c r="AE84" i="10"/>
  <c r="AE70" i="10"/>
  <c r="AE54" i="10"/>
  <c r="AE38" i="10"/>
  <c r="AE22" i="10"/>
  <c r="AE183" i="11"/>
  <c r="AE140" i="11"/>
  <c r="AE119" i="11"/>
  <c r="AE98" i="11"/>
  <c r="AE76" i="11"/>
  <c r="AE55" i="11"/>
  <c r="AE34" i="11"/>
  <c r="AE12" i="11"/>
  <c r="AE108" i="12"/>
  <c r="AE65" i="12"/>
  <c r="AE44" i="12"/>
  <c r="AE22" i="12"/>
  <c r="AE191" i="11"/>
  <c r="AE191" i="10"/>
  <c r="AE175" i="11"/>
  <c r="AE175" i="10"/>
  <c r="AE165" i="11"/>
  <c r="AE165" i="10"/>
  <c r="AE159" i="11"/>
  <c r="AE159" i="10"/>
  <c r="AE139" i="12"/>
  <c r="AE139" i="11"/>
  <c r="AE139" i="10"/>
  <c r="AE135" i="12"/>
  <c r="AE135" i="10"/>
  <c r="AE132" i="12"/>
  <c r="AE132" i="11"/>
  <c r="AE129" i="11"/>
  <c r="AE129" i="10"/>
  <c r="AE125" i="11"/>
  <c r="AE125" i="12"/>
  <c r="AE125" i="10"/>
  <c r="AE122" i="11"/>
  <c r="AE122" i="12"/>
  <c r="AE115" i="12"/>
  <c r="AE115" i="11"/>
  <c r="AE115" i="10"/>
  <c r="AE112" i="12"/>
  <c r="AE112" i="11"/>
  <c r="AE106" i="11"/>
  <c r="AE106" i="12"/>
  <c r="AE99" i="12"/>
  <c r="AE99" i="11"/>
  <c r="AE99" i="10"/>
  <c r="AE96" i="12"/>
  <c r="AE96" i="11"/>
  <c r="AE90" i="11"/>
  <c r="AE90" i="12"/>
  <c r="AE86" i="11"/>
  <c r="AE86" i="10"/>
  <c r="AE83" i="12"/>
  <c r="AE83" i="11"/>
  <c r="AE83" i="10"/>
  <c r="AE80" i="10"/>
  <c r="AE80" i="12"/>
  <c r="AE80" i="11"/>
  <c r="AE74" i="11"/>
  <c r="AE74" i="12"/>
  <c r="AE67" i="12"/>
  <c r="AE67" i="10"/>
  <c r="AE67" i="11"/>
  <c r="AE64" i="10"/>
  <c r="AE64" i="12"/>
  <c r="AE64" i="11"/>
  <c r="AE58" i="11"/>
  <c r="AE58" i="12"/>
  <c r="AE51" i="12"/>
  <c r="AE51" i="11"/>
  <c r="AE51" i="10"/>
  <c r="AE48" i="10"/>
  <c r="AE48" i="12"/>
  <c r="AE48" i="11"/>
  <c r="AE35" i="12"/>
  <c r="AE35" i="10"/>
  <c r="AE35" i="11"/>
  <c r="AE32" i="10"/>
  <c r="AE32" i="12"/>
  <c r="AE32" i="11"/>
  <c r="AE19" i="12"/>
  <c r="AE19" i="11"/>
  <c r="AE19" i="10"/>
  <c r="AE16" i="10"/>
  <c r="AE16" i="12"/>
  <c r="AE16" i="11"/>
  <c r="AE6" i="11"/>
  <c r="AE6" i="12"/>
  <c r="AE3" i="12"/>
  <c r="AE3" i="10"/>
  <c r="AE3" i="11"/>
  <c r="AE196" i="10"/>
  <c r="AE180" i="10"/>
  <c r="AE164" i="10"/>
  <c r="AE156" i="10"/>
  <c r="AE148" i="10"/>
  <c r="AE132" i="10"/>
  <c r="AE124" i="10"/>
  <c r="AE116" i="10"/>
  <c r="AE100" i="10"/>
  <c r="AE92" i="10"/>
  <c r="AE82" i="10"/>
  <c r="AE66" i="10"/>
  <c r="AE50" i="10"/>
  <c r="AE34" i="10"/>
  <c r="AE18" i="10"/>
  <c r="AE199" i="11"/>
  <c r="AE135" i="11"/>
  <c r="AE114" i="11"/>
  <c r="AE71" i="11"/>
  <c r="AE50" i="11"/>
  <c r="AE28" i="11"/>
  <c r="AE7" i="11"/>
  <c r="AE102" i="12"/>
  <c r="AE81" i="12"/>
  <c r="AE60" i="12"/>
  <c r="AE38" i="12"/>
  <c r="B186" i="10"/>
  <c r="T173" i="10"/>
  <c r="B170" i="10"/>
  <c r="B16" i="11"/>
  <c r="T33" i="12"/>
  <c r="T37" i="12"/>
  <c r="T137" i="12"/>
  <c r="B149" i="10"/>
  <c r="B189" i="10"/>
  <c r="B178" i="10"/>
  <c r="T169" i="10"/>
  <c r="B166" i="10"/>
  <c r="B154" i="10"/>
  <c r="B147" i="10"/>
  <c r="B142" i="10"/>
  <c r="B136" i="12"/>
  <c r="B136" i="11"/>
  <c r="B132" i="12"/>
  <c r="B132" i="11"/>
  <c r="B128" i="12"/>
  <c r="B128" i="11"/>
  <c r="B120" i="12"/>
  <c r="B120" i="11"/>
  <c r="B120" i="10"/>
  <c r="B116" i="12"/>
  <c r="B116" i="11"/>
  <c r="B116" i="10"/>
  <c r="B112" i="11"/>
  <c r="B112" i="12"/>
  <c r="B108" i="11"/>
  <c r="B108" i="12"/>
  <c r="B108" i="10"/>
  <c r="B104" i="12"/>
  <c r="B104" i="10"/>
  <c r="B100" i="12"/>
  <c r="B100" i="11"/>
  <c r="B100" i="10"/>
  <c r="B96" i="12"/>
  <c r="B96" i="11"/>
  <c r="B92" i="12"/>
  <c r="B92" i="11"/>
  <c r="B84" i="11"/>
  <c r="B84" i="12"/>
  <c r="B80" i="11"/>
  <c r="B80" i="12"/>
  <c r="B76" i="12"/>
  <c r="B76" i="11"/>
  <c r="B76" i="10"/>
  <c r="B72" i="11"/>
  <c r="B72" i="12"/>
  <c r="B72" i="10"/>
  <c r="B68" i="12"/>
  <c r="B68" i="10"/>
  <c r="B68" i="11"/>
  <c r="B64" i="12"/>
  <c r="B64" i="11"/>
  <c r="B64" i="10"/>
  <c r="B56" i="12"/>
  <c r="B56" i="11"/>
  <c r="B52" i="11"/>
  <c r="B52" i="12"/>
  <c r="B52" i="10"/>
  <c r="B48" i="12"/>
  <c r="B48" i="11"/>
  <c r="B44" i="12"/>
  <c r="B44" i="10"/>
  <c r="B44" i="11"/>
  <c r="B40" i="11"/>
  <c r="B40" i="12"/>
  <c r="B40" i="10"/>
  <c r="B36" i="12"/>
  <c r="B36" i="11"/>
  <c r="B36" i="10"/>
  <c r="B180" i="10"/>
  <c r="B176" i="10"/>
  <c r="B172" i="10"/>
  <c r="B168" i="10"/>
  <c r="B164" i="10"/>
  <c r="B156" i="10"/>
  <c r="B152" i="10"/>
  <c r="B144" i="10"/>
  <c r="B132" i="10"/>
  <c r="B128" i="10"/>
  <c r="B124" i="10"/>
  <c r="B96" i="10"/>
  <c r="B80" i="10"/>
  <c r="B60" i="10"/>
  <c r="B88" i="12"/>
  <c r="B139" i="12"/>
  <c r="B187" i="11"/>
  <c r="B187" i="10"/>
  <c r="B159" i="11"/>
  <c r="B159" i="10"/>
  <c r="B155" i="11"/>
  <c r="B155" i="10"/>
  <c r="B151" i="11"/>
  <c r="B151" i="10"/>
  <c r="B135" i="11"/>
  <c r="B135" i="12"/>
  <c r="B135" i="10"/>
  <c r="B131" i="12"/>
  <c r="B131" i="11"/>
  <c r="B127" i="12"/>
  <c r="B127" i="11"/>
  <c r="B123" i="12"/>
  <c r="B123" i="11"/>
  <c r="B119" i="11"/>
  <c r="B119" i="12"/>
  <c r="B115" i="12"/>
  <c r="B115" i="11"/>
  <c r="B115" i="10"/>
  <c r="B111" i="11"/>
  <c r="B111" i="12"/>
  <c r="B111" i="10"/>
  <c r="B107" i="12"/>
  <c r="B107" i="11"/>
  <c r="B103" i="12"/>
  <c r="B103" i="11"/>
  <c r="B99" i="12"/>
  <c r="B99" i="11"/>
  <c r="B95" i="11"/>
  <c r="B95" i="12"/>
  <c r="B95" i="10"/>
  <c r="B91" i="11"/>
  <c r="B91" i="12"/>
  <c r="B91" i="10"/>
  <c r="B87" i="11"/>
  <c r="B87" i="12"/>
  <c r="B87" i="10"/>
  <c r="B83" i="12"/>
  <c r="B83" i="11"/>
  <c r="B83" i="10"/>
  <c r="B79" i="12"/>
  <c r="B79" i="11"/>
  <c r="B79" i="10"/>
  <c r="B75" i="11"/>
  <c r="B75" i="10"/>
  <c r="B75" i="12"/>
  <c r="B71" i="12"/>
  <c r="B71" i="11"/>
  <c r="B67" i="12"/>
  <c r="B67" i="11"/>
  <c r="B67" i="10"/>
  <c r="B63" i="12"/>
  <c r="B63" i="11"/>
  <c r="B59" i="12"/>
  <c r="B59" i="10"/>
  <c r="B55" i="11"/>
  <c r="B55" i="10"/>
  <c r="B55" i="12"/>
  <c r="B51" i="11"/>
  <c r="B51" i="10"/>
  <c r="B51" i="12"/>
  <c r="B47" i="12"/>
  <c r="B47" i="11"/>
  <c r="B43" i="11"/>
  <c r="B43" i="12"/>
  <c r="B39" i="12"/>
  <c r="B39" i="11"/>
  <c r="B35" i="12"/>
  <c r="B35" i="11"/>
  <c r="B31" i="12"/>
  <c r="B31" i="10"/>
  <c r="B27" i="11"/>
  <c r="B27" i="12"/>
  <c r="B23" i="11"/>
  <c r="B23" i="12"/>
  <c r="B23" i="10"/>
  <c r="B19" i="12"/>
  <c r="B19" i="11"/>
  <c r="B19" i="10"/>
  <c r="B15" i="11"/>
  <c r="B15" i="10"/>
  <c r="B11" i="12"/>
  <c r="B11" i="11"/>
  <c r="B3" i="12"/>
  <c r="B3" i="11"/>
  <c r="B194" i="10"/>
  <c r="B192" i="10"/>
  <c r="B185" i="10"/>
  <c r="B183" i="10"/>
  <c r="B181" i="10"/>
  <c r="B179" i="10"/>
  <c r="B160" i="10"/>
  <c r="B158" i="10"/>
  <c r="B153" i="10"/>
  <c r="B139" i="10"/>
  <c r="B121" i="10"/>
  <c r="B88" i="10"/>
  <c r="B63" i="10"/>
  <c r="B43" i="10"/>
  <c r="B35" i="10"/>
  <c r="B11" i="10"/>
  <c r="B104" i="11"/>
  <c r="B143" i="11"/>
  <c r="B15" i="12"/>
  <c r="B121" i="12"/>
  <c r="B190" i="11"/>
  <c r="B190" i="10"/>
  <c r="B162" i="11"/>
  <c r="B162" i="10"/>
  <c r="B138" i="11"/>
  <c r="B138" i="12"/>
  <c r="B134" i="12"/>
  <c r="B134" i="11"/>
  <c r="B130" i="12"/>
  <c r="B130" i="11"/>
  <c r="B126" i="12"/>
  <c r="B126" i="11"/>
  <c r="B122" i="12"/>
  <c r="B122" i="11"/>
  <c r="B122" i="10"/>
  <c r="B118" i="12"/>
  <c r="B118" i="11"/>
  <c r="B118" i="10"/>
  <c r="B114" i="12"/>
  <c r="B114" i="11"/>
  <c r="B110" i="12"/>
  <c r="B110" i="11"/>
  <c r="B106" i="11"/>
  <c r="B106" i="12"/>
  <c r="B106" i="10"/>
  <c r="B102" i="11"/>
  <c r="B102" i="12"/>
  <c r="B102" i="10"/>
  <c r="B98" i="12"/>
  <c r="B98" i="11"/>
  <c r="B94" i="11"/>
  <c r="B94" i="12"/>
  <c r="B90" i="11"/>
  <c r="B90" i="12"/>
  <c r="B86" i="12"/>
  <c r="B86" i="11"/>
  <c r="B86" i="10"/>
  <c r="B82" i="12"/>
  <c r="B82" i="11"/>
  <c r="B82" i="10"/>
  <c r="B78" i="12"/>
  <c r="B78" i="11"/>
  <c r="B74" i="12"/>
  <c r="B74" i="10"/>
  <c r="B70" i="12"/>
  <c r="B70" i="10"/>
  <c r="B70" i="11"/>
  <c r="B66" i="12"/>
  <c r="B66" i="11"/>
  <c r="B66" i="10"/>
  <c r="B62" i="11"/>
  <c r="B62" i="10"/>
  <c r="B62" i="12"/>
  <c r="B58" i="12"/>
  <c r="B58" i="11"/>
  <c r="B54" i="11"/>
  <c r="B54" i="12"/>
  <c r="B50" i="12"/>
  <c r="B50" i="11"/>
  <c r="B50" i="10"/>
  <c r="B46" i="12"/>
  <c r="B46" i="11"/>
  <c r="B46" i="10"/>
  <c r="B42" i="12"/>
  <c r="B42" i="11"/>
  <c r="B42" i="10"/>
  <c r="B38" i="12"/>
  <c r="B38" i="11"/>
  <c r="B38" i="10"/>
  <c r="B34" i="12"/>
  <c r="B34" i="11"/>
  <c r="B34" i="10"/>
  <c r="B30" i="12"/>
  <c r="B30" i="10"/>
  <c r="B30" i="11"/>
  <c r="B26" i="12"/>
  <c r="B26" i="10"/>
  <c r="B22" i="12"/>
  <c r="B22" i="11"/>
  <c r="B22" i="10"/>
  <c r="B18" i="12"/>
  <c r="B18" i="11"/>
  <c r="B18" i="10"/>
  <c r="B14" i="12"/>
  <c r="B14" i="11"/>
  <c r="B14" i="10"/>
  <c r="B10" i="12"/>
  <c r="B10" i="11"/>
  <c r="B10" i="10"/>
  <c r="B6" i="11"/>
  <c r="B6" i="10"/>
  <c r="B6" i="12"/>
  <c r="B2" i="11"/>
  <c r="B2" i="12"/>
  <c r="B2" i="10"/>
  <c r="B199" i="10"/>
  <c r="B196" i="10"/>
  <c r="B191" i="10"/>
  <c r="B188" i="10"/>
  <c r="B175" i="10"/>
  <c r="B173" i="10"/>
  <c r="B171" i="10"/>
  <c r="B169" i="10"/>
  <c r="B167" i="10"/>
  <c r="B165" i="10"/>
  <c r="B161" i="10"/>
  <c r="B157" i="10"/>
  <c r="B146" i="10"/>
  <c r="B140" i="10"/>
  <c r="B131" i="10"/>
  <c r="B127" i="10"/>
  <c r="B123" i="10"/>
  <c r="B110" i="10"/>
  <c r="B107" i="10"/>
  <c r="B99" i="10"/>
  <c r="B90" i="10"/>
  <c r="B84" i="10"/>
  <c r="B56" i="10"/>
  <c r="B48" i="10"/>
  <c r="B27" i="10"/>
  <c r="B5" i="10"/>
  <c r="B3" i="10"/>
  <c r="B5" i="11"/>
  <c r="B59" i="11"/>
  <c r="B60" i="11"/>
  <c r="B124" i="11"/>
  <c r="B7" i="12"/>
  <c r="B197" i="11"/>
  <c r="B197" i="10"/>
  <c r="B177" i="11"/>
  <c r="B177" i="10"/>
  <c r="B141" i="11"/>
  <c r="B141" i="10"/>
  <c r="B137" i="12"/>
  <c r="B137" i="11"/>
  <c r="B133" i="12"/>
  <c r="B133" i="11"/>
  <c r="B129" i="12"/>
  <c r="B129" i="11"/>
  <c r="B125" i="12"/>
  <c r="B125" i="11"/>
  <c r="B117" i="11"/>
  <c r="B117" i="12"/>
  <c r="B113" i="11"/>
  <c r="B113" i="12"/>
  <c r="B113" i="10"/>
  <c r="B109" i="11"/>
  <c r="B109" i="12"/>
  <c r="B105" i="11"/>
  <c r="B105" i="12"/>
  <c r="B101" i="12"/>
  <c r="B101" i="11"/>
  <c r="B97" i="11"/>
  <c r="B97" i="12"/>
  <c r="B97" i="10"/>
  <c r="B93" i="12"/>
  <c r="B93" i="11"/>
  <c r="B93" i="10"/>
  <c r="B89" i="12"/>
  <c r="B89" i="10"/>
  <c r="B85" i="12"/>
  <c r="B85" i="11"/>
  <c r="B85" i="10"/>
  <c r="B81" i="12"/>
  <c r="B81" i="11"/>
  <c r="B77" i="10"/>
  <c r="B77" i="12"/>
  <c r="B77" i="11"/>
  <c r="B73" i="12"/>
  <c r="B73" i="10"/>
  <c r="B73" i="11"/>
  <c r="B69" i="12"/>
  <c r="B69" i="11"/>
  <c r="B69" i="10"/>
  <c r="B65" i="11"/>
  <c r="B65" i="12"/>
  <c r="B65" i="10"/>
  <c r="B61" i="12"/>
  <c r="B61" i="10"/>
  <c r="B57" i="11"/>
  <c r="B57" i="10"/>
  <c r="B57" i="12"/>
  <c r="B53" i="12"/>
  <c r="B53" i="10"/>
  <c r="B49" i="10"/>
  <c r="B49" i="11"/>
  <c r="B45" i="12"/>
  <c r="B45" i="10"/>
  <c r="B45" i="11"/>
  <c r="B41" i="11"/>
  <c r="B41" i="12"/>
  <c r="B37" i="12"/>
  <c r="B37" i="11"/>
  <c r="B33" i="12"/>
  <c r="B33" i="11"/>
  <c r="B29" i="11"/>
  <c r="B29" i="12"/>
  <c r="B29" i="10"/>
  <c r="B25" i="12"/>
  <c r="B25" i="11"/>
  <c r="B21" i="11"/>
  <c r="B21" i="12"/>
  <c r="B21" i="10"/>
  <c r="B17" i="11"/>
  <c r="B17" i="12"/>
  <c r="B13" i="12"/>
  <c r="B13" i="11"/>
  <c r="B9" i="11"/>
  <c r="B9" i="12"/>
  <c r="B195" i="10"/>
  <c r="B193" i="10"/>
  <c r="B184" i="10"/>
  <c r="B182" i="10"/>
  <c r="B163" i="10"/>
  <c r="B150" i="10"/>
  <c r="B148" i="10"/>
  <c r="B145" i="10"/>
  <c r="B138" i="10"/>
  <c r="B136" i="10"/>
  <c r="B112" i="10"/>
  <c r="B109" i="10"/>
  <c r="B94" i="10"/>
  <c r="B92" i="10"/>
  <c r="B81" i="10"/>
  <c r="B78" i="10"/>
  <c r="B71" i="10"/>
  <c r="B58" i="10"/>
  <c r="B47" i="10"/>
  <c r="B39" i="10"/>
  <c r="B17" i="10"/>
  <c r="B7" i="10"/>
  <c r="B26" i="11"/>
  <c r="B31" i="11"/>
  <c r="B53" i="11"/>
  <c r="B89" i="11"/>
  <c r="B32" i="12"/>
  <c r="B32" i="11"/>
  <c r="B28" i="11"/>
  <c r="B28" i="10"/>
  <c r="B28" i="12"/>
  <c r="B24" i="11"/>
  <c r="B24" i="10"/>
  <c r="B24" i="12"/>
  <c r="B20" i="11"/>
  <c r="B20" i="12"/>
  <c r="B4" i="12"/>
  <c r="B4" i="11"/>
  <c r="B32" i="10"/>
  <c r="B20" i="10"/>
  <c r="B16" i="10"/>
  <c r="B4" i="10"/>
  <c r="B12" i="12"/>
  <c r="B12" i="10"/>
  <c r="B8" i="10"/>
  <c r="B8" i="11"/>
  <c r="AD169" i="10"/>
  <c r="AD169" i="11"/>
  <c r="AD37" i="10"/>
  <c r="AD37" i="12"/>
  <c r="AD37" i="11"/>
  <c r="AD179" i="10"/>
  <c r="AD179" i="11"/>
  <c r="AD135" i="10"/>
  <c r="AD135" i="11"/>
  <c r="AD135" i="12"/>
  <c r="AD22" i="11"/>
  <c r="AD22" i="10"/>
  <c r="AD18" i="11"/>
  <c r="AD18" i="10"/>
  <c r="AD14" i="11"/>
  <c r="AD14" i="10"/>
  <c r="AD11" i="10"/>
  <c r="AD11" i="11"/>
  <c r="AD7" i="10"/>
  <c r="AD7" i="11"/>
  <c r="AD3" i="10"/>
  <c r="AD3" i="11"/>
  <c r="AD139" i="12"/>
  <c r="AD131" i="12"/>
  <c r="AD127" i="12"/>
  <c r="AD123" i="12"/>
  <c r="AD119" i="12"/>
  <c r="AD115" i="12"/>
  <c r="AD111" i="12"/>
  <c r="AD107" i="12"/>
  <c r="AD103" i="12"/>
  <c r="AD99" i="12"/>
  <c r="AD95" i="12"/>
  <c r="AD91" i="12"/>
  <c r="AD87" i="12"/>
  <c r="AD83" i="12"/>
  <c r="AD79" i="12"/>
  <c r="AD75" i="12"/>
  <c r="AD71" i="12"/>
  <c r="AD67" i="12"/>
  <c r="AD63" i="12"/>
  <c r="AD59" i="12"/>
  <c r="AD55" i="12"/>
  <c r="AD51" i="12"/>
  <c r="AD47" i="12"/>
  <c r="AD43" i="12"/>
  <c r="AD39" i="12"/>
  <c r="AD35" i="12"/>
  <c r="AD31" i="12"/>
  <c r="AD27" i="12"/>
  <c r="AD23" i="12"/>
  <c r="AD19" i="12"/>
  <c r="AD11" i="12"/>
  <c r="AD7" i="12"/>
  <c r="AD3" i="12"/>
  <c r="AD197" i="11"/>
  <c r="AD193" i="11"/>
  <c r="AD189" i="11"/>
  <c r="AD185" i="11"/>
  <c r="AD181" i="11"/>
  <c r="AD177" i="11"/>
  <c r="AD173" i="11"/>
  <c r="AD165" i="11"/>
  <c r="AD161" i="11"/>
  <c r="AD157" i="11"/>
  <c r="AD153" i="11"/>
  <c r="AD149" i="11"/>
  <c r="AD145" i="11"/>
  <c r="AD141" i="11"/>
  <c r="AD137" i="11"/>
  <c r="AD133" i="11"/>
  <c r="AD129" i="11"/>
  <c r="AD125" i="11"/>
  <c r="AD121" i="11"/>
  <c r="AD117" i="11"/>
  <c r="AD113" i="11"/>
  <c r="AD109" i="11"/>
  <c r="AD105" i="11"/>
  <c r="AD101" i="11"/>
  <c r="AD97" i="11"/>
  <c r="AD93" i="11"/>
  <c r="AD89" i="11"/>
  <c r="AD85" i="11"/>
  <c r="AD81" i="11"/>
  <c r="AD77" i="11"/>
  <c r="AD73" i="11"/>
  <c r="AD69" i="11"/>
  <c r="AD65" i="11"/>
  <c r="AD61" i="11"/>
  <c r="AD57" i="11"/>
  <c r="AD53" i="11"/>
  <c r="AD49" i="11"/>
  <c r="AD45" i="11"/>
  <c r="AD41" i="11"/>
  <c r="AD33" i="11"/>
  <c r="AD29" i="11"/>
  <c r="AD25" i="11"/>
  <c r="AD21" i="11"/>
  <c r="AD21" i="10"/>
  <c r="AD17" i="11"/>
  <c r="AD17" i="10"/>
  <c r="AD13" i="11"/>
  <c r="AD13" i="10"/>
  <c r="AD10" i="11"/>
  <c r="AD10" i="10"/>
  <c r="AD6" i="11"/>
  <c r="AD6" i="10"/>
  <c r="AD138" i="12"/>
  <c r="AD134" i="12"/>
  <c r="AD130" i="12"/>
  <c r="AD126" i="12"/>
  <c r="AD122" i="12"/>
  <c r="AD118" i="12"/>
  <c r="AD114" i="12"/>
  <c r="AD110" i="12"/>
  <c r="AD106" i="12"/>
  <c r="AD102" i="12"/>
  <c r="AD98" i="12"/>
  <c r="AD94" i="12"/>
  <c r="AD90" i="12"/>
  <c r="AD86" i="12"/>
  <c r="AD82" i="12"/>
  <c r="AD78" i="12"/>
  <c r="AD74" i="12"/>
  <c r="AD70" i="12"/>
  <c r="AD66" i="12"/>
  <c r="AD62" i="12"/>
  <c r="AD58" i="12"/>
  <c r="AD54" i="12"/>
  <c r="AD50" i="12"/>
  <c r="AD46" i="12"/>
  <c r="AD42" i="12"/>
  <c r="AD38" i="12"/>
  <c r="AD34" i="12"/>
  <c r="AD30" i="12"/>
  <c r="AD26" i="12"/>
  <c r="AD22" i="12"/>
  <c r="AD18" i="12"/>
  <c r="AD14" i="12"/>
  <c r="AD10" i="12"/>
  <c r="AD6" i="12"/>
  <c r="AD2" i="11"/>
  <c r="AD196" i="11"/>
  <c r="AD192" i="11"/>
  <c r="AD188" i="11"/>
  <c r="AD184" i="11"/>
  <c r="AD180" i="11"/>
  <c r="AD176" i="11"/>
  <c r="AD172" i="11"/>
  <c r="AD168" i="11"/>
  <c r="AD164" i="11"/>
  <c r="AD160" i="11"/>
  <c r="AD156" i="11"/>
  <c r="AD152" i="11"/>
  <c r="AD148" i="11"/>
  <c r="AD144" i="11"/>
  <c r="AD140" i="11"/>
  <c r="AD136" i="11"/>
  <c r="AD132" i="11"/>
  <c r="AD128" i="11"/>
  <c r="AD124" i="11"/>
  <c r="AD120" i="11"/>
  <c r="AD116" i="11"/>
  <c r="AD112" i="11"/>
  <c r="AD108" i="11"/>
  <c r="AD104" i="11"/>
  <c r="AD100" i="11"/>
  <c r="AD96" i="11"/>
  <c r="AD92" i="11"/>
  <c r="AD88" i="11"/>
  <c r="AD84" i="11"/>
  <c r="AD80" i="11"/>
  <c r="AD76" i="11"/>
  <c r="AD72" i="11"/>
  <c r="AD68" i="11"/>
  <c r="AD64" i="11"/>
  <c r="AD60" i="11"/>
  <c r="AD56" i="11"/>
  <c r="AD52" i="11"/>
  <c r="AD48" i="11"/>
  <c r="AD44" i="11"/>
  <c r="AD40" i="11"/>
  <c r="AD36" i="11"/>
  <c r="AD32" i="11"/>
  <c r="AD28" i="11"/>
  <c r="AD24" i="11"/>
  <c r="AD20" i="10"/>
  <c r="AD20" i="11"/>
  <c r="AD16" i="10"/>
  <c r="AD16" i="11"/>
  <c r="AD9" i="11"/>
  <c r="AD9" i="10"/>
  <c r="AD5" i="11"/>
  <c r="AD5" i="10"/>
  <c r="AD137" i="12"/>
  <c r="AD133" i="12"/>
  <c r="AD129" i="12"/>
  <c r="AD125" i="12"/>
  <c r="AD121" i="12"/>
  <c r="AD117" i="12"/>
  <c r="AD113" i="12"/>
  <c r="AD109" i="12"/>
  <c r="AD105" i="12"/>
  <c r="AD101" i="12"/>
  <c r="AD97" i="12"/>
  <c r="AD93" i="12"/>
  <c r="AD89" i="12"/>
  <c r="AD85" i="12"/>
  <c r="AD81" i="12"/>
  <c r="AD77" i="12"/>
  <c r="AD73" i="12"/>
  <c r="AD69" i="12"/>
  <c r="AD65" i="12"/>
  <c r="AD61" i="12"/>
  <c r="AD57" i="12"/>
  <c r="AD53" i="12"/>
  <c r="AD49" i="12"/>
  <c r="AD45" i="12"/>
  <c r="AD41" i="12"/>
  <c r="AD33" i="12"/>
  <c r="AD29" i="12"/>
  <c r="AD25" i="12"/>
  <c r="AD21" i="12"/>
  <c r="AD17" i="12"/>
  <c r="AD13" i="12"/>
  <c r="AD9" i="12"/>
  <c r="AD5" i="12"/>
  <c r="AD199" i="11"/>
  <c r="AD195" i="11"/>
  <c r="AD191" i="11"/>
  <c r="AD187" i="11"/>
  <c r="AD183" i="11"/>
  <c r="AD175" i="11"/>
  <c r="AD171" i="11"/>
  <c r="AD167" i="11"/>
  <c r="AD163" i="11"/>
  <c r="AD159" i="11"/>
  <c r="AD155" i="11"/>
  <c r="AD151" i="11"/>
  <c r="AD147" i="11"/>
  <c r="AD143" i="11"/>
  <c r="AD139" i="11"/>
  <c r="AD131" i="11"/>
  <c r="AD127" i="11"/>
  <c r="AD123" i="11"/>
  <c r="AD119" i="11"/>
  <c r="AD115" i="11"/>
  <c r="AD111" i="11"/>
  <c r="AD107" i="11"/>
  <c r="AD103" i="11"/>
  <c r="AD99" i="11"/>
  <c r="AD95" i="11"/>
  <c r="AD91" i="11"/>
  <c r="AD87" i="11"/>
  <c r="AD83" i="11"/>
  <c r="AD79" i="11"/>
  <c r="AD75" i="11"/>
  <c r="AD71" i="11"/>
  <c r="AD67" i="11"/>
  <c r="AD63" i="11"/>
  <c r="AD59" i="11"/>
  <c r="AD55" i="11"/>
  <c r="AD51" i="11"/>
  <c r="AD47" i="11"/>
  <c r="AD43" i="11"/>
  <c r="AD39" i="11"/>
  <c r="AD35" i="11"/>
  <c r="AD31" i="11"/>
  <c r="AD27" i="11"/>
  <c r="AD23" i="11"/>
  <c r="AD15" i="10"/>
  <c r="AD15" i="11"/>
  <c r="AD12" i="10"/>
  <c r="AD12" i="11"/>
  <c r="AD8" i="10"/>
  <c r="AD8" i="11"/>
  <c r="AD4" i="10"/>
  <c r="AD4" i="11"/>
  <c r="AD2" i="12"/>
  <c r="AD136" i="12"/>
  <c r="AD132" i="12"/>
  <c r="AD128" i="12"/>
  <c r="AD124" i="12"/>
  <c r="AD120" i="12"/>
  <c r="AD116" i="12"/>
  <c r="AD112" i="12"/>
  <c r="AD108" i="12"/>
  <c r="AD104" i="12"/>
  <c r="AD100" i="12"/>
  <c r="AD96" i="12"/>
  <c r="AD92" i="12"/>
  <c r="AD88" i="12"/>
  <c r="AD84" i="12"/>
  <c r="AD80" i="12"/>
  <c r="AD76" i="12"/>
  <c r="AD72" i="12"/>
  <c r="AD68" i="12"/>
  <c r="AD64" i="12"/>
  <c r="AD60" i="12"/>
  <c r="AD56" i="12"/>
  <c r="AD52" i="12"/>
  <c r="AD48" i="12"/>
  <c r="AD44" i="12"/>
  <c r="AD40" i="12"/>
  <c r="AD36" i="12"/>
  <c r="AD32" i="12"/>
  <c r="AD28" i="12"/>
  <c r="AD24" i="12"/>
  <c r="AD20" i="12"/>
  <c r="AD16" i="12"/>
  <c r="AD12" i="12"/>
  <c r="AD8" i="12"/>
  <c r="AD4" i="12"/>
  <c r="AD198" i="11"/>
  <c r="AD194" i="11"/>
  <c r="AD190" i="11"/>
  <c r="AD186" i="11"/>
  <c r="AD182" i="11"/>
  <c r="AD178" i="11"/>
  <c r="AD174" i="11"/>
  <c r="AD170" i="11"/>
  <c r="AD166" i="11"/>
  <c r="AD162" i="11"/>
  <c r="AD158" i="11"/>
  <c r="AD154" i="11"/>
  <c r="AD150" i="11"/>
  <c r="AD146" i="11"/>
  <c r="AD142" i="11"/>
  <c r="AD138" i="11"/>
  <c r="AD134" i="11"/>
  <c r="AD130" i="11"/>
  <c r="AD126" i="11"/>
  <c r="AD122" i="11"/>
  <c r="AD118" i="11"/>
  <c r="AD114" i="11"/>
  <c r="AD110" i="11"/>
  <c r="AD106" i="11"/>
  <c r="AD102" i="11"/>
  <c r="AD98" i="11"/>
  <c r="AD94" i="11"/>
  <c r="AD90" i="11"/>
  <c r="AD86" i="11"/>
  <c r="AD82" i="11"/>
  <c r="AD78" i="11"/>
  <c r="AD74" i="11"/>
  <c r="AD70" i="11"/>
  <c r="AD66" i="11"/>
  <c r="AD62" i="11"/>
  <c r="AD58" i="11"/>
  <c r="AD54" i="11"/>
  <c r="AD50" i="11"/>
  <c r="AD46" i="11"/>
  <c r="AD42" i="11"/>
  <c r="AD38" i="11"/>
  <c r="AD34" i="11"/>
  <c r="AD30" i="11"/>
  <c r="AD26" i="11"/>
  <c r="AD19" i="11"/>
  <c r="AC151" i="10"/>
  <c r="AC151" i="11"/>
  <c r="AC31" i="10"/>
  <c r="AC31" i="11"/>
  <c r="AC31" i="12"/>
  <c r="AC197" i="10"/>
  <c r="AC197" i="11"/>
  <c r="AC193" i="10"/>
  <c r="AC193" i="11"/>
  <c r="AC189" i="10"/>
  <c r="AC189" i="11"/>
  <c r="AC185" i="10"/>
  <c r="AC185" i="11"/>
  <c r="AC182" i="10"/>
  <c r="AC182" i="11"/>
  <c r="AC119" i="10"/>
  <c r="AC119" i="11"/>
  <c r="AC119" i="12"/>
  <c r="AC53" i="10"/>
  <c r="AC53" i="11"/>
  <c r="AC53" i="12"/>
  <c r="AC87" i="10"/>
  <c r="AC87" i="11"/>
  <c r="AC87" i="12"/>
  <c r="AC55" i="10"/>
  <c r="AC55" i="11"/>
  <c r="AC55" i="12"/>
  <c r="AC24" i="10"/>
  <c r="AC24" i="11"/>
  <c r="AC24" i="12"/>
  <c r="AC49" i="10"/>
  <c r="AC49" i="11"/>
  <c r="AC46" i="10"/>
  <c r="AC46" i="11"/>
  <c r="AC42" i="10"/>
  <c r="AC42" i="11"/>
  <c r="AC38" i="10"/>
  <c r="AC38" i="11"/>
  <c r="AC34" i="10"/>
  <c r="AC34" i="11"/>
  <c r="AC27" i="10"/>
  <c r="AC27" i="11"/>
  <c r="AC20" i="10"/>
  <c r="AC20" i="11"/>
  <c r="AC17" i="10"/>
  <c r="AC17" i="11"/>
  <c r="AC13" i="10"/>
  <c r="AC13" i="11"/>
  <c r="AC9" i="10"/>
  <c r="AC9" i="11"/>
  <c r="AC6" i="10"/>
  <c r="AC6" i="11"/>
  <c r="AC6" i="12"/>
  <c r="AC2" i="10"/>
  <c r="AC2" i="11"/>
  <c r="AC2" i="12"/>
  <c r="AC46" i="12"/>
  <c r="AC42" i="12"/>
  <c r="AC38" i="12"/>
  <c r="AC34" i="12"/>
  <c r="AC20" i="12"/>
  <c r="AC9" i="12"/>
  <c r="AC174" i="10"/>
  <c r="AC174" i="11"/>
  <c r="AC162" i="10"/>
  <c r="AC162" i="11"/>
  <c r="AC136" i="10"/>
  <c r="AC136" i="11"/>
  <c r="AC124" i="10"/>
  <c r="AC124" i="11"/>
  <c r="AC113" i="10"/>
  <c r="AC113" i="11"/>
  <c r="AC102" i="10"/>
  <c r="AC102" i="11"/>
  <c r="AC90" i="10"/>
  <c r="AC90" i="11"/>
  <c r="AC76" i="10"/>
  <c r="AC76" i="11"/>
  <c r="AC56" i="10"/>
  <c r="AC56" i="11"/>
  <c r="AC196" i="10"/>
  <c r="AC196" i="11"/>
  <c r="AC192" i="10"/>
  <c r="AC192" i="11"/>
  <c r="AC188" i="10"/>
  <c r="AC188" i="11"/>
  <c r="AC184" i="10"/>
  <c r="AC184" i="11"/>
  <c r="AC181" i="10"/>
  <c r="AC181" i="11"/>
  <c r="AC177" i="10"/>
  <c r="AC177" i="11"/>
  <c r="AC173" i="10"/>
  <c r="AC173" i="11"/>
  <c r="AC169" i="10"/>
  <c r="AC169" i="11"/>
  <c r="AC165" i="10"/>
  <c r="AC165" i="11"/>
  <c r="AC161" i="10"/>
  <c r="AC161" i="11"/>
  <c r="AC157" i="10"/>
  <c r="AC157" i="11"/>
  <c r="AC153" i="10"/>
  <c r="AC153" i="11"/>
  <c r="AC150" i="10"/>
  <c r="AC150" i="11"/>
  <c r="AC146" i="10"/>
  <c r="AC146" i="11"/>
  <c r="AC139" i="10"/>
  <c r="AC139" i="11"/>
  <c r="AC135" i="10"/>
  <c r="AC135" i="11"/>
  <c r="AC131" i="10"/>
  <c r="AC131" i="11"/>
  <c r="AC127" i="10"/>
  <c r="AC127" i="11"/>
  <c r="AC123" i="10"/>
  <c r="AC123" i="11"/>
  <c r="AC116" i="10"/>
  <c r="AC116" i="11"/>
  <c r="AC112" i="10"/>
  <c r="AC112" i="11"/>
  <c r="AC109" i="10"/>
  <c r="AC109" i="11"/>
  <c r="AC105" i="10"/>
  <c r="AC105" i="11"/>
  <c r="AC101" i="10"/>
  <c r="AC101" i="11"/>
  <c r="AC97" i="10"/>
  <c r="AC97" i="11"/>
  <c r="AC93" i="10"/>
  <c r="AC93" i="11"/>
  <c r="AC89" i="10"/>
  <c r="AC89" i="11"/>
  <c r="AC86" i="10"/>
  <c r="AC86" i="11"/>
  <c r="AC82" i="10"/>
  <c r="AC82" i="11"/>
  <c r="AC75" i="10"/>
  <c r="AC75" i="11"/>
  <c r="AC71" i="10"/>
  <c r="AC71" i="11"/>
  <c r="AC67" i="10"/>
  <c r="AC67" i="11"/>
  <c r="AC63" i="10"/>
  <c r="AC63" i="11"/>
  <c r="AC59" i="10"/>
  <c r="AC59" i="11"/>
  <c r="AC52" i="10"/>
  <c r="AC52" i="11"/>
  <c r="AC48" i="10"/>
  <c r="AC48" i="11"/>
  <c r="AC45" i="10"/>
  <c r="AC45" i="11"/>
  <c r="AC41" i="10"/>
  <c r="AC41" i="11"/>
  <c r="AC37" i="10"/>
  <c r="AC37" i="11"/>
  <c r="AC33" i="10"/>
  <c r="AC33" i="11"/>
  <c r="AC30" i="10"/>
  <c r="AC30" i="11"/>
  <c r="AC26" i="10"/>
  <c r="AC26" i="11"/>
  <c r="AC23" i="10"/>
  <c r="AC23" i="11"/>
  <c r="AC16" i="10"/>
  <c r="AC16" i="11"/>
  <c r="AC12" i="10"/>
  <c r="AC12" i="11"/>
  <c r="AC12" i="12"/>
  <c r="AC8" i="10"/>
  <c r="AC8" i="11"/>
  <c r="AC8" i="12"/>
  <c r="AC5" i="10"/>
  <c r="AC5" i="11"/>
  <c r="AC5" i="12"/>
  <c r="AC178" i="10"/>
  <c r="AC178" i="11"/>
  <c r="AC166" i="10"/>
  <c r="AC166" i="11"/>
  <c r="AC154" i="10"/>
  <c r="AC154" i="11"/>
  <c r="AC140" i="10"/>
  <c r="AC140" i="11"/>
  <c r="AC128" i="10"/>
  <c r="AC128" i="11"/>
  <c r="AC117" i="10"/>
  <c r="AC117" i="11"/>
  <c r="AC106" i="10"/>
  <c r="AC106" i="11"/>
  <c r="AC94" i="10"/>
  <c r="AC94" i="11"/>
  <c r="AC83" i="10"/>
  <c r="AC83" i="11"/>
  <c r="AC79" i="10"/>
  <c r="AC79" i="11"/>
  <c r="AC68" i="10"/>
  <c r="AC68" i="11"/>
  <c r="AC60" i="10"/>
  <c r="AC60" i="11"/>
  <c r="AC199" i="10"/>
  <c r="AC199" i="11"/>
  <c r="AC195" i="10"/>
  <c r="AC195" i="11"/>
  <c r="AC191" i="10"/>
  <c r="AC191" i="11"/>
  <c r="AC187" i="10"/>
  <c r="AC187" i="11"/>
  <c r="AC183" i="10"/>
  <c r="AC183" i="11"/>
  <c r="AC180" i="10"/>
  <c r="AC180" i="11"/>
  <c r="AC176" i="10"/>
  <c r="AC176" i="11"/>
  <c r="AC172" i="10"/>
  <c r="AC172" i="11"/>
  <c r="AC168" i="10"/>
  <c r="AC168" i="11"/>
  <c r="AC164" i="10"/>
  <c r="AC164" i="11"/>
  <c r="AC160" i="10"/>
  <c r="AC160" i="11"/>
  <c r="AC156" i="10"/>
  <c r="AC156" i="11"/>
  <c r="AC152" i="10"/>
  <c r="AC152" i="11"/>
  <c r="AC149" i="10"/>
  <c r="AC149" i="11"/>
  <c r="AC145" i="10"/>
  <c r="AC145" i="11"/>
  <c r="AC142" i="10"/>
  <c r="AC142" i="11"/>
  <c r="AC138" i="10"/>
  <c r="AC138" i="11"/>
  <c r="AC134" i="10"/>
  <c r="AC134" i="11"/>
  <c r="AC130" i="10"/>
  <c r="AC130" i="11"/>
  <c r="AC126" i="10"/>
  <c r="AC126" i="11"/>
  <c r="AC122" i="10"/>
  <c r="AC122" i="11"/>
  <c r="AC115" i="10"/>
  <c r="AC115" i="11"/>
  <c r="AC111" i="10"/>
  <c r="AC111" i="11"/>
  <c r="AC108" i="10"/>
  <c r="AC108" i="11"/>
  <c r="AC104" i="10"/>
  <c r="AC104" i="11"/>
  <c r="AC100" i="10"/>
  <c r="AC100" i="11"/>
  <c r="AC96" i="10"/>
  <c r="AC96" i="11"/>
  <c r="AC92" i="10"/>
  <c r="AC92" i="11"/>
  <c r="AC88" i="10"/>
  <c r="AC88" i="11"/>
  <c r="AC85" i="10"/>
  <c r="AC85" i="11"/>
  <c r="AC81" i="10"/>
  <c r="AC81" i="11"/>
  <c r="AC78" i="10"/>
  <c r="AC78" i="11"/>
  <c r="AC74" i="10"/>
  <c r="AC74" i="11"/>
  <c r="AC70" i="10"/>
  <c r="AC70" i="11"/>
  <c r="AC66" i="10"/>
  <c r="AC66" i="11"/>
  <c r="AC62" i="10"/>
  <c r="AC62" i="11"/>
  <c r="AC58" i="10"/>
  <c r="AC58" i="11"/>
  <c r="AC51" i="10"/>
  <c r="AC51" i="11"/>
  <c r="AC47" i="10"/>
  <c r="AC47" i="11"/>
  <c r="AC44" i="10"/>
  <c r="AC44" i="11"/>
  <c r="AC40" i="10"/>
  <c r="AC40" i="11"/>
  <c r="AC36" i="10"/>
  <c r="AC36" i="11"/>
  <c r="AC32" i="10"/>
  <c r="AC32" i="11"/>
  <c r="AC29" i="10"/>
  <c r="AC29" i="11"/>
  <c r="AC25" i="10"/>
  <c r="AC25" i="11"/>
  <c r="AC22" i="10"/>
  <c r="AC22" i="11"/>
  <c r="AC19" i="10"/>
  <c r="AC19" i="11"/>
  <c r="AC15" i="10"/>
  <c r="AC15" i="11"/>
  <c r="AC11" i="10"/>
  <c r="AC11" i="11"/>
  <c r="AC4" i="10"/>
  <c r="AC4" i="11"/>
  <c r="AC4" i="12"/>
  <c r="AC139" i="12"/>
  <c r="AC135" i="12"/>
  <c r="AC131" i="12"/>
  <c r="AC127" i="12"/>
  <c r="AC123" i="12"/>
  <c r="AC117" i="12"/>
  <c r="AC115" i="12"/>
  <c r="AC113" i="12"/>
  <c r="AC111" i="12"/>
  <c r="AC109" i="12"/>
  <c r="AC105" i="12"/>
  <c r="AC101" i="12"/>
  <c r="AC97" i="12"/>
  <c r="AC93" i="12"/>
  <c r="AC89" i="12"/>
  <c r="AC85" i="12"/>
  <c r="AC83" i="12"/>
  <c r="AC81" i="12"/>
  <c r="AC79" i="12"/>
  <c r="AC75" i="12"/>
  <c r="AC71" i="12"/>
  <c r="AC67" i="12"/>
  <c r="AC63" i="12"/>
  <c r="AC59" i="12"/>
  <c r="AC51" i="12"/>
  <c r="AC49" i="12"/>
  <c r="AC47" i="12"/>
  <c r="AC45" i="12"/>
  <c r="AC41" i="12"/>
  <c r="AC37" i="12"/>
  <c r="AC33" i="12"/>
  <c r="AC29" i="12"/>
  <c r="AC27" i="12"/>
  <c r="AC25" i="12"/>
  <c r="AC23" i="12"/>
  <c r="AC19" i="12"/>
  <c r="AC17" i="12"/>
  <c r="AC15" i="12"/>
  <c r="AC13" i="12"/>
  <c r="AC170" i="10"/>
  <c r="AC170" i="11"/>
  <c r="AC158" i="10"/>
  <c r="AC158" i="11"/>
  <c r="AC147" i="10"/>
  <c r="AC147" i="11"/>
  <c r="AC143" i="10"/>
  <c r="AC143" i="11"/>
  <c r="AC132" i="10"/>
  <c r="AC132" i="11"/>
  <c r="AC120" i="10"/>
  <c r="AC120" i="11"/>
  <c r="AC110" i="10"/>
  <c r="AC110" i="11"/>
  <c r="AC98" i="10"/>
  <c r="AC98" i="11"/>
  <c r="AC72" i="10"/>
  <c r="AC72" i="11"/>
  <c r="AC64" i="10"/>
  <c r="AC64" i="11"/>
  <c r="AC198" i="10"/>
  <c r="AC198" i="11"/>
  <c r="AC194" i="10"/>
  <c r="AC194" i="11"/>
  <c r="AC190" i="10"/>
  <c r="AC190" i="11"/>
  <c r="AC186" i="10"/>
  <c r="AC186" i="11"/>
  <c r="AC179" i="10"/>
  <c r="AC179" i="11"/>
  <c r="AC175" i="10"/>
  <c r="AC175" i="11"/>
  <c r="AC171" i="10"/>
  <c r="AC171" i="11"/>
  <c r="AC167" i="10"/>
  <c r="AC167" i="11"/>
  <c r="AC163" i="10"/>
  <c r="AC163" i="11"/>
  <c r="AC159" i="10"/>
  <c r="AC159" i="11"/>
  <c r="AC155" i="10"/>
  <c r="AC155" i="11"/>
  <c r="AC148" i="10"/>
  <c r="AC148" i="11"/>
  <c r="AC144" i="10"/>
  <c r="AC144" i="11"/>
  <c r="AC141" i="10"/>
  <c r="AC141" i="11"/>
  <c r="AC137" i="10"/>
  <c r="AC137" i="11"/>
  <c r="AC133" i="10"/>
  <c r="AC133" i="11"/>
  <c r="AC129" i="10"/>
  <c r="AC129" i="11"/>
  <c r="AC125" i="10"/>
  <c r="AC125" i="11"/>
  <c r="AC121" i="10"/>
  <c r="AC121" i="11"/>
  <c r="AC118" i="10"/>
  <c r="AC118" i="11"/>
  <c r="AC114" i="10"/>
  <c r="AC114" i="11"/>
  <c r="AC107" i="10"/>
  <c r="AC107" i="11"/>
  <c r="AC103" i="10"/>
  <c r="AC103" i="11"/>
  <c r="AC99" i="10"/>
  <c r="AC99" i="11"/>
  <c r="AC95" i="10"/>
  <c r="AC95" i="11"/>
  <c r="AC91" i="10"/>
  <c r="AC91" i="11"/>
  <c r="AC84" i="10"/>
  <c r="AC84" i="11"/>
  <c r="AC80" i="10"/>
  <c r="AC80" i="11"/>
  <c r="AC77" i="10"/>
  <c r="AC77" i="11"/>
  <c r="AC73" i="10"/>
  <c r="AC73" i="11"/>
  <c r="AC69" i="10"/>
  <c r="AC69" i="11"/>
  <c r="AC65" i="10"/>
  <c r="AC65" i="11"/>
  <c r="AC61" i="10"/>
  <c r="AC61" i="11"/>
  <c r="AC57" i="10"/>
  <c r="AC57" i="11"/>
  <c r="AC54" i="10"/>
  <c r="AC54" i="11"/>
  <c r="AC50" i="10"/>
  <c r="AC50" i="11"/>
  <c r="AC43" i="10"/>
  <c r="AC43" i="11"/>
  <c r="AC39" i="10"/>
  <c r="AC39" i="11"/>
  <c r="AC35" i="10"/>
  <c r="AC35" i="11"/>
  <c r="AC28" i="10"/>
  <c r="AC28" i="11"/>
  <c r="AC21" i="10"/>
  <c r="AC21" i="11"/>
  <c r="AC18" i="10"/>
  <c r="AC18" i="11"/>
  <c r="AC14" i="10"/>
  <c r="AC14" i="11"/>
  <c r="AC10" i="10"/>
  <c r="AC10" i="11"/>
  <c r="AC10" i="12"/>
  <c r="AC7" i="10"/>
  <c r="AC7" i="11"/>
  <c r="AC3" i="10"/>
  <c r="AC3" i="11"/>
  <c r="AC3" i="12"/>
  <c r="AC7" i="12"/>
  <c r="AB170" i="10"/>
  <c r="AB170" i="11"/>
  <c r="AB166" i="10"/>
  <c r="AB166" i="11"/>
  <c r="AB196" i="10"/>
  <c r="AB196" i="11"/>
  <c r="AB192" i="10"/>
  <c r="AB192" i="11"/>
  <c r="AB188" i="10"/>
  <c r="AB188" i="11"/>
  <c r="AB184" i="10"/>
  <c r="AB184" i="11"/>
  <c r="AB181" i="10"/>
  <c r="AB181" i="11"/>
  <c r="AB177" i="10"/>
  <c r="AB177" i="11"/>
  <c r="AB173" i="10"/>
  <c r="AB173" i="11"/>
  <c r="AB149" i="10"/>
  <c r="AB149" i="11"/>
  <c r="AB101" i="10"/>
  <c r="AB101" i="11"/>
  <c r="AB101" i="12"/>
  <c r="AB97" i="10"/>
  <c r="AB97" i="11"/>
  <c r="AB97" i="12"/>
  <c r="AB93" i="10"/>
  <c r="AB93" i="11"/>
  <c r="AB93" i="12"/>
  <c r="AB89" i="10"/>
  <c r="AB89" i="11"/>
  <c r="AB89" i="12"/>
  <c r="AB85" i="10"/>
  <c r="AB85" i="11"/>
  <c r="AB85" i="12"/>
  <c r="AB81" i="10"/>
  <c r="AB81" i="11"/>
  <c r="AB81" i="12"/>
  <c r="AB77" i="10"/>
  <c r="AB77" i="11"/>
  <c r="AB77" i="12"/>
  <c r="AB73" i="10"/>
  <c r="AB73" i="11"/>
  <c r="AB73" i="12"/>
  <c r="AB69" i="10"/>
  <c r="AB69" i="11"/>
  <c r="AB69" i="12"/>
  <c r="AB65" i="10"/>
  <c r="AB65" i="11"/>
  <c r="AB65" i="12"/>
  <c r="AB61" i="10"/>
  <c r="AB61" i="11"/>
  <c r="AB61" i="12"/>
  <c r="AB172" i="10"/>
  <c r="AB172" i="11"/>
  <c r="AB148" i="10"/>
  <c r="AB148" i="11"/>
  <c r="AB144" i="10"/>
  <c r="AB144" i="11"/>
  <c r="AB140" i="10"/>
  <c r="AB140" i="11"/>
  <c r="AB136" i="10"/>
  <c r="AB136" i="12"/>
  <c r="AB136" i="11"/>
  <c r="AB132" i="10"/>
  <c r="AB132" i="12"/>
  <c r="AB132" i="11"/>
  <c r="AB128" i="10"/>
  <c r="AB128" i="12"/>
  <c r="AB128" i="11"/>
  <c r="AB124" i="10"/>
  <c r="AB124" i="12"/>
  <c r="AB124" i="11"/>
  <c r="AB120" i="10"/>
  <c r="AB120" i="12"/>
  <c r="AB120" i="11"/>
  <c r="AB116" i="10"/>
  <c r="AB116" i="12"/>
  <c r="AB116" i="11"/>
  <c r="AB112" i="10"/>
  <c r="AB112" i="12"/>
  <c r="AB112" i="11"/>
  <c r="AB108" i="10"/>
  <c r="AB108" i="12"/>
  <c r="AB108" i="11"/>
  <c r="AB104" i="10"/>
  <c r="AB104" i="12"/>
  <c r="AB104" i="11"/>
  <c r="AB163" i="10"/>
  <c r="AB163" i="11"/>
  <c r="AB159" i="10"/>
  <c r="AB159" i="11"/>
  <c r="AB155" i="10"/>
  <c r="AB155" i="11"/>
  <c r="AB151" i="10"/>
  <c r="AB151" i="11"/>
  <c r="AB23" i="10"/>
  <c r="AB23" i="11"/>
  <c r="AB19" i="10"/>
  <c r="AB19" i="11"/>
  <c r="AB15" i="10"/>
  <c r="AB15" i="11"/>
  <c r="AB12" i="11"/>
  <c r="AB12" i="10"/>
  <c r="AB8" i="11"/>
  <c r="AB8" i="10"/>
  <c r="AB4" i="11"/>
  <c r="AB4" i="10"/>
  <c r="AB137" i="12"/>
  <c r="AB133" i="12"/>
  <c r="AB129" i="12"/>
  <c r="AB125" i="12"/>
  <c r="AB121" i="12"/>
  <c r="AB117" i="12"/>
  <c r="AB113" i="12"/>
  <c r="AB109" i="12"/>
  <c r="AB105" i="12"/>
  <c r="AB57" i="12"/>
  <c r="AB53" i="12"/>
  <c r="AB49" i="12"/>
  <c r="AB45" i="12"/>
  <c r="AB41" i="12"/>
  <c r="AB37" i="12"/>
  <c r="AB33" i="12"/>
  <c r="AB29" i="12"/>
  <c r="AB25" i="12"/>
  <c r="AB199" i="11"/>
  <c r="AB195" i="11"/>
  <c r="AB191" i="11"/>
  <c r="AB187" i="11"/>
  <c r="AB183" i="11"/>
  <c r="AB179" i="11"/>
  <c r="AB175" i="11"/>
  <c r="AB171" i="11"/>
  <c r="AB167" i="11"/>
  <c r="AB147" i="11"/>
  <c r="AB143" i="11"/>
  <c r="AB139" i="11"/>
  <c r="AB135" i="11"/>
  <c r="AB131" i="11"/>
  <c r="AB127" i="11"/>
  <c r="AB123" i="11"/>
  <c r="AB119" i="11"/>
  <c r="AB115" i="11"/>
  <c r="AB111" i="11"/>
  <c r="AB107" i="11"/>
  <c r="AB103" i="11"/>
  <c r="AB99" i="11"/>
  <c r="AB95" i="11"/>
  <c r="AB91" i="11"/>
  <c r="AB87" i="11"/>
  <c r="AB83" i="11"/>
  <c r="AB79" i="11"/>
  <c r="AB75" i="11"/>
  <c r="AB71" i="11"/>
  <c r="AB67" i="11"/>
  <c r="AB63" i="11"/>
  <c r="AB59" i="11"/>
  <c r="AB55" i="11"/>
  <c r="AB51" i="11"/>
  <c r="AB47" i="11"/>
  <c r="AB43" i="11"/>
  <c r="AB39" i="11"/>
  <c r="AB35" i="11"/>
  <c r="AB31" i="11"/>
  <c r="AB27" i="11"/>
  <c r="AB22" i="10"/>
  <c r="AB22" i="11"/>
  <c r="AB18" i="10"/>
  <c r="AB18" i="11"/>
  <c r="AB14" i="10"/>
  <c r="AB14" i="11"/>
  <c r="AB11" i="10"/>
  <c r="AB11" i="11"/>
  <c r="AB7" i="10"/>
  <c r="AB7" i="11"/>
  <c r="AB3" i="10"/>
  <c r="AB3" i="11"/>
  <c r="AB138" i="12"/>
  <c r="AB134" i="12"/>
  <c r="AB130" i="12"/>
  <c r="AB126" i="12"/>
  <c r="AB122" i="12"/>
  <c r="AB118" i="12"/>
  <c r="AB114" i="12"/>
  <c r="AB110" i="12"/>
  <c r="AB106" i="12"/>
  <c r="AB102" i="12"/>
  <c r="AB98" i="12"/>
  <c r="AB94" i="12"/>
  <c r="AB90" i="12"/>
  <c r="AB86" i="12"/>
  <c r="AB82" i="12"/>
  <c r="AB78" i="12"/>
  <c r="AB74" i="12"/>
  <c r="AB70" i="12"/>
  <c r="AB66" i="12"/>
  <c r="AB62" i="12"/>
  <c r="AB58" i="12"/>
  <c r="AB54" i="12"/>
  <c r="AB50" i="12"/>
  <c r="AB46" i="12"/>
  <c r="AB42" i="12"/>
  <c r="AB38" i="12"/>
  <c r="AB34" i="12"/>
  <c r="AB30" i="12"/>
  <c r="AB26" i="12"/>
  <c r="AB22" i="12"/>
  <c r="AB18" i="12"/>
  <c r="AB14" i="12"/>
  <c r="AB2" i="11"/>
  <c r="AB180" i="11"/>
  <c r="AB176" i="11"/>
  <c r="AB168" i="11"/>
  <c r="AB164" i="11"/>
  <c r="AB160" i="11"/>
  <c r="AB156" i="11"/>
  <c r="AB152" i="11"/>
  <c r="AB100" i="11"/>
  <c r="AB96" i="11"/>
  <c r="AB92" i="11"/>
  <c r="AB88" i="11"/>
  <c r="AB84" i="11"/>
  <c r="AB80" i="11"/>
  <c r="AB76" i="11"/>
  <c r="AB72" i="11"/>
  <c r="AB68" i="11"/>
  <c r="AB64" i="11"/>
  <c r="AB60" i="11"/>
  <c r="AB56" i="11"/>
  <c r="AB52" i="11"/>
  <c r="AB48" i="11"/>
  <c r="AB44" i="11"/>
  <c r="AB40" i="11"/>
  <c r="AB36" i="11"/>
  <c r="AB32" i="11"/>
  <c r="AB28" i="11"/>
  <c r="AB24" i="11"/>
  <c r="AB21" i="11"/>
  <c r="AB21" i="10"/>
  <c r="AB17" i="11"/>
  <c r="AB17" i="10"/>
  <c r="AB13" i="11"/>
  <c r="AB13" i="10"/>
  <c r="AB10" i="10"/>
  <c r="AB10" i="11"/>
  <c r="AB6" i="10"/>
  <c r="AB6" i="11"/>
  <c r="AB139" i="12"/>
  <c r="AB135" i="12"/>
  <c r="AB131" i="12"/>
  <c r="AB127" i="12"/>
  <c r="AB123" i="12"/>
  <c r="AB119" i="12"/>
  <c r="AB115" i="12"/>
  <c r="AB111" i="12"/>
  <c r="AB107" i="12"/>
  <c r="AB103" i="12"/>
  <c r="AB99" i="12"/>
  <c r="AB95" i="12"/>
  <c r="AB91" i="12"/>
  <c r="AB87" i="12"/>
  <c r="AB83" i="12"/>
  <c r="AB79" i="12"/>
  <c r="AB75" i="12"/>
  <c r="AB71" i="12"/>
  <c r="AB67" i="12"/>
  <c r="AB63" i="12"/>
  <c r="AB59" i="12"/>
  <c r="AB55" i="12"/>
  <c r="AB51" i="12"/>
  <c r="AB47" i="12"/>
  <c r="AB43" i="12"/>
  <c r="AB39" i="12"/>
  <c r="AB35" i="12"/>
  <c r="AB31" i="12"/>
  <c r="AB27" i="12"/>
  <c r="AB23" i="12"/>
  <c r="AB19" i="12"/>
  <c r="AB15" i="12"/>
  <c r="AB11" i="12"/>
  <c r="AB7" i="12"/>
  <c r="AB3" i="12"/>
  <c r="AB197" i="11"/>
  <c r="AB193" i="11"/>
  <c r="AB189" i="11"/>
  <c r="AB185" i="11"/>
  <c r="AB169" i="11"/>
  <c r="AB165" i="11"/>
  <c r="AB161" i="11"/>
  <c r="AB157" i="11"/>
  <c r="AB153" i="11"/>
  <c r="AB145" i="11"/>
  <c r="AB141" i="11"/>
  <c r="AB137" i="11"/>
  <c r="AB133" i="11"/>
  <c r="AB129" i="11"/>
  <c r="AB125" i="11"/>
  <c r="AB121" i="11"/>
  <c r="AB117" i="11"/>
  <c r="AB113" i="11"/>
  <c r="AB109" i="11"/>
  <c r="AB105" i="11"/>
  <c r="AB57" i="11"/>
  <c r="AB53" i="11"/>
  <c r="AB49" i="11"/>
  <c r="AB45" i="11"/>
  <c r="AB41" i="11"/>
  <c r="AB37" i="11"/>
  <c r="AB33" i="11"/>
  <c r="AB29" i="11"/>
  <c r="AB25" i="11"/>
  <c r="AB20" i="11"/>
  <c r="AB20" i="10"/>
  <c r="AB16" i="11"/>
  <c r="AB16" i="10"/>
  <c r="AB9" i="11"/>
  <c r="AB9" i="10"/>
  <c r="AB5" i="11"/>
  <c r="AB5" i="10"/>
  <c r="AB2" i="12"/>
  <c r="AB100" i="12"/>
  <c r="AB96" i="12"/>
  <c r="AB92" i="12"/>
  <c r="AB88" i="12"/>
  <c r="AB84" i="12"/>
  <c r="AB80" i="12"/>
  <c r="AB76" i="12"/>
  <c r="AB72" i="12"/>
  <c r="AB68" i="12"/>
  <c r="AB64" i="12"/>
  <c r="AB60" i="12"/>
  <c r="AB56" i="12"/>
  <c r="AB52" i="12"/>
  <c r="AB48" i="12"/>
  <c r="AB44" i="12"/>
  <c r="AB40" i="12"/>
  <c r="AB36" i="12"/>
  <c r="AB32" i="12"/>
  <c r="AB28" i="12"/>
  <c r="AB24" i="12"/>
  <c r="AB20" i="12"/>
  <c r="AB16" i="12"/>
  <c r="AB12" i="12"/>
  <c r="AB8" i="12"/>
  <c r="AB4" i="12"/>
  <c r="AB198" i="11"/>
  <c r="AB194" i="11"/>
  <c r="AB190" i="11"/>
  <c r="AB186" i="11"/>
  <c r="AB182" i="11"/>
  <c r="AB178" i="11"/>
  <c r="AB174" i="11"/>
  <c r="AB162" i="11"/>
  <c r="AB158" i="11"/>
  <c r="AB154" i="11"/>
  <c r="AB150" i="11"/>
  <c r="AB146" i="11"/>
  <c r="AB142" i="11"/>
  <c r="AB138" i="11"/>
  <c r="AB134" i="11"/>
  <c r="AB130" i="11"/>
  <c r="AB126" i="11"/>
  <c r="AB122" i="11"/>
  <c r="AB118" i="11"/>
  <c r="AB114" i="11"/>
  <c r="AB110" i="11"/>
  <c r="AB106" i="11"/>
  <c r="AB102" i="11"/>
  <c r="AB98" i="11"/>
  <c r="AB94" i="11"/>
  <c r="AB90" i="11"/>
  <c r="AB86" i="11"/>
  <c r="AB82" i="11"/>
  <c r="AB78" i="11"/>
  <c r="AB74" i="11"/>
  <c r="AB70" i="11"/>
  <c r="AB66" i="11"/>
  <c r="AB62" i="11"/>
  <c r="AB58" i="11"/>
  <c r="AB54" i="11"/>
  <c r="AB50" i="11"/>
  <c r="AB46" i="11"/>
  <c r="AB42" i="11"/>
  <c r="AB38" i="11"/>
  <c r="AB34" i="11"/>
  <c r="AB30" i="11"/>
  <c r="AB26" i="11"/>
  <c r="AA37" i="10"/>
  <c r="AA37" i="11"/>
  <c r="AA37" i="12"/>
  <c r="AA194" i="10"/>
  <c r="AA194" i="11"/>
  <c r="AA191" i="10"/>
  <c r="AA191" i="11"/>
  <c r="AA187" i="10"/>
  <c r="AA187" i="11"/>
  <c r="AA183" i="10"/>
  <c r="AA183" i="11"/>
  <c r="AA179" i="10"/>
  <c r="AA179" i="11"/>
  <c r="AA175" i="10"/>
  <c r="AA175" i="11"/>
  <c r="AA171" i="10"/>
  <c r="AA171" i="11"/>
  <c r="AA167" i="10"/>
  <c r="AA167" i="11"/>
  <c r="AA163" i="10"/>
  <c r="AA163" i="11"/>
  <c r="AA159" i="10"/>
  <c r="AA159" i="11"/>
  <c r="AA155" i="10"/>
  <c r="AA155" i="11"/>
  <c r="AA151" i="10"/>
  <c r="AA151" i="11"/>
  <c r="AA147" i="10"/>
  <c r="AA147" i="11"/>
  <c r="AA143" i="10"/>
  <c r="AA143" i="11"/>
  <c r="AA139" i="10"/>
  <c r="AA139" i="11"/>
  <c r="AA135" i="10"/>
  <c r="AA135" i="11"/>
  <c r="AA132" i="10"/>
  <c r="AA132" i="11"/>
  <c r="AA128" i="10"/>
  <c r="AA128" i="11"/>
  <c r="AA124" i="10"/>
  <c r="AA124" i="11"/>
  <c r="AA120" i="10"/>
  <c r="AA120" i="11"/>
  <c r="AA116" i="10"/>
  <c r="AA116" i="11"/>
  <c r="AA112" i="10"/>
  <c r="AA112" i="11"/>
  <c r="AA108" i="10"/>
  <c r="AA108" i="11"/>
  <c r="AA104" i="10"/>
  <c r="AA104" i="11"/>
  <c r="AA100" i="10"/>
  <c r="AA100" i="11"/>
  <c r="AA96" i="10"/>
  <c r="AA96" i="11"/>
  <c r="AA92" i="10"/>
  <c r="AA92" i="11"/>
  <c r="AA89" i="10"/>
  <c r="AA89" i="11"/>
  <c r="AA85" i="10"/>
  <c r="AA85" i="11"/>
  <c r="AA81" i="10"/>
  <c r="AA81" i="11"/>
  <c r="AA77" i="10"/>
  <c r="AA77" i="11"/>
  <c r="AA73" i="10"/>
  <c r="AA73" i="11"/>
  <c r="AA69" i="10"/>
  <c r="AA69" i="11"/>
  <c r="AA65" i="10"/>
  <c r="AA65" i="11"/>
  <c r="AA61" i="10"/>
  <c r="AA61" i="11"/>
  <c r="AA57" i="10"/>
  <c r="AA57" i="11"/>
  <c r="AA53" i="10"/>
  <c r="AA53" i="11"/>
  <c r="AA49" i="10"/>
  <c r="AA49" i="11"/>
  <c r="AA45" i="10"/>
  <c r="AA45" i="11"/>
  <c r="AA41" i="10"/>
  <c r="AA41" i="11"/>
  <c r="AA34" i="10"/>
  <c r="AA34" i="11"/>
  <c r="AA31" i="10"/>
  <c r="AA31" i="11"/>
  <c r="AA27" i="10"/>
  <c r="AA27" i="11"/>
  <c r="AA23" i="10"/>
  <c r="AA23" i="11"/>
  <c r="AA19" i="10"/>
  <c r="AA19" i="11"/>
  <c r="AA15" i="10"/>
  <c r="AA15" i="11"/>
  <c r="AA11" i="10"/>
  <c r="AA11" i="11"/>
  <c r="AA7" i="10"/>
  <c r="AA7" i="11"/>
  <c r="AA4" i="10"/>
  <c r="AA4" i="11"/>
  <c r="AA56" i="10"/>
  <c r="AA56" i="11"/>
  <c r="AA52" i="10"/>
  <c r="AA52" i="11"/>
  <c r="AA48" i="10"/>
  <c r="AA48" i="11"/>
  <c r="AA44" i="10"/>
  <c r="AA44" i="11"/>
  <c r="AA40" i="10"/>
  <c r="AA40" i="11"/>
  <c r="AA33" i="10"/>
  <c r="AA33" i="11"/>
  <c r="AA30" i="10"/>
  <c r="AA30" i="11"/>
  <c r="AA26" i="10"/>
  <c r="AA26" i="11"/>
  <c r="AA22" i="10"/>
  <c r="AA22" i="11"/>
  <c r="AA18" i="10"/>
  <c r="AA18" i="11"/>
  <c r="AA14" i="10"/>
  <c r="AA14" i="11"/>
  <c r="AA10" i="10"/>
  <c r="AA10" i="11"/>
  <c r="AA6" i="10"/>
  <c r="AA6" i="11"/>
  <c r="AA3" i="10"/>
  <c r="AA3" i="11"/>
  <c r="AA2" i="12"/>
  <c r="AA139" i="12"/>
  <c r="AA135" i="12"/>
  <c r="AA132" i="12"/>
  <c r="AA128" i="12"/>
  <c r="AA124" i="12"/>
  <c r="AA120" i="12"/>
  <c r="AA116" i="12"/>
  <c r="AA112" i="12"/>
  <c r="AA108" i="12"/>
  <c r="AA104" i="12"/>
  <c r="AA100" i="12"/>
  <c r="AA96" i="12"/>
  <c r="AA92" i="12"/>
  <c r="AA89" i="12"/>
  <c r="AA85" i="12"/>
  <c r="AA81" i="12"/>
  <c r="AA77" i="12"/>
  <c r="AA73" i="12"/>
  <c r="AA69" i="12"/>
  <c r="AA65" i="12"/>
  <c r="AA61" i="12"/>
  <c r="AA57" i="12"/>
  <c r="AA56" i="12"/>
  <c r="AA53" i="12"/>
  <c r="AA52" i="12"/>
  <c r="AA49" i="12"/>
  <c r="AA48" i="12"/>
  <c r="AA45" i="12"/>
  <c r="AA44" i="12"/>
  <c r="AA41" i="12"/>
  <c r="AA40" i="12"/>
  <c r="AA34" i="12"/>
  <c r="AA33" i="12"/>
  <c r="AA31" i="12"/>
  <c r="AA30" i="12"/>
  <c r="AA27" i="12"/>
  <c r="AA26" i="12"/>
  <c r="AA23" i="12"/>
  <c r="AA22" i="12"/>
  <c r="AA19" i="12"/>
  <c r="AA18" i="12"/>
  <c r="AA15" i="12"/>
  <c r="AA14" i="12"/>
  <c r="AA11" i="12"/>
  <c r="AA10" i="12"/>
  <c r="AA7" i="12"/>
  <c r="AA6" i="12"/>
  <c r="AA4" i="12"/>
  <c r="AA3" i="12"/>
  <c r="AA2" i="11"/>
  <c r="AA199" i="11"/>
  <c r="AA198" i="11"/>
  <c r="AA197" i="11"/>
  <c r="AA196" i="11"/>
  <c r="AA195" i="11"/>
  <c r="AA193" i="10"/>
  <c r="AA193" i="11"/>
  <c r="AA190" i="10"/>
  <c r="AA190" i="11"/>
  <c r="AA186" i="10"/>
  <c r="AA186" i="11"/>
  <c r="AA182" i="10"/>
  <c r="AA182" i="11"/>
  <c r="AA178" i="10"/>
  <c r="AA178" i="11"/>
  <c r="AA174" i="10"/>
  <c r="AA174" i="11"/>
  <c r="AA170" i="10"/>
  <c r="AA170" i="11"/>
  <c r="AA166" i="10"/>
  <c r="AA166" i="11"/>
  <c r="AA162" i="10"/>
  <c r="AA162" i="11"/>
  <c r="AA158" i="10"/>
  <c r="AA158" i="11"/>
  <c r="AA154" i="10"/>
  <c r="AA154" i="11"/>
  <c r="AA150" i="10"/>
  <c r="AA150" i="11"/>
  <c r="AA146" i="10"/>
  <c r="AA146" i="11"/>
  <c r="AA142" i="10"/>
  <c r="AA142" i="11"/>
  <c r="AA138" i="10"/>
  <c r="AA138" i="11"/>
  <c r="AA134" i="10"/>
  <c r="AA134" i="11"/>
  <c r="AA131" i="10"/>
  <c r="AA131" i="11"/>
  <c r="AA127" i="10"/>
  <c r="AA127" i="11"/>
  <c r="AA123" i="10"/>
  <c r="AA123" i="11"/>
  <c r="AA119" i="10"/>
  <c r="AA119" i="11"/>
  <c r="AA115" i="10"/>
  <c r="AA115" i="11"/>
  <c r="AA111" i="10"/>
  <c r="AA111" i="11"/>
  <c r="AA107" i="10"/>
  <c r="AA107" i="11"/>
  <c r="AA103" i="10"/>
  <c r="AA103" i="11"/>
  <c r="AA99" i="10"/>
  <c r="AA99" i="11"/>
  <c r="AA95" i="10"/>
  <c r="AA95" i="11"/>
  <c r="AA91" i="10"/>
  <c r="AA91" i="11"/>
  <c r="AA88" i="10"/>
  <c r="AA88" i="11"/>
  <c r="AA84" i="10"/>
  <c r="AA84" i="11"/>
  <c r="AA80" i="10"/>
  <c r="AA80" i="11"/>
  <c r="AA76" i="10"/>
  <c r="AA76" i="11"/>
  <c r="AA72" i="10"/>
  <c r="AA72" i="11"/>
  <c r="AA68" i="10"/>
  <c r="AA68" i="11"/>
  <c r="AA64" i="10"/>
  <c r="AA64" i="11"/>
  <c r="AA60" i="10"/>
  <c r="AA60" i="11"/>
  <c r="AA192" i="10"/>
  <c r="AA192" i="11"/>
  <c r="AA189" i="10"/>
  <c r="AA189" i="11"/>
  <c r="AA185" i="10"/>
  <c r="AA185" i="11"/>
  <c r="AA181" i="10"/>
  <c r="AA181" i="11"/>
  <c r="AA177" i="10"/>
  <c r="AA177" i="11"/>
  <c r="AA173" i="10"/>
  <c r="AA173" i="11"/>
  <c r="AA169" i="10"/>
  <c r="AA169" i="11"/>
  <c r="AA165" i="10"/>
  <c r="AA165" i="11"/>
  <c r="AA161" i="10"/>
  <c r="AA161" i="11"/>
  <c r="AA157" i="10"/>
  <c r="AA157" i="11"/>
  <c r="AA153" i="10"/>
  <c r="AA153" i="11"/>
  <c r="AA149" i="10"/>
  <c r="AA149" i="11"/>
  <c r="AA145" i="10"/>
  <c r="AA145" i="11"/>
  <c r="AA141" i="10"/>
  <c r="AA141" i="11"/>
  <c r="AA137" i="10"/>
  <c r="AA137" i="11"/>
  <c r="AA133" i="10"/>
  <c r="AA133" i="11"/>
  <c r="AA130" i="10"/>
  <c r="AA130" i="11"/>
  <c r="AA126" i="10"/>
  <c r="AA126" i="11"/>
  <c r="AA122" i="10"/>
  <c r="AA122" i="11"/>
  <c r="AA118" i="10"/>
  <c r="AA118" i="11"/>
  <c r="AA114" i="10"/>
  <c r="AA114" i="11"/>
  <c r="AA110" i="10"/>
  <c r="AA110" i="11"/>
  <c r="AA106" i="10"/>
  <c r="AA106" i="11"/>
  <c r="AA102" i="10"/>
  <c r="AA102" i="11"/>
  <c r="AA98" i="10"/>
  <c r="AA98" i="11"/>
  <c r="AA94" i="10"/>
  <c r="AA94" i="11"/>
  <c r="AA87" i="10"/>
  <c r="AA87" i="11"/>
  <c r="AA83" i="10"/>
  <c r="AA83" i="11"/>
  <c r="AA79" i="10"/>
  <c r="AA79" i="11"/>
  <c r="AA75" i="10"/>
  <c r="AA75" i="11"/>
  <c r="AA71" i="10"/>
  <c r="AA71" i="11"/>
  <c r="AA67" i="10"/>
  <c r="AA67" i="11"/>
  <c r="AA63" i="10"/>
  <c r="AA63" i="11"/>
  <c r="AA59" i="10"/>
  <c r="AA59" i="11"/>
  <c r="AA55" i="10"/>
  <c r="AA55" i="11"/>
  <c r="AA51" i="10"/>
  <c r="AA51" i="11"/>
  <c r="AA47" i="10"/>
  <c r="AA47" i="11"/>
  <c r="AA43" i="10"/>
  <c r="AA43" i="11"/>
  <c r="AA39" i="10"/>
  <c r="AA39" i="11"/>
  <c r="AA36" i="10"/>
  <c r="AA36" i="11"/>
  <c r="AA29" i="10"/>
  <c r="AA29" i="11"/>
  <c r="AA25" i="10"/>
  <c r="AA25" i="11"/>
  <c r="AA21" i="10"/>
  <c r="AA21" i="11"/>
  <c r="AA17" i="10"/>
  <c r="AA17" i="11"/>
  <c r="AA13" i="10"/>
  <c r="AA13" i="11"/>
  <c r="AA9" i="10"/>
  <c r="AA9" i="11"/>
  <c r="AA5" i="10"/>
  <c r="AA5" i="11"/>
  <c r="AA188" i="10"/>
  <c r="AA188" i="11"/>
  <c r="AA184" i="10"/>
  <c r="AA184" i="11"/>
  <c r="AA180" i="10"/>
  <c r="AA180" i="11"/>
  <c r="AA176" i="10"/>
  <c r="AA176" i="11"/>
  <c r="AA172" i="10"/>
  <c r="AA172" i="11"/>
  <c r="AA168" i="10"/>
  <c r="AA168" i="11"/>
  <c r="AA164" i="10"/>
  <c r="AA164" i="11"/>
  <c r="AA160" i="10"/>
  <c r="AA160" i="11"/>
  <c r="AA156" i="10"/>
  <c r="AA156" i="11"/>
  <c r="AA152" i="10"/>
  <c r="AA152" i="11"/>
  <c r="AA148" i="10"/>
  <c r="AA148" i="11"/>
  <c r="AA144" i="10"/>
  <c r="AA144" i="11"/>
  <c r="AA140" i="10"/>
  <c r="AA140" i="11"/>
  <c r="AA136" i="10"/>
  <c r="AA136" i="11"/>
  <c r="AA129" i="10"/>
  <c r="AA129" i="11"/>
  <c r="AA125" i="10"/>
  <c r="AA125" i="11"/>
  <c r="AA121" i="10"/>
  <c r="AA121" i="11"/>
  <c r="AA117" i="10"/>
  <c r="AA117" i="11"/>
  <c r="AA113" i="10"/>
  <c r="AA113" i="11"/>
  <c r="AA109" i="10"/>
  <c r="AA109" i="11"/>
  <c r="AA105" i="10"/>
  <c r="AA105" i="11"/>
  <c r="AA101" i="10"/>
  <c r="AA101" i="11"/>
  <c r="AA97" i="10"/>
  <c r="AA97" i="11"/>
  <c r="AA93" i="10"/>
  <c r="AA93" i="11"/>
  <c r="AA90" i="10"/>
  <c r="AA90" i="11"/>
  <c r="AA86" i="10"/>
  <c r="AA86" i="11"/>
  <c r="AA82" i="10"/>
  <c r="AA82" i="11"/>
  <c r="AA78" i="10"/>
  <c r="AA78" i="11"/>
  <c r="AA74" i="10"/>
  <c r="AA74" i="11"/>
  <c r="AA70" i="10"/>
  <c r="AA70" i="11"/>
  <c r="AA66" i="10"/>
  <c r="AA66" i="11"/>
  <c r="AA62" i="10"/>
  <c r="AA62" i="11"/>
  <c r="AA58" i="10"/>
  <c r="AA58" i="11"/>
  <c r="AA54" i="10"/>
  <c r="AA54" i="11"/>
  <c r="AA50" i="10"/>
  <c r="AA50" i="11"/>
  <c r="AA46" i="10"/>
  <c r="AA46" i="11"/>
  <c r="AA42" i="10"/>
  <c r="AA42" i="11"/>
  <c r="AA38" i="10"/>
  <c r="AA38" i="11"/>
  <c r="AA35" i="10"/>
  <c r="AA35" i="11"/>
  <c r="AA32" i="10"/>
  <c r="AA32" i="11"/>
  <c r="AA28" i="10"/>
  <c r="AA28" i="11"/>
  <c r="AA24" i="10"/>
  <c r="AA24" i="11"/>
  <c r="AA20" i="10"/>
  <c r="AA20" i="11"/>
  <c r="AA16" i="10"/>
  <c r="AA16" i="11"/>
  <c r="AA12" i="10"/>
  <c r="AA12" i="11"/>
  <c r="AA8" i="10"/>
  <c r="AA8" i="11"/>
  <c r="Z198" i="10"/>
  <c r="Z198" i="11"/>
  <c r="Z199" i="10"/>
  <c r="Z199" i="11"/>
  <c r="Z196" i="10"/>
  <c r="Z196" i="11"/>
  <c r="Z192" i="10"/>
  <c r="Z192" i="11"/>
  <c r="Z189" i="10"/>
  <c r="Z189" i="11"/>
  <c r="Z185" i="10"/>
  <c r="Z185" i="11"/>
  <c r="Z181" i="10"/>
  <c r="Z181" i="11"/>
  <c r="Z177" i="10"/>
  <c r="Z177" i="11"/>
  <c r="Z173" i="10"/>
  <c r="Z173" i="11"/>
  <c r="Z169" i="10"/>
  <c r="Z169" i="11"/>
  <c r="Z165" i="10"/>
  <c r="Z165" i="11"/>
  <c r="Z157" i="10"/>
  <c r="Z157" i="11"/>
  <c r="Z149" i="10"/>
  <c r="Z149" i="11"/>
  <c r="Z145" i="10"/>
  <c r="Z145" i="11"/>
  <c r="Z141" i="10"/>
  <c r="Z141" i="11"/>
  <c r="Z137" i="10"/>
  <c r="Z137" i="11"/>
  <c r="Z137" i="12"/>
  <c r="Z133" i="10"/>
  <c r="Z133" i="11"/>
  <c r="Z133" i="12"/>
  <c r="Z130" i="10"/>
  <c r="Z130" i="11"/>
  <c r="Z130" i="12"/>
  <c r="Z126" i="10"/>
  <c r="Z126" i="11"/>
  <c r="Z126" i="12"/>
  <c r="Z122" i="10"/>
  <c r="Z122" i="11"/>
  <c r="Z122" i="12"/>
  <c r="Z118" i="10"/>
  <c r="Z118" i="11"/>
  <c r="Z118" i="12"/>
  <c r="Z115" i="10"/>
  <c r="Z115" i="12"/>
  <c r="Z115" i="11"/>
  <c r="Z111" i="10"/>
  <c r="Z111" i="12"/>
  <c r="Z111" i="11"/>
  <c r="Z107" i="10"/>
  <c r="Z107" i="12"/>
  <c r="Z107" i="11"/>
  <c r="Z104" i="10"/>
  <c r="Z104" i="12"/>
  <c r="Z104" i="11"/>
  <c r="Z97" i="10"/>
  <c r="Z97" i="11"/>
  <c r="Z97" i="12"/>
  <c r="Z93" i="10"/>
  <c r="Z93" i="11"/>
  <c r="Z93" i="12"/>
  <c r="Z89" i="10"/>
  <c r="Z89" i="11"/>
  <c r="Z89" i="12"/>
  <c r="Z85" i="10"/>
  <c r="Z85" i="11"/>
  <c r="Z85" i="12"/>
  <c r="Z82" i="10"/>
  <c r="Z82" i="11"/>
  <c r="Z82" i="12"/>
  <c r="Z78" i="10"/>
  <c r="Z78" i="11"/>
  <c r="Z78" i="12"/>
  <c r="Z71" i="10"/>
  <c r="Z71" i="12"/>
  <c r="Z71" i="11"/>
  <c r="Z195" i="10"/>
  <c r="Z195" i="11"/>
  <c r="Z188" i="10"/>
  <c r="Z188" i="11"/>
  <c r="Z184" i="10"/>
  <c r="Z184" i="11"/>
  <c r="Z180" i="10"/>
  <c r="Z180" i="11"/>
  <c r="Z156" i="10"/>
  <c r="Z156" i="11"/>
  <c r="Z152" i="10"/>
  <c r="Z152" i="11"/>
  <c r="Z148" i="10"/>
  <c r="Z148" i="11"/>
  <c r="Z194" i="10"/>
  <c r="Z194" i="11"/>
  <c r="Z191" i="10"/>
  <c r="Z191" i="11"/>
  <c r="Z187" i="10"/>
  <c r="Z187" i="11"/>
  <c r="Z183" i="10"/>
  <c r="Z183" i="11"/>
  <c r="Z163" i="10"/>
  <c r="Z163" i="11"/>
  <c r="Z159" i="10"/>
  <c r="Z159" i="11"/>
  <c r="Z155" i="10"/>
  <c r="Z155" i="11"/>
  <c r="Z151" i="10"/>
  <c r="Z151" i="11"/>
  <c r="Z147" i="10"/>
  <c r="Z147" i="11"/>
  <c r="Z69" i="10"/>
  <c r="Z69" i="11"/>
  <c r="Z69" i="12"/>
  <c r="Z65" i="10"/>
  <c r="Z65" i="11"/>
  <c r="Z65" i="12"/>
  <c r="Z61" i="10"/>
  <c r="Z61" i="11"/>
  <c r="Z61" i="12"/>
  <c r="Z57" i="10"/>
  <c r="Z57" i="11"/>
  <c r="Z57" i="12"/>
  <c r="Z197" i="10"/>
  <c r="Z197" i="11"/>
  <c r="Z193" i="10"/>
  <c r="Z193" i="11"/>
  <c r="Z190" i="10"/>
  <c r="Z190" i="11"/>
  <c r="Z186" i="10"/>
  <c r="Z186" i="11"/>
  <c r="Z182" i="10"/>
  <c r="Z182" i="11"/>
  <c r="Z178" i="10"/>
  <c r="Z178" i="11"/>
  <c r="Z174" i="10"/>
  <c r="Z174" i="11"/>
  <c r="Z170" i="10"/>
  <c r="Z170" i="11"/>
  <c r="Z166" i="10"/>
  <c r="Z166" i="11"/>
  <c r="Z162" i="10"/>
  <c r="Z162" i="11"/>
  <c r="Z158" i="10"/>
  <c r="Z158" i="11"/>
  <c r="Z146" i="10"/>
  <c r="Z146" i="11"/>
  <c r="Z142" i="10"/>
  <c r="Z142" i="11"/>
  <c r="Z138" i="10"/>
  <c r="Z138" i="11"/>
  <c r="Z138" i="12"/>
  <c r="Z134" i="10"/>
  <c r="Z134" i="11"/>
  <c r="Z134" i="12"/>
  <c r="Z131" i="10"/>
  <c r="Z131" i="12"/>
  <c r="Z131" i="11"/>
  <c r="Z127" i="10"/>
  <c r="Z127" i="12"/>
  <c r="Z127" i="11"/>
  <c r="Z123" i="10"/>
  <c r="Z123" i="12"/>
  <c r="Z123" i="11"/>
  <c r="Z119" i="10"/>
  <c r="Z119" i="12"/>
  <c r="Z119" i="11"/>
  <c r="Z116" i="10"/>
  <c r="Z116" i="12"/>
  <c r="Z116" i="11"/>
  <c r="Z112" i="10"/>
  <c r="Z112" i="12"/>
  <c r="Z112" i="11"/>
  <c r="Z108" i="10"/>
  <c r="Z108" i="12"/>
  <c r="Z108" i="11"/>
  <c r="Z105" i="10"/>
  <c r="Z105" i="11"/>
  <c r="Z105" i="12"/>
  <c r="Z101" i="10"/>
  <c r="Z101" i="11"/>
  <c r="Z101" i="12"/>
  <c r="Z98" i="10"/>
  <c r="Z98" i="11"/>
  <c r="Z98" i="12"/>
  <c r="Z94" i="10"/>
  <c r="Z94" i="11"/>
  <c r="Z94" i="12"/>
  <c r="Z90" i="10"/>
  <c r="Z90" i="11"/>
  <c r="Z90" i="12"/>
  <c r="Z86" i="10"/>
  <c r="Z86" i="11"/>
  <c r="Z86" i="12"/>
  <c r="Z83" i="10"/>
  <c r="Z83" i="12"/>
  <c r="Z83" i="11"/>
  <c r="Z79" i="10"/>
  <c r="Z79" i="12"/>
  <c r="Z79" i="11"/>
  <c r="Z75" i="10"/>
  <c r="Z75" i="12"/>
  <c r="Z75" i="11"/>
  <c r="Z72" i="10"/>
  <c r="Z72" i="12"/>
  <c r="Z72" i="11"/>
  <c r="Z68" i="10"/>
  <c r="Z68" i="12"/>
  <c r="Z68" i="11"/>
  <c r="Z64" i="10"/>
  <c r="Z64" i="12"/>
  <c r="Z64" i="11"/>
  <c r="Z60" i="10"/>
  <c r="Z60" i="12"/>
  <c r="Z60" i="11"/>
  <c r="Z22" i="11"/>
  <c r="Z22" i="10"/>
  <c r="Z18" i="11"/>
  <c r="Z18" i="10"/>
  <c r="Z15" i="10"/>
  <c r="Z15" i="11"/>
  <c r="Z11" i="10"/>
  <c r="Z11" i="11"/>
  <c r="Z7" i="10"/>
  <c r="Z7" i="11"/>
  <c r="Z3" i="10"/>
  <c r="Z3" i="11"/>
  <c r="Z114" i="12"/>
  <c r="Z110" i="12"/>
  <c r="Z106" i="12"/>
  <c r="Z102" i="12"/>
  <c r="Z74" i="12"/>
  <c r="Z70" i="12"/>
  <c r="Z66" i="12"/>
  <c r="Z62" i="12"/>
  <c r="Z58" i="12"/>
  <c r="Z54" i="12"/>
  <c r="Z50" i="12"/>
  <c r="Z46" i="12"/>
  <c r="Z42" i="12"/>
  <c r="Z38" i="12"/>
  <c r="Z34" i="12"/>
  <c r="Z30" i="12"/>
  <c r="Z26" i="12"/>
  <c r="Z22" i="12"/>
  <c r="Z18" i="12"/>
  <c r="Z2" i="11"/>
  <c r="Z176" i="11"/>
  <c r="Z172" i="11"/>
  <c r="Z168" i="11"/>
  <c r="Z164" i="11"/>
  <c r="Z160" i="11"/>
  <c r="Z144" i="11"/>
  <c r="Z140" i="11"/>
  <c r="Z136" i="11"/>
  <c r="Z132" i="11"/>
  <c r="Z128" i="11"/>
  <c r="Z124" i="11"/>
  <c r="Z120" i="11"/>
  <c r="Z100" i="11"/>
  <c r="Z96" i="11"/>
  <c r="Z92" i="11"/>
  <c r="Z88" i="11"/>
  <c r="Z84" i="11"/>
  <c r="Z80" i="11"/>
  <c r="Z76" i="11"/>
  <c r="Z56" i="11"/>
  <c r="Z52" i="11"/>
  <c r="Z48" i="11"/>
  <c r="Z44" i="11"/>
  <c r="Z40" i="11"/>
  <c r="Z36" i="11"/>
  <c r="Z32" i="11"/>
  <c r="Z28" i="11"/>
  <c r="Z21" i="11"/>
  <c r="Z21" i="10"/>
  <c r="Z17" i="11"/>
  <c r="Z17" i="10"/>
  <c r="Z14" i="11"/>
  <c r="Z14" i="10"/>
  <c r="Z10" i="11"/>
  <c r="Z10" i="10"/>
  <c r="Z6" i="11"/>
  <c r="Z6" i="10"/>
  <c r="Z129" i="12"/>
  <c r="Z125" i="12"/>
  <c r="Z121" i="12"/>
  <c r="Z117" i="12"/>
  <c r="Z113" i="12"/>
  <c r="Z109" i="12"/>
  <c r="Z81" i="12"/>
  <c r="Z77" i="12"/>
  <c r="Z73" i="12"/>
  <c r="Z53" i="12"/>
  <c r="Z49" i="12"/>
  <c r="Z45" i="12"/>
  <c r="Z41" i="12"/>
  <c r="Z37" i="12"/>
  <c r="Z33" i="12"/>
  <c r="Z29" i="12"/>
  <c r="Z25" i="12"/>
  <c r="Z21" i="12"/>
  <c r="Z17" i="12"/>
  <c r="Z179" i="11"/>
  <c r="Z175" i="11"/>
  <c r="Z171" i="11"/>
  <c r="Z167" i="11"/>
  <c r="Z143" i="11"/>
  <c r="Z139" i="11"/>
  <c r="Z135" i="11"/>
  <c r="Z103" i="11"/>
  <c r="Z99" i="11"/>
  <c r="Z95" i="11"/>
  <c r="Z91" i="11"/>
  <c r="Z87" i="11"/>
  <c r="Z67" i="11"/>
  <c r="Z63" i="11"/>
  <c r="Z59" i="11"/>
  <c r="Z55" i="11"/>
  <c r="Z51" i="11"/>
  <c r="Z47" i="11"/>
  <c r="Z43" i="11"/>
  <c r="Z39" i="11"/>
  <c r="Z35" i="11"/>
  <c r="Z31" i="11"/>
  <c r="Z27" i="11"/>
  <c r="Z24" i="10"/>
  <c r="Z24" i="11"/>
  <c r="Z20" i="10"/>
  <c r="Z20" i="11"/>
  <c r="Z13" i="11"/>
  <c r="Z13" i="10"/>
  <c r="Z9" i="11"/>
  <c r="Z9" i="10"/>
  <c r="Z5" i="11"/>
  <c r="Z5" i="10"/>
  <c r="Z2" i="12"/>
  <c r="Z136" i="12"/>
  <c r="Z132" i="12"/>
  <c r="Z128" i="12"/>
  <c r="Z124" i="12"/>
  <c r="Z120" i="12"/>
  <c r="Z100" i="12"/>
  <c r="Z96" i="12"/>
  <c r="Z92" i="12"/>
  <c r="Z88" i="12"/>
  <c r="Z84" i="12"/>
  <c r="Z80" i="12"/>
  <c r="Z76" i="12"/>
  <c r="Z56" i="12"/>
  <c r="Z52" i="12"/>
  <c r="Z48" i="12"/>
  <c r="Z44" i="12"/>
  <c r="Z40" i="12"/>
  <c r="Z36" i="12"/>
  <c r="Z32" i="12"/>
  <c r="Z28" i="12"/>
  <c r="Z24" i="12"/>
  <c r="Z20" i="12"/>
  <c r="Z154" i="11"/>
  <c r="Z150" i="11"/>
  <c r="Z114" i="11"/>
  <c r="Z110" i="11"/>
  <c r="Z106" i="11"/>
  <c r="Z102" i="11"/>
  <c r="Z74" i="11"/>
  <c r="Z70" i="11"/>
  <c r="Z66" i="11"/>
  <c r="Z62" i="11"/>
  <c r="Z58" i="11"/>
  <c r="Z54" i="11"/>
  <c r="Z50" i="11"/>
  <c r="Z46" i="11"/>
  <c r="Z42" i="11"/>
  <c r="Z38" i="11"/>
  <c r="Z34" i="11"/>
  <c r="Z30" i="11"/>
  <c r="Z26" i="11"/>
  <c r="Z23" i="10"/>
  <c r="Z23" i="11"/>
  <c r="Z19" i="10"/>
  <c r="Z19" i="11"/>
  <c r="Z16" i="10"/>
  <c r="Z16" i="11"/>
  <c r="Z12" i="10"/>
  <c r="Z12" i="11"/>
  <c r="Z8" i="10"/>
  <c r="Z8" i="11"/>
  <c r="Z4" i="10"/>
  <c r="Z4" i="11"/>
  <c r="Z139" i="12"/>
  <c r="Z135" i="12"/>
  <c r="Z103" i="12"/>
  <c r="Z99" i="12"/>
  <c r="Z95" i="12"/>
  <c r="Z91" i="12"/>
  <c r="Z87" i="12"/>
  <c r="Z67" i="12"/>
  <c r="Z63" i="12"/>
  <c r="Z59" i="12"/>
  <c r="Z55" i="12"/>
  <c r="Z51" i="12"/>
  <c r="Z47" i="12"/>
  <c r="Z43" i="12"/>
  <c r="Z39" i="12"/>
  <c r="Z35" i="12"/>
  <c r="Z31" i="12"/>
  <c r="Z27" i="12"/>
  <c r="Z23" i="12"/>
  <c r="Z19" i="12"/>
  <c r="Z15" i="12"/>
  <c r="Z11" i="12"/>
  <c r="Z7" i="12"/>
  <c r="Z3" i="12"/>
  <c r="Z161" i="11"/>
  <c r="Z153" i="11"/>
  <c r="Z129" i="11"/>
  <c r="Z125" i="11"/>
  <c r="Z121" i="11"/>
  <c r="Z117" i="11"/>
  <c r="Z113" i="11"/>
  <c r="Z109" i="11"/>
  <c r="Z81" i="11"/>
  <c r="Z77" i="11"/>
  <c r="Z73" i="11"/>
  <c r="Z53" i="11"/>
  <c r="Z49" i="11"/>
  <c r="Z45" i="11"/>
  <c r="Z41" i="11"/>
  <c r="Z37" i="11"/>
  <c r="Z33" i="11"/>
  <c r="Z29" i="11"/>
  <c r="Z25" i="11"/>
  <c r="T136" i="10"/>
  <c r="T110" i="10"/>
  <c r="T108" i="10"/>
  <c r="T28" i="10"/>
  <c r="T6" i="11"/>
  <c r="T30" i="11"/>
  <c r="T70" i="11"/>
  <c r="T86" i="11"/>
  <c r="T142" i="11"/>
  <c r="T149" i="11"/>
  <c r="T150" i="11"/>
  <c r="T194" i="11"/>
  <c r="T105" i="10"/>
  <c r="T96" i="10"/>
  <c r="T110" i="11"/>
  <c r="T54" i="12"/>
  <c r="T197" i="10"/>
  <c r="T132" i="10"/>
  <c r="T64" i="10"/>
  <c r="T52" i="10"/>
  <c r="T40" i="10"/>
  <c r="T16" i="11"/>
  <c r="T20" i="11"/>
  <c r="T21" i="11"/>
  <c r="T121" i="11"/>
  <c r="T184" i="11"/>
  <c r="T185" i="11"/>
  <c r="T192" i="11"/>
  <c r="T193" i="11"/>
  <c r="T96" i="12"/>
  <c r="T116" i="12"/>
  <c r="T120" i="12"/>
  <c r="T190" i="10"/>
  <c r="T144" i="10"/>
  <c r="T106" i="10"/>
  <c r="T94" i="10"/>
  <c r="T62" i="10"/>
  <c r="T42" i="11"/>
  <c r="T46" i="11"/>
  <c r="T66" i="11"/>
  <c r="T84" i="11"/>
  <c r="T100" i="11"/>
  <c r="T116" i="11"/>
  <c r="T124" i="11"/>
  <c r="T156" i="11"/>
  <c r="T182" i="11"/>
  <c r="T26" i="12"/>
  <c r="T64" i="12"/>
  <c r="T74" i="12"/>
  <c r="T124" i="12"/>
  <c r="T164" i="10"/>
  <c r="T161" i="10"/>
  <c r="T140" i="10"/>
  <c r="T137" i="10"/>
  <c r="T133" i="10"/>
  <c r="T48" i="11"/>
  <c r="T52" i="11"/>
  <c r="T69" i="11"/>
  <c r="T4" i="12"/>
  <c r="T24" i="12"/>
  <c r="T44" i="12"/>
  <c r="T60" i="12"/>
  <c r="T76" i="12"/>
  <c r="T105" i="12"/>
  <c r="T189" i="10"/>
  <c r="T181" i="10"/>
  <c r="T85" i="10"/>
  <c r="T73" i="10"/>
  <c r="T25" i="10"/>
  <c r="T41" i="11"/>
  <c r="T25" i="12"/>
  <c r="T170" i="10"/>
  <c r="T129" i="10"/>
  <c r="T118" i="10"/>
  <c r="T114" i="10"/>
  <c r="T102" i="10"/>
  <c r="T42" i="10"/>
  <c r="T37" i="10"/>
  <c r="T26" i="10"/>
  <c r="T21" i="10"/>
  <c r="T22" i="11"/>
  <c r="T85" i="11"/>
  <c r="T97" i="11"/>
  <c r="T98" i="11"/>
  <c r="T101" i="11"/>
  <c r="T102" i="11"/>
  <c r="T165" i="11"/>
  <c r="T186" i="11"/>
  <c r="T9" i="12"/>
  <c r="T14" i="12"/>
  <c r="T101" i="12"/>
  <c r="T106" i="12"/>
  <c r="U153" i="11"/>
  <c r="U153" i="10"/>
  <c r="T177" i="10"/>
  <c r="T172" i="10"/>
  <c r="T147" i="10"/>
  <c r="T128" i="10"/>
  <c r="T121" i="10"/>
  <c r="T112" i="10"/>
  <c r="T100" i="10"/>
  <c r="T89" i="10"/>
  <c r="T76" i="10"/>
  <c r="T63" i="10"/>
  <c r="T24" i="10"/>
  <c r="T15" i="10"/>
  <c r="T4" i="10"/>
  <c r="T5" i="11"/>
  <c r="T31" i="11"/>
  <c r="T72" i="11"/>
  <c r="T104" i="11"/>
  <c r="T112" i="11"/>
  <c r="T139" i="11"/>
  <c r="T153" i="11"/>
  <c r="T31" i="12"/>
  <c r="T48" i="12"/>
  <c r="T56" i="12"/>
  <c r="T95" i="12"/>
  <c r="T109" i="12"/>
  <c r="T109" i="11"/>
  <c r="U95" i="11"/>
  <c r="U95" i="12"/>
  <c r="U95" i="10"/>
  <c r="S49" i="12"/>
  <c r="T188" i="10"/>
  <c r="T154" i="10"/>
  <c r="S145" i="10"/>
  <c r="T120" i="10"/>
  <c r="T97" i="10"/>
  <c r="T75" i="10"/>
  <c r="T67" i="10"/>
  <c r="T59" i="10"/>
  <c r="T41" i="10"/>
  <c r="T33" i="10"/>
  <c r="T9" i="10"/>
  <c r="T43" i="11"/>
  <c r="T73" i="11"/>
  <c r="T79" i="11"/>
  <c r="T89" i="11"/>
  <c r="T122" i="11"/>
  <c r="T158" i="11"/>
  <c r="T196" i="11"/>
  <c r="T69" i="12"/>
  <c r="T75" i="12"/>
  <c r="T174" i="10"/>
  <c r="T166" i="10"/>
  <c r="T162" i="10"/>
  <c r="T138" i="10"/>
  <c r="T122" i="10"/>
  <c r="T104" i="10"/>
  <c r="T91" i="10"/>
  <c r="T79" i="10"/>
  <c r="T56" i="10"/>
  <c r="T35" i="10"/>
  <c r="T32" i="10"/>
  <c r="T27" i="10"/>
  <c r="T5" i="10"/>
  <c r="T40" i="11"/>
  <c r="T83" i="11"/>
  <c r="T134" i="11"/>
  <c r="T32" i="12"/>
  <c r="T47" i="12"/>
  <c r="T84" i="12"/>
  <c r="T91" i="12"/>
  <c r="T92" i="12"/>
  <c r="T138" i="12"/>
  <c r="T141" i="10"/>
  <c r="T141" i="11"/>
  <c r="T61" i="12"/>
  <c r="T61" i="11"/>
  <c r="T45" i="12"/>
  <c r="T45" i="11"/>
  <c r="S14" i="12"/>
  <c r="S14" i="11"/>
  <c r="S146" i="10"/>
  <c r="T117" i="12"/>
  <c r="T117" i="11"/>
  <c r="T117" i="10"/>
  <c r="T113" i="12"/>
  <c r="T113" i="11"/>
  <c r="T90" i="11"/>
  <c r="T90" i="10"/>
  <c r="S50" i="11"/>
  <c r="S55" i="11"/>
  <c r="T65" i="11"/>
  <c r="T65" i="10"/>
  <c r="T58" i="12"/>
  <c r="T58" i="11"/>
  <c r="T50" i="12"/>
  <c r="T50" i="10"/>
  <c r="T19" i="12"/>
  <c r="T19" i="11"/>
  <c r="T19" i="10"/>
  <c r="T12" i="11"/>
  <c r="T12" i="10"/>
  <c r="T8" i="11"/>
  <c r="T8" i="10"/>
  <c r="S42" i="12"/>
  <c r="S66" i="12"/>
  <c r="T130" i="11"/>
  <c r="T130" i="10"/>
  <c r="T126" i="12"/>
  <c r="T126" i="10"/>
  <c r="T123" i="12"/>
  <c r="T123" i="10"/>
  <c r="T115" i="10"/>
  <c r="T115" i="11"/>
  <c r="T88" i="12"/>
  <c r="T88" i="11"/>
  <c r="T80" i="12"/>
  <c r="T80" i="11"/>
  <c r="T57" i="12"/>
  <c r="T57" i="11"/>
  <c r="T53" i="12"/>
  <c r="T53" i="10"/>
  <c r="T49" i="10"/>
  <c r="T49" i="12"/>
  <c r="T34" i="11"/>
  <c r="T34" i="10"/>
  <c r="T18" i="12"/>
  <c r="T18" i="11"/>
  <c r="T11" i="12"/>
  <c r="T11" i="11"/>
  <c r="U47" i="10"/>
  <c r="U47" i="12"/>
  <c r="T107" i="12"/>
  <c r="T107" i="10"/>
  <c r="T13" i="12"/>
  <c r="T13" i="11"/>
  <c r="T10" i="12"/>
  <c r="T10" i="11"/>
  <c r="Y196" i="11"/>
  <c r="U31" i="11"/>
  <c r="U31" i="12"/>
  <c r="U31" i="10"/>
  <c r="T93" i="12"/>
  <c r="T93" i="11"/>
  <c r="U197" i="11"/>
  <c r="U197" i="10"/>
  <c r="U61" i="12"/>
  <c r="U61" i="11"/>
  <c r="U61" i="10"/>
  <c r="T157" i="10"/>
  <c r="T157" i="11"/>
  <c r="U169" i="11"/>
  <c r="U169" i="10"/>
  <c r="U111" i="10"/>
  <c r="U111" i="11"/>
  <c r="U111" i="12"/>
  <c r="T29" i="12"/>
  <c r="T29" i="11"/>
  <c r="U145" i="10"/>
  <c r="U145" i="11"/>
  <c r="S19" i="11"/>
  <c r="S55" i="12"/>
  <c r="Y180" i="11"/>
  <c r="S39" i="11"/>
  <c r="S170" i="11"/>
  <c r="S175" i="11"/>
  <c r="S2" i="12"/>
  <c r="S107" i="12"/>
  <c r="Y164" i="11"/>
  <c r="Y130" i="12"/>
  <c r="T134" i="10"/>
  <c r="T74" i="10"/>
  <c r="T2" i="10"/>
  <c r="T2" i="11"/>
  <c r="T77" i="11"/>
  <c r="T107" i="11"/>
  <c r="T108" i="11"/>
  <c r="T123" i="11"/>
  <c r="T125" i="11"/>
  <c r="T126" i="11"/>
  <c r="T129" i="11"/>
  <c r="T133" i="11"/>
  <c r="T145" i="11"/>
  <c r="S161" i="11"/>
  <c r="Y148" i="11"/>
  <c r="T17" i="12"/>
  <c r="T17" i="10"/>
  <c r="S199" i="11"/>
  <c r="S199" i="10"/>
  <c r="S191" i="10"/>
  <c r="S191" i="11"/>
  <c r="S183" i="11"/>
  <c r="S183" i="10"/>
  <c r="S111" i="12"/>
  <c r="S111" i="11"/>
  <c r="S111" i="10"/>
  <c r="S91" i="10"/>
  <c r="S91" i="11"/>
  <c r="S83" i="12"/>
  <c r="S83" i="10"/>
  <c r="S75" i="12"/>
  <c r="S75" i="11"/>
  <c r="S75" i="10"/>
  <c r="S35" i="12"/>
  <c r="S35" i="10"/>
  <c r="S15" i="10"/>
  <c r="S15" i="12"/>
  <c r="S189" i="10"/>
  <c r="S119" i="10"/>
  <c r="S118" i="10"/>
  <c r="T81" i="10"/>
  <c r="S54" i="10"/>
  <c r="S31" i="10"/>
  <c r="S30" i="10"/>
  <c r="S79" i="11"/>
  <c r="T81" i="11"/>
  <c r="S130" i="11"/>
  <c r="S135" i="11"/>
  <c r="S165" i="11"/>
  <c r="S193" i="11"/>
  <c r="S194" i="11"/>
  <c r="S6" i="12"/>
  <c r="S25" i="12"/>
  <c r="S31" i="12"/>
  <c r="U55" i="12"/>
  <c r="S71" i="12"/>
  <c r="S78" i="12"/>
  <c r="S98" i="12"/>
  <c r="U109" i="12"/>
  <c r="S118" i="12"/>
  <c r="S198" i="11"/>
  <c r="S198" i="10"/>
  <c r="S186" i="10"/>
  <c r="S186" i="11"/>
  <c r="S182" i="11"/>
  <c r="S182" i="10"/>
  <c r="S150" i="10"/>
  <c r="S150" i="11"/>
  <c r="S126" i="12"/>
  <c r="S126" i="11"/>
  <c r="S110" i="12"/>
  <c r="S110" i="10"/>
  <c r="S106" i="12"/>
  <c r="S106" i="11"/>
  <c r="S90" i="11"/>
  <c r="S90" i="12"/>
  <c r="S86" i="10"/>
  <c r="S86" i="11"/>
  <c r="S82" i="12"/>
  <c r="S82" i="10"/>
  <c r="S74" i="12"/>
  <c r="S74" i="10"/>
  <c r="S70" i="12"/>
  <c r="S70" i="11"/>
  <c r="S34" i="11"/>
  <c r="S34" i="10"/>
  <c r="S173" i="10"/>
  <c r="S155" i="10"/>
  <c r="S154" i="10"/>
  <c r="S153" i="10"/>
  <c r="S95" i="10"/>
  <c r="S94" i="10"/>
  <c r="S77" i="10"/>
  <c r="S47" i="10"/>
  <c r="S46" i="10"/>
  <c r="S37" i="10"/>
  <c r="S17" i="10"/>
  <c r="S11" i="10"/>
  <c r="S10" i="10"/>
  <c r="S9" i="10"/>
  <c r="S26" i="11"/>
  <c r="S61" i="11"/>
  <c r="S95" i="11"/>
  <c r="U135" i="11"/>
  <c r="S39" i="12"/>
  <c r="S197" i="11"/>
  <c r="S197" i="10"/>
  <c r="S185" i="10"/>
  <c r="S185" i="11"/>
  <c r="S181" i="11"/>
  <c r="S181" i="10"/>
  <c r="S141" i="11"/>
  <c r="S141" i="10"/>
  <c r="S121" i="10"/>
  <c r="S121" i="11"/>
  <c r="S105" i="12"/>
  <c r="S105" i="11"/>
  <c r="S101" i="12"/>
  <c r="S101" i="10"/>
  <c r="S85" i="10"/>
  <c r="S85" i="11"/>
  <c r="S81" i="12"/>
  <c r="S81" i="10"/>
  <c r="S73" i="12"/>
  <c r="S73" i="10"/>
  <c r="S69" i="12"/>
  <c r="S69" i="11"/>
  <c r="S33" i="12"/>
  <c r="S33" i="10"/>
  <c r="U191" i="10"/>
  <c r="S157" i="10"/>
  <c r="S139" i="10"/>
  <c r="S138" i="10"/>
  <c r="S137" i="10"/>
  <c r="S99" i="10"/>
  <c r="S98" i="10"/>
  <c r="S97" i="10"/>
  <c r="S19" i="10"/>
  <c r="S18" i="10"/>
  <c r="S13" i="10"/>
  <c r="S10" i="11"/>
  <c r="S30" i="11"/>
  <c r="S35" i="11"/>
  <c r="S45" i="11"/>
  <c r="S46" i="11"/>
  <c r="S65" i="11"/>
  <c r="S115" i="11"/>
  <c r="S177" i="11"/>
  <c r="S178" i="11"/>
  <c r="U135" i="12"/>
  <c r="Y192" i="11"/>
  <c r="Y176" i="11"/>
  <c r="Y160" i="11"/>
  <c r="Y144" i="11"/>
  <c r="Y114" i="12"/>
  <c r="Y188" i="11"/>
  <c r="Y172" i="11"/>
  <c r="Y156" i="11"/>
  <c r="Y140" i="11"/>
  <c r="Y184" i="11"/>
  <c r="Y168" i="11"/>
  <c r="Y152" i="11"/>
  <c r="S196" i="10"/>
  <c r="S188" i="10"/>
  <c r="S180" i="10"/>
  <c r="S172" i="10"/>
  <c r="S156" i="10"/>
  <c r="S152" i="10"/>
  <c r="S140" i="10"/>
  <c r="S136" i="10"/>
  <c r="S100" i="10"/>
  <c r="S96" i="10"/>
  <c r="S76" i="10"/>
  <c r="S72" i="10"/>
  <c r="S36" i="10"/>
  <c r="S32" i="10"/>
  <c r="S12" i="10"/>
  <c r="S8" i="10"/>
  <c r="S4" i="11"/>
  <c r="S20" i="11"/>
  <c r="S40" i="11"/>
  <c r="S56" i="11"/>
  <c r="S80" i="11"/>
  <c r="S100" i="11"/>
  <c r="S136" i="11"/>
  <c r="S16" i="12"/>
  <c r="S40" i="12"/>
  <c r="S56" i="12"/>
  <c r="S72" i="12"/>
  <c r="S76" i="12"/>
  <c r="S80" i="12"/>
  <c r="S88" i="12"/>
  <c r="S116" i="12"/>
  <c r="S132" i="12"/>
  <c r="S190" i="10"/>
  <c r="S184" i="10"/>
  <c r="S174" i="10"/>
  <c r="S147" i="10"/>
  <c r="S125" i="10"/>
  <c r="S124" i="10"/>
  <c r="S123" i="10"/>
  <c r="S122" i="10"/>
  <c r="S120" i="10"/>
  <c r="S112" i="10"/>
  <c r="S103" i="10"/>
  <c r="S102" i="10"/>
  <c r="S84" i="10"/>
  <c r="S61" i="10"/>
  <c r="S60" i="10"/>
  <c r="S59" i="10"/>
  <c r="S58" i="10"/>
  <c r="S57" i="10"/>
  <c r="S48" i="10"/>
  <c r="S38" i="10"/>
  <c r="S21" i="10"/>
  <c r="S20" i="10"/>
  <c r="S5" i="11"/>
  <c r="S6" i="11"/>
  <c r="S11" i="11"/>
  <c r="S15" i="11"/>
  <c r="S16" i="11"/>
  <c r="S21" i="11"/>
  <c r="S22" i="11"/>
  <c r="S27" i="11"/>
  <c r="S36" i="11"/>
  <c r="S41" i="11"/>
  <c r="S42" i="11"/>
  <c r="S47" i="11"/>
  <c r="S51" i="11"/>
  <c r="S57" i="11"/>
  <c r="S62" i="11"/>
  <c r="S66" i="11"/>
  <c r="S71" i="11"/>
  <c r="S81" i="11"/>
  <c r="S87" i="11"/>
  <c r="S88" i="11"/>
  <c r="S92" i="11"/>
  <c r="S96" i="11"/>
  <c r="S97" i="11"/>
  <c r="S101" i="11"/>
  <c r="S107" i="11"/>
  <c r="S112" i="11"/>
  <c r="S116" i="11"/>
  <c r="S122" i="11"/>
  <c r="S123" i="11"/>
  <c r="S127" i="11"/>
  <c r="S131" i="11"/>
  <c r="S137" i="11"/>
  <c r="S151" i="11"/>
  <c r="S158" i="11"/>
  <c r="S162" i="11"/>
  <c r="S166" i="11"/>
  <c r="S171" i="11"/>
  <c r="S179" i="11"/>
  <c r="S187" i="11"/>
  <c r="S195" i="11"/>
  <c r="S3" i="12"/>
  <c r="S7" i="12"/>
  <c r="S8" i="12"/>
  <c r="S18" i="12"/>
  <c r="S26" i="12"/>
  <c r="S41" i="12"/>
  <c r="S44" i="12"/>
  <c r="S50" i="12"/>
  <c r="S59" i="12"/>
  <c r="S67" i="12"/>
  <c r="S77" i="12"/>
  <c r="S87" i="12"/>
  <c r="S91" i="12"/>
  <c r="S108" i="12"/>
  <c r="S117" i="12"/>
  <c r="S133" i="12"/>
  <c r="S135" i="12"/>
  <c r="S192" i="10"/>
  <c r="S176" i="10"/>
  <c r="S167" i="10"/>
  <c r="S164" i="10"/>
  <c r="S163" i="10"/>
  <c r="S160" i="10"/>
  <c r="S159" i="10"/>
  <c r="S149" i="10"/>
  <c r="S148" i="10"/>
  <c r="S143" i="10"/>
  <c r="S142" i="10"/>
  <c r="S133" i="10"/>
  <c r="S132" i="10"/>
  <c r="S131" i="10"/>
  <c r="S130" i="10"/>
  <c r="S129" i="10"/>
  <c r="S128" i="10"/>
  <c r="S127" i="10"/>
  <c r="S126" i="10"/>
  <c r="S115" i="10"/>
  <c r="S114" i="10"/>
  <c r="S113" i="10"/>
  <c r="S109" i="10"/>
  <c r="S108" i="10"/>
  <c r="S106" i="10"/>
  <c r="S105" i="10"/>
  <c r="S104" i="10"/>
  <c r="S79" i="10"/>
  <c r="S78" i="10"/>
  <c r="S69" i="10"/>
  <c r="S68" i="10"/>
  <c r="S67" i="10"/>
  <c r="S65" i="10"/>
  <c r="S64" i="10"/>
  <c r="S63" i="10"/>
  <c r="S62" i="10"/>
  <c r="S51" i="10"/>
  <c r="S49" i="10"/>
  <c r="S45" i="10"/>
  <c r="S44" i="10"/>
  <c r="S43" i="10"/>
  <c r="S23" i="10"/>
  <c r="S22" i="10"/>
  <c r="S14" i="10"/>
  <c r="S5" i="10"/>
  <c r="S4" i="10"/>
  <c r="S3" i="10"/>
  <c r="S2" i="10"/>
  <c r="S7" i="11"/>
  <c r="S12" i="11"/>
  <c r="S17" i="11"/>
  <c r="S23" i="11"/>
  <c r="S24" i="11"/>
  <c r="S28" i="11"/>
  <c r="S32" i="11"/>
  <c r="S33" i="11"/>
  <c r="S37" i="11"/>
  <c r="S43" i="11"/>
  <c r="S48" i="11"/>
  <c r="S52" i="11"/>
  <c r="S58" i="11"/>
  <c r="S63" i="11"/>
  <c r="S73" i="11"/>
  <c r="S82" i="11"/>
  <c r="S89" i="11"/>
  <c r="S93" i="11"/>
  <c r="S102" i="11"/>
  <c r="S113" i="11"/>
  <c r="S117" i="11"/>
  <c r="S124" i="11"/>
  <c r="S128" i="11"/>
  <c r="S138" i="11"/>
  <c r="S168" i="11"/>
  <c r="S9" i="12"/>
  <c r="S28" i="12"/>
  <c r="S60" i="12"/>
  <c r="S92" i="12"/>
  <c r="S125" i="12"/>
  <c r="S169" i="10"/>
  <c r="S144" i="10"/>
  <c r="S134" i="10"/>
  <c r="S93" i="10"/>
  <c r="S90" i="10"/>
  <c r="S89" i="10"/>
  <c r="S70" i="10"/>
  <c r="S53" i="10"/>
  <c r="S52" i="10"/>
  <c r="S29" i="10"/>
  <c r="S27" i="10"/>
  <c r="S25" i="10"/>
  <c r="S24" i="10"/>
  <c r="S13" i="11"/>
  <c r="S29" i="11"/>
  <c r="S38" i="11"/>
  <c r="S53" i="11"/>
  <c r="S54" i="11"/>
  <c r="S64" i="11"/>
  <c r="S68" i="11"/>
  <c r="S74" i="11"/>
  <c r="S83" i="11"/>
  <c r="S84" i="11"/>
  <c r="S94" i="11"/>
  <c r="S99" i="11"/>
  <c r="S103" i="11"/>
  <c r="S104" i="11"/>
  <c r="S109" i="11"/>
  <c r="S110" i="11"/>
  <c r="S114" i="11"/>
  <c r="S119" i="11"/>
  <c r="S120" i="11"/>
  <c r="S129" i="11"/>
  <c r="S134" i="11"/>
  <c r="S139" i="11"/>
  <c r="U77" i="10"/>
  <c r="U77" i="12"/>
  <c r="U15" i="11"/>
  <c r="U15" i="12"/>
  <c r="X136" i="10"/>
  <c r="X136" i="12"/>
  <c r="X132" i="10"/>
  <c r="X132" i="12"/>
  <c r="X128" i="10"/>
  <c r="X128" i="12"/>
  <c r="X124" i="10"/>
  <c r="X124" i="12"/>
  <c r="X120" i="10"/>
  <c r="X120" i="12"/>
  <c r="X116" i="10"/>
  <c r="X116" i="12"/>
  <c r="X112" i="10"/>
  <c r="X112" i="12"/>
  <c r="X112" i="11"/>
  <c r="X108" i="10"/>
  <c r="X108" i="12"/>
  <c r="X108" i="11"/>
  <c r="X104" i="10"/>
  <c r="X104" i="12"/>
  <c r="X104" i="11"/>
  <c r="X100" i="10"/>
  <c r="X100" i="12"/>
  <c r="X100" i="11"/>
  <c r="X96" i="10"/>
  <c r="X96" i="12"/>
  <c r="X96" i="11"/>
  <c r="X92" i="10"/>
  <c r="X92" i="12"/>
  <c r="X92" i="11"/>
  <c r="X88" i="10"/>
  <c r="X88" i="12"/>
  <c r="X88" i="11"/>
  <c r="X84" i="10"/>
  <c r="X84" i="12"/>
  <c r="X84" i="11"/>
  <c r="X80" i="10"/>
  <c r="X80" i="12"/>
  <c r="X80" i="11"/>
  <c r="X76" i="10"/>
  <c r="X76" i="12"/>
  <c r="X76" i="11"/>
  <c r="X72" i="10"/>
  <c r="X72" i="12"/>
  <c r="X72" i="11"/>
  <c r="X68" i="10"/>
  <c r="X68" i="12"/>
  <c r="X68" i="11"/>
  <c r="X64" i="10"/>
  <c r="X64" i="12"/>
  <c r="X64" i="11"/>
  <c r="X60" i="10"/>
  <c r="X60" i="12"/>
  <c r="X60" i="11"/>
  <c r="X56" i="10"/>
  <c r="X56" i="12"/>
  <c r="X56" i="11"/>
  <c r="X52" i="10"/>
  <c r="X52" i="12"/>
  <c r="X52" i="11"/>
  <c r="X48" i="10"/>
  <c r="X48" i="12"/>
  <c r="X48" i="11"/>
  <c r="X44" i="10"/>
  <c r="X44" i="12"/>
  <c r="X44" i="11"/>
  <c r="X40" i="10"/>
  <c r="X40" i="12"/>
  <c r="X40" i="11"/>
  <c r="X36" i="10"/>
  <c r="X36" i="12"/>
  <c r="X36" i="11"/>
  <c r="X32" i="10"/>
  <c r="X32" i="12"/>
  <c r="X32" i="11"/>
  <c r="X28" i="10"/>
  <c r="X28" i="12"/>
  <c r="X28" i="11"/>
  <c r="X24" i="10"/>
  <c r="X24" i="12"/>
  <c r="X24" i="11"/>
  <c r="X20" i="10"/>
  <c r="X20" i="12"/>
  <c r="X20" i="11"/>
  <c r="X16" i="10"/>
  <c r="X16" i="12"/>
  <c r="X16" i="11"/>
  <c r="X12" i="10"/>
  <c r="X12" i="12"/>
  <c r="X12" i="11"/>
  <c r="X8" i="10"/>
  <c r="X8" i="12"/>
  <c r="X8" i="11"/>
  <c r="X4" i="10"/>
  <c r="X4" i="12"/>
  <c r="X4" i="11"/>
  <c r="Y195" i="10"/>
  <c r="Y195" i="11"/>
  <c r="Y191" i="10"/>
  <c r="Y191" i="11"/>
  <c r="Y187" i="10"/>
  <c r="Y187" i="11"/>
  <c r="Y183" i="10"/>
  <c r="Y183" i="11"/>
  <c r="Y179" i="10"/>
  <c r="Y179" i="11"/>
  <c r="Y175" i="10"/>
  <c r="Y175" i="11"/>
  <c r="Y171" i="10"/>
  <c r="Y171" i="11"/>
  <c r="Y167" i="10"/>
  <c r="Y167" i="11"/>
  <c r="Y163" i="10"/>
  <c r="Y163" i="11"/>
  <c r="Y159" i="10"/>
  <c r="Y159" i="11"/>
  <c r="Y155" i="10"/>
  <c r="Y155" i="11"/>
  <c r="Y151" i="10"/>
  <c r="Y151" i="11"/>
  <c r="Y147" i="10"/>
  <c r="Y147" i="11"/>
  <c r="Y143" i="10"/>
  <c r="Y143" i="11"/>
  <c r="Y139" i="10"/>
  <c r="Y139" i="12"/>
  <c r="Y139" i="11"/>
  <c r="Y135" i="10"/>
  <c r="Y135" i="12"/>
  <c r="Y135" i="11"/>
  <c r="Y131" i="10"/>
  <c r="Y131" i="12"/>
  <c r="Y131" i="11"/>
  <c r="Y127" i="10"/>
  <c r="Y127" i="12"/>
  <c r="Y127" i="11"/>
  <c r="Y123" i="10"/>
  <c r="Y123" i="12"/>
  <c r="Y123" i="11"/>
  <c r="Y119" i="10"/>
  <c r="Y119" i="12"/>
  <c r="Y119" i="11"/>
  <c r="Y115" i="10"/>
  <c r="Y115" i="12"/>
  <c r="Y115" i="11"/>
  <c r="Y111" i="10"/>
  <c r="Y111" i="12"/>
  <c r="Y107" i="10"/>
  <c r="Y107" i="12"/>
  <c r="Y103" i="10"/>
  <c r="Y103" i="12"/>
  <c r="Y99" i="10"/>
  <c r="Y99" i="12"/>
  <c r="Y95" i="10"/>
  <c r="Y95" i="12"/>
  <c r="Y91" i="10"/>
  <c r="Y91" i="12"/>
  <c r="Y87" i="10"/>
  <c r="Y87" i="12"/>
  <c r="Y83" i="10"/>
  <c r="Y83" i="12"/>
  <c r="Y79" i="10"/>
  <c r="Y79" i="12"/>
  <c r="Y75" i="10"/>
  <c r="Y75" i="12"/>
  <c r="Y71" i="10"/>
  <c r="Y71" i="12"/>
  <c r="Y67" i="10"/>
  <c r="Y67" i="12"/>
  <c r="Y63" i="10"/>
  <c r="Y63" i="12"/>
  <c r="Y59" i="10"/>
  <c r="Y59" i="12"/>
  <c r="Y55" i="10"/>
  <c r="Y55" i="12"/>
  <c r="Y51" i="10"/>
  <c r="Y51" i="12"/>
  <c r="Y47" i="10"/>
  <c r="Y47" i="12"/>
  <c r="Y43" i="10"/>
  <c r="Y43" i="12"/>
  <c r="Y39" i="10"/>
  <c r="Y39" i="12"/>
  <c r="Y35" i="10"/>
  <c r="Y35" i="12"/>
  <c r="Y31" i="10"/>
  <c r="Y31" i="12"/>
  <c r="Y31" i="11"/>
  <c r="Y27" i="10"/>
  <c r="Y27" i="12"/>
  <c r="Y27" i="11"/>
  <c r="Y23" i="10"/>
  <c r="Y23" i="12"/>
  <c r="Y23" i="11"/>
  <c r="Y19" i="10"/>
  <c r="Y19" i="12"/>
  <c r="Y15" i="10"/>
  <c r="Y15" i="12"/>
  <c r="Y15" i="11"/>
  <c r="Y11" i="10"/>
  <c r="Y11" i="12"/>
  <c r="Y11" i="11"/>
  <c r="Y7" i="10"/>
  <c r="Y7" i="12"/>
  <c r="Y7" i="11"/>
  <c r="Y4" i="10"/>
  <c r="Y4" i="12"/>
  <c r="Y4" i="11"/>
  <c r="Y111" i="11"/>
  <c r="Y103" i="11"/>
  <c r="Y95" i="11"/>
  <c r="Y87" i="11"/>
  <c r="Y79" i="11"/>
  <c r="Y71" i="11"/>
  <c r="Y63" i="11"/>
  <c r="Y55" i="11"/>
  <c r="Y47" i="11"/>
  <c r="Y39" i="11"/>
  <c r="Y19" i="11"/>
  <c r="X199" i="10"/>
  <c r="X199" i="11"/>
  <c r="X195" i="10"/>
  <c r="X195" i="11"/>
  <c r="X191" i="10"/>
  <c r="X191" i="11"/>
  <c r="X187" i="10"/>
  <c r="X187" i="11"/>
  <c r="X183" i="10"/>
  <c r="X183" i="11"/>
  <c r="X179" i="10"/>
  <c r="X179" i="11"/>
  <c r="X175" i="10"/>
  <c r="X175" i="11"/>
  <c r="X171" i="10"/>
  <c r="X171" i="11"/>
  <c r="X167" i="10"/>
  <c r="X167" i="11"/>
  <c r="X163" i="10"/>
  <c r="X163" i="11"/>
  <c r="X159" i="10"/>
  <c r="X159" i="11"/>
  <c r="X155" i="10"/>
  <c r="X155" i="11"/>
  <c r="X151" i="10"/>
  <c r="X151" i="11"/>
  <c r="X147" i="10"/>
  <c r="X147" i="11"/>
  <c r="X143" i="10"/>
  <c r="X143" i="11"/>
  <c r="X139" i="10"/>
  <c r="X139" i="12"/>
  <c r="X139" i="11"/>
  <c r="X135" i="10"/>
  <c r="X135" i="12"/>
  <c r="X135" i="11"/>
  <c r="X131" i="10"/>
  <c r="X131" i="12"/>
  <c r="X131" i="11"/>
  <c r="X127" i="10"/>
  <c r="X127" i="12"/>
  <c r="X127" i="11"/>
  <c r="X123" i="10"/>
  <c r="X123" i="12"/>
  <c r="X123" i="11"/>
  <c r="X119" i="10"/>
  <c r="X119" i="12"/>
  <c r="X119" i="11"/>
  <c r="X115" i="10"/>
  <c r="X115" i="12"/>
  <c r="X115" i="11"/>
  <c r="X111" i="10"/>
  <c r="X111" i="12"/>
  <c r="X107" i="10"/>
  <c r="X107" i="12"/>
  <c r="X103" i="10"/>
  <c r="X103" i="12"/>
  <c r="X99" i="10"/>
  <c r="X99" i="12"/>
  <c r="X95" i="10"/>
  <c r="X95" i="12"/>
  <c r="X91" i="10"/>
  <c r="X91" i="12"/>
  <c r="X87" i="10"/>
  <c r="X87" i="12"/>
  <c r="X83" i="10"/>
  <c r="X83" i="12"/>
  <c r="X79" i="10"/>
  <c r="X79" i="12"/>
  <c r="X75" i="10"/>
  <c r="X75" i="12"/>
  <c r="X71" i="10"/>
  <c r="X71" i="12"/>
  <c r="X67" i="10"/>
  <c r="X67" i="12"/>
  <c r="X63" i="10"/>
  <c r="X63" i="12"/>
  <c r="X59" i="10"/>
  <c r="X59" i="12"/>
  <c r="X55" i="10"/>
  <c r="X55" i="12"/>
  <c r="X51" i="10"/>
  <c r="X51" i="12"/>
  <c r="X47" i="10"/>
  <c r="X47" i="12"/>
  <c r="X43" i="10"/>
  <c r="X43" i="12"/>
  <c r="X39" i="10"/>
  <c r="X39" i="12"/>
  <c r="X35" i="10"/>
  <c r="X35" i="12"/>
  <c r="X31" i="10"/>
  <c r="X31" i="12"/>
  <c r="X31" i="11"/>
  <c r="X27" i="10"/>
  <c r="X27" i="12"/>
  <c r="X27" i="11"/>
  <c r="X23" i="10"/>
  <c r="X23" i="12"/>
  <c r="X23" i="11"/>
  <c r="X19" i="10"/>
  <c r="X19" i="12"/>
  <c r="X15" i="10"/>
  <c r="X15" i="12"/>
  <c r="X15" i="11"/>
  <c r="X11" i="10"/>
  <c r="X11" i="12"/>
  <c r="X11" i="11"/>
  <c r="X7" i="10"/>
  <c r="X7" i="12"/>
  <c r="X3" i="10"/>
  <c r="X3" i="12"/>
  <c r="X3" i="11"/>
  <c r="Y134" i="10"/>
  <c r="Y134" i="12"/>
  <c r="Y126" i="10"/>
  <c r="Y126" i="12"/>
  <c r="Y118" i="10"/>
  <c r="Y118" i="12"/>
  <c r="Y110" i="10"/>
  <c r="Y110" i="11"/>
  <c r="Y110" i="12"/>
  <c r="Y106" i="10"/>
  <c r="Y106" i="11"/>
  <c r="Y102" i="10"/>
  <c r="Y102" i="11"/>
  <c r="Y102" i="12"/>
  <c r="Y98" i="10"/>
  <c r="Y98" i="11"/>
  <c r="Y94" i="10"/>
  <c r="Y94" i="11"/>
  <c r="Y94" i="12"/>
  <c r="Y90" i="10"/>
  <c r="Y90" i="11"/>
  <c r="Y86" i="10"/>
  <c r="Y86" i="11"/>
  <c r="Y86" i="12"/>
  <c r="Y82" i="10"/>
  <c r="Y82" i="11"/>
  <c r="Y78" i="10"/>
  <c r="Y78" i="11"/>
  <c r="Y78" i="12"/>
  <c r="Y74" i="10"/>
  <c r="Y74" i="11"/>
  <c r="Y70" i="10"/>
  <c r="Y70" i="11"/>
  <c r="Y70" i="12"/>
  <c r="Y66" i="10"/>
  <c r="Y66" i="11"/>
  <c r="Y62" i="10"/>
  <c r="Y62" i="11"/>
  <c r="Y62" i="12"/>
  <c r="Y58" i="10"/>
  <c r="Y58" i="11"/>
  <c r="Y54" i="10"/>
  <c r="Y54" i="11"/>
  <c r="Y54" i="12"/>
  <c r="Y50" i="10"/>
  <c r="Y50" i="11"/>
  <c r="Y46" i="10"/>
  <c r="Y46" i="11"/>
  <c r="Y46" i="12"/>
  <c r="Y42" i="10"/>
  <c r="Y42" i="11"/>
  <c r="Y38" i="10"/>
  <c r="Y38" i="11"/>
  <c r="Y38" i="12"/>
  <c r="Y34" i="10"/>
  <c r="Y34" i="11"/>
  <c r="Y30" i="10"/>
  <c r="Y30" i="12"/>
  <c r="Y26" i="10"/>
  <c r="Y26" i="11"/>
  <c r="Y22" i="10"/>
  <c r="Y22" i="12"/>
  <c r="Y22" i="11"/>
  <c r="Y18" i="10"/>
  <c r="Y18" i="11"/>
  <c r="Y14" i="10"/>
  <c r="Y14" i="12"/>
  <c r="Y10" i="10"/>
  <c r="Y10" i="11"/>
  <c r="Y6" i="10"/>
  <c r="Y6" i="11"/>
  <c r="Y6" i="12"/>
  <c r="Y3" i="10"/>
  <c r="Y3" i="12"/>
  <c r="Y3" i="11"/>
  <c r="Y199" i="11"/>
  <c r="X196" i="11"/>
  <c r="X192" i="11"/>
  <c r="X188" i="11"/>
  <c r="X184" i="11"/>
  <c r="X180" i="11"/>
  <c r="X176" i="11"/>
  <c r="X172" i="11"/>
  <c r="X168" i="11"/>
  <c r="X164" i="11"/>
  <c r="X160" i="11"/>
  <c r="X156" i="11"/>
  <c r="X152" i="11"/>
  <c r="X148" i="11"/>
  <c r="X144" i="11"/>
  <c r="X140" i="11"/>
  <c r="X136" i="11"/>
  <c r="X132" i="11"/>
  <c r="X128" i="11"/>
  <c r="X124" i="11"/>
  <c r="X120" i="11"/>
  <c r="X116" i="11"/>
  <c r="X111" i="11"/>
  <c r="X103" i="11"/>
  <c r="X95" i="11"/>
  <c r="X87" i="11"/>
  <c r="X79" i="11"/>
  <c r="X71" i="11"/>
  <c r="X63" i="11"/>
  <c r="X55" i="11"/>
  <c r="X47" i="11"/>
  <c r="X39" i="11"/>
  <c r="X19" i="11"/>
  <c r="X7" i="11"/>
  <c r="X138" i="10"/>
  <c r="X138" i="12"/>
  <c r="X134" i="10"/>
  <c r="X134" i="12"/>
  <c r="X130" i="10"/>
  <c r="X130" i="12"/>
  <c r="X126" i="10"/>
  <c r="X126" i="12"/>
  <c r="X122" i="10"/>
  <c r="X122" i="12"/>
  <c r="X118" i="10"/>
  <c r="X118" i="12"/>
  <c r="X114" i="10"/>
  <c r="X114" i="12"/>
  <c r="X110" i="10"/>
  <c r="X110" i="12"/>
  <c r="X110" i="11"/>
  <c r="X106" i="10"/>
  <c r="X106" i="12"/>
  <c r="X106" i="11"/>
  <c r="X102" i="10"/>
  <c r="X102" i="12"/>
  <c r="X102" i="11"/>
  <c r="X98" i="10"/>
  <c r="X98" i="12"/>
  <c r="X98" i="11"/>
  <c r="X94" i="10"/>
  <c r="X94" i="12"/>
  <c r="X94" i="11"/>
  <c r="X90" i="10"/>
  <c r="X90" i="12"/>
  <c r="X90" i="11"/>
  <c r="X86" i="10"/>
  <c r="X86" i="12"/>
  <c r="X86" i="11"/>
  <c r="X82" i="10"/>
  <c r="X82" i="12"/>
  <c r="X82" i="11"/>
  <c r="X78" i="10"/>
  <c r="X78" i="12"/>
  <c r="X78" i="11"/>
  <c r="X74" i="10"/>
  <c r="X74" i="12"/>
  <c r="X74" i="11"/>
  <c r="X70" i="10"/>
  <c r="X70" i="12"/>
  <c r="X70" i="11"/>
  <c r="X66" i="10"/>
  <c r="X66" i="12"/>
  <c r="X66" i="11"/>
  <c r="X62" i="10"/>
  <c r="X62" i="12"/>
  <c r="X62" i="11"/>
  <c r="X58" i="10"/>
  <c r="X58" i="12"/>
  <c r="X58" i="11"/>
  <c r="X54" i="10"/>
  <c r="X54" i="12"/>
  <c r="X54" i="11"/>
  <c r="X50" i="10"/>
  <c r="X50" i="12"/>
  <c r="X50" i="11"/>
  <c r="X46" i="10"/>
  <c r="X46" i="12"/>
  <c r="X46" i="11"/>
  <c r="X42" i="10"/>
  <c r="X42" i="12"/>
  <c r="X42" i="11"/>
  <c r="X38" i="10"/>
  <c r="X38" i="12"/>
  <c r="X38" i="11"/>
  <c r="X34" i="10"/>
  <c r="X34" i="12"/>
  <c r="X34" i="11"/>
  <c r="X30" i="10"/>
  <c r="X30" i="12"/>
  <c r="X30" i="11"/>
  <c r="X26" i="10"/>
  <c r="X26" i="12"/>
  <c r="X26" i="11"/>
  <c r="X22" i="10"/>
  <c r="X22" i="12"/>
  <c r="X22" i="11"/>
  <c r="X18" i="10"/>
  <c r="X18" i="12"/>
  <c r="X18" i="11"/>
  <c r="X14" i="10"/>
  <c r="X14" i="12"/>
  <c r="X14" i="11"/>
  <c r="X10" i="10"/>
  <c r="X10" i="12"/>
  <c r="X10" i="11"/>
  <c r="X6" i="10"/>
  <c r="X6" i="12"/>
  <c r="X6" i="11"/>
  <c r="X2" i="10"/>
  <c r="X2" i="12"/>
  <c r="Y197" i="10"/>
  <c r="Y197" i="11"/>
  <c r="Y193" i="10"/>
  <c r="Y193" i="11"/>
  <c r="Y189" i="10"/>
  <c r="Y189" i="11"/>
  <c r="Y185" i="10"/>
  <c r="Y185" i="11"/>
  <c r="Y181" i="10"/>
  <c r="Y181" i="11"/>
  <c r="Y177" i="10"/>
  <c r="Y177" i="11"/>
  <c r="Y173" i="10"/>
  <c r="Y173" i="11"/>
  <c r="Y169" i="10"/>
  <c r="Y169" i="11"/>
  <c r="Y165" i="10"/>
  <c r="Y165" i="11"/>
  <c r="Y161" i="10"/>
  <c r="Y161" i="11"/>
  <c r="Y157" i="10"/>
  <c r="Y157" i="11"/>
  <c r="Y153" i="10"/>
  <c r="Y153" i="11"/>
  <c r="Y149" i="10"/>
  <c r="Y149" i="11"/>
  <c r="Y145" i="10"/>
  <c r="Y145" i="11"/>
  <c r="Y141" i="10"/>
  <c r="Y141" i="11"/>
  <c r="Y137" i="10"/>
  <c r="Y137" i="12"/>
  <c r="Y137" i="11"/>
  <c r="Y133" i="10"/>
  <c r="Y133" i="12"/>
  <c r="Y133" i="11"/>
  <c r="Y129" i="10"/>
  <c r="Y129" i="12"/>
  <c r="Y129" i="11"/>
  <c r="Y125" i="10"/>
  <c r="Y125" i="12"/>
  <c r="Y125" i="11"/>
  <c r="Y121" i="10"/>
  <c r="Y121" i="12"/>
  <c r="Y121" i="11"/>
  <c r="Y117" i="10"/>
  <c r="Y117" i="12"/>
  <c r="Y117" i="11"/>
  <c r="Y113" i="10"/>
  <c r="Y113" i="12"/>
  <c r="Y113" i="11"/>
  <c r="Y109" i="10"/>
  <c r="Y109" i="12"/>
  <c r="Y109" i="11"/>
  <c r="Y105" i="10"/>
  <c r="Y105" i="12"/>
  <c r="Y105" i="11"/>
  <c r="Y101" i="10"/>
  <c r="Y101" i="12"/>
  <c r="Y101" i="11"/>
  <c r="Y97" i="10"/>
  <c r="Y97" i="12"/>
  <c r="Y97" i="11"/>
  <c r="Y93" i="10"/>
  <c r="Y93" i="12"/>
  <c r="Y93" i="11"/>
  <c r="Y89" i="10"/>
  <c r="Y89" i="12"/>
  <c r="Y89" i="11"/>
  <c r="Y85" i="10"/>
  <c r="Y85" i="12"/>
  <c r="Y85" i="11"/>
  <c r="Y81" i="10"/>
  <c r="Y81" i="12"/>
  <c r="Y81" i="11"/>
  <c r="Y77" i="10"/>
  <c r="Y77" i="12"/>
  <c r="Y77" i="11"/>
  <c r="Y73" i="10"/>
  <c r="Y73" i="12"/>
  <c r="Y73" i="11"/>
  <c r="Y69" i="10"/>
  <c r="Y69" i="12"/>
  <c r="Y69" i="11"/>
  <c r="Y65" i="10"/>
  <c r="Y65" i="12"/>
  <c r="Y65" i="11"/>
  <c r="Y61" i="10"/>
  <c r="Y61" i="12"/>
  <c r="Y61" i="11"/>
  <c r="Y57" i="10"/>
  <c r="Y57" i="12"/>
  <c r="Y57" i="11"/>
  <c r="Y53" i="10"/>
  <c r="Y53" i="12"/>
  <c r="Y53" i="11"/>
  <c r="Y49" i="10"/>
  <c r="Y49" i="12"/>
  <c r="Y49" i="11"/>
  <c r="Y45" i="10"/>
  <c r="Y45" i="12"/>
  <c r="Y45" i="11"/>
  <c r="Y41" i="10"/>
  <c r="Y41" i="12"/>
  <c r="Y41" i="11"/>
  <c r="Y37" i="10"/>
  <c r="Y37" i="12"/>
  <c r="Y37" i="11"/>
  <c r="Y33" i="10"/>
  <c r="Y33" i="12"/>
  <c r="Y33" i="11"/>
  <c r="Y29" i="10"/>
  <c r="Y29" i="12"/>
  <c r="Y25" i="10"/>
  <c r="Y25" i="12"/>
  <c r="Y25" i="11"/>
  <c r="Y21" i="10"/>
  <c r="Y21" i="12"/>
  <c r="Y21" i="11"/>
  <c r="Y17" i="10"/>
  <c r="Y17" i="12"/>
  <c r="Y17" i="11"/>
  <c r="Y13" i="10"/>
  <c r="Y13" i="12"/>
  <c r="Y9" i="10"/>
  <c r="Y9" i="12"/>
  <c r="Y9" i="11"/>
  <c r="Y5" i="10"/>
  <c r="Y5" i="12"/>
  <c r="Y5" i="11"/>
  <c r="Y2" i="10"/>
  <c r="Y2" i="12"/>
  <c r="Y198" i="11"/>
  <c r="Y194" i="11"/>
  <c r="Y190" i="11"/>
  <c r="Y186" i="11"/>
  <c r="Y182" i="11"/>
  <c r="Y178" i="11"/>
  <c r="Y174" i="11"/>
  <c r="Y170" i="11"/>
  <c r="Y166" i="11"/>
  <c r="Y162" i="11"/>
  <c r="Y158" i="11"/>
  <c r="Y154" i="11"/>
  <c r="Y150" i="11"/>
  <c r="Y146" i="11"/>
  <c r="Y142" i="11"/>
  <c r="Y138" i="11"/>
  <c r="Y134" i="11"/>
  <c r="Y130" i="11"/>
  <c r="Y126" i="11"/>
  <c r="Y122" i="11"/>
  <c r="Y118" i="11"/>
  <c r="Y114" i="11"/>
  <c r="Y107" i="11"/>
  <c r="Y99" i="11"/>
  <c r="Y91" i="11"/>
  <c r="Y83" i="11"/>
  <c r="Y75" i="11"/>
  <c r="Y67" i="11"/>
  <c r="Y59" i="11"/>
  <c r="Y51" i="11"/>
  <c r="Y43" i="11"/>
  <c r="Y35" i="11"/>
  <c r="X25" i="11"/>
  <c r="Y14" i="11"/>
  <c r="Y138" i="12"/>
  <c r="Y122" i="12"/>
  <c r="Y106" i="12"/>
  <c r="Y90" i="12"/>
  <c r="Y74" i="12"/>
  <c r="Y58" i="12"/>
  <c r="Y42" i="12"/>
  <c r="Y26" i="12"/>
  <c r="Y10" i="12"/>
  <c r="X197" i="10"/>
  <c r="X197" i="11"/>
  <c r="X193" i="10"/>
  <c r="X193" i="11"/>
  <c r="X189" i="10"/>
  <c r="X189" i="11"/>
  <c r="X185" i="10"/>
  <c r="X185" i="11"/>
  <c r="X181" i="10"/>
  <c r="X181" i="11"/>
  <c r="X177" i="10"/>
  <c r="X177" i="11"/>
  <c r="X173" i="10"/>
  <c r="X173" i="11"/>
  <c r="X169" i="10"/>
  <c r="X169" i="11"/>
  <c r="X165" i="10"/>
  <c r="X165" i="11"/>
  <c r="X161" i="10"/>
  <c r="X161" i="11"/>
  <c r="X157" i="10"/>
  <c r="X157" i="11"/>
  <c r="X153" i="10"/>
  <c r="X153" i="11"/>
  <c r="X149" i="10"/>
  <c r="X149" i="11"/>
  <c r="X145" i="10"/>
  <c r="X145" i="11"/>
  <c r="X141" i="10"/>
  <c r="X141" i="11"/>
  <c r="X137" i="10"/>
  <c r="X137" i="11"/>
  <c r="X133" i="10"/>
  <c r="X133" i="12"/>
  <c r="X133" i="11"/>
  <c r="X129" i="10"/>
  <c r="X129" i="11"/>
  <c r="X125" i="10"/>
  <c r="X125" i="12"/>
  <c r="X125" i="11"/>
  <c r="X121" i="10"/>
  <c r="X121" i="11"/>
  <c r="X117" i="10"/>
  <c r="X117" i="12"/>
  <c r="X117" i="11"/>
  <c r="X113" i="10"/>
  <c r="X113" i="11"/>
  <c r="X109" i="10"/>
  <c r="X109" i="12"/>
  <c r="X109" i="11"/>
  <c r="X105" i="10"/>
  <c r="X105" i="11"/>
  <c r="X101" i="10"/>
  <c r="X101" i="12"/>
  <c r="X101" i="11"/>
  <c r="X97" i="10"/>
  <c r="X97" i="11"/>
  <c r="X93" i="10"/>
  <c r="X93" i="12"/>
  <c r="X93" i="11"/>
  <c r="X89" i="10"/>
  <c r="X89" i="11"/>
  <c r="X85" i="10"/>
  <c r="X85" i="12"/>
  <c r="X85" i="11"/>
  <c r="X81" i="10"/>
  <c r="X81" i="11"/>
  <c r="X77" i="10"/>
  <c r="X77" i="12"/>
  <c r="X77" i="11"/>
  <c r="X73" i="10"/>
  <c r="X73" i="11"/>
  <c r="X69" i="10"/>
  <c r="X69" i="12"/>
  <c r="X69" i="11"/>
  <c r="X65" i="10"/>
  <c r="X65" i="11"/>
  <c r="X61" i="10"/>
  <c r="X61" i="12"/>
  <c r="X61" i="11"/>
  <c r="X57" i="10"/>
  <c r="X57" i="11"/>
  <c r="X53" i="10"/>
  <c r="X53" i="12"/>
  <c r="X53" i="11"/>
  <c r="X49" i="10"/>
  <c r="X49" i="11"/>
  <c r="X45" i="10"/>
  <c r="X45" i="12"/>
  <c r="X45" i="11"/>
  <c r="X41" i="10"/>
  <c r="X41" i="11"/>
  <c r="X37" i="10"/>
  <c r="X37" i="12"/>
  <c r="X37" i="11"/>
  <c r="X33" i="10"/>
  <c r="X33" i="11"/>
  <c r="X29" i="10"/>
  <c r="X29" i="11"/>
  <c r="X29" i="12"/>
  <c r="X21" i="10"/>
  <c r="X21" i="11"/>
  <c r="X21" i="12"/>
  <c r="X17" i="10"/>
  <c r="X17" i="11"/>
  <c r="X13" i="10"/>
  <c r="X13" i="11"/>
  <c r="X13" i="12"/>
  <c r="X9" i="10"/>
  <c r="X9" i="11"/>
  <c r="X5" i="10"/>
  <c r="X5" i="11"/>
  <c r="X5" i="12"/>
  <c r="Y136" i="10"/>
  <c r="Y136" i="12"/>
  <c r="Y132" i="10"/>
  <c r="Y132" i="12"/>
  <c r="Y128" i="10"/>
  <c r="Y128" i="12"/>
  <c r="Y124" i="10"/>
  <c r="Y124" i="12"/>
  <c r="Y120" i="10"/>
  <c r="Y120" i="12"/>
  <c r="Y116" i="10"/>
  <c r="Y116" i="12"/>
  <c r="Y112" i="10"/>
  <c r="Y112" i="12"/>
  <c r="Y112" i="11"/>
  <c r="Y108" i="10"/>
  <c r="Y108" i="12"/>
  <c r="Y108" i="11"/>
  <c r="Y104" i="10"/>
  <c r="Y104" i="12"/>
  <c r="Y104" i="11"/>
  <c r="Y100" i="10"/>
  <c r="Y100" i="12"/>
  <c r="Y100" i="11"/>
  <c r="Y96" i="10"/>
  <c r="Y96" i="12"/>
  <c r="Y96" i="11"/>
  <c r="Y92" i="10"/>
  <c r="Y92" i="12"/>
  <c r="Y92" i="11"/>
  <c r="Y88" i="10"/>
  <c r="Y88" i="12"/>
  <c r="Y88" i="11"/>
  <c r="Y84" i="10"/>
  <c r="Y84" i="12"/>
  <c r="Y84" i="11"/>
  <c r="Y80" i="10"/>
  <c r="Y80" i="12"/>
  <c r="Y80" i="11"/>
  <c r="Y76" i="10"/>
  <c r="Y76" i="12"/>
  <c r="Y76" i="11"/>
  <c r="Y72" i="10"/>
  <c r="Y72" i="12"/>
  <c r="Y72" i="11"/>
  <c r="Y68" i="10"/>
  <c r="Y68" i="12"/>
  <c r="Y68" i="11"/>
  <c r="Y64" i="10"/>
  <c r="Y64" i="12"/>
  <c r="Y64" i="11"/>
  <c r="Y60" i="10"/>
  <c r="Y60" i="12"/>
  <c r="Y60" i="11"/>
  <c r="Y56" i="10"/>
  <c r="Y56" i="12"/>
  <c r="Y56" i="11"/>
  <c r="Y52" i="10"/>
  <c r="Y52" i="12"/>
  <c r="Y52" i="11"/>
  <c r="Y48" i="10"/>
  <c r="Y48" i="12"/>
  <c r="Y48" i="11"/>
  <c r="Y44" i="10"/>
  <c r="Y44" i="12"/>
  <c r="Y44" i="11"/>
  <c r="Y40" i="10"/>
  <c r="Y40" i="12"/>
  <c r="Y40" i="11"/>
  <c r="Y36" i="10"/>
  <c r="Y36" i="12"/>
  <c r="Y36" i="11"/>
  <c r="Y32" i="10"/>
  <c r="Y32" i="12"/>
  <c r="Y32" i="11"/>
  <c r="Y28" i="10"/>
  <c r="Y28" i="11"/>
  <c r="Y28" i="12"/>
  <c r="Y24" i="10"/>
  <c r="Y24" i="12"/>
  <c r="Y20" i="10"/>
  <c r="Y20" i="11"/>
  <c r="Y20" i="12"/>
  <c r="Y16" i="10"/>
  <c r="Y16" i="12"/>
  <c r="Y16" i="11"/>
  <c r="Y12" i="10"/>
  <c r="Y12" i="11"/>
  <c r="Y12" i="12"/>
  <c r="Y8" i="10"/>
  <c r="Y8" i="12"/>
  <c r="Y2" i="11"/>
  <c r="X198" i="11"/>
  <c r="X194" i="11"/>
  <c r="X190" i="11"/>
  <c r="X186" i="11"/>
  <c r="X182" i="11"/>
  <c r="X178" i="11"/>
  <c r="X174" i="11"/>
  <c r="X170" i="11"/>
  <c r="X166" i="11"/>
  <c r="X162" i="11"/>
  <c r="X158" i="11"/>
  <c r="X154" i="11"/>
  <c r="X150" i="11"/>
  <c r="X146" i="11"/>
  <c r="X142" i="11"/>
  <c r="X138" i="11"/>
  <c r="X134" i="11"/>
  <c r="X130" i="11"/>
  <c r="X126" i="11"/>
  <c r="X122" i="11"/>
  <c r="X118" i="11"/>
  <c r="X114" i="11"/>
  <c r="X107" i="11"/>
  <c r="X99" i="11"/>
  <c r="X91" i="11"/>
  <c r="X83" i="11"/>
  <c r="X75" i="11"/>
  <c r="X67" i="11"/>
  <c r="X59" i="11"/>
  <c r="X51" i="11"/>
  <c r="X43" i="11"/>
  <c r="X35" i="11"/>
  <c r="Y24" i="11"/>
  <c r="Y13" i="11"/>
  <c r="X137" i="12"/>
  <c r="X121" i="12"/>
  <c r="X105" i="12"/>
  <c r="X89" i="12"/>
  <c r="X73" i="12"/>
  <c r="X57" i="12"/>
  <c r="X41" i="12"/>
  <c r="X25" i="12"/>
  <c r="X9" i="12"/>
  <c r="V131" i="12"/>
  <c r="V107" i="12"/>
  <c r="V119" i="10"/>
  <c r="V19" i="10"/>
  <c r="V19" i="11"/>
  <c r="V35" i="12"/>
  <c r="W193" i="10"/>
  <c r="W169" i="10"/>
  <c r="V94" i="10"/>
  <c r="V46" i="10"/>
  <c r="V42" i="10"/>
  <c r="V38" i="10"/>
  <c r="V35" i="10"/>
  <c r="V11" i="10"/>
  <c r="W153" i="11"/>
  <c r="W149" i="11"/>
  <c r="V146" i="11"/>
  <c r="W141" i="11"/>
  <c r="W137" i="11"/>
  <c r="V131" i="11"/>
  <c r="W121" i="11"/>
  <c r="W85" i="11"/>
  <c r="V46" i="11"/>
  <c r="V11" i="11"/>
  <c r="V115" i="12"/>
  <c r="V198" i="10"/>
  <c r="V15" i="12"/>
  <c r="V15" i="10"/>
  <c r="V15" i="11"/>
  <c r="W173" i="10"/>
  <c r="W161" i="10"/>
  <c r="W137" i="10"/>
  <c r="W121" i="10"/>
  <c r="W85" i="10"/>
  <c r="W73" i="10"/>
  <c r="V51" i="10"/>
  <c r="W197" i="11"/>
  <c r="W113" i="11"/>
  <c r="V86" i="11"/>
  <c r="V51" i="11"/>
  <c r="V24" i="11"/>
  <c r="W129" i="12"/>
  <c r="W105" i="12"/>
  <c r="W65" i="12"/>
  <c r="W181" i="10"/>
  <c r="V118" i="10"/>
  <c r="V106" i="10"/>
  <c r="W89" i="10"/>
  <c r="W65" i="10"/>
  <c r="V20" i="10"/>
  <c r="V190" i="11"/>
  <c r="V134" i="12"/>
  <c r="W189" i="10"/>
  <c r="V126" i="10"/>
  <c r="W105" i="10"/>
  <c r="W97" i="10"/>
  <c r="V28" i="10"/>
  <c r="V194" i="11"/>
  <c r="W89" i="11"/>
  <c r="W73" i="11"/>
  <c r="W113" i="12"/>
  <c r="V110" i="12"/>
  <c r="W97" i="12"/>
  <c r="V179" i="11"/>
  <c r="V179" i="10"/>
  <c r="V44" i="10"/>
  <c r="V147" i="11"/>
  <c r="V44" i="11"/>
  <c r="V163" i="10"/>
  <c r="V115" i="10"/>
  <c r="V107" i="10"/>
  <c r="V95" i="10"/>
  <c r="V52" i="11"/>
  <c r="V166" i="10"/>
  <c r="V151" i="10"/>
  <c r="V82" i="10"/>
  <c r="V52" i="10"/>
  <c r="V170" i="11"/>
  <c r="V139" i="11"/>
  <c r="V130" i="11"/>
  <c r="V126" i="11"/>
  <c r="V118" i="11"/>
  <c r="V91" i="11"/>
  <c r="V70" i="11"/>
  <c r="V13" i="11"/>
  <c r="V82" i="12"/>
  <c r="V56" i="12"/>
  <c r="V6" i="12"/>
  <c r="V103" i="12"/>
  <c r="V103" i="11"/>
  <c r="V103" i="10"/>
  <c r="V174" i="10"/>
  <c r="V162" i="10"/>
  <c r="V138" i="10"/>
  <c r="V130" i="10"/>
  <c r="V99" i="10"/>
  <c r="V87" i="10"/>
  <c r="V63" i="10"/>
  <c r="V60" i="10"/>
  <c r="V110" i="11"/>
  <c r="V75" i="11"/>
  <c r="V67" i="11"/>
  <c r="V40" i="11"/>
  <c r="V2" i="11"/>
  <c r="V95" i="12"/>
  <c r="V91" i="12"/>
  <c r="V67" i="12"/>
  <c r="V40" i="12"/>
  <c r="V114" i="10"/>
  <c r="V10" i="10"/>
  <c r="V2" i="10"/>
  <c r="V193" i="11"/>
  <c r="V150" i="11"/>
  <c r="V134" i="11"/>
  <c r="V99" i="11"/>
  <c r="V63" i="11"/>
  <c r="V60" i="11"/>
  <c r="V33" i="11"/>
  <c r="V6" i="11"/>
  <c r="V33" i="12"/>
  <c r="V25" i="12"/>
  <c r="V75" i="10"/>
  <c r="V56" i="10"/>
  <c r="V48" i="10"/>
  <c r="V17" i="11"/>
  <c r="W93" i="12"/>
  <c r="W93" i="11"/>
  <c r="W93" i="10"/>
  <c r="V180" i="10"/>
  <c r="V39" i="10"/>
  <c r="V145" i="11"/>
  <c r="V113" i="11"/>
  <c r="V78" i="11"/>
  <c r="V55" i="11"/>
  <c r="V94" i="12"/>
  <c r="V66" i="12"/>
  <c r="V55" i="12"/>
  <c r="V20" i="12"/>
  <c r="V161" i="10"/>
  <c r="V153" i="10"/>
  <c r="V74" i="10"/>
  <c r="V66" i="10"/>
  <c r="V24" i="10"/>
  <c r="V16" i="10"/>
  <c r="V13" i="10"/>
  <c r="V9" i="10"/>
  <c r="V192" i="11"/>
  <c r="V177" i="11"/>
  <c r="V141" i="11"/>
  <c r="V28" i="11"/>
  <c r="V129" i="12"/>
  <c r="V78" i="12"/>
  <c r="V102" i="10"/>
  <c r="V90" i="10"/>
  <c r="V86" i="10"/>
  <c r="V59" i="10"/>
  <c r="V121" i="11"/>
  <c r="V59" i="11"/>
  <c r="V9" i="11"/>
  <c r="V105" i="12"/>
  <c r="V39" i="12"/>
  <c r="W49" i="12"/>
  <c r="W49" i="10"/>
  <c r="W49" i="11"/>
  <c r="W17" i="12"/>
  <c r="W17" i="11"/>
  <c r="W17" i="10"/>
  <c r="W157" i="11"/>
  <c r="W157" i="10"/>
  <c r="V143" i="11"/>
  <c r="V143" i="10"/>
  <c r="V125" i="10"/>
  <c r="V125" i="11"/>
  <c r="V79" i="12"/>
  <c r="V79" i="11"/>
  <c r="V111" i="12"/>
  <c r="V111" i="11"/>
  <c r="V111" i="10"/>
  <c r="W165" i="11"/>
  <c r="W165" i="10"/>
  <c r="W33" i="12"/>
  <c r="W33" i="10"/>
  <c r="W33" i="11"/>
  <c r="V171" i="10"/>
  <c r="V171" i="11"/>
  <c r="V7" i="12"/>
  <c r="V7" i="10"/>
  <c r="V7" i="11"/>
  <c r="W180" i="11"/>
  <c r="W180" i="10"/>
  <c r="W133" i="12"/>
  <c r="W133" i="11"/>
  <c r="W133" i="10"/>
  <c r="W101" i="11"/>
  <c r="W101" i="10"/>
  <c r="W101" i="12"/>
  <c r="V157" i="10"/>
  <c r="V157" i="11"/>
  <c r="W83" i="11"/>
  <c r="W83" i="10"/>
  <c r="W83" i="12"/>
  <c r="V71" i="11"/>
  <c r="V71" i="12"/>
  <c r="V71" i="10"/>
  <c r="V29" i="10"/>
  <c r="V29" i="11"/>
  <c r="W69" i="10"/>
  <c r="W69" i="11"/>
  <c r="W69" i="12"/>
  <c r="V187" i="11"/>
  <c r="V187" i="10"/>
  <c r="W41" i="12"/>
  <c r="W41" i="10"/>
  <c r="W41" i="11"/>
  <c r="V135" i="11"/>
  <c r="V135" i="10"/>
  <c r="V135" i="12"/>
  <c r="V93" i="10"/>
  <c r="V93" i="11"/>
  <c r="V47" i="10"/>
  <c r="V47" i="12"/>
  <c r="V47" i="11"/>
  <c r="W147" i="10"/>
  <c r="W147" i="11"/>
  <c r="V188" i="10"/>
  <c r="V176" i="10"/>
  <c r="V158" i="10"/>
  <c r="V142" i="10"/>
  <c r="V122" i="10"/>
  <c r="V112" i="10"/>
  <c r="V30" i="10"/>
  <c r="V27" i="10"/>
  <c r="V25" i="10"/>
  <c r="V116" i="11"/>
  <c r="V114" i="11"/>
  <c r="V76" i="11"/>
  <c r="V30" i="11"/>
  <c r="V8" i="11"/>
  <c r="V98" i="12"/>
  <c r="V87" i="12"/>
  <c r="W192" i="10"/>
  <c r="V127" i="10"/>
  <c r="V43" i="10"/>
  <c r="V36" i="10"/>
  <c r="V32" i="10"/>
  <c r="V17" i="10"/>
  <c r="V195" i="11"/>
  <c r="V178" i="11"/>
  <c r="V120" i="11"/>
  <c r="W117" i="11"/>
  <c r="V105" i="11"/>
  <c r="V98" i="11"/>
  <c r="V61" i="11"/>
  <c r="V14" i="11"/>
  <c r="V120" i="12"/>
  <c r="W117" i="12"/>
  <c r="V102" i="12"/>
  <c r="V36" i="12"/>
  <c r="V167" i="10"/>
  <c r="V124" i="10"/>
  <c r="V79" i="10"/>
  <c r="V58" i="10"/>
  <c r="W29" i="10"/>
  <c r="V127" i="11"/>
  <c r="V83" i="11"/>
  <c r="W29" i="11"/>
  <c r="V43" i="12"/>
  <c r="V14" i="12"/>
  <c r="V164" i="10"/>
  <c r="V160" i="10"/>
  <c r="V83" i="10"/>
  <c r="V185" i="11"/>
  <c r="V124" i="11"/>
  <c r="V109" i="11"/>
  <c r="W191" i="11"/>
  <c r="W191" i="10"/>
  <c r="W188" i="11"/>
  <c r="W188" i="10"/>
  <c r="W176" i="11"/>
  <c r="W176" i="10"/>
  <c r="W123" i="12"/>
  <c r="W123" i="11"/>
  <c r="W119" i="12"/>
  <c r="W119" i="11"/>
  <c r="W109" i="12"/>
  <c r="W109" i="11"/>
  <c r="W109" i="10"/>
  <c r="W59" i="12"/>
  <c r="W59" i="11"/>
  <c r="W55" i="12"/>
  <c r="W55" i="11"/>
  <c r="W45" i="12"/>
  <c r="W45" i="11"/>
  <c r="W45" i="10"/>
  <c r="W39" i="12"/>
  <c r="W39" i="11"/>
  <c r="W39" i="10"/>
  <c r="W23" i="11"/>
  <c r="W23" i="12"/>
  <c r="W13" i="12"/>
  <c r="W13" i="10"/>
  <c r="W13" i="11"/>
  <c r="W7" i="10"/>
  <c r="W7" i="12"/>
  <c r="W199" i="11"/>
  <c r="W199" i="10"/>
  <c r="W196" i="11"/>
  <c r="W196" i="10"/>
  <c r="W139" i="11"/>
  <c r="W139" i="12"/>
  <c r="W139" i="10"/>
  <c r="W135" i="12"/>
  <c r="W135" i="10"/>
  <c r="W125" i="12"/>
  <c r="W125" i="11"/>
  <c r="W75" i="11"/>
  <c r="W75" i="12"/>
  <c r="W75" i="10"/>
  <c r="W71" i="12"/>
  <c r="W71" i="10"/>
  <c r="W61" i="12"/>
  <c r="W61" i="11"/>
  <c r="W145" i="10"/>
  <c r="W145" i="11"/>
  <c r="W87" i="11"/>
  <c r="W87" i="12"/>
  <c r="W81" i="10"/>
  <c r="W81" i="11"/>
  <c r="W77" i="12"/>
  <c r="W77" i="10"/>
  <c r="W77" i="11"/>
  <c r="W186" i="10"/>
  <c r="W186" i="11"/>
  <c r="W167" i="11"/>
  <c r="W167" i="10"/>
  <c r="W107" i="11"/>
  <c r="W107" i="12"/>
  <c r="W107" i="10"/>
  <c r="W103" i="12"/>
  <c r="W103" i="11"/>
  <c r="W103" i="10"/>
  <c r="V191" i="10"/>
  <c r="V191" i="11"/>
  <c r="V181" i="10"/>
  <c r="V181" i="11"/>
  <c r="V149" i="10"/>
  <c r="V149" i="11"/>
  <c r="V85" i="10"/>
  <c r="V85" i="11"/>
  <c r="V85" i="12"/>
  <c r="V21" i="10"/>
  <c r="V21" i="12"/>
  <c r="V21" i="11"/>
  <c r="V165" i="10"/>
  <c r="V165" i="11"/>
  <c r="V101" i="10"/>
  <c r="V101" i="12"/>
  <c r="V101" i="11"/>
  <c r="V37" i="10"/>
  <c r="V37" i="11"/>
  <c r="V37" i="12"/>
  <c r="V199" i="10"/>
  <c r="V199" i="11"/>
  <c r="V189" i="10"/>
  <c r="V189" i="11"/>
  <c r="V183" i="10"/>
  <c r="V183" i="11"/>
  <c r="V173" i="10"/>
  <c r="V173" i="11"/>
  <c r="V117" i="11"/>
  <c r="V117" i="10"/>
  <c r="V117" i="12"/>
  <c r="V53" i="10"/>
  <c r="V53" i="11"/>
  <c r="V53" i="12"/>
  <c r="V197" i="10"/>
  <c r="V197" i="11"/>
  <c r="V175" i="11"/>
  <c r="V175" i="10"/>
  <c r="V133" i="10"/>
  <c r="V133" i="11"/>
  <c r="V133" i="12"/>
  <c r="V69" i="10"/>
  <c r="V69" i="11"/>
  <c r="V69" i="12"/>
  <c r="V5" i="10"/>
  <c r="V5" i="12"/>
  <c r="V5" i="11"/>
  <c r="V125" i="12"/>
  <c r="V109" i="12"/>
  <c r="V93" i="12"/>
  <c r="V77" i="12"/>
  <c r="V61" i="12"/>
  <c r="V45" i="12"/>
  <c r="V29" i="12"/>
  <c r="V138" i="11"/>
  <c r="V122" i="11"/>
  <c r="V96" i="11"/>
  <c r="V74" i="11"/>
  <c r="V64" i="11"/>
  <c r="V58" i="11"/>
  <c r="V48" i="11"/>
  <c r="V42" i="11"/>
  <c r="V32" i="11"/>
  <c r="V26" i="11"/>
  <c r="V16" i="11"/>
  <c r="V10" i="11"/>
  <c r="V128" i="11"/>
  <c r="V112" i="11"/>
  <c r="V106" i="11"/>
  <c r="V90" i="11"/>
  <c r="V80" i="11"/>
  <c r="U21" i="10"/>
  <c r="U21" i="12"/>
  <c r="U21" i="11"/>
  <c r="U157" i="11"/>
  <c r="U117" i="11"/>
  <c r="U117" i="10"/>
  <c r="U117" i="12"/>
  <c r="U53" i="11"/>
  <c r="U53" i="10"/>
  <c r="U53" i="12"/>
  <c r="U85" i="10"/>
  <c r="U85" i="12"/>
  <c r="U85" i="11"/>
  <c r="U195" i="11"/>
  <c r="U195" i="10"/>
  <c r="U185" i="11"/>
  <c r="U185" i="10"/>
  <c r="U179" i="11"/>
  <c r="U179" i="10"/>
  <c r="U133" i="11"/>
  <c r="U133" i="10"/>
  <c r="U69" i="11"/>
  <c r="U69" i="10"/>
  <c r="U5" i="11"/>
  <c r="U5" i="10"/>
  <c r="U147" i="10"/>
  <c r="U143" i="10"/>
  <c r="U109" i="10"/>
  <c r="U83" i="10"/>
  <c r="U79" i="10"/>
  <c r="U45" i="10"/>
  <c r="U19" i="10"/>
  <c r="U15" i="10"/>
  <c r="U32" i="11"/>
  <c r="U41" i="11"/>
  <c r="U96" i="11"/>
  <c r="U105" i="11"/>
  <c r="T7" i="12"/>
  <c r="T23" i="12"/>
  <c r="T39" i="12"/>
  <c r="T55" i="12"/>
  <c r="T71" i="12"/>
  <c r="T87" i="12"/>
  <c r="T103" i="12"/>
  <c r="T119" i="12"/>
  <c r="T135" i="12"/>
  <c r="T199" i="10"/>
  <c r="T195" i="10"/>
  <c r="T191" i="10"/>
  <c r="T187" i="10"/>
  <c r="T183" i="10"/>
  <c r="T179" i="10"/>
  <c r="T175" i="10"/>
  <c r="T171" i="10"/>
  <c r="T167" i="10"/>
  <c r="T151" i="10"/>
  <c r="T135" i="10"/>
  <c r="T125" i="10"/>
  <c r="T119" i="10"/>
  <c r="T109" i="10"/>
  <c r="T103" i="10"/>
  <c r="T93" i="10"/>
  <c r="T87" i="10"/>
  <c r="T77" i="10"/>
  <c r="T71" i="10"/>
  <c r="T61" i="10"/>
  <c r="T55" i="10"/>
  <c r="T45" i="10"/>
  <c r="T39" i="10"/>
  <c r="T29" i="10"/>
  <c r="T23" i="10"/>
  <c r="T13" i="10"/>
  <c r="T7" i="10"/>
  <c r="BR32" i="9" l="1"/>
  <c r="BR80" i="9"/>
  <c r="BR128" i="9"/>
  <c r="BR37" i="9"/>
  <c r="BR85" i="9"/>
  <c r="BR133" i="9"/>
  <c r="BR38" i="9"/>
  <c r="BR86" i="9"/>
  <c r="BR134" i="9"/>
  <c r="BR39" i="9"/>
  <c r="BR87" i="9"/>
  <c r="BR135" i="9"/>
  <c r="AY132" i="9"/>
  <c r="AY18" i="9"/>
  <c r="AY19" i="9"/>
  <c r="BR36" i="9"/>
  <c r="BR84" i="9"/>
  <c r="BR132" i="9"/>
  <c r="BR41" i="9"/>
  <c r="BR89" i="9"/>
  <c r="BR137" i="9"/>
  <c r="BR42" i="9"/>
  <c r="BR90" i="9"/>
  <c r="BR138" i="9"/>
  <c r="BR43" i="9"/>
  <c r="BR91" i="9"/>
  <c r="BR139" i="9"/>
  <c r="AY29" i="9"/>
  <c r="BR40" i="9"/>
  <c r="BR88" i="9"/>
  <c r="BR136" i="9"/>
  <c r="BR45" i="9"/>
  <c r="BR93" i="9"/>
  <c r="BR141" i="9"/>
  <c r="BR46" i="9"/>
  <c r="BR94" i="9"/>
  <c r="BR142" i="9"/>
  <c r="BR47" i="9"/>
  <c r="BR95" i="9"/>
  <c r="BR143" i="9"/>
  <c r="AY41" i="9"/>
  <c r="AY42" i="9"/>
  <c r="BR44" i="9"/>
  <c r="BR92" i="9"/>
  <c r="BR140" i="9"/>
  <c r="BR49" i="9"/>
  <c r="BR97" i="9"/>
  <c r="BR145" i="9"/>
  <c r="BR50" i="9"/>
  <c r="BR98" i="9"/>
  <c r="BR5" i="9"/>
  <c r="BR51" i="9"/>
  <c r="BR99" i="9"/>
  <c r="AY25" i="9"/>
  <c r="AY26" i="9"/>
  <c r="AY40" i="9"/>
  <c r="AY45" i="9"/>
  <c r="BR48" i="9"/>
  <c r="BR96" i="9"/>
  <c r="BR144" i="9"/>
  <c r="BR53" i="9"/>
  <c r="BR101" i="9"/>
  <c r="BR6" i="9"/>
  <c r="BR54" i="9"/>
  <c r="BR102" i="9"/>
  <c r="BR7" i="9"/>
  <c r="BR55" i="9"/>
  <c r="BR103" i="9"/>
  <c r="AY66" i="9"/>
  <c r="AY56" i="9"/>
  <c r="AY57" i="9"/>
  <c r="AY58" i="9"/>
  <c r="BR52" i="9"/>
  <c r="BR100" i="9"/>
  <c r="BR9" i="9"/>
  <c r="BR57" i="9"/>
  <c r="BR105" i="9"/>
  <c r="BR10" i="9"/>
  <c r="BR58" i="9"/>
  <c r="BR106" i="9"/>
  <c r="BR11" i="9"/>
  <c r="BR59" i="9"/>
  <c r="BR107" i="9"/>
  <c r="AY77" i="9"/>
  <c r="BR8" i="9"/>
  <c r="BR56" i="9"/>
  <c r="BR104" i="9"/>
  <c r="BR13" i="9"/>
  <c r="BR61" i="9"/>
  <c r="BR109" i="9"/>
  <c r="BR14" i="9"/>
  <c r="BR62" i="9"/>
  <c r="BR110" i="9"/>
  <c r="BR15" i="9"/>
  <c r="BR63" i="9"/>
  <c r="BR111" i="9"/>
  <c r="AY61" i="9"/>
  <c r="AY89" i="9"/>
  <c r="AY80" i="9"/>
  <c r="AY81" i="9"/>
  <c r="AY82" i="9"/>
  <c r="BR12" i="9"/>
  <c r="BR60" i="9"/>
  <c r="BR108" i="9"/>
  <c r="BR17" i="9"/>
  <c r="BR65" i="9"/>
  <c r="BR113" i="9"/>
  <c r="BR18" i="9"/>
  <c r="BR66" i="9"/>
  <c r="BR114" i="9"/>
  <c r="BR19" i="9"/>
  <c r="BR67" i="9"/>
  <c r="BR115" i="9"/>
  <c r="AY72" i="9"/>
  <c r="AY73" i="9"/>
  <c r="AY74" i="9"/>
  <c r="AY88" i="9"/>
  <c r="AY101" i="9"/>
  <c r="AY102" i="9"/>
  <c r="AY92" i="9"/>
  <c r="AY94" i="9"/>
  <c r="BR16" i="9"/>
  <c r="BR64" i="9"/>
  <c r="BR112" i="9"/>
  <c r="BR21" i="9"/>
  <c r="BR69" i="9"/>
  <c r="BR117" i="9"/>
  <c r="BR22" i="9"/>
  <c r="BR70" i="9"/>
  <c r="BR118" i="9"/>
  <c r="BR23" i="9"/>
  <c r="BR71" i="9"/>
  <c r="BR119" i="9"/>
  <c r="AY85" i="9"/>
  <c r="AY86" i="9"/>
  <c r="AY100" i="9"/>
  <c r="AY113" i="9"/>
  <c r="AY114" i="9"/>
  <c r="AY104" i="9"/>
  <c r="AY105" i="9"/>
  <c r="BR20" i="9"/>
  <c r="BR68" i="9"/>
  <c r="BR116" i="9"/>
  <c r="BR25" i="9"/>
  <c r="BR73" i="9"/>
  <c r="BR121" i="9"/>
  <c r="BR26" i="9"/>
  <c r="BR74" i="9"/>
  <c r="BR122" i="9"/>
  <c r="BR27" i="9"/>
  <c r="BR75" i="9"/>
  <c r="BR123" i="9"/>
  <c r="AY96" i="9"/>
  <c r="AY97" i="9"/>
  <c r="AY98" i="9"/>
  <c r="AY112" i="9"/>
  <c r="AY125" i="9"/>
  <c r="AY116" i="9"/>
  <c r="AY117" i="9"/>
  <c r="AY118" i="9"/>
  <c r="BR24" i="9"/>
  <c r="BR72" i="9"/>
  <c r="BR120" i="9"/>
  <c r="BR29" i="9"/>
  <c r="BR77" i="9"/>
  <c r="BR125" i="9"/>
  <c r="BR30" i="9"/>
  <c r="BR78" i="9"/>
  <c r="BR126" i="9"/>
  <c r="BR31" i="9"/>
  <c r="BR79" i="9"/>
  <c r="BR127" i="9"/>
  <c r="AY109" i="9"/>
  <c r="AY128" i="9"/>
  <c r="BR28" i="9"/>
  <c r="BR76" i="9"/>
  <c r="BR124" i="9"/>
  <c r="BR33" i="9"/>
  <c r="BS33" i="9" s="1"/>
  <c r="BT33" i="9" s="1"/>
  <c r="BR81" i="9"/>
  <c r="BR129" i="9"/>
  <c r="BR34" i="9"/>
  <c r="BR82" i="9"/>
  <c r="BR130" i="9"/>
  <c r="BR35" i="9"/>
  <c r="BR83" i="9"/>
  <c r="BR131" i="9"/>
  <c r="AY120" i="9"/>
  <c r="AY121" i="9"/>
  <c r="AY142" i="9"/>
  <c r="Q33" i="16"/>
  <c r="O33" i="16"/>
  <c r="D16" i="20"/>
  <c r="P15" i="21"/>
  <c r="E14" i="21"/>
  <c r="M14" i="21" s="1"/>
  <c r="S16" i="21"/>
  <c r="R16" i="21"/>
  <c r="C16" i="20" s="1"/>
  <c r="R15" i="21"/>
  <c r="C15" i="20" s="1"/>
  <c r="F14" i="21"/>
  <c r="N14" i="21" s="1"/>
  <c r="O14" i="21" s="1"/>
  <c r="B14" i="20" s="1"/>
  <c r="Q15" i="21"/>
  <c r="Q34" i="21"/>
  <c r="F33" i="21"/>
  <c r="N33" i="21" s="1"/>
  <c r="F32" i="16"/>
  <c r="N32" i="16" s="1"/>
  <c r="R15" i="16"/>
  <c r="S15" i="16"/>
  <c r="AR142" i="9"/>
  <c r="BS44" i="9"/>
  <c r="BT44" i="9" s="1"/>
  <c r="BS108" i="9"/>
  <c r="BT108" i="9" s="1"/>
  <c r="BS17" i="9"/>
  <c r="BT17" i="9" s="1"/>
  <c r="BS81" i="9"/>
  <c r="BT81" i="9" s="1"/>
  <c r="BS97" i="9"/>
  <c r="BT97" i="9" s="1"/>
  <c r="BJ18" i="9"/>
  <c r="BK18" i="9" s="1"/>
  <c r="BL18" i="9" s="1"/>
  <c r="BJ66" i="9"/>
  <c r="BK66" i="9" s="1"/>
  <c r="BL66" i="9" s="1"/>
  <c r="BS82" i="9"/>
  <c r="BT82" i="9" s="1"/>
  <c r="BS5" i="9"/>
  <c r="BT5" i="9" s="1"/>
  <c r="BS51" i="9"/>
  <c r="BT51" i="9" s="1"/>
  <c r="BS67" i="9"/>
  <c r="BT67" i="9" s="1"/>
  <c r="BS115" i="9"/>
  <c r="BT115" i="9" s="1"/>
  <c r="BS131" i="9"/>
  <c r="BT131" i="9" s="1"/>
  <c r="BS48" i="9"/>
  <c r="BT48" i="9" s="1"/>
  <c r="BS64" i="9"/>
  <c r="BT64" i="9" s="1"/>
  <c r="BS112" i="9"/>
  <c r="BT112" i="9" s="1"/>
  <c r="BS128" i="9"/>
  <c r="BT128" i="9" s="1"/>
  <c r="BS53" i="9"/>
  <c r="BT53" i="9" s="1"/>
  <c r="BS101" i="9"/>
  <c r="BT101" i="9" s="1"/>
  <c r="BS117" i="9"/>
  <c r="BT117" i="9" s="1"/>
  <c r="BS38" i="9"/>
  <c r="BT38" i="9" s="1"/>
  <c r="BS102" i="9"/>
  <c r="BT102" i="9" s="1"/>
  <c r="BS23" i="9"/>
  <c r="BT23" i="9" s="1"/>
  <c r="BS87" i="9"/>
  <c r="BT87" i="9" s="1"/>
  <c r="BS135" i="9"/>
  <c r="BT135" i="9" s="1"/>
  <c r="BS20" i="9"/>
  <c r="BT20" i="9" s="1"/>
  <c r="BS68" i="9"/>
  <c r="BT68" i="9" s="1"/>
  <c r="BS84" i="9"/>
  <c r="BT84" i="9" s="1"/>
  <c r="BS9" i="9"/>
  <c r="BT9" i="9" s="1"/>
  <c r="BJ25" i="9"/>
  <c r="BK25" i="9" s="1"/>
  <c r="BL25" i="9" s="1"/>
  <c r="BJ41" i="9"/>
  <c r="BK41" i="9" s="1"/>
  <c r="BL41" i="9" s="1"/>
  <c r="BJ57" i="9"/>
  <c r="BK57" i="9" s="1"/>
  <c r="BL57" i="9" s="1"/>
  <c r="BJ73" i="9"/>
  <c r="BK73" i="9" s="1"/>
  <c r="BL73" i="9" s="1"/>
  <c r="BS121" i="9"/>
  <c r="BT121" i="9" s="1"/>
  <c r="BS137" i="9"/>
  <c r="BT137" i="9" s="1"/>
  <c r="BJ26" i="9"/>
  <c r="BK26" i="9" s="1"/>
  <c r="BL26" i="9" s="1"/>
  <c r="BJ42" i="9"/>
  <c r="BK42" i="9" s="1"/>
  <c r="BL42" i="9" s="1"/>
  <c r="BJ58" i="9"/>
  <c r="BK58" i="9" s="1"/>
  <c r="BL58" i="9" s="1"/>
  <c r="BS122" i="9"/>
  <c r="BT122" i="9" s="1"/>
  <c r="BS27" i="9"/>
  <c r="BT27" i="9" s="1"/>
  <c r="BS43" i="9"/>
  <c r="BT43" i="9" s="1"/>
  <c r="BS91" i="9"/>
  <c r="BT91" i="9" s="1"/>
  <c r="BS107" i="9"/>
  <c r="BT107" i="9" s="1"/>
  <c r="BS8" i="9"/>
  <c r="BT8" i="9" s="1"/>
  <c r="BS24" i="9"/>
  <c r="BT24" i="9" s="1"/>
  <c r="BJ40" i="9"/>
  <c r="BK40" i="9" s="1"/>
  <c r="BL40" i="9" s="1"/>
  <c r="BJ56" i="9"/>
  <c r="BK56" i="9" s="1"/>
  <c r="BL56" i="9" s="1"/>
  <c r="BJ72" i="9"/>
  <c r="BK72" i="9" s="1"/>
  <c r="BL72" i="9" s="1"/>
  <c r="BS88" i="9"/>
  <c r="BT88" i="9" s="1"/>
  <c r="BS136" i="9"/>
  <c r="BT136" i="9" s="1"/>
  <c r="BS13" i="9"/>
  <c r="BT13" i="9" s="1"/>
  <c r="BJ29" i="9"/>
  <c r="BK29" i="9" s="1"/>
  <c r="BL29" i="9" s="1"/>
  <c r="BJ45" i="9"/>
  <c r="BK45" i="9" s="1"/>
  <c r="BL45" i="9" s="1"/>
  <c r="BJ61" i="9"/>
  <c r="BK61" i="9" s="1"/>
  <c r="BL61" i="9" s="1"/>
  <c r="BS77" i="9"/>
  <c r="BT77" i="9" s="1"/>
  <c r="BS125" i="9"/>
  <c r="BT125" i="9" s="1"/>
  <c r="BS141" i="9"/>
  <c r="BT141" i="9" s="1"/>
  <c r="BS62" i="9"/>
  <c r="BT62" i="9" s="1"/>
  <c r="BS126" i="9"/>
  <c r="BT126" i="9" s="1"/>
  <c r="BJ142" i="9"/>
  <c r="BK142" i="9" s="1"/>
  <c r="BL142" i="9" s="1"/>
  <c r="BS31" i="9"/>
  <c r="BT31" i="9" s="1"/>
  <c r="BS47" i="9"/>
  <c r="BT47" i="9" s="1"/>
  <c r="BS95" i="9"/>
  <c r="BT95" i="9" s="1"/>
  <c r="BS111" i="9"/>
  <c r="BT111" i="9" s="1"/>
  <c r="Q14" i="16"/>
  <c r="AG100" i="14"/>
  <c r="AQ106" i="9"/>
  <c r="AG116" i="14"/>
  <c r="AQ122" i="9"/>
  <c r="AG124" i="14"/>
  <c r="AQ130" i="9"/>
  <c r="AG87" i="14"/>
  <c r="AQ93" i="9"/>
  <c r="AQ145" i="9"/>
  <c r="AZ145" i="9"/>
  <c r="BA145" i="9" s="1"/>
  <c r="AG118" i="14"/>
  <c r="AZ124" i="9"/>
  <c r="BA124" i="9" s="1"/>
  <c r="AQ124" i="9"/>
  <c r="AQ140" i="9"/>
  <c r="AH8" i="14"/>
  <c r="AH8" i="15"/>
  <c r="AH16" i="14"/>
  <c r="AH16" i="15"/>
  <c r="AH24" i="14"/>
  <c r="AH24" i="15"/>
  <c r="AH32" i="14"/>
  <c r="AH32" i="15"/>
  <c r="AH40" i="14"/>
  <c r="AH40" i="15"/>
  <c r="AH48" i="14"/>
  <c r="AH48" i="15"/>
  <c r="AH56" i="14"/>
  <c r="AH56" i="15"/>
  <c r="AH64" i="14"/>
  <c r="AH64" i="15"/>
  <c r="AH7" i="14"/>
  <c r="AH7" i="15"/>
  <c r="AH27" i="14"/>
  <c r="AH27" i="15"/>
  <c r="AH55" i="14"/>
  <c r="AH55" i="15"/>
  <c r="AH9" i="14"/>
  <c r="AH9" i="15"/>
  <c r="AQ141" i="9"/>
  <c r="AZ141" i="9"/>
  <c r="BA141" i="9" s="1"/>
  <c r="AG73" i="14"/>
  <c r="AQ79" i="9"/>
  <c r="AZ79" i="9"/>
  <c r="BA79" i="9" s="1"/>
  <c r="AG113" i="14"/>
  <c r="AQ119" i="9"/>
  <c r="AQ143" i="9"/>
  <c r="AZ7" i="9"/>
  <c r="BA7" i="9" s="1"/>
  <c r="AQ7" i="9"/>
  <c r="AG9" i="14"/>
  <c r="AG9" i="15"/>
  <c r="AZ15" i="9"/>
  <c r="BA15" i="9" s="1"/>
  <c r="AQ15" i="9"/>
  <c r="AG17" i="14"/>
  <c r="AG17" i="15"/>
  <c r="AZ23" i="9"/>
  <c r="BA23" i="9" s="1"/>
  <c r="AQ23" i="9"/>
  <c r="AG25" i="14"/>
  <c r="AG25" i="15"/>
  <c r="AQ31" i="9"/>
  <c r="AG33" i="14"/>
  <c r="AG33" i="15"/>
  <c r="AZ39" i="9"/>
  <c r="BA39" i="9" s="1"/>
  <c r="AQ39" i="9"/>
  <c r="AG41" i="14"/>
  <c r="AG41" i="15"/>
  <c r="AZ47" i="9"/>
  <c r="BA47" i="9" s="1"/>
  <c r="AQ47" i="9"/>
  <c r="AG49" i="14"/>
  <c r="AG49" i="15"/>
  <c r="AZ55" i="9"/>
  <c r="BA55" i="9" s="1"/>
  <c r="AQ55" i="9"/>
  <c r="AG57" i="14"/>
  <c r="AG57" i="15"/>
  <c r="AZ63" i="9"/>
  <c r="BA63" i="9" s="1"/>
  <c r="AQ63" i="9"/>
  <c r="AG65" i="14"/>
  <c r="AG65" i="15"/>
  <c r="AZ71" i="9"/>
  <c r="BA71" i="9" s="1"/>
  <c r="AQ71" i="9"/>
  <c r="AG77" i="14"/>
  <c r="AQ83" i="9"/>
  <c r="AG85" i="14"/>
  <c r="AQ91" i="9"/>
  <c r="AZ91" i="9"/>
  <c r="BA91" i="9" s="1"/>
  <c r="AG93" i="14"/>
  <c r="AZ99" i="9"/>
  <c r="BA99" i="9" s="1"/>
  <c r="AQ99" i="9"/>
  <c r="AG105" i="14"/>
  <c r="AZ111" i="9"/>
  <c r="BA111" i="9" s="1"/>
  <c r="AQ111" i="9"/>
  <c r="AG117" i="14"/>
  <c r="AZ123" i="9"/>
  <c r="BA123" i="9" s="1"/>
  <c r="AQ123" i="9"/>
  <c r="AZ135" i="9"/>
  <c r="BA135" i="9" s="1"/>
  <c r="AQ135" i="9"/>
  <c r="AG8" i="14"/>
  <c r="AG8" i="15"/>
  <c r="AQ14" i="9"/>
  <c r="AG28" i="14"/>
  <c r="AG28" i="15"/>
  <c r="AQ34" i="9"/>
  <c r="AZ34" i="9"/>
  <c r="BA34" i="9" s="1"/>
  <c r="AG56" i="14"/>
  <c r="AG56" i="15"/>
  <c r="AQ62" i="9"/>
  <c r="AG72" i="14"/>
  <c r="AZ78" i="9"/>
  <c r="BA78" i="9" s="1"/>
  <c r="AQ78" i="9"/>
  <c r="AQ138" i="9"/>
  <c r="AZ138" i="9"/>
  <c r="BA138" i="9" s="1"/>
  <c r="AG2" i="14"/>
  <c r="AG2" i="15"/>
  <c r="AZ8" i="9"/>
  <c r="BA8" i="9" s="1"/>
  <c r="AQ8" i="9"/>
  <c r="AG10" i="14"/>
  <c r="AG10" i="15"/>
  <c r="AZ16" i="9"/>
  <c r="BA16" i="9" s="1"/>
  <c r="AQ16" i="9"/>
  <c r="AG18" i="14"/>
  <c r="AG18" i="15"/>
  <c r="AQ24" i="9"/>
  <c r="AR40" i="9"/>
  <c r="AR56" i="9"/>
  <c r="AR72" i="9"/>
  <c r="AR18" i="9"/>
  <c r="AS18" i="9" s="1"/>
  <c r="AR58" i="9"/>
  <c r="AR29" i="9"/>
  <c r="AR45" i="9"/>
  <c r="AR61" i="9"/>
  <c r="AS61" i="9" s="1"/>
  <c r="AR42" i="9"/>
  <c r="AR66" i="9"/>
  <c r="AQ137" i="9"/>
  <c r="AQ6" i="9"/>
  <c r="AZ6" i="9"/>
  <c r="BA6" i="9" s="1"/>
  <c r="AG104" i="14"/>
  <c r="AQ110" i="9"/>
  <c r="AG120" i="14"/>
  <c r="AQ126" i="9"/>
  <c r="AG102" i="14"/>
  <c r="AQ108" i="9"/>
  <c r="AZ108" i="9"/>
  <c r="BA108" i="9" s="1"/>
  <c r="AQ136" i="9"/>
  <c r="AZ5" i="9"/>
  <c r="BA5" i="9" s="1"/>
  <c r="AQ5" i="9"/>
  <c r="AH4" i="14"/>
  <c r="AH4" i="15"/>
  <c r="AH12" i="14"/>
  <c r="AH12" i="15"/>
  <c r="AH20" i="14"/>
  <c r="AH20" i="15"/>
  <c r="AH28" i="14"/>
  <c r="AH28" i="15"/>
  <c r="AH36" i="14"/>
  <c r="AH36" i="15"/>
  <c r="AH44" i="14"/>
  <c r="AH44" i="15"/>
  <c r="AH52" i="14"/>
  <c r="AH52" i="15"/>
  <c r="AH60" i="14"/>
  <c r="AH60" i="15"/>
  <c r="AH15" i="14"/>
  <c r="AH15" i="15"/>
  <c r="AH39" i="14"/>
  <c r="AH39" i="15"/>
  <c r="AH63" i="14"/>
  <c r="AH63" i="15"/>
  <c r="AH5" i="14"/>
  <c r="AH5" i="15"/>
  <c r="AH13" i="14"/>
  <c r="AH13" i="15"/>
  <c r="AH21" i="14"/>
  <c r="AH21" i="15"/>
  <c r="AH29" i="14"/>
  <c r="AH29" i="15"/>
  <c r="AH37" i="14"/>
  <c r="AH37" i="15"/>
  <c r="AH45" i="14"/>
  <c r="AH45" i="15"/>
  <c r="AH53" i="14"/>
  <c r="AH53" i="15"/>
  <c r="AH61" i="14"/>
  <c r="AH61" i="15"/>
  <c r="AG97" i="14"/>
  <c r="AZ103" i="9"/>
  <c r="BA103" i="9" s="1"/>
  <c r="AQ103" i="9"/>
  <c r="AG125" i="14"/>
  <c r="AQ131" i="9"/>
  <c r="AG123" i="14"/>
  <c r="AQ129" i="9"/>
  <c r="AZ129" i="9"/>
  <c r="BA129" i="9" s="1"/>
  <c r="AG127" i="14"/>
  <c r="AQ133" i="9"/>
  <c r="AG5" i="14"/>
  <c r="AG5" i="15"/>
  <c r="AZ11" i="9"/>
  <c r="BA11" i="9" s="1"/>
  <c r="AQ11" i="9"/>
  <c r="AG13" i="14"/>
  <c r="AG13" i="15"/>
  <c r="AZ19" i="9"/>
  <c r="BA19" i="9" s="1"/>
  <c r="AG21" i="14"/>
  <c r="AG21" i="15"/>
  <c r="AZ27" i="9"/>
  <c r="BA27" i="9" s="1"/>
  <c r="AQ27" i="9"/>
  <c r="AG29" i="14"/>
  <c r="AG29" i="15"/>
  <c r="AZ35" i="9"/>
  <c r="BA35" i="9" s="1"/>
  <c r="AQ35" i="9"/>
  <c r="AG37" i="14"/>
  <c r="AG37" i="15"/>
  <c r="AZ43" i="9"/>
  <c r="BA43" i="9" s="1"/>
  <c r="AQ43" i="9"/>
  <c r="AG45" i="14"/>
  <c r="AG45" i="15"/>
  <c r="AZ51" i="9"/>
  <c r="BA51" i="9" s="1"/>
  <c r="AQ51" i="9"/>
  <c r="AG53" i="14"/>
  <c r="AG53" i="15"/>
  <c r="AQ59" i="9"/>
  <c r="AG61" i="14"/>
  <c r="AG61" i="15"/>
  <c r="AZ67" i="9"/>
  <c r="BA67" i="9" s="1"/>
  <c r="AQ67" i="9"/>
  <c r="AG69" i="14"/>
  <c r="AZ75" i="9"/>
  <c r="BA75" i="9" s="1"/>
  <c r="AQ75" i="9"/>
  <c r="AG81" i="14"/>
  <c r="AZ87" i="9"/>
  <c r="BA87" i="9" s="1"/>
  <c r="AQ87" i="9"/>
  <c r="AG89" i="14"/>
  <c r="AZ95" i="9"/>
  <c r="BA95" i="9" s="1"/>
  <c r="AQ95" i="9"/>
  <c r="AG101" i="14"/>
  <c r="AZ107" i="9"/>
  <c r="BA107" i="9" s="1"/>
  <c r="AQ107" i="9"/>
  <c r="AG109" i="14"/>
  <c r="AZ115" i="9"/>
  <c r="BA115" i="9" s="1"/>
  <c r="AQ115" i="9"/>
  <c r="AG121" i="14"/>
  <c r="AZ127" i="9"/>
  <c r="BA127" i="9" s="1"/>
  <c r="AQ127" i="9"/>
  <c r="AZ139" i="9"/>
  <c r="BA139" i="9" s="1"/>
  <c r="AQ139" i="9"/>
  <c r="AG16" i="14"/>
  <c r="AG16" i="15"/>
  <c r="AQ22" i="9"/>
  <c r="AG40" i="14"/>
  <c r="AG40" i="15"/>
  <c r="AQ46" i="9"/>
  <c r="AZ46" i="9"/>
  <c r="BA46" i="9" s="1"/>
  <c r="AG64" i="14"/>
  <c r="AG64" i="15"/>
  <c r="AQ70" i="9"/>
  <c r="AG84" i="14"/>
  <c r="AQ90" i="9"/>
  <c r="AZ90" i="9"/>
  <c r="BA90" i="9" s="1"/>
  <c r="AG6" i="14"/>
  <c r="AG6" i="15"/>
  <c r="AQ12" i="9"/>
  <c r="AZ12" i="9"/>
  <c r="BA12" i="9" s="1"/>
  <c r="AG14" i="14"/>
  <c r="AG14" i="15"/>
  <c r="AZ20" i="9"/>
  <c r="BA20" i="9" s="1"/>
  <c r="AQ20" i="9"/>
  <c r="AG22" i="14"/>
  <c r="AG22" i="15"/>
  <c r="AQ28" i="9"/>
  <c r="AZ28" i="9"/>
  <c r="BA28" i="9" s="1"/>
  <c r="AG30" i="14"/>
  <c r="AG30" i="15"/>
  <c r="AQ36" i="9"/>
  <c r="AG38" i="14"/>
  <c r="AG38" i="15"/>
  <c r="AQ44" i="9"/>
  <c r="AZ44" i="9"/>
  <c r="BA44" i="9" s="1"/>
  <c r="AG46" i="14"/>
  <c r="AG46" i="15"/>
  <c r="AZ52" i="9"/>
  <c r="BA52" i="9" s="1"/>
  <c r="AQ52" i="9"/>
  <c r="AG54" i="14"/>
  <c r="AG54" i="15"/>
  <c r="AQ60" i="9"/>
  <c r="AZ60" i="9"/>
  <c r="BA60" i="9" s="1"/>
  <c r="AG62" i="14"/>
  <c r="AG62" i="15"/>
  <c r="AZ68" i="9"/>
  <c r="BA68" i="9" s="1"/>
  <c r="AQ68" i="9"/>
  <c r="AG70" i="14"/>
  <c r="AQ76" i="9"/>
  <c r="AZ76" i="9"/>
  <c r="BA76" i="9" s="1"/>
  <c r="AG78" i="14"/>
  <c r="AZ84" i="9"/>
  <c r="BA84" i="9" s="1"/>
  <c r="AQ84" i="9"/>
  <c r="AR25" i="9"/>
  <c r="AR41" i="9"/>
  <c r="AR57" i="9"/>
  <c r="AR73" i="9"/>
  <c r="AR26" i="9"/>
  <c r="AS26" i="9" s="1"/>
  <c r="AH3" i="14"/>
  <c r="AH3" i="15"/>
  <c r="AH23" i="14"/>
  <c r="AH23" i="15"/>
  <c r="AH43" i="14"/>
  <c r="AH43" i="15"/>
  <c r="AH67" i="14"/>
  <c r="AH67" i="15"/>
  <c r="AH2" i="14"/>
  <c r="AH2" i="15"/>
  <c r="AH10" i="14"/>
  <c r="AH10" i="15"/>
  <c r="AH18" i="14"/>
  <c r="AH18" i="15"/>
  <c r="AH26" i="14"/>
  <c r="AH26" i="15"/>
  <c r="AH34" i="14"/>
  <c r="AH34" i="15"/>
  <c r="AH42" i="14"/>
  <c r="AH42" i="15"/>
  <c r="AH50" i="14"/>
  <c r="AH50" i="15"/>
  <c r="AH58" i="14"/>
  <c r="AH58" i="15"/>
  <c r="AH66" i="14"/>
  <c r="AH66" i="15"/>
  <c r="AH19" i="14"/>
  <c r="AH19" i="15"/>
  <c r="AH47" i="14"/>
  <c r="AH47" i="15"/>
  <c r="AQ77" i="9"/>
  <c r="AQ85" i="9"/>
  <c r="AQ101" i="9"/>
  <c r="AQ109" i="9"/>
  <c r="AQ117" i="9"/>
  <c r="AQ125" i="9"/>
  <c r="AU125" i="9" s="1"/>
  <c r="AQ100" i="9"/>
  <c r="AQ132" i="9"/>
  <c r="BE29" i="9"/>
  <c r="BE45" i="9"/>
  <c r="BE61" i="9"/>
  <c r="AZ77" i="9"/>
  <c r="BA77" i="9" s="1"/>
  <c r="AZ109" i="9"/>
  <c r="BA109" i="9" s="1"/>
  <c r="AZ125" i="9"/>
  <c r="BA125" i="9" s="1"/>
  <c r="AQ86" i="9"/>
  <c r="AQ94" i="9"/>
  <c r="AQ102" i="9"/>
  <c r="AQ118" i="9"/>
  <c r="BE26" i="9"/>
  <c r="BE42" i="9"/>
  <c r="BE58" i="9"/>
  <c r="AQ32" i="9"/>
  <c r="AQ48" i="9"/>
  <c r="AQ64" i="9"/>
  <c r="AQ80" i="9"/>
  <c r="AZ88" i="9"/>
  <c r="BA88" i="9" s="1"/>
  <c r="AQ112" i="9"/>
  <c r="AZ120" i="9"/>
  <c r="BA120" i="9" s="1"/>
  <c r="AQ134" i="9"/>
  <c r="AG4" i="14"/>
  <c r="AG4" i="15"/>
  <c r="AG24" i="14"/>
  <c r="AG24" i="15"/>
  <c r="AG44" i="14"/>
  <c r="AG44" i="15"/>
  <c r="AG3" i="14"/>
  <c r="AG3" i="15"/>
  <c r="AG11" i="14"/>
  <c r="AG11" i="15"/>
  <c r="AG19" i="14"/>
  <c r="AG19" i="15"/>
  <c r="AG27" i="14"/>
  <c r="AG27" i="15"/>
  <c r="AG35" i="14"/>
  <c r="AG35" i="15"/>
  <c r="AG43" i="14"/>
  <c r="AG43" i="15"/>
  <c r="AG51" i="14"/>
  <c r="AG51" i="15"/>
  <c r="AG59" i="14"/>
  <c r="AG59" i="15"/>
  <c r="AG67" i="14"/>
  <c r="AG67" i="15"/>
  <c r="AG20" i="14"/>
  <c r="AG20" i="15"/>
  <c r="AG48" i="14"/>
  <c r="AG48" i="15"/>
  <c r="AQ9" i="9"/>
  <c r="AQ92" i="9"/>
  <c r="AZ100" i="9"/>
  <c r="BA100" i="9" s="1"/>
  <c r="AZ132" i="9"/>
  <c r="BA132" i="9" s="1"/>
  <c r="AZ17" i="9"/>
  <c r="BA17" i="9" s="1"/>
  <c r="AZ65" i="9"/>
  <c r="BA65" i="9" s="1"/>
  <c r="AZ81" i="9"/>
  <c r="BA81" i="9" s="1"/>
  <c r="AZ97" i="9"/>
  <c r="BA97" i="9" s="1"/>
  <c r="AZ113" i="9"/>
  <c r="BA113" i="9" s="1"/>
  <c r="AQ10" i="9"/>
  <c r="AZ30" i="9"/>
  <c r="BA30" i="9" s="1"/>
  <c r="AZ94" i="9"/>
  <c r="BA94" i="9" s="1"/>
  <c r="BE142" i="9"/>
  <c r="AZ80" i="9"/>
  <c r="BA80" i="9" s="1"/>
  <c r="AQ104" i="9"/>
  <c r="AZ112" i="9"/>
  <c r="BA112" i="9" s="1"/>
  <c r="AQ30" i="9"/>
  <c r="AH17" i="14"/>
  <c r="AH17" i="15"/>
  <c r="AH25" i="14"/>
  <c r="AH25" i="15"/>
  <c r="AH33" i="14"/>
  <c r="AH33" i="15"/>
  <c r="AH41" i="14"/>
  <c r="AH41" i="15"/>
  <c r="AH49" i="14"/>
  <c r="AH49" i="15"/>
  <c r="AH57" i="14"/>
  <c r="AH57" i="15"/>
  <c r="AH65" i="14"/>
  <c r="AH65" i="15"/>
  <c r="AH11" i="14"/>
  <c r="AH11" i="15"/>
  <c r="AH31" i="14"/>
  <c r="AH31" i="15"/>
  <c r="AH51" i="14"/>
  <c r="AH51" i="15"/>
  <c r="AH6" i="14"/>
  <c r="AH6" i="15"/>
  <c r="AH14" i="14"/>
  <c r="AH14" i="15"/>
  <c r="AH22" i="14"/>
  <c r="AH22" i="15"/>
  <c r="AH30" i="14"/>
  <c r="AH30" i="15"/>
  <c r="AH38" i="14"/>
  <c r="AH38" i="15"/>
  <c r="AH46" i="14"/>
  <c r="AH46" i="15"/>
  <c r="AH54" i="14"/>
  <c r="AH54" i="15"/>
  <c r="AH62" i="14"/>
  <c r="AH62" i="15"/>
  <c r="AH35" i="14"/>
  <c r="AH35" i="15"/>
  <c r="AH59" i="14"/>
  <c r="AH59" i="15"/>
  <c r="AQ81" i="9"/>
  <c r="AQ89" i="9"/>
  <c r="AQ97" i="9"/>
  <c r="AQ105" i="9"/>
  <c r="AQ113" i="9"/>
  <c r="AQ121" i="9"/>
  <c r="AZ92" i="9"/>
  <c r="BA92" i="9" s="1"/>
  <c r="AQ116" i="9"/>
  <c r="AZ85" i="9"/>
  <c r="BA85" i="9" s="1"/>
  <c r="AZ101" i="9"/>
  <c r="BA101" i="9" s="1"/>
  <c r="AZ117" i="9"/>
  <c r="BA117" i="9" s="1"/>
  <c r="AQ74" i="9"/>
  <c r="AQ82" i="9"/>
  <c r="AQ98" i="9"/>
  <c r="AQ114" i="9"/>
  <c r="BE18" i="9"/>
  <c r="BE66" i="9"/>
  <c r="AZ82" i="9"/>
  <c r="BA82" i="9" s="1"/>
  <c r="AZ114" i="9"/>
  <c r="BA114" i="9" s="1"/>
  <c r="AQ96" i="9"/>
  <c r="AZ104" i="9"/>
  <c r="BA104" i="9" s="1"/>
  <c r="AQ128" i="9"/>
  <c r="AQ17" i="9"/>
  <c r="AQ33" i="9"/>
  <c r="AQ49" i="9"/>
  <c r="AQ65" i="9"/>
  <c r="AQ50" i="9"/>
  <c r="AG26" i="14"/>
  <c r="AG26" i="15"/>
  <c r="AG34" i="14"/>
  <c r="AG34" i="15"/>
  <c r="AG42" i="14"/>
  <c r="AG42" i="15"/>
  <c r="AG50" i="14"/>
  <c r="AG50" i="15"/>
  <c r="AG58" i="14"/>
  <c r="AG58" i="15"/>
  <c r="AG66" i="14"/>
  <c r="AG66" i="15"/>
  <c r="AG12" i="14"/>
  <c r="AG12" i="15"/>
  <c r="AG32" i="14"/>
  <c r="AG32" i="15"/>
  <c r="AG52" i="14"/>
  <c r="AG52" i="15"/>
  <c r="AG7" i="14"/>
  <c r="AG7" i="15"/>
  <c r="AG15" i="14"/>
  <c r="AG15" i="15"/>
  <c r="AG23" i="14"/>
  <c r="AG23" i="15"/>
  <c r="AG31" i="14"/>
  <c r="AG31" i="15"/>
  <c r="AG39" i="14"/>
  <c r="AG39" i="15"/>
  <c r="AG47" i="14"/>
  <c r="AG47" i="15"/>
  <c r="AG55" i="14"/>
  <c r="AG55" i="15"/>
  <c r="AG63" i="14"/>
  <c r="AG63" i="15"/>
  <c r="AG36" i="14"/>
  <c r="AG36" i="15"/>
  <c r="AG60" i="14"/>
  <c r="AG60" i="15"/>
  <c r="AQ13" i="9"/>
  <c r="AZ116" i="9"/>
  <c r="BA116" i="9" s="1"/>
  <c r="BE25" i="9"/>
  <c r="BE41" i="9"/>
  <c r="BE57" i="9"/>
  <c r="BE73" i="9"/>
  <c r="AZ89" i="9"/>
  <c r="BA89" i="9" s="1"/>
  <c r="AZ105" i="9"/>
  <c r="BA105" i="9" s="1"/>
  <c r="AZ121" i="9"/>
  <c r="BA121" i="9" s="1"/>
  <c r="AZ54" i="9"/>
  <c r="BA54" i="9" s="1"/>
  <c r="AZ102" i="9"/>
  <c r="BA102" i="9" s="1"/>
  <c r="AZ118" i="9"/>
  <c r="BA118" i="9" s="1"/>
  <c r="BE40" i="9"/>
  <c r="BE56" i="9"/>
  <c r="BE72" i="9"/>
  <c r="AQ88" i="9"/>
  <c r="AZ96" i="9"/>
  <c r="BA96" i="9" s="1"/>
  <c r="AQ120" i="9"/>
  <c r="AZ128" i="9"/>
  <c r="BA128" i="9" s="1"/>
  <c r="AQ144" i="9"/>
  <c r="AQ21" i="9"/>
  <c r="AQ37" i="9"/>
  <c r="AQ53" i="9"/>
  <c r="AQ69" i="9"/>
  <c r="AQ38" i="9"/>
  <c r="AQ54" i="9"/>
  <c r="AZ142" i="9"/>
  <c r="BA142" i="9" s="1"/>
  <c r="M14" i="16"/>
  <c r="BS139" i="9"/>
  <c r="BT139" i="9" s="1"/>
  <c r="AS45" i="9"/>
  <c r="BS60" i="9"/>
  <c r="BT60" i="9" s="1"/>
  <c r="BS144" i="9"/>
  <c r="BT144" i="9" s="1"/>
  <c r="BS29" i="9"/>
  <c r="BT29" i="9" s="1"/>
  <c r="BS37" i="9"/>
  <c r="BT37" i="9" s="1"/>
  <c r="BS49" i="9"/>
  <c r="BT49" i="9" s="1"/>
  <c r="BS93" i="9"/>
  <c r="BT93" i="9" s="1"/>
  <c r="BS105" i="9"/>
  <c r="BT105" i="9" s="1"/>
  <c r="BS52" i="9"/>
  <c r="BT52" i="9" s="1"/>
  <c r="BS142" i="9"/>
  <c r="BT142" i="9" s="1"/>
  <c r="BS76" i="9"/>
  <c r="BT76" i="9" s="1"/>
  <c r="BS129" i="9"/>
  <c r="BT129" i="9" s="1"/>
  <c r="BS145" i="9"/>
  <c r="BT145" i="9" s="1"/>
  <c r="BS19" i="9"/>
  <c r="BT19" i="9" s="1"/>
  <c r="BS39" i="9"/>
  <c r="BT39" i="9" s="1"/>
  <c r="BS59" i="9"/>
  <c r="BT59" i="9" s="1"/>
  <c r="BS75" i="9"/>
  <c r="BT75" i="9" s="1"/>
  <c r="BS119" i="9"/>
  <c r="BT119" i="9" s="1"/>
  <c r="BS100" i="9"/>
  <c r="BT100" i="9" s="1"/>
  <c r="BS138" i="9"/>
  <c r="BT138" i="9" s="1"/>
  <c r="BS127" i="9"/>
  <c r="BT127" i="9" s="1"/>
  <c r="AR5" i="9"/>
  <c r="AS5" i="9" s="1"/>
  <c r="AS29" i="9"/>
  <c r="AS73" i="9"/>
  <c r="BS22" i="9"/>
  <c r="BT22" i="9" s="1"/>
  <c r="BS133" i="9"/>
  <c r="BT133" i="9" s="1"/>
  <c r="BS6" i="9"/>
  <c r="BT6" i="9" s="1"/>
  <c r="BS30" i="9"/>
  <c r="BT30" i="9" s="1"/>
  <c r="BS50" i="9"/>
  <c r="BT50" i="9" s="1"/>
  <c r="BS66" i="9"/>
  <c r="BT66" i="9" s="1"/>
  <c r="BS74" i="9"/>
  <c r="BT74" i="9" s="1"/>
  <c r="BS90" i="9"/>
  <c r="BT90" i="9" s="1"/>
  <c r="BS98" i="9"/>
  <c r="BT98" i="9" s="1"/>
  <c r="BS110" i="9"/>
  <c r="BT110" i="9" s="1"/>
  <c r="BS118" i="9"/>
  <c r="BT118" i="9" s="1"/>
  <c r="BS132" i="9"/>
  <c r="BT132" i="9" s="1"/>
  <c r="BS7" i="9"/>
  <c r="BT7" i="9" s="1"/>
  <c r="BS63" i="9"/>
  <c r="BT63" i="9" s="1"/>
  <c r="BS123" i="9"/>
  <c r="BT123" i="9" s="1"/>
  <c r="BS57" i="9"/>
  <c r="BT57" i="9" s="1"/>
  <c r="BS12" i="9"/>
  <c r="BT12" i="9" s="1"/>
  <c r="BS28" i="9"/>
  <c r="BT28" i="9" s="1"/>
  <c r="BS40" i="9"/>
  <c r="BT40" i="9" s="1"/>
  <c r="BS56" i="9"/>
  <c r="BT56" i="9" s="1"/>
  <c r="BS104" i="9"/>
  <c r="BT104" i="9" s="1"/>
  <c r="BS116" i="9"/>
  <c r="BT116" i="9" s="1"/>
  <c r="AU35" i="9"/>
  <c r="BS32" i="9"/>
  <c r="BT32" i="9" s="1"/>
  <c r="BS92" i="9"/>
  <c r="BT92" i="9" s="1"/>
  <c r="BS21" i="9"/>
  <c r="BT21" i="9" s="1"/>
  <c r="BS45" i="9"/>
  <c r="BT45" i="9" s="1"/>
  <c r="BS69" i="9"/>
  <c r="BT69" i="9" s="1"/>
  <c r="BS85" i="9"/>
  <c r="BT85" i="9" s="1"/>
  <c r="BS113" i="9"/>
  <c r="BT113" i="9" s="1"/>
  <c r="BS14" i="9"/>
  <c r="BT14" i="9" s="1"/>
  <c r="BS134" i="9"/>
  <c r="BT134" i="9" s="1"/>
  <c r="AS42" i="9"/>
  <c r="AS58" i="9"/>
  <c r="AS66" i="9"/>
  <c r="BS109" i="9"/>
  <c r="BT109" i="9" s="1"/>
  <c r="BS11" i="9"/>
  <c r="BT11" i="9" s="1"/>
  <c r="BS79" i="9"/>
  <c r="BT79" i="9" s="1"/>
  <c r="BS99" i="9"/>
  <c r="BT99" i="9" s="1"/>
  <c r="BS130" i="9"/>
  <c r="BT130" i="9" s="1"/>
  <c r="AU11" i="9"/>
  <c r="AS40" i="9"/>
  <c r="AS56" i="9"/>
  <c r="AS72" i="9"/>
  <c r="BS143" i="9"/>
  <c r="BT143" i="9" s="1"/>
  <c r="AS142" i="9"/>
  <c r="AS25" i="9"/>
  <c r="AS41" i="9"/>
  <c r="BS41" i="9"/>
  <c r="BT41" i="9" s="1"/>
  <c r="BS25" i="9"/>
  <c r="BT25" i="9" s="1"/>
  <c r="BS106" i="9"/>
  <c r="BT106" i="9" s="1"/>
  <c r="BS10" i="9"/>
  <c r="BT10" i="9" s="1"/>
  <c r="BS26" i="9"/>
  <c r="BT26" i="9" s="1"/>
  <c r="BS34" i="9"/>
  <c r="BT34" i="9" s="1"/>
  <c r="BS46" i="9"/>
  <c r="BT46" i="9" s="1"/>
  <c r="BS54" i="9"/>
  <c r="BT54" i="9" s="1"/>
  <c r="BS70" i="9"/>
  <c r="BT70" i="9" s="1"/>
  <c r="BS78" i="9"/>
  <c r="BT78" i="9" s="1"/>
  <c r="BS86" i="9"/>
  <c r="BT86" i="9" s="1"/>
  <c r="BS94" i="9"/>
  <c r="BT94" i="9" s="1"/>
  <c r="BS114" i="9"/>
  <c r="BT114" i="9" s="1"/>
  <c r="BS65" i="9"/>
  <c r="BT65" i="9" s="1"/>
  <c r="BS120" i="9"/>
  <c r="BT120" i="9" s="1"/>
  <c r="BS140" i="9"/>
  <c r="BT140" i="9" s="1"/>
  <c r="BS15" i="9"/>
  <c r="BT15" i="9" s="1"/>
  <c r="BS35" i="9"/>
  <c r="BT35" i="9" s="1"/>
  <c r="BS55" i="9"/>
  <c r="BT55" i="9" s="1"/>
  <c r="BS71" i="9"/>
  <c r="BT71" i="9" s="1"/>
  <c r="BS83" i="9"/>
  <c r="BT83" i="9" s="1"/>
  <c r="BS89" i="9"/>
  <c r="BT89" i="9" s="1"/>
  <c r="BS16" i="9"/>
  <c r="BT16" i="9" s="1"/>
  <c r="BS36" i="9"/>
  <c r="BT36" i="9" s="1"/>
  <c r="BS80" i="9"/>
  <c r="BT80" i="9" s="1"/>
  <c r="BS96" i="9"/>
  <c r="BT96" i="9" s="1"/>
  <c r="BS124" i="9"/>
  <c r="BT124" i="9" s="1"/>
  <c r="BS103" i="9"/>
  <c r="BT103" i="9" s="1"/>
  <c r="AS57" i="9"/>
  <c r="AU143" i="9"/>
  <c r="AU41" i="9"/>
  <c r="AU80" i="9"/>
  <c r="AU98" i="9"/>
  <c r="AU68" i="9"/>
  <c r="AU20" i="9"/>
  <c r="AZ140" i="9"/>
  <c r="BA140" i="9" s="1"/>
  <c r="AZ134" i="9"/>
  <c r="BA134" i="9" s="1"/>
  <c r="AZ21" i="9"/>
  <c r="BA21" i="9" s="1"/>
  <c r="AZ37" i="9"/>
  <c r="BA37" i="9" s="1"/>
  <c r="AZ53" i="9"/>
  <c r="BA53" i="9" s="1"/>
  <c r="AZ69" i="9"/>
  <c r="BA69" i="9" s="1"/>
  <c r="AZ133" i="9"/>
  <c r="BA133" i="9" s="1"/>
  <c r="AZ70" i="9"/>
  <c r="BA70" i="9" s="1"/>
  <c r="AZ31" i="9"/>
  <c r="BA31" i="9" s="1"/>
  <c r="AZ9" i="9"/>
  <c r="BA9" i="9" s="1"/>
  <c r="AZ10" i="9"/>
  <c r="BA10" i="9" s="1"/>
  <c r="AZ32" i="9"/>
  <c r="BA32" i="9" s="1"/>
  <c r="AZ48" i="9"/>
  <c r="BA48" i="9" s="1"/>
  <c r="AZ64" i="9"/>
  <c r="BA64" i="9" s="1"/>
  <c r="AZ13" i="9"/>
  <c r="BA13" i="9" s="1"/>
  <c r="AZ93" i="9"/>
  <c r="BA93" i="9" s="1"/>
  <c r="AZ144" i="9"/>
  <c r="BA144" i="9" s="1"/>
  <c r="AZ33" i="9"/>
  <c r="BA33" i="9" s="1"/>
  <c r="AU104" i="9" l="1"/>
  <c r="AU137" i="9"/>
  <c r="AU62" i="9"/>
  <c r="R34" i="21"/>
  <c r="E16" i="20" s="1"/>
  <c r="S15" i="21"/>
  <c r="Z4" i="21"/>
  <c r="AA4" i="21" s="1"/>
  <c r="AB4" i="21" s="1"/>
  <c r="S34" i="21"/>
  <c r="E13" i="21"/>
  <c r="M13" i="21" s="1"/>
  <c r="P14" i="21"/>
  <c r="F13" i="21"/>
  <c r="N13" i="21" s="1"/>
  <c r="O13" i="21" s="1"/>
  <c r="B13" i="20" s="1"/>
  <c r="Q14" i="21"/>
  <c r="R14" i="21"/>
  <c r="C14" i="20" s="1"/>
  <c r="E33" i="21"/>
  <c r="Q33" i="21"/>
  <c r="F32" i="21"/>
  <c r="N32" i="21" s="1"/>
  <c r="R33" i="16"/>
  <c r="E32" i="16"/>
  <c r="M32" i="16" s="1"/>
  <c r="P32" i="16" s="1"/>
  <c r="Q32" i="16"/>
  <c r="F31" i="16"/>
  <c r="N31" i="16" s="1"/>
  <c r="Q31" i="16" s="1"/>
  <c r="O14" i="16"/>
  <c r="R14" i="16" s="1"/>
  <c r="S14" i="16" s="1"/>
  <c r="E13" i="16"/>
  <c r="BS72" i="9"/>
  <c r="BT72" i="9" s="1"/>
  <c r="BS42" i="9"/>
  <c r="BT42" i="9" s="1"/>
  <c r="BS61" i="9"/>
  <c r="BT61" i="9" s="1"/>
  <c r="BS73" i="9"/>
  <c r="BT73" i="9" s="1"/>
  <c r="BS58" i="9"/>
  <c r="BT58" i="9" s="1"/>
  <c r="BS18" i="9"/>
  <c r="BT18" i="9" s="1"/>
  <c r="AZ41" i="9"/>
  <c r="BA41" i="9" s="1"/>
  <c r="AZ56" i="9"/>
  <c r="BA56" i="9" s="1"/>
  <c r="BC134" i="9"/>
  <c r="AZ136" i="9"/>
  <c r="BA136" i="9" s="1"/>
  <c r="AZ18" i="9"/>
  <c r="BA18" i="9" s="1"/>
  <c r="BC35" i="9"/>
  <c r="BC23" i="9"/>
  <c r="BC137" i="9"/>
  <c r="BC143" i="9"/>
  <c r="AZ66" i="9"/>
  <c r="BA66" i="9" s="1"/>
  <c r="BC47" i="9"/>
  <c r="AZ25" i="9"/>
  <c r="BA25" i="9" s="1"/>
  <c r="AZ40" i="9"/>
  <c r="BA40" i="9" s="1"/>
  <c r="BC5" i="9"/>
  <c r="BC59" i="9"/>
  <c r="BC11" i="9"/>
  <c r="BC83" i="9"/>
  <c r="AZ73" i="9"/>
  <c r="BA73" i="9" s="1"/>
  <c r="AZ59" i="9"/>
  <c r="BA59" i="9" s="1"/>
  <c r="AZ61" i="9"/>
  <c r="BA61" i="9" s="1"/>
  <c r="AZ57" i="9"/>
  <c r="BA57" i="9" s="1"/>
  <c r="BC95" i="9"/>
  <c r="BC140" i="9"/>
  <c r="AZ45" i="9"/>
  <c r="BA45" i="9" s="1"/>
  <c r="AZ36" i="9"/>
  <c r="BA36" i="9" s="1"/>
  <c r="AZ29" i="9"/>
  <c r="BA29" i="9" s="1"/>
  <c r="AZ83" i="9"/>
  <c r="BA83" i="9" s="1"/>
  <c r="AZ58" i="9"/>
  <c r="BA58" i="9" s="1"/>
  <c r="AZ24" i="9"/>
  <c r="BA24" i="9" s="1"/>
  <c r="AZ143" i="9"/>
  <c r="BA143" i="9" s="1"/>
  <c r="AZ137" i="9"/>
  <c r="BA137" i="9" s="1"/>
  <c r="AZ49" i="9"/>
  <c r="BA49" i="9" s="1"/>
  <c r="BC71" i="9"/>
  <c r="AZ42" i="9"/>
  <c r="BA42" i="9" s="1"/>
  <c r="AZ72" i="9"/>
  <c r="BA72" i="9" s="1"/>
  <c r="AR53" i="9"/>
  <c r="BE53" i="9"/>
  <c r="BJ53" i="9"/>
  <c r="BK53" i="9" s="1"/>
  <c r="BL53" i="9" s="1"/>
  <c r="AR13" i="9"/>
  <c r="AS13" i="9" s="1"/>
  <c r="BJ13" i="9"/>
  <c r="BK13" i="9" s="1"/>
  <c r="BL13" i="9" s="1"/>
  <c r="BE13" i="9"/>
  <c r="AR65" i="9"/>
  <c r="AS65" i="9" s="1"/>
  <c r="BE65" i="9"/>
  <c r="BJ65" i="9"/>
  <c r="BK65" i="9" s="1"/>
  <c r="BL65" i="9" s="1"/>
  <c r="AR128" i="9"/>
  <c r="AS128" i="9" s="1"/>
  <c r="BE128" i="9"/>
  <c r="BJ128" i="9"/>
  <c r="BK128" i="9" s="1"/>
  <c r="BL128" i="9" s="1"/>
  <c r="AR74" i="9"/>
  <c r="AS74" i="9" s="1"/>
  <c r="BJ74" i="9"/>
  <c r="BK74" i="9" s="1"/>
  <c r="BL74" i="9" s="1"/>
  <c r="BE74" i="9"/>
  <c r="AR116" i="9"/>
  <c r="AS116" i="9" s="1"/>
  <c r="BE116" i="9"/>
  <c r="BJ116" i="9"/>
  <c r="BK116" i="9" s="1"/>
  <c r="BL116" i="9" s="1"/>
  <c r="AR105" i="9"/>
  <c r="AS105" i="9" s="1"/>
  <c r="BE105" i="9"/>
  <c r="BJ105" i="9"/>
  <c r="BK105" i="9" s="1"/>
  <c r="BL105" i="9" s="1"/>
  <c r="AR30" i="9"/>
  <c r="AS30" i="9" s="1"/>
  <c r="BJ30" i="9"/>
  <c r="BK30" i="9" s="1"/>
  <c r="BL30" i="9" s="1"/>
  <c r="BE30" i="9"/>
  <c r="AR64" i="9"/>
  <c r="AS64" i="9" s="1"/>
  <c r="BE64" i="9"/>
  <c r="BJ64" i="9"/>
  <c r="BK64" i="9" s="1"/>
  <c r="BL64" i="9" s="1"/>
  <c r="AR102" i="9"/>
  <c r="AS102" i="9" s="1"/>
  <c r="BJ102" i="9"/>
  <c r="BK102" i="9" s="1"/>
  <c r="BL102" i="9" s="1"/>
  <c r="BE102" i="9"/>
  <c r="AR117" i="9"/>
  <c r="AS117" i="9" s="1"/>
  <c r="BE117" i="9"/>
  <c r="BJ117" i="9"/>
  <c r="BK117" i="9" s="1"/>
  <c r="BL117" i="9" s="1"/>
  <c r="AR77" i="9"/>
  <c r="AS77" i="9" s="1"/>
  <c r="BE77" i="9"/>
  <c r="BJ77" i="9"/>
  <c r="BK77" i="9" s="1"/>
  <c r="BL77" i="9" s="1"/>
  <c r="AR84" i="9"/>
  <c r="AS84" i="9" s="1"/>
  <c r="BE84" i="9"/>
  <c r="BJ84" i="9"/>
  <c r="BK84" i="9" s="1"/>
  <c r="BL84" i="9" s="1"/>
  <c r="AR76" i="9"/>
  <c r="AS76" i="9" s="1"/>
  <c r="BE76" i="9"/>
  <c r="BJ76" i="9"/>
  <c r="BK76" i="9" s="1"/>
  <c r="BL76" i="9" s="1"/>
  <c r="AR95" i="9"/>
  <c r="AS95" i="9" s="1"/>
  <c r="BJ95" i="9"/>
  <c r="BK95" i="9" s="1"/>
  <c r="BL95" i="9" s="1"/>
  <c r="BE95" i="9"/>
  <c r="AR131" i="9"/>
  <c r="AS131" i="9" s="1"/>
  <c r="BJ131" i="9"/>
  <c r="BK131" i="9" s="1"/>
  <c r="BL131" i="9" s="1"/>
  <c r="BE131" i="9"/>
  <c r="AR108" i="9"/>
  <c r="AS108" i="9" s="1"/>
  <c r="BE108" i="9"/>
  <c r="BJ108" i="9"/>
  <c r="BK108" i="9" s="1"/>
  <c r="BL108" i="9" s="1"/>
  <c r="AR78" i="9"/>
  <c r="AS78" i="9" s="1"/>
  <c r="BJ78" i="9"/>
  <c r="BK78" i="9" s="1"/>
  <c r="BL78" i="9" s="1"/>
  <c r="BE78" i="9"/>
  <c r="AR62" i="9"/>
  <c r="AS62" i="9" s="1"/>
  <c r="BJ62" i="9"/>
  <c r="BK62" i="9" s="1"/>
  <c r="BL62" i="9" s="1"/>
  <c r="BE62" i="9"/>
  <c r="AR34" i="9"/>
  <c r="AS34" i="9" s="1"/>
  <c r="BJ34" i="9"/>
  <c r="BK34" i="9" s="1"/>
  <c r="BL34" i="9" s="1"/>
  <c r="BE34" i="9"/>
  <c r="AR14" i="9"/>
  <c r="BJ14" i="9"/>
  <c r="BK14" i="9" s="1"/>
  <c r="BL14" i="9" s="1"/>
  <c r="BE14" i="9"/>
  <c r="AR99" i="9"/>
  <c r="AS99" i="9" s="1"/>
  <c r="BJ99" i="9"/>
  <c r="BK99" i="9" s="1"/>
  <c r="BL99" i="9" s="1"/>
  <c r="BE99" i="9"/>
  <c r="AR91" i="9"/>
  <c r="AS91" i="9" s="1"/>
  <c r="BJ91" i="9"/>
  <c r="BK91" i="9" s="1"/>
  <c r="BL91" i="9" s="1"/>
  <c r="BE91" i="9"/>
  <c r="AR143" i="9"/>
  <c r="AS143" i="9" s="1"/>
  <c r="BJ143" i="9"/>
  <c r="BK143" i="9" s="1"/>
  <c r="BL143" i="9" s="1"/>
  <c r="BE143" i="9"/>
  <c r="AR141" i="9"/>
  <c r="AS141" i="9" s="1"/>
  <c r="BE141" i="9"/>
  <c r="BJ141" i="9"/>
  <c r="BK141" i="9" s="1"/>
  <c r="BL141" i="9" s="1"/>
  <c r="AR93" i="9"/>
  <c r="AS93" i="9" s="1"/>
  <c r="BE93" i="9"/>
  <c r="BJ93" i="9"/>
  <c r="BK93" i="9" s="1"/>
  <c r="BL93" i="9" s="1"/>
  <c r="AR54" i="9"/>
  <c r="AS54" i="9" s="1"/>
  <c r="BJ54" i="9"/>
  <c r="BK54" i="9" s="1"/>
  <c r="BL54" i="9" s="1"/>
  <c r="BE54" i="9"/>
  <c r="AR37" i="9"/>
  <c r="AS37" i="9" s="1"/>
  <c r="BE37" i="9"/>
  <c r="BJ37" i="9"/>
  <c r="BK37" i="9" s="1"/>
  <c r="BL37" i="9" s="1"/>
  <c r="AR120" i="9"/>
  <c r="BE120" i="9"/>
  <c r="BJ120" i="9"/>
  <c r="BK120" i="9" s="1"/>
  <c r="BL120" i="9" s="1"/>
  <c r="AR49" i="9"/>
  <c r="AS49" i="9" s="1"/>
  <c r="BE49" i="9"/>
  <c r="BJ49" i="9"/>
  <c r="BK49" i="9" s="1"/>
  <c r="BL49" i="9" s="1"/>
  <c r="AR114" i="9"/>
  <c r="AS114" i="9" s="1"/>
  <c r="BJ114" i="9"/>
  <c r="BK114" i="9" s="1"/>
  <c r="BL114" i="9" s="1"/>
  <c r="BE114" i="9"/>
  <c r="AR97" i="9"/>
  <c r="AS97" i="9" s="1"/>
  <c r="BE97" i="9"/>
  <c r="BJ97" i="9"/>
  <c r="BK97" i="9" s="1"/>
  <c r="BL97" i="9" s="1"/>
  <c r="AR92" i="9"/>
  <c r="AS92" i="9" s="1"/>
  <c r="BE92" i="9"/>
  <c r="BJ92" i="9"/>
  <c r="BK92" i="9" s="1"/>
  <c r="BL92" i="9" s="1"/>
  <c r="AR112" i="9"/>
  <c r="AS112" i="9" s="1"/>
  <c r="BE112" i="9"/>
  <c r="BJ112" i="9"/>
  <c r="BK112" i="9" s="1"/>
  <c r="BL112" i="9" s="1"/>
  <c r="AR48" i="9"/>
  <c r="AS48" i="9" s="1"/>
  <c r="BE48" i="9"/>
  <c r="BJ48" i="9"/>
  <c r="BK48" i="9" s="1"/>
  <c r="BL48" i="9" s="1"/>
  <c r="AR94" i="9"/>
  <c r="AS94" i="9" s="1"/>
  <c r="BJ94" i="9"/>
  <c r="BK94" i="9" s="1"/>
  <c r="BL94" i="9" s="1"/>
  <c r="BE94" i="9"/>
  <c r="AR132" i="9"/>
  <c r="AS132" i="9" s="1"/>
  <c r="BE132" i="9"/>
  <c r="BJ132" i="9"/>
  <c r="BK132" i="9" s="1"/>
  <c r="BL132" i="9" s="1"/>
  <c r="AR109" i="9"/>
  <c r="AS109" i="9" s="1"/>
  <c r="BE109" i="9"/>
  <c r="BJ109" i="9"/>
  <c r="BK109" i="9" s="1"/>
  <c r="BL109" i="9" s="1"/>
  <c r="AR139" i="9"/>
  <c r="AS139" i="9" s="1"/>
  <c r="BJ139" i="9"/>
  <c r="BK139" i="9" s="1"/>
  <c r="BL139" i="9" s="1"/>
  <c r="BE139" i="9"/>
  <c r="AR107" i="9"/>
  <c r="AS107" i="9" s="1"/>
  <c r="BJ107" i="9"/>
  <c r="BK107" i="9" s="1"/>
  <c r="BL107" i="9" s="1"/>
  <c r="BE107" i="9"/>
  <c r="AR67" i="9"/>
  <c r="AS67" i="9" s="1"/>
  <c r="BJ67" i="9"/>
  <c r="BK67" i="9" s="1"/>
  <c r="BL67" i="9" s="1"/>
  <c r="BE67" i="9"/>
  <c r="AR59" i="9"/>
  <c r="AS59" i="9" s="1"/>
  <c r="BJ59" i="9"/>
  <c r="BK59" i="9" s="1"/>
  <c r="BL59" i="9" s="1"/>
  <c r="BE59" i="9"/>
  <c r="AR51" i="9"/>
  <c r="AS51" i="9" s="1"/>
  <c r="BJ51" i="9"/>
  <c r="BK51" i="9" s="1"/>
  <c r="BL51" i="9" s="1"/>
  <c r="BE51" i="9"/>
  <c r="AR43" i="9"/>
  <c r="AS43" i="9" s="1"/>
  <c r="BJ43" i="9"/>
  <c r="BK43" i="9" s="1"/>
  <c r="BL43" i="9" s="1"/>
  <c r="BE43" i="9"/>
  <c r="AR35" i="9"/>
  <c r="AS35" i="9" s="1"/>
  <c r="BJ35" i="9"/>
  <c r="BK35" i="9" s="1"/>
  <c r="BL35" i="9" s="1"/>
  <c r="BE35" i="9"/>
  <c r="AR27" i="9"/>
  <c r="AS27" i="9" s="1"/>
  <c r="BJ27" i="9"/>
  <c r="BK27" i="9" s="1"/>
  <c r="BL27" i="9" s="1"/>
  <c r="BE27" i="9"/>
  <c r="AR19" i="9"/>
  <c r="AS19" i="9" s="1"/>
  <c r="BJ19" i="9"/>
  <c r="BK19" i="9" s="1"/>
  <c r="BL19" i="9" s="1"/>
  <c r="BE19" i="9"/>
  <c r="AR11" i="9"/>
  <c r="AS11" i="9" s="1"/>
  <c r="BJ11" i="9"/>
  <c r="BK11" i="9" s="1"/>
  <c r="BL11" i="9" s="1"/>
  <c r="BE11" i="9"/>
  <c r="AR133" i="9"/>
  <c r="AS133" i="9" s="1"/>
  <c r="BE133" i="9"/>
  <c r="BJ133" i="9"/>
  <c r="BK133" i="9" s="1"/>
  <c r="BL133" i="9" s="1"/>
  <c r="AR129" i="9"/>
  <c r="AS129" i="9" s="1"/>
  <c r="BE129" i="9"/>
  <c r="BJ129" i="9"/>
  <c r="BK129" i="9" s="1"/>
  <c r="BL129" i="9" s="1"/>
  <c r="AR136" i="9"/>
  <c r="AS136" i="9" s="1"/>
  <c r="BE136" i="9"/>
  <c r="BJ136" i="9"/>
  <c r="BK136" i="9" s="1"/>
  <c r="BL136" i="9" s="1"/>
  <c r="AR110" i="9"/>
  <c r="AS110" i="9" s="1"/>
  <c r="BJ110" i="9"/>
  <c r="BK110" i="9" s="1"/>
  <c r="BL110" i="9" s="1"/>
  <c r="BE110" i="9"/>
  <c r="AR6" i="9"/>
  <c r="AS6" i="9" s="1"/>
  <c r="BJ6" i="9"/>
  <c r="BK6" i="9" s="1"/>
  <c r="BL6" i="9" s="1"/>
  <c r="BE6" i="9"/>
  <c r="BF6" i="9" s="1"/>
  <c r="BG6" i="9" s="1"/>
  <c r="AR111" i="9"/>
  <c r="AS111" i="9" s="1"/>
  <c r="BJ111" i="9"/>
  <c r="BK111" i="9" s="1"/>
  <c r="BL111" i="9" s="1"/>
  <c r="BE111" i="9"/>
  <c r="AR71" i="9"/>
  <c r="AS71" i="9" s="1"/>
  <c r="BJ71" i="9"/>
  <c r="BK71" i="9" s="1"/>
  <c r="BL71" i="9" s="1"/>
  <c r="BE71" i="9"/>
  <c r="AR63" i="9"/>
  <c r="AS63" i="9" s="1"/>
  <c r="BJ63" i="9"/>
  <c r="BK63" i="9" s="1"/>
  <c r="BL63" i="9" s="1"/>
  <c r="BE63" i="9"/>
  <c r="AR55" i="9"/>
  <c r="AS55" i="9" s="1"/>
  <c r="BJ55" i="9"/>
  <c r="BK55" i="9" s="1"/>
  <c r="BL55" i="9" s="1"/>
  <c r="BE55" i="9"/>
  <c r="AR47" i="9"/>
  <c r="AS47" i="9" s="1"/>
  <c r="BJ47" i="9"/>
  <c r="BK47" i="9" s="1"/>
  <c r="BL47" i="9" s="1"/>
  <c r="BE47" i="9"/>
  <c r="AR39" i="9"/>
  <c r="AS39" i="9" s="1"/>
  <c r="BJ39" i="9"/>
  <c r="BK39" i="9" s="1"/>
  <c r="BL39" i="9" s="1"/>
  <c r="BE39" i="9"/>
  <c r="AR31" i="9"/>
  <c r="AS31" i="9" s="1"/>
  <c r="BJ31" i="9"/>
  <c r="BK31" i="9" s="1"/>
  <c r="BL31" i="9" s="1"/>
  <c r="BE31" i="9"/>
  <c r="AR23" i="9"/>
  <c r="AS23" i="9" s="1"/>
  <c r="BJ23" i="9"/>
  <c r="BK23" i="9" s="1"/>
  <c r="BL23" i="9" s="1"/>
  <c r="BE23" i="9"/>
  <c r="AR15" i="9"/>
  <c r="AS15" i="9" s="1"/>
  <c r="BJ15" i="9"/>
  <c r="BK15" i="9" s="1"/>
  <c r="BL15" i="9" s="1"/>
  <c r="BE15" i="9"/>
  <c r="AR7" i="9"/>
  <c r="AS7" i="9" s="1"/>
  <c r="BJ7" i="9"/>
  <c r="BK7" i="9" s="1"/>
  <c r="BL7" i="9" s="1"/>
  <c r="BE7" i="9"/>
  <c r="BF7" i="9" s="1"/>
  <c r="BG7" i="9" s="1"/>
  <c r="AR79" i="9"/>
  <c r="AS79" i="9" s="1"/>
  <c r="BJ79" i="9"/>
  <c r="BK79" i="9" s="1"/>
  <c r="BL79" i="9" s="1"/>
  <c r="BE79" i="9"/>
  <c r="AR38" i="9"/>
  <c r="AS38" i="9" s="1"/>
  <c r="BJ38" i="9"/>
  <c r="BK38" i="9" s="1"/>
  <c r="BL38" i="9" s="1"/>
  <c r="BE38" i="9"/>
  <c r="AR21" i="9"/>
  <c r="AS21" i="9" s="1"/>
  <c r="BE21" i="9"/>
  <c r="BJ21" i="9"/>
  <c r="BK21" i="9" s="1"/>
  <c r="BL21" i="9" s="1"/>
  <c r="AR33" i="9"/>
  <c r="AS33" i="9" s="1"/>
  <c r="BE33" i="9"/>
  <c r="BJ33" i="9"/>
  <c r="BK33" i="9" s="1"/>
  <c r="BL33" i="9" s="1"/>
  <c r="AR96" i="9"/>
  <c r="AS96" i="9" s="1"/>
  <c r="BE96" i="9"/>
  <c r="BJ96" i="9"/>
  <c r="BK96" i="9" s="1"/>
  <c r="BL96" i="9" s="1"/>
  <c r="AR98" i="9"/>
  <c r="AS98" i="9" s="1"/>
  <c r="BJ98" i="9"/>
  <c r="BK98" i="9" s="1"/>
  <c r="BL98" i="9" s="1"/>
  <c r="BE98" i="9"/>
  <c r="AR121" i="9"/>
  <c r="AS121" i="9" s="1"/>
  <c r="BE121" i="9"/>
  <c r="BJ121" i="9"/>
  <c r="BK121" i="9" s="1"/>
  <c r="BL121" i="9" s="1"/>
  <c r="AR89" i="9"/>
  <c r="AS89" i="9" s="1"/>
  <c r="BE89" i="9"/>
  <c r="BJ89" i="9"/>
  <c r="BK89" i="9" s="1"/>
  <c r="BL89" i="9" s="1"/>
  <c r="AR104" i="9"/>
  <c r="AS104" i="9" s="1"/>
  <c r="BE104" i="9"/>
  <c r="BJ104" i="9"/>
  <c r="BK104" i="9" s="1"/>
  <c r="BL104" i="9" s="1"/>
  <c r="AR9" i="9"/>
  <c r="AS9" i="9" s="1"/>
  <c r="BJ9" i="9"/>
  <c r="BK9" i="9" s="1"/>
  <c r="BL9" i="9" s="1"/>
  <c r="BE9" i="9"/>
  <c r="BF9" i="9" s="1"/>
  <c r="BG9" i="9" s="1"/>
  <c r="AR32" i="9"/>
  <c r="AS32" i="9" s="1"/>
  <c r="BE32" i="9"/>
  <c r="BJ32" i="9"/>
  <c r="BK32" i="9" s="1"/>
  <c r="BL32" i="9" s="1"/>
  <c r="AR86" i="9"/>
  <c r="AS86" i="9" s="1"/>
  <c r="BJ86" i="9"/>
  <c r="BK86" i="9" s="1"/>
  <c r="BL86" i="9" s="1"/>
  <c r="BE86" i="9"/>
  <c r="AR100" i="9"/>
  <c r="AS100" i="9" s="1"/>
  <c r="BE100" i="9"/>
  <c r="BJ100" i="9"/>
  <c r="BK100" i="9" s="1"/>
  <c r="BL100" i="9" s="1"/>
  <c r="AR101" i="9"/>
  <c r="AS101" i="9" s="1"/>
  <c r="BE101" i="9"/>
  <c r="BJ101" i="9"/>
  <c r="BK101" i="9" s="1"/>
  <c r="BL101" i="9" s="1"/>
  <c r="AR68" i="9"/>
  <c r="AS68" i="9" s="1"/>
  <c r="BE68" i="9"/>
  <c r="BJ68" i="9"/>
  <c r="BK68" i="9" s="1"/>
  <c r="BL68" i="9" s="1"/>
  <c r="AR52" i="9"/>
  <c r="AS52" i="9" s="1"/>
  <c r="BE52" i="9"/>
  <c r="BJ52" i="9"/>
  <c r="BK52" i="9" s="1"/>
  <c r="BL52" i="9" s="1"/>
  <c r="AR36" i="9"/>
  <c r="AS36" i="9" s="1"/>
  <c r="BE36" i="9"/>
  <c r="BJ36" i="9"/>
  <c r="BK36" i="9" s="1"/>
  <c r="BL36" i="9" s="1"/>
  <c r="AR20" i="9"/>
  <c r="AS20" i="9" s="1"/>
  <c r="BE20" i="9"/>
  <c r="BJ20" i="9"/>
  <c r="BK20" i="9" s="1"/>
  <c r="BL20" i="9" s="1"/>
  <c r="AR70" i="9"/>
  <c r="AS70" i="9" s="1"/>
  <c r="BJ70" i="9"/>
  <c r="BK70" i="9" s="1"/>
  <c r="BL70" i="9" s="1"/>
  <c r="BE70" i="9"/>
  <c r="AR46" i="9"/>
  <c r="AS46" i="9" s="1"/>
  <c r="BJ46" i="9"/>
  <c r="BK46" i="9" s="1"/>
  <c r="BL46" i="9" s="1"/>
  <c r="BE46" i="9"/>
  <c r="AR22" i="9"/>
  <c r="AS22" i="9" s="1"/>
  <c r="BE22" i="9"/>
  <c r="BJ22" i="9"/>
  <c r="BK22" i="9" s="1"/>
  <c r="BL22" i="9" s="1"/>
  <c r="AR115" i="9"/>
  <c r="AS115" i="9" s="1"/>
  <c r="BJ115" i="9"/>
  <c r="BK115" i="9" s="1"/>
  <c r="BL115" i="9" s="1"/>
  <c r="BE115" i="9"/>
  <c r="AR75" i="9"/>
  <c r="AS75" i="9" s="1"/>
  <c r="BJ75" i="9"/>
  <c r="BK75" i="9" s="1"/>
  <c r="BL75" i="9" s="1"/>
  <c r="BE75" i="9"/>
  <c r="AR103" i="9"/>
  <c r="AS103" i="9" s="1"/>
  <c r="BJ103" i="9"/>
  <c r="BK103" i="9" s="1"/>
  <c r="BL103" i="9" s="1"/>
  <c r="BE103" i="9"/>
  <c r="AR126" i="9"/>
  <c r="AS126" i="9" s="1"/>
  <c r="BJ126" i="9"/>
  <c r="BK126" i="9" s="1"/>
  <c r="BL126" i="9" s="1"/>
  <c r="BE126" i="9"/>
  <c r="AR137" i="9"/>
  <c r="AS137" i="9" s="1"/>
  <c r="BE137" i="9"/>
  <c r="BJ137" i="9"/>
  <c r="BK137" i="9" s="1"/>
  <c r="BL137" i="9" s="1"/>
  <c r="AR24" i="9"/>
  <c r="AS24" i="9" s="1"/>
  <c r="BE24" i="9"/>
  <c r="BJ24" i="9"/>
  <c r="BK24" i="9" s="1"/>
  <c r="BL24" i="9" s="1"/>
  <c r="AR16" i="9"/>
  <c r="AS16" i="9" s="1"/>
  <c r="BJ16" i="9"/>
  <c r="BK16" i="9" s="1"/>
  <c r="BL16" i="9" s="1"/>
  <c r="BE16" i="9"/>
  <c r="AR8" i="9"/>
  <c r="BJ8" i="9"/>
  <c r="BK8" i="9" s="1"/>
  <c r="BL8" i="9" s="1"/>
  <c r="BE8" i="9"/>
  <c r="BF8" i="9" s="1"/>
  <c r="BG8" i="9" s="1"/>
  <c r="AR123" i="9"/>
  <c r="AS123" i="9" s="1"/>
  <c r="BJ123" i="9"/>
  <c r="BK123" i="9" s="1"/>
  <c r="BL123" i="9" s="1"/>
  <c r="BE123" i="9"/>
  <c r="AR83" i="9"/>
  <c r="BJ83" i="9"/>
  <c r="BK83" i="9" s="1"/>
  <c r="BL83" i="9" s="1"/>
  <c r="BE83" i="9"/>
  <c r="AR119" i="9"/>
  <c r="AS119" i="9" s="1"/>
  <c r="BJ119" i="9"/>
  <c r="BK119" i="9" s="1"/>
  <c r="BL119" i="9" s="1"/>
  <c r="BE119" i="9"/>
  <c r="AR140" i="9"/>
  <c r="AS140" i="9" s="1"/>
  <c r="BE140" i="9"/>
  <c r="BJ140" i="9"/>
  <c r="BK140" i="9" s="1"/>
  <c r="BL140" i="9" s="1"/>
  <c r="AR106" i="9"/>
  <c r="AS106" i="9" s="1"/>
  <c r="BJ106" i="9"/>
  <c r="BK106" i="9" s="1"/>
  <c r="BL106" i="9" s="1"/>
  <c r="BE106" i="9"/>
  <c r="AR69" i="9"/>
  <c r="AS69" i="9" s="1"/>
  <c r="BE69" i="9"/>
  <c r="BJ69" i="9"/>
  <c r="BK69" i="9" s="1"/>
  <c r="BL69" i="9" s="1"/>
  <c r="AR144" i="9"/>
  <c r="AS144" i="9" s="1"/>
  <c r="BE144" i="9"/>
  <c r="BJ144" i="9"/>
  <c r="BK144" i="9" s="1"/>
  <c r="BL144" i="9" s="1"/>
  <c r="AR88" i="9"/>
  <c r="AS88" i="9" s="1"/>
  <c r="BE88" i="9"/>
  <c r="BJ88" i="9"/>
  <c r="BK88" i="9" s="1"/>
  <c r="BL88" i="9" s="1"/>
  <c r="AR50" i="9"/>
  <c r="AS50" i="9" s="1"/>
  <c r="BJ50" i="9"/>
  <c r="BK50" i="9" s="1"/>
  <c r="BL50" i="9" s="1"/>
  <c r="BE50" i="9"/>
  <c r="AR17" i="9"/>
  <c r="AS17" i="9" s="1"/>
  <c r="BJ17" i="9"/>
  <c r="BK17" i="9" s="1"/>
  <c r="BL17" i="9" s="1"/>
  <c r="BE17" i="9"/>
  <c r="AR82" i="9"/>
  <c r="AS82" i="9" s="1"/>
  <c r="BJ82" i="9"/>
  <c r="BK82" i="9" s="1"/>
  <c r="BL82" i="9" s="1"/>
  <c r="BE82" i="9"/>
  <c r="AR113" i="9"/>
  <c r="AS113" i="9" s="1"/>
  <c r="BE113" i="9"/>
  <c r="BJ113" i="9"/>
  <c r="BK113" i="9" s="1"/>
  <c r="BL113" i="9" s="1"/>
  <c r="AR81" i="9"/>
  <c r="AS81" i="9" s="1"/>
  <c r="BE81" i="9"/>
  <c r="BJ81" i="9"/>
  <c r="BK81" i="9" s="1"/>
  <c r="BL81" i="9" s="1"/>
  <c r="AR10" i="9"/>
  <c r="AS10" i="9" s="1"/>
  <c r="BJ10" i="9"/>
  <c r="BK10" i="9" s="1"/>
  <c r="BL10" i="9" s="1"/>
  <c r="BE10" i="9"/>
  <c r="BF10" i="9" s="1"/>
  <c r="BG10" i="9" s="1"/>
  <c r="AR134" i="9"/>
  <c r="AS134" i="9" s="1"/>
  <c r="BJ134" i="9"/>
  <c r="BK134" i="9" s="1"/>
  <c r="BL134" i="9" s="1"/>
  <c r="BE134" i="9"/>
  <c r="AR80" i="9"/>
  <c r="AS80" i="9" s="1"/>
  <c r="BE80" i="9"/>
  <c r="BJ80" i="9"/>
  <c r="BK80" i="9" s="1"/>
  <c r="BL80" i="9" s="1"/>
  <c r="AR118" i="9"/>
  <c r="AS118" i="9" s="1"/>
  <c r="BJ118" i="9"/>
  <c r="BK118" i="9" s="1"/>
  <c r="BL118" i="9" s="1"/>
  <c r="BE118" i="9"/>
  <c r="AR125" i="9"/>
  <c r="AS125" i="9" s="1"/>
  <c r="BE125" i="9"/>
  <c r="BJ125" i="9"/>
  <c r="BK125" i="9" s="1"/>
  <c r="BL125" i="9" s="1"/>
  <c r="AR85" i="9"/>
  <c r="AS85" i="9" s="1"/>
  <c r="BE85" i="9"/>
  <c r="BJ85" i="9"/>
  <c r="BK85" i="9" s="1"/>
  <c r="BL85" i="9" s="1"/>
  <c r="AR60" i="9"/>
  <c r="AS60" i="9" s="1"/>
  <c r="BE60" i="9"/>
  <c r="BJ60" i="9"/>
  <c r="BK60" i="9" s="1"/>
  <c r="BL60" i="9" s="1"/>
  <c r="AR44" i="9"/>
  <c r="AS44" i="9" s="1"/>
  <c r="BE44" i="9"/>
  <c r="BJ44" i="9"/>
  <c r="BK44" i="9" s="1"/>
  <c r="BL44" i="9" s="1"/>
  <c r="AR28" i="9"/>
  <c r="AS28" i="9" s="1"/>
  <c r="BE28" i="9"/>
  <c r="BJ28" i="9"/>
  <c r="BK28" i="9" s="1"/>
  <c r="BL28" i="9" s="1"/>
  <c r="AR12" i="9"/>
  <c r="AS12" i="9" s="1"/>
  <c r="BJ12" i="9"/>
  <c r="BK12" i="9" s="1"/>
  <c r="BL12" i="9" s="1"/>
  <c r="BE12" i="9"/>
  <c r="AR90" i="9"/>
  <c r="AS90" i="9" s="1"/>
  <c r="BJ90" i="9"/>
  <c r="BK90" i="9" s="1"/>
  <c r="BL90" i="9" s="1"/>
  <c r="BE90" i="9"/>
  <c r="AR127" i="9"/>
  <c r="AS127" i="9" s="1"/>
  <c r="BJ127" i="9"/>
  <c r="BK127" i="9" s="1"/>
  <c r="BL127" i="9" s="1"/>
  <c r="BE127" i="9"/>
  <c r="AR87" i="9"/>
  <c r="AS87" i="9" s="1"/>
  <c r="BJ87" i="9"/>
  <c r="BK87" i="9" s="1"/>
  <c r="BL87" i="9" s="1"/>
  <c r="BE87" i="9"/>
  <c r="BJ5" i="9"/>
  <c r="BK5" i="9" s="1"/>
  <c r="BL5" i="9" s="1"/>
  <c r="BE5" i="9"/>
  <c r="BF5" i="9" s="1"/>
  <c r="BG5" i="9" s="1"/>
  <c r="AR138" i="9"/>
  <c r="AS138" i="9" s="1"/>
  <c r="BJ138" i="9"/>
  <c r="BK138" i="9" s="1"/>
  <c r="BL138" i="9" s="1"/>
  <c r="BE138" i="9"/>
  <c r="AR135" i="9"/>
  <c r="AS135" i="9" s="1"/>
  <c r="BJ135" i="9"/>
  <c r="BK135" i="9" s="1"/>
  <c r="BL135" i="9" s="1"/>
  <c r="BE135" i="9"/>
  <c r="AR124" i="9"/>
  <c r="AS124" i="9" s="1"/>
  <c r="BE124" i="9"/>
  <c r="BJ124" i="9"/>
  <c r="BK124" i="9" s="1"/>
  <c r="BL124" i="9" s="1"/>
  <c r="AR145" i="9"/>
  <c r="AS145" i="9" s="1"/>
  <c r="BE145" i="9"/>
  <c r="BJ145" i="9"/>
  <c r="BK145" i="9" s="1"/>
  <c r="BL145" i="9" s="1"/>
  <c r="AR130" i="9"/>
  <c r="AS130" i="9" s="1"/>
  <c r="BJ130" i="9"/>
  <c r="BK130" i="9" s="1"/>
  <c r="BL130" i="9" s="1"/>
  <c r="BE130" i="9"/>
  <c r="AR122" i="9"/>
  <c r="AS122" i="9" s="1"/>
  <c r="BJ122" i="9"/>
  <c r="BK122" i="9" s="1"/>
  <c r="BL122" i="9" s="1"/>
  <c r="BE122" i="9"/>
  <c r="BU5" i="9"/>
  <c r="BU6" i="9" s="1"/>
  <c r="P14" i="16"/>
  <c r="AU134" i="9"/>
  <c r="AU8" i="9"/>
  <c r="AU131" i="9"/>
  <c r="AS8" i="9"/>
  <c r="AU23" i="9"/>
  <c r="AU29" i="9"/>
  <c r="AU86" i="9"/>
  <c r="AS83" i="9"/>
  <c r="AU95" i="9"/>
  <c r="AU5" i="9"/>
  <c r="AU140" i="9"/>
  <c r="AU113" i="9"/>
  <c r="AU53" i="9"/>
  <c r="AU50" i="9"/>
  <c r="AU14" i="9"/>
  <c r="AU92" i="9"/>
  <c r="AU122" i="9"/>
  <c r="AU59" i="9"/>
  <c r="AS53" i="9"/>
  <c r="AU77" i="9"/>
  <c r="AU89" i="9"/>
  <c r="AU119" i="9"/>
  <c r="AU71" i="9"/>
  <c r="AU128" i="9"/>
  <c r="AS120" i="9"/>
  <c r="AU38" i="9"/>
  <c r="AU26" i="9"/>
  <c r="AU44" i="9"/>
  <c r="AU65" i="9"/>
  <c r="AU110" i="9"/>
  <c r="AU74" i="9"/>
  <c r="AU47" i="9"/>
  <c r="AS14" i="9"/>
  <c r="AU116" i="9"/>
  <c r="AU101" i="9"/>
  <c r="AU56" i="9"/>
  <c r="AU83" i="9"/>
  <c r="AU32" i="9"/>
  <c r="AU17" i="9"/>
  <c r="AU107" i="9"/>
  <c r="BC68" i="9"/>
  <c r="AZ22" i="9"/>
  <c r="BA22" i="9" s="1"/>
  <c r="AZ130" i="9"/>
  <c r="BA130" i="9" s="1"/>
  <c r="AZ106" i="9"/>
  <c r="BA106" i="9" s="1"/>
  <c r="BC20" i="9"/>
  <c r="AZ126" i="9"/>
  <c r="BA126" i="9" s="1"/>
  <c r="BC113" i="9"/>
  <c r="BC65" i="9"/>
  <c r="BC29" i="9"/>
  <c r="AZ98" i="9"/>
  <c r="BA98" i="9" s="1"/>
  <c r="BC98" i="9"/>
  <c r="BC17" i="9"/>
  <c r="AZ62" i="9"/>
  <c r="BA62" i="9" s="1"/>
  <c r="BC62" i="9"/>
  <c r="BC80" i="9"/>
  <c r="BC32" i="9"/>
  <c r="AZ122" i="9"/>
  <c r="BA122" i="9" s="1"/>
  <c r="BC122" i="9"/>
  <c r="BC116" i="9"/>
  <c r="AZ110" i="9"/>
  <c r="BA110" i="9" s="1"/>
  <c r="BC110" i="9"/>
  <c r="BC125" i="9"/>
  <c r="BC77" i="9"/>
  <c r="BC92" i="9"/>
  <c r="BC44" i="9"/>
  <c r="BC56" i="9"/>
  <c r="BC8" i="9"/>
  <c r="BC107" i="9"/>
  <c r="BC128" i="9"/>
  <c r="BC119" i="9"/>
  <c r="AZ119" i="9"/>
  <c r="BA119" i="9" s="1"/>
  <c r="BC131" i="9"/>
  <c r="AZ131" i="9"/>
  <c r="BA131" i="9" s="1"/>
  <c r="AZ26" i="9"/>
  <c r="BA26" i="9" s="1"/>
  <c r="BC26" i="9"/>
  <c r="BC104" i="9"/>
  <c r="BC38" i="9"/>
  <c r="AZ38" i="9"/>
  <c r="BA38" i="9" s="1"/>
  <c r="AZ50" i="9"/>
  <c r="BA50" i="9" s="1"/>
  <c r="BC50" i="9"/>
  <c r="AZ14" i="9"/>
  <c r="BA14" i="9" s="1"/>
  <c r="BC14" i="9"/>
  <c r="AZ74" i="9"/>
  <c r="BA74" i="9" s="1"/>
  <c r="BC74" i="9"/>
  <c r="BC89" i="9"/>
  <c r="BC41" i="9"/>
  <c r="BC86" i="9"/>
  <c r="AZ86" i="9"/>
  <c r="BA86" i="9" s="1"/>
  <c r="BC101" i="9"/>
  <c r="BC53" i="9"/>
  <c r="O32" i="16" l="1"/>
  <c r="T34" i="21"/>
  <c r="M33" i="21"/>
  <c r="P13" i="21"/>
  <c r="E12" i="21"/>
  <c r="M12" i="21" s="1"/>
  <c r="Q32" i="21"/>
  <c r="F31" i="21"/>
  <c r="N31" i="21" s="1"/>
  <c r="E32" i="21"/>
  <c r="T14" i="21"/>
  <c r="S14" i="21"/>
  <c r="R13" i="21"/>
  <c r="C13" i="20" s="1"/>
  <c r="F12" i="21"/>
  <c r="N12" i="21" s="1"/>
  <c r="Q13" i="21"/>
  <c r="S33" i="16"/>
  <c r="T33" i="16"/>
  <c r="E31" i="16"/>
  <c r="M31" i="16" s="1"/>
  <c r="O31" i="16" s="1"/>
  <c r="F30" i="16"/>
  <c r="N30" i="16" s="1"/>
  <c r="Q30" i="16" s="1"/>
  <c r="Z3" i="16"/>
  <c r="AA3" i="16" s="1"/>
  <c r="BU11" i="9"/>
  <c r="BU8" i="9"/>
  <c r="BU7" i="9"/>
  <c r="BU10" i="9"/>
  <c r="BM5" i="9"/>
  <c r="BM6" i="9" s="1"/>
  <c r="BM11" i="9"/>
  <c r="BM7" i="9"/>
  <c r="BM8" i="9"/>
  <c r="BM10" i="9"/>
  <c r="Q13" i="16"/>
  <c r="BB5" i="9"/>
  <c r="BB6" i="9" s="1"/>
  <c r="AT8" i="9"/>
  <c r="AT11" i="9"/>
  <c r="M13" i="16"/>
  <c r="AT7" i="9"/>
  <c r="AT10" i="9"/>
  <c r="AT5" i="9"/>
  <c r="AT6" i="9" s="1"/>
  <c r="BB11" i="9"/>
  <c r="BB10" i="9"/>
  <c r="BF11" i="9"/>
  <c r="BG11" i="9" s="1"/>
  <c r="BB7" i="9"/>
  <c r="BB8" i="9"/>
  <c r="O33" i="21" l="1"/>
  <c r="D15" i="20" s="1"/>
  <c r="O12" i="21"/>
  <c r="B12" i="20" s="1"/>
  <c r="M32" i="21"/>
  <c r="R33" i="21"/>
  <c r="E15" i="20" s="1"/>
  <c r="P33" i="21"/>
  <c r="F30" i="21"/>
  <c r="N30" i="21" s="1"/>
  <c r="E31" i="21"/>
  <c r="Q31" i="21"/>
  <c r="T13" i="21"/>
  <c r="S13" i="21"/>
  <c r="E11" i="21"/>
  <c r="M11" i="21" s="1"/>
  <c r="P12" i="21"/>
  <c r="F11" i="21"/>
  <c r="N11" i="21" s="1"/>
  <c r="O11" i="21" s="1"/>
  <c r="B11" i="20" s="1"/>
  <c r="Q12" i="21"/>
  <c r="R12" i="21"/>
  <c r="C12" i="20" s="1"/>
  <c r="R31" i="16"/>
  <c r="R32" i="16"/>
  <c r="S32" i="16" s="1"/>
  <c r="E30" i="16"/>
  <c r="M30" i="16" s="1"/>
  <c r="O30" i="16" s="1"/>
  <c r="P31" i="16"/>
  <c r="F29" i="16"/>
  <c r="N29" i="16" s="1"/>
  <c r="Q29" i="16" s="1"/>
  <c r="AB3" i="16"/>
  <c r="O13" i="16"/>
  <c r="E12" i="16"/>
  <c r="M12" i="16" s="1"/>
  <c r="BU9" i="9"/>
  <c r="BM9" i="9"/>
  <c r="AT9" i="9"/>
  <c r="P13" i="16"/>
  <c r="BF12" i="9"/>
  <c r="BG12" i="9" s="1"/>
  <c r="BB9" i="9"/>
  <c r="O32" i="21" l="1"/>
  <c r="D14" i="20" s="1"/>
  <c r="R32" i="21"/>
  <c r="E14" i="20" s="1"/>
  <c r="M31" i="21"/>
  <c r="T33" i="21"/>
  <c r="S33" i="21"/>
  <c r="P32" i="21"/>
  <c r="T32" i="21"/>
  <c r="R11" i="21"/>
  <c r="C11" i="20" s="1"/>
  <c r="F10" i="21"/>
  <c r="N10" i="21" s="1"/>
  <c r="O10" i="21" s="1"/>
  <c r="B10" i="20" s="1"/>
  <c r="Q11" i="21"/>
  <c r="T12" i="21"/>
  <c r="S12" i="21"/>
  <c r="P11" i="21"/>
  <c r="E10" i="21"/>
  <c r="M10" i="21" s="1"/>
  <c r="E30" i="21"/>
  <c r="Q30" i="21"/>
  <c r="F29" i="21"/>
  <c r="N29" i="21" s="1"/>
  <c r="S31" i="16"/>
  <c r="T31" i="16"/>
  <c r="T32" i="16"/>
  <c r="R30" i="16"/>
  <c r="P30" i="16"/>
  <c r="E29" i="16"/>
  <c r="M29" i="16" s="1"/>
  <c r="P29" i="16" s="1"/>
  <c r="F28" i="16"/>
  <c r="N28" i="16" s="1"/>
  <c r="Q28" i="16" s="1"/>
  <c r="R13" i="16"/>
  <c r="S13" i="16" s="1"/>
  <c r="P12" i="16"/>
  <c r="E11" i="16"/>
  <c r="O12" i="16"/>
  <c r="BF13" i="9"/>
  <c r="BG13" i="9" s="1"/>
  <c r="O31" i="21" l="1"/>
  <c r="D13" i="20" s="1"/>
  <c r="S32" i="21"/>
  <c r="M30" i="21"/>
  <c r="R31" i="21"/>
  <c r="E13" i="20" s="1"/>
  <c r="P31" i="21"/>
  <c r="T11" i="21"/>
  <c r="S11" i="21"/>
  <c r="E29" i="21"/>
  <c r="Q29" i="21"/>
  <c r="F28" i="21"/>
  <c r="N28" i="21" s="1"/>
  <c r="E9" i="21"/>
  <c r="M9" i="21" s="1"/>
  <c r="P10" i="21"/>
  <c r="F9" i="21"/>
  <c r="N9" i="21" s="1"/>
  <c r="O9" i="21" s="1"/>
  <c r="B9" i="20" s="1"/>
  <c r="Q10" i="21"/>
  <c r="R10" i="21"/>
  <c r="C10" i="20" s="1"/>
  <c r="T30" i="16"/>
  <c r="S30" i="16"/>
  <c r="E28" i="16"/>
  <c r="M28" i="16" s="1"/>
  <c r="O28" i="16" s="1"/>
  <c r="F27" i="16"/>
  <c r="N27" i="16" s="1"/>
  <c r="Q27" i="16" s="1"/>
  <c r="O29" i="16"/>
  <c r="T13" i="16"/>
  <c r="Q12" i="16"/>
  <c r="BF14" i="9"/>
  <c r="BG14" i="9" s="1"/>
  <c r="O30" i="21" l="1"/>
  <c r="D12" i="20" s="1"/>
  <c r="T31" i="21"/>
  <c r="M29" i="21"/>
  <c r="R30" i="21"/>
  <c r="E12" i="20" s="1"/>
  <c r="P30" i="21"/>
  <c r="S31" i="21"/>
  <c r="Q28" i="21"/>
  <c r="F27" i="21"/>
  <c r="N27" i="21" s="1"/>
  <c r="E28" i="21"/>
  <c r="R9" i="21"/>
  <c r="C9" i="20" s="1"/>
  <c r="F8" i="21"/>
  <c r="N8" i="21" s="1"/>
  <c r="Q9" i="21"/>
  <c r="T10" i="21"/>
  <c r="S10" i="21"/>
  <c r="P9" i="21"/>
  <c r="E8" i="21"/>
  <c r="M8" i="21" s="1"/>
  <c r="R28" i="16"/>
  <c r="R29" i="16"/>
  <c r="E27" i="16"/>
  <c r="M27" i="16" s="1"/>
  <c r="O27" i="16" s="1"/>
  <c r="F26" i="16"/>
  <c r="N26" i="16" s="1"/>
  <c r="Q26" i="16" s="1"/>
  <c r="P28" i="16"/>
  <c r="R12" i="16"/>
  <c r="BF15" i="9"/>
  <c r="BG15" i="9" s="1"/>
  <c r="O29" i="21" l="1"/>
  <c r="D11" i="20" s="1"/>
  <c r="O8" i="21"/>
  <c r="B8" i="20" s="1"/>
  <c r="E26" i="16"/>
  <c r="M26" i="16" s="1"/>
  <c r="P26" i="16" s="1"/>
  <c r="F25" i="16"/>
  <c r="N25" i="16" s="1"/>
  <c r="Q25" i="16" s="1"/>
  <c r="R29" i="21"/>
  <c r="S29" i="21" s="1"/>
  <c r="T30" i="21"/>
  <c r="P29" i="21"/>
  <c r="S30" i="21"/>
  <c r="M28" i="21"/>
  <c r="Q8" i="21"/>
  <c r="F7" i="21"/>
  <c r="N7" i="21" s="1"/>
  <c r="P8" i="21"/>
  <c r="E7" i="21"/>
  <c r="M7" i="21" s="1"/>
  <c r="F26" i="21"/>
  <c r="N26" i="21" s="1"/>
  <c r="E27" i="21"/>
  <c r="Q27" i="21"/>
  <c r="T9" i="21"/>
  <c r="S9" i="21"/>
  <c r="S28" i="16"/>
  <c r="T28" i="16"/>
  <c r="S29" i="16"/>
  <c r="T29" i="16"/>
  <c r="P27" i="16"/>
  <c r="R27" i="16"/>
  <c r="T12" i="16"/>
  <c r="S12" i="16"/>
  <c r="M11" i="16"/>
  <c r="E10" i="16" s="1"/>
  <c r="BF16" i="9"/>
  <c r="BG16" i="9" s="1"/>
  <c r="O28" i="21" l="1"/>
  <c r="D10" i="20" s="1"/>
  <c r="F24" i="16"/>
  <c r="N24" i="16" s="1"/>
  <c r="Q24" i="16" s="1"/>
  <c r="R8" i="21"/>
  <c r="C8" i="20" s="1"/>
  <c r="O7" i="21"/>
  <c r="B7" i="20" s="1"/>
  <c r="O26" i="16"/>
  <c r="R26" i="16" s="1"/>
  <c r="E25" i="16"/>
  <c r="M25" i="16" s="1"/>
  <c r="O25" i="16" s="1"/>
  <c r="E11" i="20"/>
  <c r="T29" i="21"/>
  <c r="M27" i="21"/>
  <c r="R28" i="21"/>
  <c r="E10" i="20" s="1"/>
  <c r="P28" i="21"/>
  <c r="E26" i="21"/>
  <c r="Q26" i="21"/>
  <c r="F25" i="21"/>
  <c r="N25" i="21" s="1"/>
  <c r="Q7" i="21"/>
  <c r="F6" i="21"/>
  <c r="N6" i="21" s="1"/>
  <c r="T8" i="21"/>
  <c r="S8" i="21"/>
  <c r="P7" i="21"/>
  <c r="E6" i="21"/>
  <c r="M6" i="21" s="1"/>
  <c r="T27" i="16"/>
  <c r="S27" i="16"/>
  <c r="O11" i="16"/>
  <c r="Q11" i="16"/>
  <c r="P11" i="16"/>
  <c r="BF17" i="9"/>
  <c r="BG17" i="9" s="1"/>
  <c r="E24" i="16" l="1"/>
  <c r="M24" i="16" s="1"/>
  <c r="O6" i="21"/>
  <c r="B6" i="20" s="1"/>
  <c r="R7" i="21"/>
  <c r="C7" i="20" s="1"/>
  <c r="O27" i="21"/>
  <c r="D9" i="20" s="1"/>
  <c r="F23" i="16"/>
  <c r="N23" i="16" s="1"/>
  <c r="Q23" i="16" s="1"/>
  <c r="P25" i="16"/>
  <c r="S28" i="21"/>
  <c r="R27" i="21"/>
  <c r="T27" i="21" s="1"/>
  <c r="P27" i="21"/>
  <c r="T28" i="21"/>
  <c r="M26" i="21"/>
  <c r="E25" i="21"/>
  <c r="Q25" i="21"/>
  <c r="F24" i="21"/>
  <c r="N24" i="21" s="1"/>
  <c r="E5" i="21"/>
  <c r="M5" i="21" s="1"/>
  <c r="P6" i="21"/>
  <c r="T7" i="21"/>
  <c r="S7" i="21"/>
  <c r="Q6" i="21"/>
  <c r="F5" i="21"/>
  <c r="N5" i="21" s="1"/>
  <c r="O5" i="21" s="1"/>
  <c r="B5" i="20" s="1"/>
  <c r="R6" i="21"/>
  <c r="C6" i="20" s="1"/>
  <c r="T26" i="16"/>
  <c r="S26" i="16"/>
  <c r="R25" i="16"/>
  <c r="O24" i="16"/>
  <c r="P24" i="16"/>
  <c r="R11" i="16"/>
  <c r="BF18" i="9"/>
  <c r="BG18" i="9" s="1"/>
  <c r="E23" i="16" l="1"/>
  <c r="M23" i="16" s="1"/>
  <c r="F22" i="16"/>
  <c r="N22" i="16" s="1"/>
  <c r="Q22" i="16" s="1"/>
  <c r="O26" i="21"/>
  <c r="D8" i="20" s="1"/>
  <c r="E9" i="20"/>
  <c r="S27" i="21"/>
  <c r="P26" i="21"/>
  <c r="M25" i="21"/>
  <c r="R26" i="21"/>
  <c r="E8" i="20" s="1"/>
  <c r="E4" i="21"/>
  <c r="M4" i="21" s="1"/>
  <c r="P5" i="21"/>
  <c r="T6" i="21"/>
  <c r="S6" i="21"/>
  <c r="Q24" i="21"/>
  <c r="F23" i="21"/>
  <c r="N23" i="21" s="1"/>
  <c r="E24" i="21"/>
  <c r="R5" i="21"/>
  <c r="C5" i="20" s="1"/>
  <c r="F4" i="21"/>
  <c r="N4" i="21" s="1"/>
  <c r="Q5" i="21"/>
  <c r="S25" i="16"/>
  <c r="T25" i="16"/>
  <c r="R24" i="16"/>
  <c r="O23" i="16"/>
  <c r="P23" i="16"/>
  <c r="F21" i="16"/>
  <c r="N21" i="16" s="1"/>
  <c r="Q21" i="16" s="1"/>
  <c r="E22" i="16"/>
  <c r="M22" i="16" s="1"/>
  <c r="T11" i="16"/>
  <c r="S11" i="16"/>
  <c r="M10" i="16"/>
  <c r="BF19" i="9"/>
  <c r="BG19" i="9" s="1"/>
  <c r="O4" i="21" l="1"/>
  <c r="B4" i="20" s="1"/>
  <c r="O25" i="21"/>
  <c r="D7" i="20" s="1"/>
  <c r="S26" i="21"/>
  <c r="M24" i="21"/>
  <c r="P25" i="21"/>
  <c r="R25" i="21"/>
  <c r="E7" i="20" s="1"/>
  <c r="T26" i="21"/>
  <c r="F22" i="21"/>
  <c r="N22" i="21" s="1"/>
  <c r="E23" i="21"/>
  <c r="Q23" i="21"/>
  <c r="S5" i="21"/>
  <c r="T5" i="21"/>
  <c r="Q4" i="21"/>
  <c r="F3" i="21"/>
  <c r="N3" i="21" s="1"/>
  <c r="R4" i="21"/>
  <c r="C4" i="20" s="1"/>
  <c r="P4" i="21"/>
  <c r="E3" i="21"/>
  <c r="S24" i="16"/>
  <c r="T24" i="16"/>
  <c r="R23" i="16"/>
  <c r="O22" i="16"/>
  <c r="P22" i="16"/>
  <c r="F20" i="16"/>
  <c r="N20" i="16" s="1"/>
  <c r="E21" i="16"/>
  <c r="M21" i="16" s="1"/>
  <c r="P21" i="16" s="1"/>
  <c r="P10" i="16"/>
  <c r="E9" i="16"/>
  <c r="O10" i="16"/>
  <c r="Q10" i="16"/>
  <c r="BF20" i="9"/>
  <c r="BG20" i="9" s="1"/>
  <c r="O24" i="21" l="1"/>
  <c r="D6" i="20" s="1"/>
  <c r="Q20" i="16"/>
  <c r="S25" i="21"/>
  <c r="T25" i="21"/>
  <c r="P24" i="21"/>
  <c r="R24" i="21"/>
  <c r="E6" i="20" s="1"/>
  <c r="M23" i="21"/>
  <c r="M3" i="21"/>
  <c r="P3" i="21" s="1"/>
  <c r="T4" i="21"/>
  <c r="S4" i="21"/>
  <c r="Q3" i="21"/>
  <c r="E22" i="21"/>
  <c r="Q22" i="21"/>
  <c r="F21" i="21"/>
  <c r="N21" i="21" s="1"/>
  <c r="T23" i="16"/>
  <c r="S23" i="16"/>
  <c r="N34" i="16"/>
  <c r="R22" i="16"/>
  <c r="E20" i="16"/>
  <c r="M20" i="16" s="1"/>
  <c r="P20" i="16" s="1"/>
  <c r="O21" i="16"/>
  <c r="R10" i="16"/>
  <c r="BF21" i="9"/>
  <c r="BG21" i="9" s="1"/>
  <c r="O23" i="21" l="1"/>
  <c r="D5" i="20" s="1"/>
  <c r="O3" i="21"/>
  <c r="B3" i="20" s="1"/>
  <c r="O20" i="16"/>
  <c r="S24" i="21"/>
  <c r="T24" i="21"/>
  <c r="M22" i="21"/>
  <c r="R23" i="21"/>
  <c r="E5" i="20" s="1"/>
  <c r="P23" i="21"/>
  <c r="AA3" i="21"/>
  <c r="AB3" i="21" s="1"/>
  <c r="N35" i="21"/>
  <c r="E21" i="21"/>
  <c r="Q21" i="21"/>
  <c r="T22" i="16"/>
  <c r="S22" i="16"/>
  <c r="R21" i="16"/>
  <c r="T10" i="16"/>
  <c r="S10" i="16"/>
  <c r="M9" i="16"/>
  <c r="BF22" i="9"/>
  <c r="BG22" i="9" s="1"/>
  <c r="O22" i="21" l="1"/>
  <c r="D4" i="20" s="1"/>
  <c r="O34" i="16"/>
  <c r="R20" i="16"/>
  <c r="S23" i="21"/>
  <c r="T23" i="21"/>
  <c r="R22" i="21"/>
  <c r="M21" i="21"/>
  <c r="O21" i="21" s="1"/>
  <c r="P22" i="21"/>
  <c r="R3" i="21"/>
  <c r="O17" i="21"/>
  <c r="S21" i="16"/>
  <c r="T21" i="16"/>
  <c r="P9" i="16"/>
  <c r="E8" i="16"/>
  <c r="O9" i="16"/>
  <c r="Q9" i="16"/>
  <c r="BF23" i="9"/>
  <c r="BG23" i="9" s="1"/>
  <c r="D3" i="20" l="1"/>
  <c r="P21" i="21"/>
  <c r="S3" i="21"/>
  <c r="C3" i="20"/>
  <c r="T3" i="21"/>
  <c r="S22" i="21"/>
  <c r="E4" i="20"/>
  <c r="T22" i="21"/>
  <c r="R21" i="21"/>
  <c r="E3" i="20" s="1"/>
  <c r="S20" i="16"/>
  <c r="T20" i="16"/>
  <c r="R9" i="16"/>
  <c r="BF24" i="9"/>
  <c r="BG24" i="9" s="1"/>
  <c r="O35" i="21" l="1"/>
  <c r="T21" i="21"/>
  <c r="S21" i="21"/>
  <c r="S9" i="16"/>
  <c r="T9" i="16"/>
  <c r="M8" i="16"/>
  <c r="BF25" i="9"/>
  <c r="BG25" i="9" s="1"/>
  <c r="P8" i="16" l="1"/>
  <c r="E7" i="16"/>
  <c r="O8" i="16"/>
  <c r="Q8" i="16"/>
  <c r="BF26" i="9"/>
  <c r="BG26" i="9" s="1"/>
  <c r="R8" i="16" l="1"/>
  <c r="BF27" i="9"/>
  <c r="BG27" i="9" s="1"/>
  <c r="S8" i="16" l="1"/>
  <c r="T8" i="16"/>
  <c r="M7" i="16"/>
  <c r="O7" i="16" s="1"/>
  <c r="BF28" i="9"/>
  <c r="BG28" i="9" s="1"/>
  <c r="P7" i="16" l="1"/>
  <c r="E6" i="16"/>
  <c r="Q7" i="16"/>
  <c r="BF29" i="9"/>
  <c r="BG29" i="9" s="1"/>
  <c r="R7" i="16" l="1"/>
  <c r="BF30" i="9"/>
  <c r="BG30" i="9" s="1"/>
  <c r="T7" i="16" l="1"/>
  <c r="S7" i="16"/>
  <c r="M6" i="16"/>
  <c r="BF31" i="9"/>
  <c r="BG31" i="9" s="1"/>
  <c r="P6" i="16" l="1"/>
  <c r="E5" i="16"/>
  <c r="O6" i="16"/>
  <c r="Q6" i="16"/>
  <c r="BF32" i="9"/>
  <c r="BG32" i="9" s="1"/>
  <c r="R6" i="16" l="1"/>
  <c r="BF33" i="9"/>
  <c r="BG33" i="9" s="1"/>
  <c r="S6" i="16" l="1"/>
  <c r="T6" i="16"/>
  <c r="M5" i="16"/>
  <c r="BF34" i="9"/>
  <c r="BG34" i="9" s="1"/>
  <c r="O5" i="16" l="1"/>
  <c r="P5" i="16"/>
  <c r="E4" i="16"/>
  <c r="Q5" i="16"/>
  <c r="BF35" i="9"/>
  <c r="BG35" i="9" s="1"/>
  <c r="R5" i="16" l="1"/>
  <c r="BF36" i="9"/>
  <c r="BG36" i="9" s="1"/>
  <c r="S5" i="16" l="1"/>
  <c r="T5" i="16"/>
  <c r="M4" i="16"/>
  <c r="BF37" i="9"/>
  <c r="BG37" i="9" s="1"/>
  <c r="P4" i="16" l="1"/>
  <c r="E3" i="16"/>
  <c r="O4" i="16"/>
  <c r="Q4" i="16"/>
  <c r="BF38" i="9"/>
  <c r="BG38" i="9" s="1"/>
  <c r="R4" i="16" l="1"/>
  <c r="BF39" i="9"/>
  <c r="BG39" i="9" s="1"/>
  <c r="T4" i="16" l="1"/>
  <c r="S4" i="16"/>
  <c r="M3" i="16"/>
  <c r="BF40" i="9"/>
  <c r="BG40" i="9" s="1"/>
  <c r="P3" i="16" l="1"/>
  <c r="E2" i="16"/>
  <c r="M2" i="16" s="1"/>
  <c r="O3" i="16"/>
  <c r="Q3" i="16"/>
  <c r="BF41" i="9"/>
  <c r="BG41" i="9" s="1"/>
  <c r="R3" i="16" l="1"/>
  <c r="BF42" i="9"/>
  <c r="BG42" i="9" s="1"/>
  <c r="T3" i="16" l="1"/>
  <c r="S3" i="16"/>
  <c r="P2" i="16"/>
  <c r="BF43" i="9"/>
  <c r="BG43" i="9" s="1"/>
  <c r="O2" i="16" l="1"/>
  <c r="O16" i="16" s="1"/>
  <c r="Q2" i="16"/>
  <c r="BF44" i="9"/>
  <c r="BG44" i="9" s="1"/>
  <c r="R2" i="16" l="1"/>
  <c r="AA2" i="16"/>
  <c r="AB2" i="16" s="1"/>
  <c r="BF45" i="9"/>
  <c r="BG45" i="9" s="1"/>
  <c r="S2" i="16" l="1"/>
  <c r="T2" i="16"/>
  <c r="BF46" i="9"/>
  <c r="BG46" i="9" s="1"/>
  <c r="BF47" i="9" l="1"/>
  <c r="BG47" i="9" s="1"/>
  <c r="BF48" i="9" l="1"/>
  <c r="BG48" i="9" s="1"/>
  <c r="BF49" i="9" l="1"/>
  <c r="BG49" i="9" s="1"/>
  <c r="BF50" i="9" l="1"/>
  <c r="BG50" i="9" s="1"/>
  <c r="BF51" i="9" l="1"/>
  <c r="BG51" i="9" s="1"/>
  <c r="BF52" i="9" l="1"/>
  <c r="BG52" i="9" s="1"/>
  <c r="BF53" i="9" l="1"/>
  <c r="BG53" i="9" s="1"/>
  <c r="BF54" i="9" l="1"/>
  <c r="BG54" i="9" s="1"/>
  <c r="BF55" i="9" l="1"/>
  <c r="BG55" i="9" s="1"/>
  <c r="BF56" i="9" l="1"/>
  <c r="BG56" i="9" s="1"/>
  <c r="BF57" i="9" l="1"/>
  <c r="BG57" i="9" s="1"/>
  <c r="BF58" i="9" l="1"/>
  <c r="BG58" i="9" s="1"/>
  <c r="BF59" i="9" l="1"/>
  <c r="BG59" i="9" s="1"/>
  <c r="BF60" i="9" l="1"/>
  <c r="BG60" i="9" s="1"/>
  <c r="BF61" i="9" l="1"/>
  <c r="BG61" i="9" s="1"/>
  <c r="BF62" i="9" l="1"/>
  <c r="BG62" i="9" s="1"/>
  <c r="BF63" i="9" l="1"/>
  <c r="BG63" i="9" s="1"/>
  <c r="BF64" i="9" l="1"/>
  <c r="BG64" i="9" s="1"/>
  <c r="BF65" i="9" l="1"/>
  <c r="BG65" i="9" s="1"/>
  <c r="BF66" i="9" l="1"/>
  <c r="BG66" i="9" s="1"/>
  <c r="BF67" i="9" l="1"/>
  <c r="BG67" i="9" s="1"/>
  <c r="BF68" i="9" l="1"/>
  <c r="BG68" i="9" s="1"/>
  <c r="BF69" i="9" l="1"/>
  <c r="BG69" i="9" s="1"/>
  <c r="BF70" i="9" l="1"/>
  <c r="BG70" i="9" s="1"/>
  <c r="BF71" i="9" l="1"/>
  <c r="BG71" i="9" s="1"/>
  <c r="BF72" i="9" l="1"/>
  <c r="BG72" i="9" s="1"/>
  <c r="BF73" i="9" l="1"/>
  <c r="BG73" i="9" s="1"/>
  <c r="BF74" i="9" l="1"/>
  <c r="BG74" i="9" s="1"/>
  <c r="BF75" i="9" l="1"/>
  <c r="BG75" i="9" s="1"/>
  <c r="BF76" i="9" l="1"/>
  <c r="BG76" i="9" s="1"/>
  <c r="BF77" i="9" l="1"/>
  <c r="BG77" i="9" s="1"/>
  <c r="BF78" i="9" l="1"/>
  <c r="BG78" i="9" s="1"/>
  <c r="BF79" i="9" l="1"/>
  <c r="BG79" i="9" s="1"/>
  <c r="BF80" i="9" l="1"/>
  <c r="BG80" i="9" s="1"/>
  <c r="BF81" i="9" l="1"/>
  <c r="BG81" i="9" s="1"/>
  <c r="BF82" i="9" l="1"/>
  <c r="BG82" i="9" s="1"/>
  <c r="BF83" i="9" l="1"/>
  <c r="BG83" i="9" s="1"/>
  <c r="BF84" i="9" l="1"/>
  <c r="BG84" i="9" s="1"/>
  <c r="BF85" i="9" l="1"/>
  <c r="BG85" i="9" s="1"/>
  <c r="BF86" i="9" l="1"/>
  <c r="BG86" i="9" s="1"/>
  <c r="BF87" i="9" l="1"/>
  <c r="BG87" i="9" s="1"/>
  <c r="BF88" i="9" l="1"/>
  <c r="BG88" i="9" s="1"/>
  <c r="BF89" i="9" l="1"/>
  <c r="BG89" i="9" s="1"/>
  <c r="BF90" i="9" l="1"/>
  <c r="BG90" i="9" s="1"/>
  <c r="BF91" i="9" l="1"/>
  <c r="BG91" i="9" s="1"/>
  <c r="BF92" i="9" l="1"/>
  <c r="BG92" i="9" s="1"/>
  <c r="BF93" i="9" l="1"/>
  <c r="BG93" i="9" s="1"/>
  <c r="BF94" i="9" l="1"/>
  <c r="BG94" i="9" s="1"/>
  <c r="BF95" i="9" l="1"/>
  <c r="BG95" i="9" s="1"/>
  <c r="BF96" i="9" l="1"/>
  <c r="BG96" i="9" s="1"/>
  <c r="BF97" i="9" l="1"/>
  <c r="BG97" i="9" s="1"/>
  <c r="BF98" i="9" l="1"/>
  <c r="BG98" i="9" s="1"/>
  <c r="BF99" i="9" l="1"/>
  <c r="BG99" i="9" s="1"/>
  <c r="BF100" i="9" l="1"/>
  <c r="BG100" i="9" s="1"/>
  <c r="BF101" i="9" l="1"/>
  <c r="BG101" i="9" s="1"/>
  <c r="BF102" i="9" l="1"/>
  <c r="BG102" i="9" s="1"/>
  <c r="BF103" i="9" l="1"/>
  <c r="BG103" i="9" s="1"/>
  <c r="BF104" i="9" l="1"/>
  <c r="BG104" i="9" s="1"/>
  <c r="BF105" i="9" l="1"/>
  <c r="BG105" i="9" s="1"/>
  <c r="BF106" i="9" l="1"/>
  <c r="BG106" i="9" s="1"/>
  <c r="BF107" i="9" l="1"/>
  <c r="BG107" i="9" s="1"/>
  <c r="BF108" i="9" l="1"/>
  <c r="BG108" i="9" s="1"/>
  <c r="BF109" i="9" l="1"/>
  <c r="BG109" i="9" s="1"/>
  <c r="BF110" i="9" l="1"/>
  <c r="BG110" i="9" s="1"/>
  <c r="BF111" i="9" l="1"/>
  <c r="BG111" i="9" s="1"/>
  <c r="BF112" i="9" l="1"/>
  <c r="BG112" i="9" s="1"/>
  <c r="BF113" i="9" l="1"/>
  <c r="BG113" i="9" s="1"/>
  <c r="BF114" i="9" l="1"/>
  <c r="BG114" i="9" s="1"/>
  <c r="BF115" i="9" l="1"/>
  <c r="BG115" i="9" s="1"/>
  <c r="BF116" i="9" l="1"/>
  <c r="BG116" i="9" s="1"/>
  <c r="BF117" i="9" l="1"/>
  <c r="BG117" i="9" s="1"/>
  <c r="BF118" i="9" l="1"/>
  <c r="BG118" i="9" s="1"/>
  <c r="BF119" i="9" l="1"/>
  <c r="BG119" i="9" s="1"/>
  <c r="BF120" i="9" l="1"/>
  <c r="BG120" i="9" s="1"/>
  <c r="BF121" i="9" l="1"/>
  <c r="BG121" i="9" s="1"/>
  <c r="BF122" i="9" l="1"/>
  <c r="BG122" i="9" s="1"/>
  <c r="BF123" i="9" l="1"/>
  <c r="BG123" i="9" s="1"/>
  <c r="BF124" i="9" l="1"/>
  <c r="BG124" i="9" s="1"/>
  <c r="BF125" i="9" l="1"/>
  <c r="BG125" i="9" s="1"/>
  <c r="BF126" i="9" l="1"/>
  <c r="BG126" i="9" s="1"/>
  <c r="BF127" i="9" l="1"/>
  <c r="BG127" i="9" s="1"/>
  <c r="BF128" i="9" l="1"/>
  <c r="BG128" i="9" s="1"/>
  <c r="BF129" i="9" l="1"/>
  <c r="BG129" i="9" s="1"/>
  <c r="BF130" i="9" l="1"/>
  <c r="BG130" i="9" s="1"/>
  <c r="BF131" i="9" l="1"/>
  <c r="BG131" i="9" s="1"/>
  <c r="BF132" i="9" l="1"/>
  <c r="BG132" i="9" s="1"/>
  <c r="BF133" i="9" l="1"/>
  <c r="BG133" i="9" s="1"/>
  <c r="BF134" i="9" l="1"/>
  <c r="BG134" i="9" s="1"/>
  <c r="BF135" i="9" l="1"/>
  <c r="BG135" i="9" s="1"/>
  <c r="BF136" i="9" l="1"/>
  <c r="BG136" i="9" s="1"/>
  <c r="BF137" i="9" l="1"/>
  <c r="BG137" i="9" s="1"/>
  <c r="BF138" i="9" l="1"/>
  <c r="BG138" i="9" s="1"/>
  <c r="BF139" i="9" l="1"/>
  <c r="BG139" i="9" s="1"/>
  <c r="BF140" i="9" l="1"/>
  <c r="BG140" i="9" s="1"/>
  <c r="BF141" i="9" l="1"/>
  <c r="BG141" i="9" s="1"/>
  <c r="BF142" i="9" l="1"/>
  <c r="BG142" i="9" s="1"/>
  <c r="BF143" i="9" l="1"/>
  <c r="BG143" i="9" s="1"/>
  <c r="BF145" i="9" l="1"/>
  <c r="BG145" i="9" s="1"/>
  <c r="BF144" i="9"/>
  <c r="BG144" i="9" s="1"/>
  <c r="BH10" i="9" l="1"/>
  <c r="BH7" i="9"/>
  <c r="BH8" i="9"/>
  <c r="BH11" i="9"/>
  <c r="BH5" i="9"/>
  <c r="BH6" i="9" s="1"/>
  <c r="BH9" i="9" l="1"/>
</calcChain>
</file>

<file path=xl/comments1.xml><?xml version="1.0" encoding="utf-8"?>
<comments xmlns="http://schemas.openxmlformats.org/spreadsheetml/2006/main">
  <authors>
    <author>user1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25</t>
        </r>
        <r>
          <rPr>
            <b/>
            <sz val="9"/>
            <color indexed="81"/>
            <rFont val="細明體"/>
            <family val="3"/>
            <charset val="136"/>
          </rPr>
          <t xml:space="preserve">年
</t>
        </r>
      </text>
    </comment>
  </commentList>
</comments>
</file>

<file path=xl/comments2.xml><?xml version="1.0" encoding="utf-8"?>
<comments xmlns="http://schemas.openxmlformats.org/spreadsheetml/2006/main">
  <authors>
    <author>user1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細明體"/>
            <family val="3"/>
            <charset val="136"/>
          </rPr>
          <t xml:space="preserve">年
</t>
        </r>
      </text>
    </comment>
  </commentList>
</comments>
</file>

<file path=xl/comments3.xml><?xml version="1.0" encoding="utf-8"?>
<comments xmlns="http://schemas.openxmlformats.org/spreadsheetml/2006/main">
  <authors>
    <author>user1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細明體"/>
            <family val="3"/>
            <charset val="136"/>
          </rPr>
          <t xml:space="preserve">年
</t>
        </r>
      </text>
    </comment>
  </commentList>
</comments>
</file>

<file path=xl/comments4.xml><?xml version="1.0" encoding="utf-8"?>
<comments xmlns="http://schemas.openxmlformats.org/spreadsheetml/2006/main">
  <authors>
    <author>user1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細明體"/>
            <family val="3"/>
            <charset val="136"/>
          </rPr>
          <t xml:space="preserve">年
</t>
        </r>
      </text>
    </comment>
  </commentList>
</comments>
</file>

<file path=xl/comments5.xml><?xml version="1.0" encoding="utf-8"?>
<comments xmlns="http://schemas.openxmlformats.org/spreadsheetml/2006/main">
  <authors>
    <author>user1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15</t>
        </r>
        <r>
          <rPr>
            <b/>
            <sz val="9"/>
            <color indexed="81"/>
            <rFont val="細明體"/>
            <family val="3"/>
            <charset val="136"/>
          </rPr>
          <t xml:space="preserve">年
</t>
        </r>
      </text>
    </comment>
  </commentList>
</comments>
</file>

<file path=xl/sharedStrings.xml><?xml version="1.0" encoding="utf-8"?>
<sst xmlns="http://schemas.openxmlformats.org/spreadsheetml/2006/main" count="10866" uniqueCount="1126">
  <si>
    <t>日期</t>
  </si>
  <si>
    <t>週_成交金額(千)</t>
    <phoneticPr fontId="2" type="noConversion"/>
  </si>
  <si>
    <t>年月</t>
  </si>
  <si>
    <t>月_成交金額(千)</t>
    <phoneticPr fontId="2" type="noConversion"/>
  </si>
  <si>
    <t>代號</t>
  </si>
  <si>
    <t>數值</t>
  </si>
  <si>
    <t>單位</t>
  </si>
  <si>
    <t>經濟成長率(GDP)–單季</t>
  </si>
  <si>
    <t>%</t>
  </si>
  <si>
    <t>NULL</t>
  </si>
  <si>
    <t>國內生產毛額(GDP)–美元</t>
  </si>
  <si>
    <t>百萬美元</t>
  </si>
  <si>
    <t>美元</t>
  </si>
  <si>
    <t>平均每人國內生產毛額(GDP)–美元</t>
  </si>
  <si>
    <t>台經院</t>
    <phoneticPr fontId="2" type="noConversion"/>
  </si>
  <si>
    <t>年月</t>
    <phoneticPr fontId="2" type="noConversion"/>
  </si>
  <si>
    <t>數值</t>
    <phoneticPr fontId="2" type="noConversion"/>
  </si>
  <si>
    <t>指標</t>
    <phoneticPr fontId="2" type="noConversion"/>
  </si>
  <si>
    <t>CPI</t>
  </si>
  <si>
    <t>CPI</t>
    <phoneticPr fontId="2" type="noConversion"/>
  </si>
  <si>
    <t>基期2016</t>
    <phoneticPr fontId="2" type="noConversion"/>
  </si>
  <si>
    <t>CPI%</t>
    <phoneticPr fontId="2" type="noConversion"/>
  </si>
  <si>
    <t>WPI</t>
    <phoneticPr fontId="2" type="noConversion"/>
  </si>
  <si>
    <t>WPI%</t>
    <phoneticPr fontId="2" type="noConversion"/>
  </si>
  <si>
    <t>E</t>
    <phoneticPr fontId="2" type="noConversion"/>
  </si>
  <si>
    <t>隔夜拆款利率</t>
    <phoneticPr fontId="2" type="noConversion"/>
  </si>
  <si>
    <t>中華經濟研究院</t>
    <phoneticPr fontId="2" type="noConversion"/>
  </si>
  <si>
    <t>M2</t>
    <phoneticPr fontId="2" type="noConversion"/>
  </si>
  <si>
    <t>M2%</t>
    <phoneticPr fontId="2" type="noConversion"/>
  </si>
  <si>
    <t>失業率</t>
    <phoneticPr fontId="2" type="noConversion"/>
  </si>
  <si>
    <t>GDP(百萬台幣)</t>
    <phoneticPr fontId="2" type="noConversion"/>
  </si>
  <si>
    <t>GDP%</t>
    <phoneticPr fontId="2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</si>
  <si>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</si>
  <si>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</si>
  <si>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</si>
  <si>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</si>
  <si>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</si>
  <si>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</si>
  <si>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</si>
  <si>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</si>
  <si>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</si>
  <si>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</si>
  <si>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</si>
  <si>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</si>
  <si>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q1</t>
  </si>
  <si>
    <t>q2</t>
  </si>
  <si>
    <t>q3</t>
  </si>
  <si>
    <t>q4</t>
  </si>
  <si>
    <t>躉售物價指數 WPI</t>
    <phoneticPr fontId="2" type="noConversion"/>
  </si>
  <si>
    <t>躉售物價指數年增率 WPI%</t>
    <phoneticPr fontId="2" type="noConversion"/>
  </si>
  <si>
    <t>消費者物價指數(CPI)</t>
  </si>
  <si>
    <t>消費者物價指數(CPI)年增率</t>
  </si>
  <si>
    <t>年度</t>
    <phoneticPr fontId="2" type="noConversion"/>
  </si>
  <si>
    <t>失業率</t>
  </si>
  <si>
    <t>失業率</t>
    <phoneticPr fontId="2" type="noConversion"/>
  </si>
  <si>
    <t>名稱</t>
  </si>
  <si>
    <t>貨幣總額年增率(M1B)期底</t>
  </si>
  <si>
    <t>貨幣總額年增率(M2)期底</t>
  </si>
  <si>
    <t>中央銀行重貼現率</t>
  </si>
  <si>
    <t>年月</t>
    <phoneticPr fontId="2" type="noConversion"/>
  </si>
  <si>
    <t>M1b%</t>
  </si>
  <si>
    <t>M1b%</t>
    <phoneticPr fontId="2" type="noConversion"/>
  </si>
  <si>
    <t>成交億</t>
    <phoneticPr fontId="2" type="noConversion"/>
  </si>
  <si>
    <t>202212</t>
  </si>
  <si>
    <t>202209</t>
  </si>
  <si>
    <t>202206</t>
  </si>
  <si>
    <t>202203</t>
  </si>
  <si>
    <t>202112</t>
  </si>
  <si>
    <t>202109</t>
  </si>
  <si>
    <t>202106</t>
  </si>
  <si>
    <t>202103</t>
  </si>
  <si>
    <t>202012</t>
  </si>
  <si>
    <t>202009</t>
  </si>
  <si>
    <t>202006</t>
  </si>
  <si>
    <t>202003</t>
  </si>
  <si>
    <t>201912</t>
  </si>
  <si>
    <t>201909</t>
  </si>
  <si>
    <t>201906</t>
  </si>
  <si>
    <t>201903</t>
  </si>
  <si>
    <t>201812</t>
  </si>
  <si>
    <t>201809</t>
  </si>
  <si>
    <t>201806</t>
  </si>
  <si>
    <t>201803</t>
  </si>
  <si>
    <t>201712</t>
  </si>
  <si>
    <t>201709</t>
  </si>
  <si>
    <t>201706</t>
  </si>
  <si>
    <t>201703</t>
  </si>
  <si>
    <t>201612</t>
  </si>
  <si>
    <t>201609</t>
  </si>
  <si>
    <t>201606</t>
  </si>
  <si>
    <t>201603</t>
  </si>
  <si>
    <t>201512</t>
  </si>
  <si>
    <t>201509</t>
  </si>
  <si>
    <t>201506</t>
  </si>
  <si>
    <t>201503</t>
  </si>
  <si>
    <t>201412</t>
  </si>
  <si>
    <t>201409</t>
  </si>
  <si>
    <t>201406</t>
  </si>
  <si>
    <t>201403</t>
  </si>
  <si>
    <t>201312</t>
  </si>
  <si>
    <t>201309</t>
  </si>
  <si>
    <t>201306</t>
  </si>
  <si>
    <t>201303</t>
  </si>
  <si>
    <t>201212</t>
  </si>
  <si>
    <t>201209</t>
  </si>
  <si>
    <t>201206</t>
  </si>
  <si>
    <t>201203</t>
  </si>
  <si>
    <t>201112</t>
  </si>
  <si>
    <t>201109</t>
  </si>
  <si>
    <t>201106</t>
  </si>
  <si>
    <t>201103</t>
  </si>
  <si>
    <t>201012</t>
  </si>
  <si>
    <t>201009</t>
  </si>
  <si>
    <t>201006</t>
  </si>
  <si>
    <t>201003</t>
  </si>
  <si>
    <t>200912</t>
  </si>
  <si>
    <t>200909</t>
  </si>
  <si>
    <t>200906</t>
  </si>
  <si>
    <t>200903</t>
  </si>
  <si>
    <t>200812</t>
  </si>
  <si>
    <t>200809</t>
  </si>
  <si>
    <t>200806</t>
  </si>
  <si>
    <t>200803</t>
  </si>
  <si>
    <t>200712</t>
  </si>
  <si>
    <t>200709</t>
  </si>
  <si>
    <t>200706</t>
  </si>
  <si>
    <t>200703</t>
  </si>
  <si>
    <t>200612</t>
  </si>
  <si>
    <t>200609</t>
  </si>
  <si>
    <t>200606</t>
  </si>
  <si>
    <t>200603</t>
  </si>
  <si>
    <t>200512</t>
  </si>
  <si>
    <t>200509</t>
  </si>
  <si>
    <t>200506</t>
  </si>
  <si>
    <t>200503</t>
  </si>
  <si>
    <t>200412</t>
  </si>
  <si>
    <t>200409</t>
  </si>
  <si>
    <t>200406</t>
  </si>
  <si>
    <t>200403</t>
  </si>
  <si>
    <t>200312</t>
  </si>
  <si>
    <t>200309</t>
  </si>
  <si>
    <t>200306</t>
  </si>
  <si>
    <t>200303</t>
  </si>
  <si>
    <t>200212</t>
  </si>
  <si>
    <t>200209</t>
  </si>
  <si>
    <t>200206</t>
  </si>
  <si>
    <t>200203</t>
  </si>
  <si>
    <t>200112</t>
  </si>
  <si>
    <t>200109</t>
  </si>
  <si>
    <t>200106</t>
  </si>
  <si>
    <t>200103</t>
  </si>
  <si>
    <t>200012</t>
  </si>
  <si>
    <t>200009</t>
  </si>
  <si>
    <t>200006</t>
  </si>
  <si>
    <t>200003</t>
  </si>
  <si>
    <t>199912</t>
  </si>
  <si>
    <t>199909</t>
  </si>
  <si>
    <t>199906</t>
  </si>
  <si>
    <t>199903</t>
  </si>
  <si>
    <t>199812</t>
  </si>
  <si>
    <t>199809</t>
  </si>
  <si>
    <t>199806</t>
  </si>
  <si>
    <t>199803</t>
  </si>
  <si>
    <t>199712</t>
  </si>
  <si>
    <t>199709</t>
  </si>
  <si>
    <t>199706</t>
  </si>
  <si>
    <t>199703</t>
  </si>
  <si>
    <t>199612</t>
  </si>
  <si>
    <t>199609</t>
  </si>
  <si>
    <t>199606</t>
  </si>
  <si>
    <t>199603</t>
  </si>
  <si>
    <t>19950</t>
  </si>
  <si>
    <t>19940</t>
  </si>
  <si>
    <t>19930</t>
  </si>
  <si>
    <t>19920</t>
  </si>
  <si>
    <t>19910</t>
  </si>
  <si>
    <t>19900</t>
  </si>
  <si>
    <t>19890</t>
  </si>
  <si>
    <t>19880</t>
  </si>
  <si>
    <t>19870</t>
  </si>
  <si>
    <t>年季</t>
    <phoneticPr fontId="2" type="noConversion"/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</si>
  <si>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</si>
  <si>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</si>
  <si>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</si>
  <si>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</si>
  <si>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</si>
  <si>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</si>
  <si>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</si>
  <si>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</si>
  <si>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</si>
  <si>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</si>
  <si>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</si>
  <si>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</si>
  <si>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</si>
  <si>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</si>
  <si>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</si>
  <si>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</si>
  <si>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</si>
  <si>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</si>
  <si>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</si>
  <si>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</si>
  <si>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</si>
  <si>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</si>
  <si>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</si>
  <si>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</si>
  <si>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</si>
  <si>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</si>
  <si>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</si>
  <si>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</si>
  <si>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</si>
  <si>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</si>
  <si>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</si>
  <si>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</si>
  <si>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</si>
  <si>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</si>
  <si>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</si>
  <si>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GDP</t>
    <phoneticPr fontId="2" type="noConversion"/>
  </si>
  <si>
    <t>人均GDP</t>
  </si>
  <si>
    <t>人均GDP</t>
    <phoneticPr fontId="2" type="noConversion"/>
  </si>
  <si>
    <t>M1b</t>
    <phoneticPr fontId="2" type="noConversion"/>
  </si>
  <si>
    <t>M1b%</t>
    <phoneticPr fontId="2" type="noConversion"/>
  </si>
  <si>
    <t>貼現</t>
    <phoneticPr fontId="2" type="noConversion"/>
  </si>
  <si>
    <t>失業</t>
    <phoneticPr fontId="2" type="noConversion"/>
  </si>
  <si>
    <t>貨幣總額(M1B)日平均</t>
  </si>
  <si>
    <t>億(NT$)</t>
  </si>
  <si>
    <t>貨幣總額(M2)日平均</t>
  </si>
  <si>
    <t>人均GDP</t>
    <phoneticPr fontId="2" type="noConversion"/>
  </si>
  <si>
    <t>CPI</t>
    <phoneticPr fontId="2" type="noConversion"/>
  </si>
  <si>
    <t>M</t>
    <phoneticPr fontId="2" type="noConversion"/>
  </si>
  <si>
    <t>農曆年</t>
    <phoneticPr fontId="2" type="noConversion"/>
  </si>
  <si>
    <t>YY</t>
    <phoneticPr fontId="2" type="noConversion"/>
  </si>
  <si>
    <t>L1</t>
    <phoneticPr fontId="2" type="noConversion"/>
  </si>
  <si>
    <t>L2</t>
    <phoneticPr fontId="2" type="noConversion"/>
  </si>
  <si>
    <t>model1</t>
    <phoneticPr fontId="2" type="noConversion"/>
  </si>
  <si>
    <t>model2</t>
    <phoneticPr fontId="2" type="noConversion"/>
  </si>
  <si>
    <t>Model1</t>
    <phoneticPr fontId="2" type="noConversion"/>
  </si>
  <si>
    <t>%</t>
    <phoneticPr fontId="2" type="noConversion"/>
  </si>
  <si>
    <t>ABS%</t>
    <phoneticPr fontId="2" type="noConversion"/>
  </si>
  <si>
    <t>主計處</t>
    <phoneticPr fontId="2" type="noConversion"/>
  </si>
  <si>
    <t>外銷訂單</t>
    <phoneticPr fontId="2" type="noConversion"/>
  </si>
  <si>
    <t>市場</t>
    <phoneticPr fontId="2" type="noConversion"/>
  </si>
  <si>
    <t>市場指標</t>
    <phoneticPr fontId="2" type="noConversion"/>
  </si>
  <si>
    <t>不明顯變數</t>
    <phoneticPr fontId="2" type="noConversion"/>
  </si>
  <si>
    <t>匯率</t>
    <phoneticPr fontId="2" type="noConversion"/>
  </si>
  <si>
    <t>外資</t>
    <phoneticPr fontId="2" type="noConversion"/>
  </si>
  <si>
    <t>躉售物價指數</t>
    <phoneticPr fontId="2" type="noConversion"/>
  </si>
  <si>
    <t>經濟成長率</t>
    <phoneticPr fontId="2" type="noConversion"/>
  </si>
  <si>
    <t>預估成交金額</t>
    <phoneticPr fontId="2" type="noConversion"/>
  </si>
  <si>
    <t>格式：轉置排行/總經指標–總經指標代號表//文字///日期//否//否</t>
  </si>
  <si>
    <t>基準日:最近一日</t>
  </si>
  <si>
    <t>更新標題:是</t>
  </si>
  <si>
    <t>表格欄位/代號種類^=^Z^;^週期編號^=^D^;^AllCMenuIDs^=^M050,M050^;^是否轉置^=^True^;^檢視方式^=^2^;^AllFields^=^年月,數值^;^MainTable^=^^;^ListType^=^B010^;^SelectDate^=^TOP 1|TOP 200^;^SelectCMenuID^=^M050^;^SelectDate種類^=^1|1^;^AllFieldsNO^=^,^;^自訂欄位公式^=^|^;^自訂欄位Where條件^=^|^;^多期數值處理方式^=^1|1^;^多欄指定個股方式^=^^;^多欄指定個股^=^^;^多欄指定群組名稱^=^^;^欄位顯示狀態^=^1|1^;^欄位轉換日期方式^=^|月^;^欄位排序方式^=^|^;^欄位採用各期最新^=^|^;^樣本表系統定義全部代號^=^B010^;^單項目比較欄位^=^^;^單項目比較欄位編號^=^^;^表格類型^=^</t>
  </si>
  <si>
    <t>資料日期/</t>
  </si>
  <si>
    <t>參考標題</t>
  </si>
  <si>
    <t>重要總體經濟數據.年月/每一期/最近/1/遞減/月//</t>
  </si>
  <si>
    <t>重要總體經濟數據.數值/每一期/最近/200/遞減/月//</t>
  </si>
  <si>
    <t>重要總體經濟數據.數值</t>
  </si>
  <si>
    <t>202209數值</t>
  </si>
  <si>
    <t>202208數值</t>
  </si>
  <si>
    <t>202207數值</t>
  </si>
  <si>
    <t>202206數值</t>
  </si>
  <si>
    <t>202205數值</t>
  </si>
  <si>
    <t>202204數值</t>
  </si>
  <si>
    <t>202203數值</t>
  </si>
  <si>
    <t>202202數值</t>
  </si>
  <si>
    <t>202201數值</t>
  </si>
  <si>
    <t>202112數值</t>
  </si>
  <si>
    <t>202111數值</t>
  </si>
  <si>
    <t>202110數值</t>
  </si>
  <si>
    <t>202109數值</t>
  </si>
  <si>
    <t>202108數值</t>
  </si>
  <si>
    <t>202107數值</t>
  </si>
  <si>
    <t>202106數值</t>
  </si>
  <si>
    <t>202105數值</t>
  </si>
  <si>
    <t>202104數值</t>
  </si>
  <si>
    <t>202103數值</t>
  </si>
  <si>
    <t>202102數值</t>
  </si>
  <si>
    <t>202101數值</t>
  </si>
  <si>
    <t>202012數值</t>
  </si>
  <si>
    <t>202011數值</t>
  </si>
  <si>
    <t>202010數值</t>
  </si>
  <si>
    <t>202009數值</t>
  </si>
  <si>
    <t>202008數值</t>
  </si>
  <si>
    <t>202007數值</t>
  </si>
  <si>
    <t>202006數值</t>
  </si>
  <si>
    <t>202005數值</t>
  </si>
  <si>
    <t>202004數值</t>
  </si>
  <si>
    <t>202003數值</t>
  </si>
  <si>
    <t>202002數值</t>
  </si>
  <si>
    <t>202001數值</t>
  </si>
  <si>
    <t>201912數值</t>
  </si>
  <si>
    <t>201911數值</t>
  </si>
  <si>
    <t>201910數值</t>
  </si>
  <si>
    <t>201909數值</t>
  </si>
  <si>
    <t>201908數值</t>
  </si>
  <si>
    <t>201907數值</t>
  </si>
  <si>
    <t>201906數值</t>
  </si>
  <si>
    <t>201905數值</t>
  </si>
  <si>
    <t>201904數值</t>
  </si>
  <si>
    <t>201903數值</t>
  </si>
  <si>
    <t>201902數值</t>
  </si>
  <si>
    <t>201901數值</t>
  </si>
  <si>
    <t>201812數值</t>
  </si>
  <si>
    <t>201811數值</t>
  </si>
  <si>
    <t>201810數值</t>
  </si>
  <si>
    <t>201809數值</t>
  </si>
  <si>
    <t>201808數值</t>
  </si>
  <si>
    <t>201807數值</t>
  </si>
  <si>
    <t>201806數值</t>
  </si>
  <si>
    <t>201805數值</t>
  </si>
  <si>
    <t>201804數值</t>
  </si>
  <si>
    <t>201803數值</t>
  </si>
  <si>
    <t>201802數值</t>
  </si>
  <si>
    <t>201801數值</t>
  </si>
  <si>
    <t>201712數值</t>
  </si>
  <si>
    <t>201711數值</t>
  </si>
  <si>
    <t>201710數值</t>
  </si>
  <si>
    <t>201709數值</t>
  </si>
  <si>
    <t>201708數值</t>
  </si>
  <si>
    <t>201707數值</t>
  </si>
  <si>
    <t>201706數值</t>
  </si>
  <si>
    <t>201705數值</t>
  </si>
  <si>
    <t>201704數值</t>
  </si>
  <si>
    <t>201703數值</t>
  </si>
  <si>
    <t>201702數值</t>
  </si>
  <si>
    <t>201701數值</t>
  </si>
  <si>
    <t>201612數值</t>
  </si>
  <si>
    <t>201611數值</t>
  </si>
  <si>
    <t>201610數值</t>
  </si>
  <si>
    <t>201609數值</t>
  </si>
  <si>
    <t>201608數值</t>
  </si>
  <si>
    <t>201607數值</t>
  </si>
  <si>
    <t>201606數值</t>
  </si>
  <si>
    <t>201605數值</t>
  </si>
  <si>
    <t>201604數值</t>
  </si>
  <si>
    <t>201603數值</t>
  </si>
  <si>
    <t>201602數值</t>
  </si>
  <si>
    <t>201601數值</t>
  </si>
  <si>
    <t>201512數值</t>
  </si>
  <si>
    <t>201511數值</t>
  </si>
  <si>
    <t>201510數值</t>
  </si>
  <si>
    <t>201509數值</t>
  </si>
  <si>
    <t>201508數值</t>
  </si>
  <si>
    <t>201507數值</t>
  </si>
  <si>
    <t>201506數值</t>
  </si>
  <si>
    <t>201505數值</t>
  </si>
  <si>
    <t>201504數值</t>
  </si>
  <si>
    <t>201503數值</t>
  </si>
  <si>
    <t>201502數值</t>
  </si>
  <si>
    <t>201501數值</t>
  </si>
  <si>
    <t>201412數值</t>
  </si>
  <si>
    <t>201411數值</t>
  </si>
  <si>
    <t>201410數值</t>
  </si>
  <si>
    <t>201409數值</t>
  </si>
  <si>
    <t>201408數值</t>
  </si>
  <si>
    <t>201407數值</t>
  </si>
  <si>
    <t>201406數值</t>
  </si>
  <si>
    <t>201405數值</t>
  </si>
  <si>
    <t>201404數值</t>
  </si>
  <si>
    <t>201403數值</t>
  </si>
  <si>
    <t>201402數值</t>
  </si>
  <si>
    <t>201401數值</t>
  </si>
  <si>
    <t>201312數值</t>
  </si>
  <si>
    <t>201311數值</t>
  </si>
  <si>
    <t>201310數值</t>
  </si>
  <si>
    <t>201309數值</t>
  </si>
  <si>
    <t>201308數值</t>
  </si>
  <si>
    <t>201307數值</t>
  </si>
  <si>
    <t>201306數值</t>
  </si>
  <si>
    <t>201305數值</t>
  </si>
  <si>
    <t>201304數值</t>
  </si>
  <si>
    <t>201303數值</t>
  </si>
  <si>
    <t>201302數值</t>
  </si>
  <si>
    <t>201301數值</t>
  </si>
  <si>
    <t>201212數值</t>
  </si>
  <si>
    <t>201211數值</t>
  </si>
  <si>
    <t>201210數值</t>
  </si>
  <si>
    <t>201209數值</t>
  </si>
  <si>
    <t>201208數值</t>
  </si>
  <si>
    <t>201207數值</t>
  </si>
  <si>
    <t>201206數值</t>
  </si>
  <si>
    <t>201205數值</t>
  </si>
  <si>
    <t>201204數值</t>
  </si>
  <si>
    <t>201203數值</t>
  </si>
  <si>
    <t>201202數值</t>
  </si>
  <si>
    <t>201201數值</t>
  </si>
  <si>
    <t>201112數值</t>
  </si>
  <si>
    <t>201111數值</t>
  </si>
  <si>
    <t>201110數值</t>
  </si>
  <si>
    <t>201109數值</t>
  </si>
  <si>
    <t>201108數值</t>
  </si>
  <si>
    <t>201107數值</t>
  </si>
  <si>
    <t>201106數值</t>
  </si>
  <si>
    <t>201105數值</t>
  </si>
  <si>
    <t>201104數值</t>
  </si>
  <si>
    <t>201103數值</t>
  </si>
  <si>
    <t>201102數值</t>
  </si>
  <si>
    <t>201101數值</t>
  </si>
  <si>
    <t>201012數值</t>
  </si>
  <si>
    <t>201011數值</t>
  </si>
  <si>
    <t>201010數值</t>
  </si>
  <si>
    <t>201009數值</t>
  </si>
  <si>
    <t>201008數值</t>
  </si>
  <si>
    <t>201007數值</t>
  </si>
  <si>
    <t>201006數值</t>
  </si>
  <si>
    <t>201005數值</t>
  </si>
  <si>
    <t>201004數值</t>
  </si>
  <si>
    <t>201003數值</t>
  </si>
  <si>
    <t>201002數值</t>
  </si>
  <si>
    <t>201001數值</t>
  </si>
  <si>
    <t>200912數值</t>
  </si>
  <si>
    <t>200911數值</t>
  </si>
  <si>
    <t>200910數值</t>
  </si>
  <si>
    <t>200909數值</t>
  </si>
  <si>
    <t>200908數值</t>
  </si>
  <si>
    <t>200907數值</t>
  </si>
  <si>
    <t>200906數值</t>
  </si>
  <si>
    <t>200905數值</t>
  </si>
  <si>
    <t>200904數值</t>
  </si>
  <si>
    <t>200903數值</t>
  </si>
  <si>
    <t>200902數值</t>
  </si>
  <si>
    <t>200901數值</t>
  </si>
  <si>
    <t>200812數值</t>
  </si>
  <si>
    <t>200811數值</t>
  </si>
  <si>
    <t>200810數值</t>
  </si>
  <si>
    <t>200809數值</t>
  </si>
  <si>
    <t>200808數值</t>
  </si>
  <si>
    <t>200807數值</t>
  </si>
  <si>
    <t>200806數值</t>
  </si>
  <si>
    <t>200805數值</t>
  </si>
  <si>
    <t>200804數值</t>
  </si>
  <si>
    <t>200803數值</t>
  </si>
  <si>
    <t>200802數值</t>
  </si>
  <si>
    <t>200801數值</t>
  </si>
  <si>
    <t>200712數值</t>
  </si>
  <si>
    <t>200711數值</t>
  </si>
  <si>
    <t>200710數值</t>
  </si>
  <si>
    <t>200709數值</t>
  </si>
  <si>
    <t>200708數值</t>
  </si>
  <si>
    <t>200707數值</t>
  </si>
  <si>
    <t>200706數值</t>
  </si>
  <si>
    <t>200705數值</t>
  </si>
  <si>
    <t>200704數值</t>
  </si>
  <si>
    <t>200703數值</t>
  </si>
  <si>
    <t>200702數值</t>
  </si>
  <si>
    <t>200701數值</t>
  </si>
  <si>
    <t>200612數值</t>
  </si>
  <si>
    <t>200611數值</t>
  </si>
  <si>
    <t>200610數值</t>
  </si>
  <si>
    <t>200609數值</t>
  </si>
  <si>
    <t>12300</t>
  </si>
  <si>
    <t>12301</t>
  </si>
  <si>
    <t>貨幣總額年增率(M1B)期底</t>
    <phoneticPr fontId="2" type="noConversion"/>
  </si>
  <si>
    <t>貨幣總額年增率(M1B)日平均</t>
    <phoneticPr fontId="2" type="noConversion"/>
  </si>
  <si>
    <t>202209年月</t>
  </si>
  <si>
    <t>200608數值</t>
  </si>
  <si>
    <t>200607數值</t>
  </si>
  <si>
    <t>200606數值</t>
  </si>
  <si>
    <t>200605數值</t>
  </si>
  <si>
    <t>200604數值</t>
  </si>
  <si>
    <t>200603數值</t>
  </si>
  <si>
    <t>200602數值</t>
  </si>
  <si>
    <t>12500</t>
    <phoneticPr fontId="2" type="noConversion"/>
  </si>
  <si>
    <t>12501</t>
    <phoneticPr fontId="2" type="noConversion"/>
  </si>
  <si>
    <t>貨幣總額年增率(M2)期底</t>
    <phoneticPr fontId="2" type="noConversion"/>
  </si>
  <si>
    <t>貨幣總額年增率(M2)日平均</t>
    <phoneticPr fontId="2" type="noConversion"/>
  </si>
  <si>
    <t>天</t>
    <phoneticPr fontId="2" type="noConversion"/>
  </si>
  <si>
    <t>交易天數</t>
    <phoneticPr fontId="2" type="noConversion"/>
  </si>
  <si>
    <t>twa00</t>
    <phoneticPr fontId="2" type="noConversion"/>
  </si>
  <si>
    <t>twa01</t>
  </si>
  <si>
    <t>twa02</t>
  </si>
  <si>
    <t>twa03</t>
  </si>
  <si>
    <t>twa04</t>
  </si>
  <si>
    <t>twa05</t>
  </si>
  <si>
    <t>twa06</t>
  </si>
  <si>
    <t>twa07</t>
  </si>
  <si>
    <t>twa08</t>
  </si>
  <si>
    <t>twa09</t>
  </si>
  <si>
    <t>twa10</t>
  </si>
  <si>
    <t>twa11</t>
  </si>
  <si>
    <t>twa12</t>
  </si>
  <si>
    <t>twa13</t>
  </si>
  <si>
    <t>twa14</t>
  </si>
  <si>
    <t>twa15</t>
  </si>
  <si>
    <t>twa16</t>
  </si>
  <si>
    <t>twa17</t>
  </si>
  <si>
    <t>twa18</t>
  </si>
  <si>
    <t>twa19</t>
  </si>
  <si>
    <t>twa20</t>
  </si>
  <si>
    <t>twa21</t>
  </si>
  <si>
    <t>twa22</t>
  </si>
  <si>
    <t>twa23</t>
  </si>
  <si>
    <t>twa24</t>
  </si>
  <si>
    <t>twa25</t>
  </si>
  <si>
    <t>twa26</t>
  </si>
  <si>
    <t>twa27</t>
  </si>
  <si>
    <t>twa28</t>
  </si>
  <si>
    <t>twa29</t>
  </si>
  <si>
    <t>twa30</t>
  </si>
  <si>
    <t>twa31</t>
  </si>
  <si>
    <t>twa32</t>
  </si>
  <si>
    <t>twa33</t>
  </si>
  <si>
    <t>twa34</t>
  </si>
  <si>
    <t>twa35</t>
  </si>
  <si>
    <t>twa36</t>
  </si>
  <si>
    <t>twa37</t>
  </si>
  <si>
    <t>twa38</t>
  </si>
  <si>
    <t>twa39</t>
  </si>
  <si>
    <t>twa40</t>
  </si>
  <si>
    <t>twa41</t>
  </si>
  <si>
    <t>twa42</t>
  </si>
  <si>
    <t>twa43</t>
  </si>
  <si>
    <t>twa44</t>
  </si>
  <si>
    <t>twa45</t>
  </si>
  <si>
    <t>twa46</t>
  </si>
  <si>
    <t>twa47</t>
  </si>
  <si>
    <t>twa48</t>
  </si>
  <si>
    <t>twa49</t>
  </si>
  <si>
    <t>twa50</t>
  </si>
  <si>
    <t>twa51</t>
  </si>
  <si>
    <t>twa52</t>
  </si>
  <si>
    <t>twa53</t>
  </si>
  <si>
    <t>twa54</t>
  </si>
  <si>
    <t>twa55</t>
  </si>
  <si>
    <t>twa56</t>
  </si>
  <si>
    <t>twa57</t>
  </si>
  <si>
    <t>twa58</t>
  </si>
  <si>
    <t>twa59</t>
  </si>
  <si>
    <t>twa60</t>
  </si>
  <si>
    <t>twa61</t>
  </si>
  <si>
    <t>twa62</t>
  </si>
  <si>
    <t>twa63</t>
  </si>
  <si>
    <t>twa64</t>
  </si>
  <si>
    <t>twa65</t>
  </si>
  <si>
    <t>twa66</t>
  </si>
  <si>
    <t>twa67</t>
  </si>
  <si>
    <t>twa68</t>
  </si>
  <si>
    <t>twa69</t>
  </si>
  <si>
    <t>twa70</t>
  </si>
  <si>
    <t>twa71</t>
  </si>
  <si>
    <t>twa72</t>
  </si>
  <si>
    <t>twa73</t>
  </si>
  <si>
    <t>twa74</t>
  </si>
  <si>
    <t>twa75</t>
  </si>
  <si>
    <t>twa76</t>
  </si>
  <si>
    <t>twa77</t>
  </si>
  <si>
    <t>twa78</t>
  </si>
  <si>
    <t>twa79</t>
  </si>
  <si>
    <t>twa80</t>
  </si>
  <si>
    <t>twa81</t>
  </si>
  <si>
    <t>twa82</t>
  </si>
  <si>
    <t>twa83</t>
  </si>
  <si>
    <t>twa84</t>
  </si>
  <si>
    <t>twa85</t>
  </si>
  <si>
    <t>twa86</t>
  </si>
  <si>
    <t>twa87</t>
  </si>
  <si>
    <t>twa88</t>
  </si>
  <si>
    <t>twa89</t>
  </si>
  <si>
    <t>twa90</t>
  </si>
  <si>
    <t>twa91</t>
  </si>
  <si>
    <t>twa92</t>
  </si>
  <si>
    <t>twa93</t>
  </si>
  <si>
    <t>twa94</t>
  </si>
  <si>
    <t>twa95</t>
  </si>
  <si>
    <t>twa96</t>
  </si>
  <si>
    <t>twa97</t>
  </si>
  <si>
    <t>twa98</t>
  </si>
  <si>
    <t>twa99</t>
  </si>
  <si>
    <t>twa100</t>
  </si>
  <si>
    <t>twa101</t>
  </si>
  <si>
    <t>twa102</t>
  </si>
  <si>
    <t>twa103</t>
  </si>
  <si>
    <t>twa104</t>
  </si>
  <si>
    <t>twa105</t>
  </si>
  <si>
    <t>twa106</t>
  </si>
  <si>
    <t>twa107</t>
  </si>
  <si>
    <t>twa108</t>
  </si>
  <si>
    <t>twa109</t>
  </si>
  <si>
    <t>twa110</t>
  </si>
  <si>
    <t>twa111</t>
  </si>
  <si>
    <t>twa112</t>
  </si>
  <si>
    <t>twa113</t>
  </si>
  <si>
    <t>twa114</t>
  </si>
  <si>
    <t>twa115</t>
  </si>
  <si>
    <t>twa116</t>
  </si>
  <si>
    <t>twa117</t>
  </si>
  <si>
    <t>twa118</t>
  </si>
  <si>
    <t>twa119</t>
  </si>
  <si>
    <t>twa120</t>
  </si>
  <si>
    <t>twa121</t>
  </si>
  <si>
    <t>twa122</t>
  </si>
  <si>
    <t>twa123</t>
  </si>
  <si>
    <t>twa124</t>
  </si>
  <si>
    <t>twa125</t>
  </si>
  <si>
    <t>twa126</t>
  </si>
  <si>
    <t>twa127</t>
  </si>
  <si>
    <t>twa128</t>
  </si>
  <si>
    <t>twa129</t>
  </si>
  <si>
    <t>twa130</t>
  </si>
  <si>
    <t>twa131</t>
  </si>
  <si>
    <t>twa132</t>
  </si>
  <si>
    <t>twa133</t>
  </si>
  <si>
    <t>twa134</t>
  </si>
  <si>
    <t>twa135</t>
  </si>
  <si>
    <t>twa136</t>
  </si>
  <si>
    <t>twa137</t>
  </si>
  <si>
    <t>twa138</t>
  </si>
  <si>
    <t>twa139</t>
  </si>
  <si>
    <t>twa140</t>
  </si>
  <si>
    <t>twa141</t>
  </si>
  <si>
    <t>twa142</t>
  </si>
  <si>
    <t>twa143</t>
  </si>
  <si>
    <t>twa144</t>
  </si>
  <si>
    <t>twa145</t>
  </si>
  <si>
    <t>twa146</t>
  </si>
  <si>
    <t>twa147</t>
  </si>
  <si>
    <t>twa148</t>
  </si>
  <si>
    <t>twa149</t>
  </si>
  <si>
    <t>twa150</t>
  </si>
  <si>
    <t>twa151</t>
  </si>
  <si>
    <t>twa152</t>
  </si>
  <si>
    <t>twa153</t>
  </si>
  <si>
    <t>twa154</t>
  </si>
  <si>
    <t>twa155</t>
  </si>
  <si>
    <t>twa156</t>
  </si>
  <si>
    <t>twa157</t>
  </si>
  <si>
    <t>twa158</t>
  </si>
  <si>
    <t>twa159</t>
  </si>
  <si>
    <t>twa160</t>
  </si>
  <si>
    <t>twa161</t>
  </si>
  <si>
    <t>twa162</t>
  </si>
  <si>
    <t>twa163</t>
  </si>
  <si>
    <t>twa164</t>
  </si>
  <si>
    <t>twa165</t>
  </si>
  <si>
    <t>twa166</t>
  </si>
  <si>
    <t>twa167</t>
  </si>
  <si>
    <t>twa168</t>
  </si>
  <si>
    <t>twa169</t>
  </si>
  <si>
    <t>twa170</t>
  </si>
  <si>
    <t>twa171</t>
  </si>
  <si>
    <t>twa172</t>
  </si>
  <si>
    <t>twa173</t>
  </si>
  <si>
    <t>twa174</t>
  </si>
  <si>
    <t>twa175</t>
  </si>
  <si>
    <t>twa176</t>
  </si>
  <si>
    <t>twa177</t>
  </si>
  <si>
    <t>twa178</t>
  </si>
  <si>
    <t>twa179</t>
  </si>
  <si>
    <t>twa180</t>
  </si>
  <si>
    <t>twa181</t>
  </si>
  <si>
    <t>twa182</t>
  </si>
  <si>
    <t>twa183</t>
  </si>
  <si>
    <t>twa184</t>
  </si>
  <si>
    <t>twa185</t>
  </si>
  <si>
    <t>twa186</t>
  </si>
  <si>
    <t>twa187</t>
  </si>
  <si>
    <t>twa188</t>
  </si>
  <si>
    <t>twa189</t>
  </si>
  <si>
    <t>twa190</t>
  </si>
  <si>
    <t>twa191</t>
  </si>
  <si>
    <t>twa192</t>
  </si>
  <si>
    <t>twa193</t>
  </si>
  <si>
    <t>twa194</t>
  </si>
  <si>
    <t>twa195</t>
  </si>
  <si>
    <t>twa196</t>
  </si>
  <si>
    <t>twa197</t>
  </si>
  <si>
    <t>twa198</t>
  </si>
  <si>
    <t>twa199</t>
  </si>
  <si>
    <t>twa200</t>
  </si>
  <si>
    <t>twa201</t>
  </si>
  <si>
    <t>twa202</t>
  </si>
  <si>
    <t>twa203</t>
  </si>
  <si>
    <t>twa204</t>
  </si>
  <si>
    <t>twa205</t>
  </si>
  <si>
    <t>twa206</t>
  </si>
  <si>
    <t>twa207</t>
  </si>
  <si>
    <t>twa208</t>
  </si>
  <si>
    <t>twa209</t>
  </si>
  <si>
    <t>twa210</t>
  </si>
  <si>
    <t>twa211</t>
  </si>
  <si>
    <t>twa212</t>
  </si>
  <si>
    <t>twa213</t>
  </si>
  <si>
    <t>twa214</t>
  </si>
  <si>
    <t>twa215</t>
  </si>
  <si>
    <t>twa216</t>
  </si>
  <si>
    <t>twa217</t>
  </si>
  <si>
    <t>twa218</t>
  </si>
  <si>
    <t>twa219</t>
  </si>
  <si>
    <t>twa220</t>
  </si>
  <si>
    <t>twa221</t>
  </si>
  <si>
    <t>twa222</t>
  </si>
  <si>
    <t>twa223</t>
  </si>
  <si>
    <t>twa224</t>
  </si>
  <si>
    <t>twa225</t>
  </si>
  <si>
    <t>twa226</t>
  </si>
  <si>
    <t>twa227</t>
  </si>
  <si>
    <t>twa228</t>
  </si>
  <si>
    <t>twa229</t>
  </si>
  <si>
    <t>twa230</t>
  </si>
  <si>
    <t>twa231</t>
  </si>
  <si>
    <t>twa232</t>
  </si>
  <si>
    <t>twa233</t>
  </si>
  <si>
    <t>twa234</t>
  </si>
  <si>
    <t>twa235</t>
  </si>
  <si>
    <t>twa236</t>
  </si>
  <si>
    <t>twa237</t>
  </si>
  <si>
    <t>twa238</t>
  </si>
  <si>
    <t>twa239</t>
  </si>
  <si>
    <t>twa240</t>
  </si>
  <si>
    <t>twa241</t>
  </si>
  <si>
    <t>twa242</t>
  </si>
  <si>
    <t>twa243</t>
  </si>
  <si>
    <t>twa244</t>
  </si>
  <si>
    <t>twa245</t>
  </si>
  <si>
    <t>twa246</t>
  </si>
  <si>
    <t>twa247</t>
  </si>
  <si>
    <t>twa248</t>
  </si>
  <si>
    <t>twa249</t>
  </si>
  <si>
    <t>twa250</t>
  </si>
  <si>
    <t>twa251</t>
  </si>
  <si>
    <t>twa252</t>
  </si>
  <si>
    <t>twa253</t>
  </si>
  <si>
    <t>twa254</t>
  </si>
  <si>
    <t>twa255</t>
  </si>
  <si>
    <t>twa256</t>
  </si>
  <si>
    <t>twa257</t>
  </si>
  <si>
    <t>twa258</t>
  </si>
  <si>
    <t>twa259</t>
  </si>
  <si>
    <t>twa260</t>
  </si>
  <si>
    <t>twa261</t>
  </si>
  <si>
    <t>twa262</t>
  </si>
  <si>
    <t>twa263</t>
  </si>
  <si>
    <t>twa264</t>
  </si>
  <si>
    <t>twa265</t>
  </si>
  <si>
    <t>twa266</t>
  </si>
  <si>
    <t>twa267</t>
  </si>
  <si>
    <t>twa268</t>
  </si>
  <si>
    <t>twa269</t>
  </si>
  <si>
    <t>twa270</t>
  </si>
  <si>
    <t>twa271</t>
  </si>
  <si>
    <t>twa272</t>
  </si>
  <si>
    <t>twa273</t>
  </si>
  <si>
    <t>twa274</t>
  </si>
  <si>
    <t>twa275</t>
  </si>
  <si>
    <t>twa276</t>
  </si>
  <si>
    <t>twa277</t>
  </si>
  <si>
    <t>twa278</t>
  </si>
  <si>
    <t>twa279</t>
  </si>
  <si>
    <t>twa280</t>
  </si>
  <si>
    <t>twa281</t>
  </si>
  <si>
    <t>twa282</t>
  </si>
  <si>
    <t>twa283</t>
  </si>
  <si>
    <t>twa284</t>
  </si>
  <si>
    <t>twa285</t>
  </si>
  <si>
    <t>twa286</t>
  </si>
  <si>
    <t>twa287</t>
  </si>
  <si>
    <t>twa288</t>
  </si>
  <si>
    <t>twa289</t>
  </si>
  <si>
    <t>twa290</t>
  </si>
  <si>
    <t>twa291</t>
  </si>
  <si>
    <t>twa292</t>
  </si>
  <si>
    <t>twa293</t>
  </si>
  <si>
    <t>twa294</t>
  </si>
  <si>
    <t>twa295</t>
  </si>
  <si>
    <t>twa296</t>
  </si>
  <si>
    <t>twa297</t>
  </si>
  <si>
    <t>twa298</t>
  </si>
  <si>
    <t>twa299</t>
  </si>
  <si>
    <t>twa300</t>
  </si>
  <si>
    <t>twa301</t>
  </si>
  <si>
    <t>twa302</t>
  </si>
  <si>
    <t>twa303</t>
  </si>
  <si>
    <t>twa304</t>
  </si>
  <si>
    <t>twa305</t>
  </si>
  <si>
    <t>twa306</t>
  </si>
  <si>
    <t>twa307</t>
  </si>
  <si>
    <t>twa308</t>
  </si>
  <si>
    <t>twa309</t>
  </si>
  <si>
    <t>twa310</t>
  </si>
  <si>
    <t>twa311</t>
  </si>
  <si>
    <t>twa312</t>
  </si>
  <si>
    <t>twa313</t>
  </si>
  <si>
    <t>twa314</t>
  </si>
  <si>
    <t>twa315</t>
  </si>
  <si>
    <t>twa316</t>
  </si>
  <si>
    <t>twa317</t>
  </si>
  <si>
    <t>twa318</t>
  </si>
  <si>
    <t>twa319</t>
  </si>
  <si>
    <t>twa320</t>
  </si>
  <si>
    <t>twa321</t>
  </si>
  <si>
    <t>twa322</t>
  </si>
  <si>
    <t>twa323</t>
  </si>
  <si>
    <t>twa324</t>
  </si>
  <si>
    <t>twa325</t>
  </si>
  <si>
    <t>twa326</t>
  </si>
  <si>
    <t>twa327</t>
  </si>
  <si>
    <t>twa328</t>
  </si>
  <si>
    <t>twa329</t>
  </si>
  <si>
    <t>twa330</t>
  </si>
  <si>
    <t>twa331</t>
  </si>
  <si>
    <t>twa332</t>
  </si>
  <si>
    <t>twa333</t>
  </si>
  <si>
    <t>twa334</t>
  </si>
  <si>
    <t>twa335</t>
  </si>
  <si>
    <t>twa336</t>
  </si>
  <si>
    <t>twa337</t>
  </si>
  <si>
    <t>twa338</t>
  </si>
  <si>
    <t>twa339</t>
  </si>
  <si>
    <t>twa340</t>
  </si>
  <si>
    <t>twa341</t>
  </si>
  <si>
    <t>twa342</t>
  </si>
  <si>
    <t>twa343</t>
  </si>
  <si>
    <t>twa344</t>
  </si>
  <si>
    <t>twa345</t>
  </si>
  <si>
    <t>twa346</t>
  </si>
  <si>
    <t>twa347</t>
  </si>
  <si>
    <t>twa348</t>
  </si>
  <si>
    <t>twa349</t>
  </si>
  <si>
    <t>twa350</t>
  </si>
  <si>
    <t>twa351</t>
  </si>
  <si>
    <t>twa352</t>
  </si>
  <si>
    <t>twa353</t>
  </si>
  <si>
    <t>twa354</t>
  </si>
  <si>
    <t>twa355</t>
  </si>
  <si>
    <t>twa356</t>
  </si>
  <si>
    <t>twa357</t>
  </si>
  <si>
    <t>twa358</t>
  </si>
  <si>
    <t>twa359</t>
  </si>
  <si>
    <t>twa360</t>
  </si>
  <si>
    <t>twa361</t>
  </si>
  <si>
    <t>twa362</t>
  </si>
  <si>
    <t>twa363</t>
  </si>
  <si>
    <t>twa364</t>
  </si>
  <si>
    <t>twa365</t>
  </si>
  <si>
    <t>twa366</t>
  </si>
  <si>
    <t>twa367</t>
  </si>
  <si>
    <t>twa368</t>
  </si>
  <si>
    <t>twa369</t>
  </si>
  <si>
    <t>twa370</t>
  </si>
  <si>
    <t>twa371</t>
  </si>
  <si>
    <t>twa372</t>
  </si>
  <si>
    <t>twa373</t>
  </si>
  <si>
    <t>twa374</t>
  </si>
  <si>
    <t>twa375</t>
  </si>
  <si>
    <t>twa376</t>
  </si>
  <si>
    <t>twa377</t>
  </si>
  <si>
    <t>twa378</t>
  </si>
  <si>
    <t>twa379</t>
  </si>
  <si>
    <t>twa380</t>
  </si>
  <si>
    <t>twa381</t>
  </si>
  <si>
    <t>twa382</t>
  </si>
  <si>
    <t>twa383</t>
  </si>
  <si>
    <t>twa384</t>
  </si>
  <si>
    <t>twa385</t>
  </si>
  <si>
    <t>twa386</t>
  </si>
  <si>
    <t>twa387</t>
  </si>
  <si>
    <t>twa388</t>
  </si>
  <si>
    <t>twa389</t>
  </si>
  <si>
    <t>twa390</t>
  </si>
  <si>
    <t>twa391</t>
  </si>
  <si>
    <t>twa392</t>
  </si>
  <si>
    <t>twa393</t>
  </si>
  <si>
    <t>twa394</t>
  </si>
  <si>
    <t>twa395</t>
  </si>
  <si>
    <t>twa396</t>
  </si>
  <si>
    <t>twa397</t>
  </si>
  <si>
    <t>twa398</t>
  </si>
  <si>
    <t>twa399</t>
  </si>
  <si>
    <t>twa400</t>
  </si>
  <si>
    <t>twa401</t>
  </si>
  <si>
    <t>twa402</t>
  </si>
  <si>
    <t>twa403</t>
  </si>
  <si>
    <t>twa404</t>
  </si>
  <si>
    <t>twa405</t>
  </si>
  <si>
    <t>twa406</t>
  </si>
  <si>
    <t>twa407</t>
  </si>
  <si>
    <t>twa408</t>
  </si>
  <si>
    <t>twa409</t>
  </si>
  <si>
    <t>twa410</t>
  </si>
  <si>
    <t>twa411</t>
  </si>
  <si>
    <t>twa412</t>
  </si>
  <si>
    <t>twa413</t>
  </si>
  <si>
    <t>twa414</t>
  </si>
  <si>
    <t>twa415</t>
  </si>
  <si>
    <t>twa416</t>
  </si>
  <si>
    <t>twa417</t>
  </si>
  <si>
    <t>twa418</t>
  </si>
  <si>
    <t>twa419</t>
  </si>
  <si>
    <t>twa420</t>
  </si>
  <si>
    <t>twa421</t>
  </si>
  <si>
    <t>twa422</t>
  </si>
  <si>
    <t>twa423</t>
  </si>
  <si>
    <t>twa424</t>
  </si>
  <si>
    <t>twa425</t>
  </si>
  <si>
    <t>twa426</t>
  </si>
  <si>
    <t>twa427</t>
  </si>
  <si>
    <t>twa428</t>
  </si>
  <si>
    <t>twa429</t>
  </si>
  <si>
    <t>twa430</t>
  </si>
  <si>
    <t>twa431</t>
  </si>
  <si>
    <t>twa432</t>
  </si>
  <si>
    <t>twa433</t>
  </si>
  <si>
    <t>twa434</t>
  </si>
  <si>
    <t>twa435</t>
  </si>
  <si>
    <t>twa436</t>
  </si>
  <si>
    <t>twa437</t>
  </si>
  <si>
    <t>twa438</t>
  </si>
  <si>
    <t>twa439</t>
  </si>
  <si>
    <t>twa440</t>
  </si>
  <si>
    <t>twa441</t>
  </si>
  <si>
    <t>twa442</t>
  </si>
  <si>
    <t>twa443</t>
  </si>
  <si>
    <t>twa444</t>
  </si>
  <si>
    <t>twa445</t>
  </si>
  <si>
    <t>twa446</t>
  </si>
  <si>
    <t>twa447</t>
  </si>
  <si>
    <t>twa448</t>
  </si>
  <si>
    <t>twa449</t>
  </si>
  <si>
    <t>twa450</t>
  </si>
  <si>
    <t>twa451</t>
  </si>
  <si>
    <t>twa452</t>
  </si>
  <si>
    <t>twa453</t>
  </si>
  <si>
    <t>twa454</t>
  </si>
  <si>
    <t>twa455</t>
  </si>
  <si>
    <t>twa456</t>
  </si>
  <si>
    <t>twa457</t>
  </si>
  <si>
    <t>twa458</t>
  </si>
  <si>
    <t>twa459</t>
  </si>
  <si>
    <t>twa460</t>
  </si>
  <si>
    <t>twa461</t>
  </si>
  <si>
    <t>twa462</t>
  </si>
  <si>
    <t>twa463</t>
  </si>
  <si>
    <t>twa464</t>
  </si>
  <si>
    <t>twa465</t>
  </si>
  <si>
    <t>twa466</t>
  </si>
  <si>
    <t>twa467</t>
  </si>
  <si>
    <t>twa468</t>
  </si>
  <si>
    <t>twa469</t>
  </si>
  <si>
    <t>twa470</t>
  </si>
  <si>
    <t>twa471</t>
  </si>
  <si>
    <t>twa472</t>
  </si>
  <si>
    <t>twa473</t>
  </si>
  <si>
    <t>twa474</t>
  </si>
  <si>
    <t>twa475</t>
  </si>
  <si>
    <t>twa476</t>
  </si>
  <si>
    <t>twa477</t>
  </si>
  <si>
    <t>twa478</t>
  </si>
  <si>
    <t>twa479</t>
  </si>
  <si>
    <t>twa480</t>
  </si>
  <si>
    <t>twa481</t>
  </si>
  <si>
    <t>twa482</t>
  </si>
  <si>
    <t>twa483</t>
  </si>
  <si>
    <t>twa484</t>
  </si>
  <si>
    <t>twa485</t>
  </si>
  <si>
    <t>twa486</t>
  </si>
  <si>
    <t>twa487</t>
  </si>
  <si>
    <t>twa488</t>
  </si>
  <si>
    <t>twa489</t>
  </si>
  <si>
    <t>twa490</t>
  </si>
  <si>
    <t>twa491</t>
  </si>
  <si>
    <t>twa492</t>
  </si>
  <si>
    <t>twa493</t>
  </si>
  <si>
    <t>twa494</t>
  </si>
  <si>
    <t>twa495</t>
  </si>
  <si>
    <t>twa496</t>
  </si>
  <si>
    <t>twa497</t>
  </si>
  <si>
    <t>twa498</t>
  </si>
  <si>
    <t>twa499</t>
  </si>
  <si>
    <t>twa500</t>
  </si>
  <si>
    <t>天數</t>
    <phoneticPr fontId="2" type="noConversion"/>
  </si>
  <si>
    <t>L1_1</t>
    <phoneticPr fontId="2" type="noConversion"/>
  </si>
  <si>
    <t>L1_2</t>
    <phoneticPr fontId="2" type="noConversion"/>
  </si>
  <si>
    <t>成交金額(億)</t>
    <phoneticPr fontId="2" type="noConversion"/>
  </si>
  <si>
    <t>YoY</t>
    <phoneticPr fontId="2" type="noConversion"/>
  </si>
  <si>
    <t>營收</t>
    <phoneticPr fontId="2" type="noConversion"/>
  </si>
  <si>
    <t>日期 月</t>
  </si>
  <si>
    <t>X-Lab</t>
  </si>
  <si>
    <t>大眾1</t>
  </si>
  <si>
    <t>大眾2</t>
  </si>
  <si>
    <t>大眾3</t>
  </si>
  <si>
    <t>公司</t>
  </si>
  <si>
    <t>作者-VIP</t>
  </si>
  <si>
    <t>作者-潛力</t>
  </si>
  <si>
    <t>法人</t>
  </si>
  <si>
    <t>社群</t>
  </si>
  <si>
    <t>未分類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</si>
  <si>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</si>
  <si>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</si>
  <si>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</si>
  <si>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</si>
  <si>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</si>
  <si>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</si>
  <si>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</si>
  <si>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</si>
  <si>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</si>
  <si>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</si>
  <si>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2022年1月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</si>
  <si>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</si>
  <si>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</si>
  <si>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</si>
  <si>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</si>
  <si>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</si>
  <si>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</si>
  <si>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</si>
  <si>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</si>
  <si>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</si>
  <si>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</si>
  <si>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</si>
  <si>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</si>
  <si>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</si>
  <si>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</si>
  <si>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</si>
  <si>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</si>
  <si>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</si>
  <si>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</si>
  <si>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</si>
  <si>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</si>
  <si>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</si>
  <si>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</si>
  <si>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</si>
  <si>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</si>
  <si>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</si>
  <si>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</si>
  <si>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</si>
  <si>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</si>
  <si>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</si>
  <si>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</si>
  <si>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</si>
  <si>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</si>
  <si>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</si>
  <si>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</si>
  <si>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</si>
  <si>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</si>
  <si>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</si>
  <si>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</si>
  <si>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</si>
  <si>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</si>
  <si>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</si>
  <si>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</si>
  <si>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</si>
  <si>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</si>
  <si>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</si>
  <si>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</si>
  <si>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</si>
  <si>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</si>
  <si>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</si>
  <si>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</si>
  <si>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</si>
  <si>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</si>
  <si>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</si>
  <si>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</si>
  <si>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</si>
  <si>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</si>
  <si>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</si>
  <si>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</si>
  <si>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</si>
  <si>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2017年1月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</si>
  <si>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</si>
  <si>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</si>
  <si>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</si>
  <si>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</si>
  <si>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</si>
  <si>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</si>
  <si>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</si>
  <si>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</si>
  <si>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</si>
  <si>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</si>
  <si>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</si>
  <si>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</si>
  <si>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</si>
  <si>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</si>
  <si>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</si>
  <si>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</si>
  <si>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</si>
  <si>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</si>
  <si>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</si>
  <si>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</si>
  <si>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</si>
  <si>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</si>
  <si>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</si>
  <si>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2015年1月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</si>
  <si>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</si>
  <si>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</si>
  <si>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</si>
  <si>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</si>
  <si>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</si>
  <si>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</si>
  <si>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</si>
  <si>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</si>
  <si>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</si>
  <si>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</si>
  <si>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</si>
  <si>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2014年1月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</si>
  <si>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</si>
  <si>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</si>
  <si>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</si>
  <si>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</si>
  <si>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</si>
  <si>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</si>
  <si>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</si>
  <si>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</si>
  <si>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</si>
  <si>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</si>
  <si>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</si>
  <si>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2013年1月</t>
  </si>
  <si>
    <t>2012年12月</t>
  </si>
  <si>
    <t>2012年11月</t>
  </si>
  <si>
    <t>2012年10月</t>
  </si>
  <si>
    <t>2012年9月</t>
  </si>
  <si>
    <t>成交金額</t>
    <phoneticPr fontId="2" type="noConversion"/>
  </si>
  <si>
    <t>2023年1月</t>
  </si>
  <si>
    <t>2023年7月</t>
  </si>
  <si>
    <t>2023年6月</t>
  </si>
  <si>
    <t>2023年5月</t>
  </si>
  <si>
    <t>2023年4月</t>
  </si>
  <si>
    <t>2023年3月</t>
  </si>
  <si>
    <t>2023年2月</t>
  </si>
  <si>
    <t>2023年12月</t>
  </si>
  <si>
    <t>2023年11月</t>
  </si>
  <si>
    <t>2023年10月</t>
  </si>
  <si>
    <t>2023年9月</t>
  </si>
  <si>
    <t>2023年8月</t>
  </si>
  <si>
    <t>2022年12月</t>
    <phoneticPr fontId="2" type="noConversion"/>
  </si>
  <si>
    <t>日均</t>
    <phoneticPr fontId="2" type="noConversion"/>
  </si>
  <si>
    <t>AVG</t>
    <phoneticPr fontId="2" type="noConversion"/>
  </si>
  <si>
    <t>stdev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</si>
</sst>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_);[Red]\(0.00\)"/>
    <numFmt numFmtId="165" formatCode="0_);[Red]\(0\)"/>
    <numFmt numFmtId="166" formatCode="0.0000"/>
    <numFmt numFmtId="167" formatCode="0.0"/>
    <numFmt numFmtId="168" formatCode="0.0%"/>
    <numFmt numFmtId="169" formatCode="0.00000"/>
    <numFmt numFmtId="170" formatCode="0.000_ "/>
  </numFmts>
  <fonts count="12">
    <font>
      <sz val="12"/>
      <color theme="1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Calibri"/>
      <family val="2"/>
      <charset val="136"/>
      <scheme val="minor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b/>
      <u/>
      <sz val="10"/>
      <name val="微軟正黑體"/>
      <family val="2"/>
      <charset val="136"/>
    </font>
    <font>
      <b/>
      <sz val="10"/>
      <color theme="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name val="Calibri"/>
      <family val="2"/>
      <charset val="136"/>
      <scheme val="minor"/>
    </font>
    <font>
      <sz val="12"/>
      <color indexed="23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3" borderId="0" xfId="0" applyFont="1" applyFill="1" applyAlignment="1">
      <alignment horizontal="center" vertical="center"/>
    </xf>
    <xf numFmtId="164" fontId="1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>
      <alignment vertical="center"/>
    </xf>
    <xf numFmtId="168" fontId="1" fillId="0" borderId="0" xfId="1" applyNumberFormat="1" applyFont="1">
      <alignment vertical="center"/>
    </xf>
    <xf numFmtId="167" fontId="1" fillId="0" borderId="0" xfId="0" applyNumberFormat="1" applyFont="1">
      <alignment vertical="center"/>
    </xf>
    <xf numFmtId="168" fontId="1" fillId="0" borderId="0" xfId="0" applyNumberFormat="1" applyFont="1">
      <alignment vertical="center"/>
    </xf>
    <xf numFmtId="169" fontId="1" fillId="0" borderId="0" xfId="0" applyNumberFormat="1" applyFont="1">
      <alignment vertical="center"/>
    </xf>
    <xf numFmtId="166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165" fontId="1" fillId="0" borderId="0" xfId="0" applyNumberFormat="1" applyFont="1">
      <alignment vertical="center"/>
    </xf>
    <xf numFmtId="167" fontId="6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0" fontId="11" fillId="0" borderId="0" xfId="0" applyFont="1">
      <alignment vertical="center"/>
    </xf>
    <xf numFmtId="1" fontId="1" fillId="0" borderId="0" xfId="0" applyNumberFormat="1" applyFont="1" applyAlignment="1">
      <alignment horizontal="right" vertical="center"/>
    </xf>
    <xf numFmtId="3" fontId="1" fillId="0" borderId="0" xfId="0" applyNumberFormat="1" applyFont="1">
      <alignment vertical="center"/>
    </xf>
    <xf numFmtId="170" fontId="1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圖!$B$2</c:f>
              <c:strCache>
                <c:ptCount val="1"/>
                <c:pt idx="0">
                  <c:v>成交金額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F4A-4E8C-80EA-638971C0DECE}"/>
              </c:ext>
            </c:extLst>
          </c:dPt>
          <c:dPt>
            <c:idx val="1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FF4A-4E8C-80EA-638971C0DECE}"/>
              </c:ext>
            </c:extLst>
          </c:dPt>
          <c:dPt>
            <c:idx val="2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F4A-4E8C-80EA-638971C0DECE}"/>
              </c:ext>
            </c:extLst>
          </c:dPt>
          <c:dPt>
            <c:idx val="3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FF4A-4E8C-80EA-638971C0DECE}"/>
              </c:ext>
            </c:extLst>
          </c:dPt>
          <c:dPt>
            <c:idx val="4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F4A-4E8C-80EA-638971C0DECE}"/>
              </c:ext>
            </c:extLst>
          </c:dPt>
          <c:dPt>
            <c:idx val="5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FF4A-4E8C-80EA-638971C0DECE}"/>
              </c:ext>
            </c:extLst>
          </c:dPt>
          <c:dPt>
            <c:idx val="6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F4A-4E8C-80EA-638971C0DECE}"/>
              </c:ext>
            </c:extLst>
          </c:dPt>
          <c:dPt>
            <c:idx val="7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FF4A-4E8C-80EA-638971C0DECE}"/>
              </c:ext>
            </c:extLst>
          </c:dPt>
          <c:dPt>
            <c:idx val="8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FF4A-4E8C-80EA-638971C0DECE}"/>
              </c:ext>
            </c:extLst>
          </c:dPt>
          <c:dPt>
            <c:idx val="9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FF4A-4E8C-80EA-638971C0DECE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FF4A-4E8C-80EA-638971C0DECE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FF4A-4E8C-80EA-638971C0DECE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FF4A-4E8C-80EA-638971C0DECE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FF4A-4E8C-80EA-638971C0DECE}"/>
              </c:ext>
            </c:extLst>
          </c:dPt>
          <c:dLbls>
            <c:dLbl>
              <c:idx val="1"/>
              <c:layout>
                <c:manualLayout>
                  <c:x val="1.0446223104016404E-16"/>
                  <c:y val="-2.47933884297520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4A-4E8C-80EA-638971C0DECE}"/>
                </c:ext>
              </c:extLst>
            </c:dLbl>
            <c:dLbl>
              <c:idx val="3"/>
              <c:layout>
                <c:manualLayout>
                  <c:x val="-1.0446223104016404E-16"/>
                  <c:y val="2.7548209366391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4A-4E8C-80EA-638971C0DECE}"/>
                </c:ext>
              </c:extLst>
            </c:dLbl>
            <c:dLbl>
              <c:idx val="4"/>
              <c:layout>
                <c:manualLayout>
                  <c:x val="0"/>
                  <c:y val="-1.37741046831955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4A-4E8C-80EA-638971C0DECE}"/>
                </c:ext>
              </c:extLst>
            </c:dLbl>
            <c:dLbl>
              <c:idx val="6"/>
              <c:layout>
                <c:manualLayout>
                  <c:x val="1.0446223104016404E-16"/>
                  <c:y val="1.37741046831955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4A-4E8C-80EA-638971C0DECE}"/>
                </c:ext>
              </c:extLst>
            </c:dLbl>
            <c:dLbl>
              <c:idx val="12"/>
              <c:layout>
                <c:manualLayout>
                  <c:x val="0"/>
                  <c:y val="-3.58126721763085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F4A-4E8C-80EA-638971C0DE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圖!$A$3:$A$50</c:f>
              <c:strCache>
                <c:ptCount val="48"/>
                <c:pt idx="0">
                  <c:v>2023年12月</c:v>
                </c:pt>
                <c:pt idx="1">
                  <c:v>2023年11月</c:v>
                </c:pt>
                <c:pt idx="2">
                  <c:v>2023年10月</c:v>
                </c:pt>
                <c:pt idx="3">
                  <c:v>2023年9月</c:v>
                </c:pt>
                <c:pt idx="4">
                  <c:v>2023年8月</c:v>
                </c:pt>
                <c:pt idx="5">
                  <c:v>2023年7月</c:v>
                </c:pt>
                <c:pt idx="6">
                  <c:v>2023年6月</c:v>
                </c:pt>
                <c:pt idx="7">
                  <c:v>2023年5月</c:v>
                </c:pt>
                <c:pt idx="8">
                  <c:v>2023年4月</c:v>
                </c:pt>
                <c:pt idx="9">
                  <c:v>2023年3月</c:v>
                </c:pt>
                <c:pt idx="10">
                  <c:v>2023年2月</c:v>
                </c:pt>
                <c:pt idx="11">
                  <c:v>2023年1月</c:v>
                </c:pt>
                <c:pt idx="12">
                  <c:v>2022年12月</c:v>
                </c:pt>
                <c:pt idx="13">
                  <c:v>2022年11月</c:v>
                </c:pt>
                <c:pt idx="14">
                  <c:v>2022年10月</c:v>
                </c:pt>
                <c:pt idx="15">
                  <c:v>2022年9月</c:v>
                </c:pt>
                <c:pt idx="16">
                  <c:v>2022年8月</c:v>
                </c:pt>
                <c:pt idx="17">
                  <c:v>2022年7月</c:v>
                </c:pt>
                <c:pt idx="18">
                  <c:v>2022年6月</c:v>
                </c:pt>
                <c:pt idx="19">
                  <c:v>2022年5月</c:v>
                </c:pt>
                <c:pt idx="20">
                  <c:v>2022年4月</c:v>
                </c:pt>
                <c:pt idx="21">
                  <c:v>2022年3月</c:v>
                </c:pt>
                <c:pt idx="22">
                  <c:v>2022年2月</c:v>
                </c:pt>
                <c:pt idx="23">
                  <c:v>2022年1月</c:v>
                </c:pt>
                <c:pt idx="24">
                  <c:v>2021年12月</c:v>
                </c:pt>
                <c:pt idx="25">
                  <c:v>2021年11月</c:v>
                </c:pt>
                <c:pt idx="26">
                  <c:v>2021年10月</c:v>
                </c:pt>
                <c:pt idx="27">
                  <c:v>2021年9月</c:v>
                </c:pt>
                <c:pt idx="28">
                  <c:v>2021年8月</c:v>
                </c:pt>
                <c:pt idx="29">
                  <c:v>2021年7月</c:v>
                </c:pt>
                <c:pt idx="30">
                  <c:v>2021年6月</c:v>
                </c:pt>
                <c:pt idx="31">
                  <c:v>2021年5月</c:v>
                </c:pt>
                <c:pt idx="32">
                  <c:v>2021年4月</c:v>
                </c:pt>
                <c:pt idx="33">
                  <c:v>2021年3月</c:v>
                </c:pt>
                <c:pt idx="34">
                  <c:v>2021年2月</c:v>
                </c:pt>
                <c:pt idx="35">
                  <c:v>2021年1月</c:v>
                </c:pt>
                <c:pt idx="36">
                  <c:v>2020年12月</c:v>
                </c:pt>
                <c:pt idx="37">
                  <c:v>2020年11月</c:v>
                </c:pt>
                <c:pt idx="38">
                  <c:v>2020年10月</c:v>
                </c:pt>
                <c:pt idx="39">
                  <c:v>2020年9月</c:v>
                </c:pt>
                <c:pt idx="40">
                  <c:v>2020年8月</c:v>
                </c:pt>
                <c:pt idx="41">
                  <c:v>2020年7月</c:v>
                </c:pt>
                <c:pt idx="42">
                  <c:v>2020年6月</c:v>
                </c:pt>
                <c:pt idx="43">
                  <c:v>2020年5月</c:v>
                </c:pt>
                <c:pt idx="44">
                  <c:v>2020年4月</c:v>
                </c:pt>
                <c:pt idx="45">
                  <c:v>2020年3月</c:v>
                </c:pt>
                <c:pt idx="46">
                  <c:v>2020年2月</c:v>
                </c:pt>
                <c:pt idx="47">
                  <c:v>2020年1月</c:v>
                </c:pt>
              </c:strCache>
            </c:strRef>
          </c:cat>
          <c:val>
            <c:numRef>
              <c:f>圖!$B$3:$B$50</c:f>
              <c:numCache>
                <c:formatCode>0</c:formatCode>
                <c:ptCount val="48"/>
                <c:pt idx="0">
                  <c:v>53882.391346240096</c:v>
                </c:pt>
                <c:pt idx="1">
                  <c:v>55092.891841256045</c:v>
                </c:pt>
                <c:pt idx="2">
                  <c:v>50878.005402817762</c:v>
                </c:pt>
                <c:pt idx="3">
                  <c:v>50806.411976691816</c:v>
                </c:pt>
                <c:pt idx="4">
                  <c:v>54115.58541911783</c:v>
                </c:pt>
                <c:pt idx="5">
                  <c:v>52473.533451777883</c:v>
                </c:pt>
                <c:pt idx="6">
                  <c:v>49301.576106224595</c:v>
                </c:pt>
                <c:pt idx="7">
                  <c:v>51072.019674548887</c:v>
                </c:pt>
                <c:pt idx="8">
                  <c:v>44104.967193011413</c:v>
                </c:pt>
                <c:pt idx="9">
                  <c:v>50590.670771061297</c:v>
                </c:pt>
                <c:pt idx="10">
                  <c:v>39475.447692871625</c:v>
                </c:pt>
                <c:pt idx="11">
                  <c:v>41482.752691538226</c:v>
                </c:pt>
                <c:pt idx="12">
                  <c:v>48335.644803833507</c:v>
                </c:pt>
                <c:pt idx="13">
                  <c:v>47503.81375500001</c:v>
                </c:pt>
                <c:pt idx="14">
                  <c:v>38610.077109999998</c:v>
                </c:pt>
                <c:pt idx="15">
                  <c:v>42007.633800000003</c:v>
                </c:pt>
                <c:pt idx="16">
                  <c:v>46413.121550000003</c:v>
                </c:pt>
                <c:pt idx="17">
                  <c:v>48316.344700000001</c:v>
                </c:pt>
                <c:pt idx="18">
                  <c:v>50842.24022</c:v>
                </c:pt>
                <c:pt idx="19">
                  <c:v>49991.329389999999</c:v>
                </c:pt>
                <c:pt idx="20">
                  <c:v>51471.295230000003</c:v>
                </c:pt>
                <c:pt idx="21">
                  <c:v>75120.65625</c:v>
                </c:pt>
                <c:pt idx="22">
                  <c:v>46332.63192</c:v>
                </c:pt>
                <c:pt idx="23">
                  <c:v>52611.501510000002</c:v>
                </c:pt>
                <c:pt idx="24">
                  <c:v>65276.750099999997</c:v>
                </c:pt>
                <c:pt idx="25">
                  <c:v>79426.901729999998</c:v>
                </c:pt>
                <c:pt idx="26">
                  <c:v>59018.259839999999</c:v>
                </c:pt>
                <c:pt idx="27">
                  <c:v>59960.666129999998</c:v>
                </c:pt>
                <c:pt idx="28">
                  <c:v>81241.301770000005</c:v>
                </c:pt>
                <c:pt idx="29">
                  <c:v>123807.7427</c:v>
                </c:pt>
                <c:pt idx="30">
                  <c:v>101137.33538999999</c:v>
                </c:pt>
                <c:pt idx="31">
                  <c:v>110116.02211999999</c:v>
                </c:pt>
                <c:pt idx="32">
                  <c:v>85229.038839999994</c:v>
                </c:pt>
                <c:pt idx="33">
                  <c:v>70550.350430000006</c:v>
                </c:pt>
                <c:pt idx="34">
                  <c:v>45145.679629999999</c:v>
                </c:pt>
                <c:pt idx="35">
                  <c:v>74259.858059999999</c:v>
                </c:pt>
                <c:pt idx="36">
                  <c:v>61939.037960000001</c:v>
                </c:pt>
                <c:pt idx="37">
                  <c:v>48037.195229999998</c:v>
                </c:pt>
                <c:pt idx="38">
                  <c:v>33999.138379999997</c:v>
                </c:pt>
                <c:pt idx="39">
                  <c:v>43712.710249999996</c:v>
                </c:pt>
                <c:pt idx="40">
                  <c:v>48598.790180000004</c:v>
                </c:pt>
                <c:pt idx="41">
                  <c:v>53238.681210000002</c:v>
                </c:pt>
                <c:pt idx="42">
                  <c:v>39376.205070000004</c:v>
                </c:pt>
                <c:pt idx="43">
                  <c:v>35720.282039999998</c:v>
                </c:pt>
                <c:pt idx="44">
                  <c:v>33145.704230000003</c:v>
                </c:pt>
                <c:pt idx="45">
                  <c:v>42741.312819999999</c:v>
                </c:pt>
                <c:pt idx="46">
                  <c:v>27744.106179999999</c:v>
                </c:pt>
                <c:pt idx="47">
                  <c:v>23572.100770000001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4A-4E8C-80EA-638971C0DECE}"/>
            </c:ext>
          </c:extLst>
        </c:ser>
        <c:ser>
          <c:idx val="1"/>
          <c:order val="1"/>
          <c:tx>
            <c:v>成交金額(差)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圖!$D$3:$D$16</c:f>
              <c:numCache>
                <c:formatCode>0</c:formatCode>
                <c:ptCount val="14"/>
                <c:pt idx="0">
                  <c:v>39756.913425721337</c:v>
                </c:pt>
                <c:pt idx="1">
                  <c:v>42276.594768796967</c:v>
                </c:pt>
                <c:pt idx="2">
                  <c:v>36921.368760685466</c:v>
                </c:pt>
                <c:pt idx="3">
                  <c:v>35327.056416728017</c:v>
                </c:pt>
                <c:pt idx="4">
                  <c:v>38689.202722198002</c:v>
                </c:pt>
                <c:pt idx="5">
                  <c:v>37263.311543761316</c:v>
                </c:pt>
                <c:pt idx="6">
                  <c:v>33100.354304927198</c:v>
                </c:pt>
                <c:pt idx="7">
                  <c:v>37492.866176671843</c:v>
                </c:pt>
                <c:pt idx="8">
                  <c:v>27841.93597379444</c:v>
                </c:pt>
                <c:pt idx="9">
                  <c:v>39061.574088800044</c:v>
                </c:pt>
                <c:pt idx="10">
                  <c:v>26664.593040053587</c:v>
                </c:pt>
                <c:pt idx="11">
                  <c:v>28528.045325846419</c:v>
                </c:pt>
                <c:pt idx="12">
                  <c:v>37487.164958511639</c:v>
                </c:pt>
                <c:pt idx="13">
                  <c:v>40205.787397932429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D-FF4A-4E8C-80EA-638971C0D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0"/>
        <c:axId val="307262976"/>
        <c:axId val="307264512"/>
      </c:barChart>
      <c:catAx>
        <c:axId val="30726297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64512"/>
        <c:crosses val="autoZero"/>
        <c:auto val="1"/>
        <c:lblAlgn val="ctr"/>
        <c:lblOffset val="100"/>
        <c:noMultiLvlLbl val="0"/>
      </c:catAx>
      <c:valAx>
        <c:axId val="3072645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6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/>
              <a:t>日平均成交金額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圖!$B$2</c:f>
              <c:strCache>
                <c:ptCount val="1"/>
                <c:pt idx="0">
                  <c:v>成交金額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71B-442E-B1EA-A90E219343AA}"/>
              </c:ext>
            </c:extLst>
          </c:dPt>
          <c:dPt>
            <c:idx val="1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71B-442E-B1EA-A90E219343AA}"/>
              </c:ext>
            </c:extLst>
          </c:dPt>
          <c:dPt>
            <c:idx val="2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71B-442E-B1EA-A90E219343AA}"/>
              </c:ext>
            </c:extLst>
          </c:dPt>
          <c:dPt>
            <c:idx val="3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71B-442E-B1EA-A90E219343AA}"/>
              </c:ext>
            </c:extLst>
          </c:dPt>
          <c:dPt>
            <c:idx val="4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271B-442E-B1EA-A90E219343AA}"/>
              </c:ext>
            </c:extLst>
          </c:dPt>
          <c:dPt>
            <c:idx val="5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271B-442E-B1EA-A90E219343AA}"/>
              </c:ext>
            </c:extLst>
          </c:dPt>
          <c:dPt>
            <c:idx val="6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271B-442E-B1EA-A90E219343AA}"/>
              </c:ext>
            </c:extLst>
          </c:dPt>
          <c:dPt>
            <c:idx val="7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271B-442E-B1EA-A90E219343AA}"/>
              </c:ext>
            </c:extLst>
          </c:dPt>
          <c:dPt>
            <c:idx val="8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271B-442E-B1EA-A90E219343AA}"/>
              </c:ext>
            </c:extLst>
          </c:dPt>
          <c:dPt>
            <c:idx val="9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271B-442E-B1EA-A90E219343AA}"/>
              </c:ext>
            </c:extLst>
          </c:dPt>
          <c:dPt>
            <c:idx val="10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271B-442E-B1EA-A90E219343AA}"/>
              </c:ext>
            </c:extLst>
          </c:dPt>
          <c:dPt>
            <c:idx val="11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271B-442E-B1EA-A90E219343AA}"/>
              </c:ext>
            </c:extLst>
          </c:dPt>
          <c:dPt>
            <c:idx val="12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271B-442E-B1EA-A90E219343AA}"/>
              </c:ext>
            </c:extLst>
          </c:dPt>
          <c:dPt>
            <c:idx val="13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271B-442E-B1EA-A90E219343AA}"/>
              </c:ext>
            </c:extLst>
          </c:dPt>
          <c:dLbls>
            <c:dLbl>
              <c:idx val="1"/>
              <c:layout>
                <c:manualLayout>
                  <c:x val="-1.4245014245013201E-3"/>
                  <c:y val="-3.85674931129477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1B-442E-B1EA-A90E219343AA}"/>
                </c:ext>
              </c:extLst>
            </c:dLbl>
            <c:dLbl>
              <c:idx val="4"/>
              <c:layout>
                <c:manualLayout>
                  <c:x val="1.4245014245014246E-3"/>
                  <c:y val="-3.03030303030303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71B-442E-B1EA-A90E219343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圖!$A$3:$A$50</c:f>
              <c:strCache>
                <c:ptCount val="48"/>
                <c:pt idx="0">
                  <c:v>2023年12月</c:v>
                </c:pt>
                <c:pt idx="1">
                  <c:v>2023年11月</c:v>
                </c:pt>
                <c:pt idx="2">
                  <c:v>2023年10月</c:v>
                </c:pt>
                <c:pt idx="3">
                  <c:v>2023年9月</c:v>
                </c:pt>
                <c:pt idx="4">
                  <c:v>2023年8月</c:v>
                </c:pt>
                <c:pt idx="5">
                  <c:v>2023年7月</c:v>
                </c:pt>
                <c:pt idx="6">
                  <c:v>2023年6月</c:v>
                </c:pt>
                <c:pt idx="7">
                  <c:v>2023年5月</c:v>
                </c:pt>
                <c:pt idx="8">
                  <c:v>2023年4月</c:v>
                </c:pt>
                <c:pt idx="9">
                  <c:v>2023年3月</c:v>
                </c:pt>
                <c:pt idx="10">
                  <c:v>2023年2月</c:v>
                </c:pt>
                <c:pt idx="11">
                  <c:v>2023年1月</c:v>
                </c:pt>
                <c:pt idx="12">
                  <c:v>2022年12月</c:v>
                </c:pt>
                <c:pt idx="13">
                  <c:v>2022年11月</c:v>
                </c:pt>
                <c:pt idx="14">
                  <c:v>2022年10月</c:v>
                </c:pt>
                <c:pt idx="15">
                  <c:v>2022年9月</c:v>
                </c:pt>
                <c:pt idx="16">
                  <c:v>2022年8月</c:v>
                </c:pt>
                <c:pt idx="17">
                  <c:v>2022年7月</c:v>
                </c:pt>
                <c:pt idx="18">
                  <c:v>2022年6月</c:v>
                </c:pt>
                <c:pt idx="19">
                  <c:v>2022年5月</c:v>
                </c:pt>
                <c:pt idx="20">
                  <c:v>2022年4月</c:v>
                </c:pt>
                <c:pt idx="21">
                  <c:v>2022年3月</c:v>
                </c:pt>
                <c:pt idx="22">
                  <c:v>2022年2月</c:v>
                </c:pt>
                <c:pt idx="23">
                  <c:v>2022年1月</c:v>
                </c:pt>
                <c:pt idx="24">
                  <c:v>2021年12月</c:v>
                </c:pt>
                <c:pt idx="25">
                  <c:v>2021年11月</c:v>
                </c:pt>
                <c:pt idx="26">
                  <c:v>2021年10月</c:v>
                </c:pt>
                <c:pt idx="27">
                  <c:v>2021年9月</c:v>
                </c:pt>
                <c:pt idx="28">
                  <c:v>2021年8月</c:v>
                </c:pt>
                <c:pt idx="29">
                  <c:v>2021年7月</c:v>
                </c:pt>
                <c:pt idx="30">
                  <c:v>2021年6月</c:v>
                </c:pt>
                <c:pt idx="31">
                  <c:v>2021年5月</c:v>
                </c:pt>
                <c:pt idx="32">
                  <c:v>2021年4月</c:v>
                </c:pt>
                <c:pt idx="33">
                  <c:v>2021年3月</c:v>
                </c:pt>
                <c:pt idx="34">
                  <c:v>2021年2月</c:v>
                </c:pt>
                <c:pt idx="35">
                  <c:v>2021年1月</c:v>
                </c:pt>
                <c:pt idx="36">
                  <c:v>2020年12月</c:v>
                </c:pt>
                <c:pt idx="37">
                  <c:v>2020年11月</c:v>
                </c:pt>
                <c:pt idx="38">
                  <c:v>2020年10月</c:v>
                </c:pt>
                <c:pt idx="39">
                  <c:v>2020年9月</c:v>
                </c:pt>
                <c:pt idx="40">
                  <c:v>2020年8月</c:v>
                </c:pt>
                <c:pt idx="41">
                  <c:v>2020年7月</c:v>
                </c:pt>
                <c:pt idx="42">
                  <c:v>2020年6月</c:v>
                </c:pt>
                <c:pt idx="43">
                  <c:v>2020年5月</c:v>
                </c:pt>
                <c:pt idx="44">
                  <c:v>2020年4月</c:v>
                </c:pt>
                <c:pt idx="45">
                  <c:v>2020年3月</c:v>
                </c:pt>
                <c:pt idx="46">
                  <c:v>2020年2月</c:v>
                </c:pt>
                <c:pt idx="47">
                  <c:v>2020年1月</c:v>
                </c:pt>
              </c:strCache>
            </c:strRef>
          </c:cat>
          <c:val>
            <c:numRef>
              <c:f>圖!$C$4:$C$51</c:f>
              <c:numCache>
                <c:formatCode>0</c:formatCode>
                <c:ptCount val="48"/>
                <c:pt idx="0">
                  <c:v>2504.2223564207293</c:v>
                </c:pt>
                <c:pt idx="1">
                  <c:v>2543.9002701408881</c:v>
                </c:pt>
                <c:pt idx="2">
                  <c:v>2540.3205988345908</c:v>
                </c:pt>
                <c:pt idx="3">
                  <c:v>2352.8515399616449</c:v>
                </c:pt>
                <c:pt idx="4">
                  <c:v>2498.7396881798991</c:v>
                </c:pt>
                <c:pt idx="5">
                  <c:v>2465.0788053112296</c:v>
                </c:pt>
                <c:pt idx="6">
                  <c:v>2220.5225945456036</c:v>
                </c:pt>
                <c:pt idx="7">
                  <c:v>2594.4098348830244</c:v>
                </c:pt>
                <c:pt idx="8">
                  <c:v>2199.5943813504914</c:v>
                </c:pt>
                <c:pt idx="9">
                  <c:v>2631.6965128581082</c:v>
                </c:pt>
                <c:pt idx="10">
                  <c:v>2765.5168461025482</c:v>
                </c:pt>
                <c:pt idx="11">
                  <c:v>2197.0747638106141</c:v>
                </c:pt>
                <c:pt idx="12">
                  <c:v>2065.3832067391309</c:v>
                </c:pt>
                <c:pt idx="13">
                  <c:v>1930.5038554999999</c:v>
                </c:pt>
                <c:pt idx="14">
                  <c:v>2000.3635142857145</c:v>
                </c:pt>
                <c:pt idx="15">
                  <c:v>2017.9618065217394</c:v>
                </c:pt>
                <c:pt idx="16">
                  <c:v>2300.7783190476193</c:v>
                </c:pt>
                <c:pt idx="17">
                  <c:v>2421.059058095238</c:v>
                </c:pt>
                <c:pt idx="18">
                  <c:v>2380.5394947619047</c:v>
                </c:pt>
                <c:pt idx="19">
                  <c:v>2709.015538421053</c:v>
                </c:pt>
                <c:pt idx="20">
                  <c:v>3266.115489130435</c:v>
                </c:pt>
                <c:pt idx="21">
                  <c:v>3088.8421279999998</c:v>
                </c:pt>
                <c:pt idx="22">
                  <c:v>2922.861195</c:v>
                </c:pt>
                <c:pt idx="23">
                  <c:v>2967.1250045454544</c:v>
                </c:pt>
                <c:pt idx="24">
                  <c:v>3610.3137149999998</c:v>
                </c:pt>
                <c:pt idx="25">
                  <c:v>2950.912992</c:v>
                </c:pt>
                <c:pt idx="26">
                  <c:v>2998.0333065</c:v>
                </c:pt>
                <c:pt idx="27">
                  <c:v>3692.7864440909093</c:v>
                </c:pt>
                <c:pt idx="28">
                  <c:v>5627.6246681818184</c:v>
                </c:pt>
                <c:pt idx="29">
                  <c:v>4816.0635899999997</c:v>
                </c:pt>
                <c:pt idx="30">
                  <c:v>5243.6201009523811</c:v>
                </c:pt>
                <c:pt idx="31">
                  <c:v>4485.7388863157894</c:v>
                </c:pt>
                <c:pt idx="32">
                  <c:v>3206.8341104545457</c:v>
                </c:pt>
                <c:pt idx="33">
                  <c:v>3472.7445869230769</c:v>
                </c:pt>
                <c:pt idx="34">
                  <c:v>3712.9929029999998</c:v>
                </c:pt>
                <c:pt idx="35">
                  <c:v>2693.0016504347827</c:v>
                </c:pt>
                <c:pt idx="36">
                  <c:v>2287.485487142857</c:v>
                </c:pt>
                <c:pt idx="37">
                  <c:v>1789.4283357894735</c:v>
                </c:pt>
                <c:pt idx="38">
                  <c:v>1986.9413749999999</c:v>
                </c:pt>
                <c:pt idx="39">
                  <c:v>2314.2281038095239</c:v>
                </c:pt>
                <c:pt idx="40">
                  <c:v>2314.7252699999999</c:v>
                </c:pt>
                <c:pt idx="41">
                  <c:v>1968.8102535000003</c:v>
                </c:pt>
                <c:pt idx="42">
                  <c:v>1786.0141019999999</c:v>
                </c:pt>
                <c:pt idx="43">
                  <c:v>1657.2852115000001</c:v>
                </c:pt>
                <c:pt idx="44">
                  <c:v>1942.7869463636364</c:v>
                </c:pt>
                <c:pt idx="45">
                  <c:v>1460.216114736842</c:v>
                </c:pt>
                <c:pt idx="46">
                  <c:v>1571.4733846666668</c:v>
                </c:pt>
                <c:pt idx="47">
                  <c:v>1264.1957468181818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271B-442E-B1EA-A90E219343AA}"/>
            </c:ext>
          </c:extLst>
        </c:ser>
        <c:ser>
          <c:idx val="1"/>
          <c:order val="1"/>
          <c:tx>
            <c:v>成交金額(差)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圖!$E$3:$E$16</c:f>
              <c:numCache>
                <c:formatCode>0</c:formatCode>
                <c:ptCount val="14"/>
                <c:pt idx="0">
                  <c:v>1893.1863536057779</c:v>
                </c:pt>
                <c:pt idx="1">
                  <c:v>1921.6633985816804</c:v>
                </c:pt>
                <c:pt idx="2">
                  <c:v>1846.0684380342732</c:v>
                </c:pt>
                <c:pt idx="3">
                  <c:v>1766.352820836401</c:v>
                </c:pt>
                <c:pt idx="4">
                  <c:v>1682.1392487912176</c:v>
                </c:pt>
                <c:pt idx="5">
                  <c:v>1774.443406845777</c:v>
                </c:pt>
                <c:pt idx="6">
                  <c:v>1655.0177152463598</c:v>
                </c:pt>
                <c:pt idx="7">
                  <c:v>1630.1246163770368</c:v>
                </c:pt>
                <c:pt idx="8">
                  <c:v>1637.7609396349671</c:v>
                </c:pt>
                <c:pt idx="9">
                  <c:v>1698.3293082086975</c:v>
                </c:pt>
                <c:pt idx="10">
                  <c:v>1777.6395360035724</c:v>
                </c:pt>
                <c:pt idx="11">
                  <c:v>1901.8696883897612</c:v>
                </c:pt>
                <c:pt idx="12">
                  <c:v>1703.9620435687109</c:v>
                </c:pt>
                <c:pt idx="13">
                  <c:v>1748.0777129535838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271B-442E-B1EA-A90E21934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0"/>
        <c:axId val="307583616"/>
        <c:axId val="307593600"/>
      </c:barChart>
      <c:catAx>
        <c:axId val="3075836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en-US"/>
          </a:p>
        </c:txPr>
        <c:crossAx val="307593600"/>
        <c:crosses val="autoZero"/>
        <c:auto val="1"/>
        <c:lblAlgn val="ctr"/>
        <c:lblOffset val="100"/>
        <c:noMultiLvlLbl val="0"/>
      </c:catAx>
      <c:valAx>
        <c:axId val="307593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en-US"/>
          </a:p>
        </c:txPr>
        <c:crossAx val="30758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19</xdr:col>
      <xdr:colOff>0</xdr:colOff>
      <xdr:row>23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xmlns="" id="{B66663AE-2937-5FC6-F79F-46BEAA427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285750</xdr:colOff>
      <xdr:row>2</xdr:row>
      <xdr:rowOff>47625</xdr:rowOff>
    </xdr:from>
    <xdr:ext cx="470642" cy="26456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xmlns="" id="{A5656A6E-0269-AD25-4E58-DA2F7283B232}"/>
            </a:ext>
          </a:extLst>
        </xdr:cNvPr>
        <xdr:cNvSpPr txBox="1"/>
      </xdr:nvSpPr>
      <xdr:spPr>
        <a:xfrm>
          <a:off x="9344025" y="46672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rgbClr val="C00000"/>
              </a:solidFill>
            </a:rPr>
            <a:t>2023</a:t>
          </a:r>
          <a:endParaRPr lang="zh-TW" alt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13</xdr:col>
      <xdr:colOff>171450</xdr:colOff>
      <xdr:row>2</xdr:row>
      <xdr:rowOff>38100</xdr:rowOff>
    </xdr:from>
    <xdr:ext cx="470642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xmlns="" id="{26380A68-BC7A-45DA-9446-599F8E694508}"/>
            </a:ext>
          </a:extLst>
        </xdr:cNvPr>
        <xdr:cNvSpPr txBox="1"/>
      </xdr:nvSpPr>
      <xdr:spPr>
        <a:xfrm>
          <a:off x="7172325" y="45720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chemeClr val="accent1"/>
              </a:solidFill>
            </a:rPr>
            <a:t>2022</a:t>
          </a:r>
          <a:endParaRPr lang="zh-TW" altLang="en-US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7</xdr:col>
      <xdr:colOff>114300</xdr:colOff>
      <xdr:row>2</xdr:row>
      <xdr:rowOff>38100</xdr:rowOff>
    </xdr:from>
    <xdr:ext cx="470642" cy="264560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xmlns="" id="{8A438EC8-014E-4711-8DF7-F19C705F3F2C}"/>
            </a:ext>
          </a:extLst>
        </xdr:cNvPr>
        <xdr:cNvSpPr txBox="1"/>
      </xdr:nvSpPr>
      <xdr:spPr>
        <a:xfrm>
          <a:off x="3000375" y="45720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chemeClr val="accent1"/>
              </a:solidFill>
            </a:rPr>
            <a:t>2020</a:t>
          </a:r>
          <a:endParaRPr lang="zh-TW" altLang="en-US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10</xdr:col>
      <xdr:colOff>247650</xdr:colOff>
      <xdr:row>2</xdr:row>
      <xdr:rowOff>47625</xdr:rowOff>
    </xdr:from>
    <xdr:ext cx="470642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xmlns="" id="{5FC6A358-E51F-4DCF-BA01-460328A6B93B}"/>
            </a:ext>
          </a:extLst>
        </xdr:cNvPr>
        <xdr:cNvSpPr txBox="1"/>
      </xdr:nvSpPr>
      <xdr:spPr>
        <a:xfrm>
          <a:off x="5191125" y="46672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chemeClr val="accent1"/>
              </a:solidFill>
            </a:rPr>
            <a:t>2021</a:t>
          </a:r>
          <a:endParaRPr lang="zh-TW" altLang="en-US" sz="1100" b="1">
            <a:solidFill>
              <a:schemeClr val="accent1"/>
            </a:solidFill>
          </a:endParaRPr>
        </a:p>
      </xdr:txBody>
    </xdr:sp>
    <xdr:clientData/>
  </xdr:oneCellAnchor>
  <xdr:twoCellAnchor>
    <xdr:from>
      <xdr:col>6</xdr:col>
      <xdr:colOff>0</xdr:colOff>
      <xdr:row>25</xdr:row>
      <xdr:rowOff>0</xdr:rowOff>
    </xdr:from>
    <xdr:to>
      <xdr:col>19</xdr:col>
      <xdr:colOff>0</xdr:colOff>
      <xdr:row>47</xdr:row>
      <xdr:rowOff>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xmlns="" id="{2A78F738-02A6-4D01-A6B1-071412823B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333375</xdr:colOff>
      <xdr:row>26</xdr:row>
      <xdr:rowOff>47625</xdr:rowOff>
    </xdr:from>
    <xdr:ext cx="470642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xmlns="" id="{D482410F-04F9-4EA1-B13A-BCE50141CEEB}"/>
            </a:ext>
          </a:extLst>
        </xdr:cNvPr>
        <xdr:cNvSpPr txBox="1"/>
      </xdr:nvSpPr>
      <xdr:spPr>
        <a:xfrm>
          <a:off x="10763250" y="549592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rgbClr val="C00000"/>
              </a:solidFill>
            </a:rPr>
            <a:t>2023</a:t>
          </a:r>
          <a:endParaRPr lang="zh-TW" altLang="en-US" sz="1100" b="1">
            <a:solidFill>
              <a:srgbClr val="C00000"/>
            </a:solidFill>
          </a:endParaRPr>
        </a:p>
      </xdr:txBody>
    </xdr:sp>
    <xdr:clientData/>
  </xdr:oneCellAnchor>
  <xdr:oneCellAnchor>
    <xdr:from>
      <xdr:col>13</xdr:col>
      <xdr:colOff>238125</xdr:colOff>
      <xdr:row>26</xdr:row>
      <xdr:rowOff>66675</xdr:rowOff>
    </xdr:from>
    <xdr:ext cx="470642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xmlns="" id="{BE6FA359-893E-4B8B-AD6E-044FB5F3DAC7}"/>
            </a:ext>
          </a:extLst>
        </xdr:cNvPr>
        <xdr:cNvSpPr txBox="1"/>
      </xdr:nvSpPr>
      <xdr:spPr>
        <a:xfrm>
          <a:off x="8610600" y="551497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chemeClr val="accent1"/>
              </a:solidFill>
            </a:rPr>
            <a:t>2022</a:t>
          </a:r>
          <a:endParaRPr lang="zh-TW" altLang="en-US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10</xdr:col>
      <xdr:colOff>295275</xdr:colOff>
      <xdr:row>26</xdr:row>
      <xdr:rowOff>47625</xdr:rowOff>
    </xdr:from>
    <xdr:ext cx="470642" cy="264560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xmlns="" id="{A29AC65C-9FF5-4738-A312-A679F5E678FE}"/>
            </a:ext>
          </a:extLst>
        </xdr:cNvPr>
        <xdr:cNvSpPr txBox="1"/>
      </xdr:nvSpPr>
      <xdr:spPr>
        <a:xfrm>
          <a:off x="6610350" y="549592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chemeClr val="accent1"/>
              </a:solidFill>
            </a:rPr>
            <a:t>2021</a:t>
          </a:r>
          <a:endParaRPr lang="zh-TW" altLang="en-US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7</xdr:col>
      <xdr:colOff>95250</xdr:colOff>
      <xdr:row>26</xdr:row>
      <xdr:rowOff>47625</xdr:rowOff>
    </xdr:from>
    <xdr:ext cx="470642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xmlns="" id="{94083BBC-81A9-4FF0-90F4-AAE44234E8F6}"/>
            </a:ext>
          </a:extLst>
        </xdr:cNvPr>
        <xdr:cNvSpPr txBox="1"/>
      </xdr:nvSpPr>
      <xdr:spPr>
        <a:xfrm>
          <a:off x="4352925" y="5495925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>
              <a:solidFill>
                <a:schemeClr val="accent1"/>
              </a:solidFill>
            </a:rPr>
            <a:t>2020</a:t>
          </a:r>
          <a:endParaRPr lang="zh-TW" altLang="en-US" sz="1100" b="1">
            <a:solidFill>
              <a:schemeClr val="accent1"/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0.70833</cdr:x>
      <cdr:y>0.06612</cdr:y>
    </cdr:from>
    <cdr:to>
      <cdr:x>0.70833</cdr:x>
      <cdr:y>0.97521</cdr:y>
    </cdr:to>
    <cdr:cxnSp macro="">
      <cdr:nvCxnSpPr>
        <cdr:cNvPr id="3" name="直線接點 2">
          <a:extLst xmlns:a="http://schemas.openxmlformats.org/drawingml/2006/main">
            <a:ext uri="{FF2B5EF4-FFF2-40B4-BE49-F238E27FC236}">
              <a16:creationId xmlns:a16="http://schemas.microsoft.com/office/drawing/2014/main" xmlns="" id="{B4B63EB8-D40F-F5EC-8CCA-AD5D4A687053}"/>
            </a:ext>
          </a:extLst>
        </cdr:cNvPr>
        <cdr:cNvCxnSpPr/>
      </cdr:nvCxnSpPr>
      <cdr:spPr>
        <a:xfrm xmlns:a="http://schemas.openxmlformats.org/drawingml/2006/main" flipV="1">
          <a:off x="6315075" y="304800"/>
          <a:ext cx="0" cy="4191000"/>
        </a:xfrm>
        <a:prstGeom xmlns:a="http://schemas.openxmlformats.org/drawingml/2006/main" prst="line">
          <a:avLst/>
        </a:prstGeom>
        <a:ln xmlns:a="http://schemas.openxmlformats.org/drawingml/2006/main" w="12700">
          <a:prstDash val="lgDash"/>
        </a:ln>
      </cdr:spPr>
      <cdr:style>
        <a:lnRef xmlns:a="http://schemas.openxmlformats.org/drawingml/2006/main" idx="3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2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0.47685</cdr:x>
      <cdr:y>0.06887</cdr:y>
    </cdr:from>
    <cdr:to>
      <cdr:x>0.47685</cdr:x>
      <cdr:y>0.97796</cdr:y>
    </cdr:to>
    <cdr:cxnSp macro="">
      <cdr:nvCxnSpPr>
        <cdr:cNvPr id="5" name="直線接點 4">
          <a:extLst xmlns:a="http://schemas.openxmlformats.org/drawingml/2006/main">
            <a:ext uri="{FF2B5EF4-FFF2-40B4-BE49-F238E27FC236}">
              <a16:creationId xmlns:a16="http://schemas.microsoft.com/office/drawing/2014/main" xmlns="" id="{976AABAD-4871-E69F-FE6C-DC43B9CBA293}"/>
            </a:ext>
          </a:extLst>
        </cdr:cNvPr>
        <cdr:cNvCxnSpPr/>
      </cdr:nvCxnSpPr>
      <cdr:spPr>
        <a:xfrm xmlns:a="http://schemas.openxmlformats.org/drawingml/2006/main" flipV="1">
          <a:off x="4251325" y="317500"/>
          <a:ext cx="0" cy="4191000"/>
        </a:xfrm>
        <a:prstGeom xmlns:a="http://schemas.openxmlformats.org/drawingml/2006/main" prst="line">
          <a:avLst/>
        </a:prstGeom>
        <a:ln xmlns:a="http://schemas.openxmlformats.org/drawingml/2006/main" w="12700">
          <a:prstDash val="lgDash"/>
        </a:ln>
      </cdr:spPr>
      <cdr:style>
        <a:lnRef xmlns:a="http://schemas.openxmlformats.org/drawingml/2006/main" idx="3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2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0.2443</cdr:x>
      <cdr:y>0.06749</cdr:y>
    </cdr:from>
    <cdr:to>
      <cdr:x>0.2443</cdr:x>
      <cdr:y>0.97658</cdr:y>
    </cdr:to>
    <cdr:cxnSp macro="">
      <cdr:nvCxnSpPr>
        <cdr:cNvPr id="6" name="直線接點 5">
          <a:extLst xmlns:a="http://schemas.openxmlformats.org/drawingml/2006/main">
            <a:ext uri="{FF2B5EF4-FFF2-40B4-BE49-F238E27FC236}">
              <a16:creationId xmlns:a16="http://schemas.microsoft.com/office/drawing/2014/main" xmlns="" id="{71E91E4C-4270-19AD-8111-0A646A337E84}"/>
            </a:ext>
          </a:extLst>
        </cdr:cNvPr>
        <cdr:cNvCxnSpPr/>
      </cdr:nvCxnSpPr>
      <cdr:spPr>
        <a:xfrm xmlns:a="http://schemas.openxmlformats.org/drawingml/2006/main" flipV="1">
          <a:off x="2178050" y="311150"/>
          <a:ext cx="0" cy="4191000"/>
        </a:xfrm>
        <a:prstGeom xmlns:a="http://schemas.openxmlformats.org/drawingml/2006/main" prst="line">
          <a:avLst/>
        </a:prstGeom>
        <a:ln xmlns:a="http://schemas.openxmlformats.org/drawingml/2006/main" w="12700">
          <a:prstDash val="lgDash"/>
        </a:ln>
      </cdr:spPr>
      <cdr:style>
        <a:lnRef xmlns:a="http://schemas.openxmlformats.org/drawingml/2006/main" idx="3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2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0.71795</cdr:x>
      <cdr:y>0.06819</cdr:y>
    </cdr:from>
    <cdr:to>
      <cdr:x>0.71795</cdr:x>
      <cdr:y>0.97728</cdr:y>
    </cdr:to>
    <cdr:cxnSp macro="">
      <cdr:nvCxnSpPr>
        <cdr:cNvPr id="3" name="直線接點 2">
          <a:extLst xmlns:a="http://schemas.openxmlformats.org/drawingml/2006/main">
            <a:ext uri="{FF2B5EF4-FFF2-40B4-BE49-F238E27FC236}">
              <a16:creationId xmlns:a16="http://schemas.microsoft.com/office/drawing/2014/main" xmlns="" id="{B4B63EB8-D40F-F5EC-8CCA-AD5D4A687053}"/>
            </a:ext>
          </a:extLst>
        </cdr:cNvPr>
        <cdr:cNvCxnSpPr/>
      </cdr:nvCxnSpPr>
      <cdr:spPr>
        <a:xfrm xmlns:a="http://schemas.openxmlformats.org/drawingml/2006/main" flipV="1">
          <a:off x="6400770" y="314345"/>
          <a:ext cx="0" cy="4190996"/>
        </a:xfrm>
        <a:prstGeom xmlns:a="http://schemas.openxmlformats.org/drawingml/2006/main" prst="line">
          <a:avLst/>
        </a:prstGeom>
        <a:ln xmlns:a="http://schemas.openxmlformats.org/drawingml/2006/main" w="12700">
          <a:prstDash val="lgDash"/>
        </a:ln>
      </cdr:spPr>
      <cdr:style>
        <a:lnRef xmlns:a="http://schemas.openxmlformats.org/drawingml/2006/main" idx="3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2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0.48326</cdr:x>
      <cdr:y>0.07094</cdr:y>
    </cdr:from>
    <cdr:to>
      <cdr:x>0.48326</cdr:x>
      <cdr:y>0.98003</cdr:y>
    </cdr:to>
    <cdr:cxnSp macro="">
      <cdr:nvCxnSpPr>
        <cdr:cNvPr id="5" name="直線接點 4">
          <a:extLst xmlns:a="http://schemas.openxmlformats.org/drawingml/2006/main">
            <a:ext uri="{FF2B5EF4-FFF2-40B4-BE49-F238E27FC236}">
              <a16:creationId xmlns:a16="http://schemas.microsoft.com/office/drawing/2014/main" xmlns="" id="{976AABAD-4871-E69F-FE6C-DC43B9CBA293}"/>
            </a:ext>
          </a:extLst>
        </cdr:cNvPr>
        <cdr:cNvCxnSpPr/>
      </cdr:nvCxnSpPr>
      <cdr:spPr>
        <a:xfrm xmlns:a="http://schemas.openxmlformats.org/drawingml/2006/main" flipV="1">
          <a:off x="4308458" y="327023"/>
          <a:ext cx="0" cy="4190995"/>
        </a:xfrm>
        <a:prstGeom xmlns:a="http://schemas.openxmlformats.org/drawingml/2006/main" prst="line">
          <a:avLst/>
        </a:prstGeom>
        <a:ln xmlns:a="http://schemas.openxmlformats.org/drawingml/2006/main" w="12700">
          <a:prstDash val="lgDash"/>
        </a:ln>
      </cdr:spPr>
      <cdr:style>
        <a:lnRef xmlns:a="http://schemas.openxmlformats.org/drawingml/2006/main" idx="3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2">
          <a:schemeClr val="accent3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0.24964</cdr:x>
      <cdr:y>0.06542</cdr:y>
    </cdr:from>
    <cdr:to>
      <cdr:x>0.24964</cdr:x>
      <cdr:y>0.97451</cdr:y>
    </cdr:to>
    <cdr:cxnSp macro="">
      <cdr:nvCxnSpPr>
        <cdr:cNvPr id="6" name="直線接點 5">
          <a:extLst xmlns:a="http://schemas.openxmlformats.org/drawingml/2006/main">
            <a:ext uri="{FF2B5EF4-FFF2-40B4-BE49-F238E27FC236}">
              <a16:creationId xmlns:a16="http://schemas.microsoft.com/office/drawing/2014/main" xmlns="" id="{71E91E4C-4270-19AD-8111-0A646A337E84}"/>
            </a:ext>
          </a:extLst>
        </cdr:cNvPr>
        <cdr:cNvCxnSpPr/>
      </cdr:nvCxnSpPr>
      <cdr:spPr>
        <a:xfrm xmlns:a="http://schemas.openxmlformats.org/drawingml/2006/main" flipV="1">
          <a:off x="2225657" y="301611"/>
          <a:ext cx="0" cy="4190995"/>
        </a:xfrm>
        <a:prstGeom xmlns:a="http://schemas.openxmlformats.org/drawingml/2006/main" prst="line">
          <a:avLst/>
        </a:prstGeom>
        <a:ln xmlns:a="http://schemas.openxmlformats.org/drawingml/2006/main" w="12700">
          <a:prstDash val="lgDash"/>
        </a:ln>
      </cdr:spPr>
      <cdr:style>
        <a:lnRef xmlns:a="http://schemas.openxmlformats.org/drawingml/2006/main" idx="3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2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workbookViewId="0">
      <selection activeCell="K19" sqref="K19"/>
    </sheetView>
  </sheetViews>
  <sheetFormatPr defaultRowHeight="15.75"/>
  <cols>
    <col min="1" max="16384" width="9" style="22"/>
  </cols>
  <sheetData>
    <row r="1" spans="1:11">
      <c r="A1" s="24" t="s">
        <v>248</v>
      </c>
      <c r="B1" s="24" t="s">
        <v>249</v>
      </c>
      <c r="C1" s="24" t="s">
        <v>250</v>
      </c>
      <c r="E1" s="22" t="s">
        <v>4</v>
      </c>
      <c r="F1" s="23" t="s">
        <v>462</v>
      </c>
      <c r="G1" s="23" t="s">
        <v>463</v>
      </c>
      <c r="H1" s="23" t="s">
        <v>450</v>
      </c>
      <c r="I1" s="23" t="s">
        <v>451</v>
      </c>
    </row>
    <row r="2" spans="1:11">
      <c r="A2" s="24" t="s">
        <v>251</v>
      </c>
      <c r="B2" s="24" t="s">
        <v>252</v>
      </c>
      <c r="C2" s="24" t="s">
        <v>253</v>
      </c>
      <c r="E2" s="22" t="s">
        <v>55</v>
      </c>
      <c r="F2" s="22" t="s">
        <v>464</v>
      </c>
      <c r="G2" s="22" t="s">
        <v>465</v>
      </c>
      <c r="H2" s="22" t="s">
        <v>452</v>
      </c>
      <c r="I2" s="22" t="s">
        <v>453</v>
      </c>
    </row>
    <row r="3" spans="1:11">
      <c r="A3" s="24" t="s">
        <v>254</v>
      </c>
      <c r="B3" s="24"/>
      <c r="C3" s="24" t="s">
        <v>454</v>
      </c>
      <c r="E3" s="22" t="s">
        <v>454</v>
      </c>
      <c r="F3" s="22">
        <v>202209</v>
      </c>
      <c r="G3" s="22">
        <v>202209</v>
      </c>
      <c r="H3" s="22">
        <v>202209</v>
      </c>
      <c r="I3" s="22">
        <v>202209</v>
      </c>
    </row>
    <row r="4" spans="1:11">
      <c r="A4" s="24" t="s">
        <v>255</v>
      </c>
      <c r="B4" s="24"/>
      <c r="C4" s="24" t="s">
        <v>257</v>
      </c>
      <c r="E4" s="22" t="s">
        <v>257</v>
      </c>
      <c r="F4" s="22">
        <v>6.89</v>
      </c>
      <c r="G4" s="22">
        <v>6.83</v>
      </c>
      <c r="H4" s="22">
        <v>5.6</v>
      </c>
      <c r="I4" s="22">
        <v>6.58</v>
      </c>
      <c r="J4" s="22">
        <f>H4/F4</f>
        <v>0.81277213352685052</v>
      </c>
      <c r="K4" s="22">
        <f>I4/G4</f>
        <v>0.96339677891654463</v>
      </c>
    </row>
    <row r="5" spans="1:11">
      <c r="A5" s="24" t="s">
        <v>256</v>
      </c>
      <c r="B5" s="24"/>
      <c r="C5" s="24" t="s">
        <v>258</v>
      </c>
      <c r="E5" s="22" t="s">
        <v>258</v>
      </c>
      <c r="F5" s="22">
        <v>6.96</v>
      </c>
      <c r="G5" s="22">
        <v>6.93</v>
      </c>
      <c r="H5" s="22">
        <v>7.48</v>
      </c>
      <c r="I5" s="22">
        <v>7.55</v>
      </c>
      <c r="J5" s="22">
        <f t="shared" ref="J5:J68" si="0">H5/F5</f>
        <v>1.0747126436781609</v>
      </c>
      <c r="K5" s="22">
        <f t="shared" ref="K5:K68" si="1">I5/G5</f>
        <v>1.0894660894660895</v>
      </c>
    </row>
    <row r="6" spans="1:11">
      <c r="A6" s="24" t="s">
        <v>256</v>
      </c>
      <c r="B6" s="24"/>
      <c r="C6" s="24" t="s">
        <v>259</v>
      </c>
      <c r="E6" s="22" t="s">
        <v>259</v>
      </c>
      <c r="F6" s="22">
        <v>6.9</v>
      </c>
      <c r="G6" s="22">
        <v>6.99</v>
      </c>
      <c r="H6" s="22">
        <v>7.37</v>
      </c>
      <c r="I6" s="22">
        <v>6.67</v>
      </c>
      <c r="J6" s="22">
        <f t="shared" si="0"/>
        <v>1.0681159420289854</v>
      </c>
      <c r="K6" s="22">
        <f t="shared" si="1"/>
        <v>0.95422031473533619</v>
      </c>
    </row>
    <row r="7" spans="1:11">
      <c r="A7" s="24" t="s">
        <v>256</v>
      </c>
      <c r="B7" s="24"/>
      <c r="C7" s="24" t="s">
        <v>260</v>
      </c>
      <c r="E7" s="22" t="s">
        <v>260</v>
      </c>
      <c r="F7" s="22">
        <v>7.35</v>
      </c>
      <c r="G7" s="22">
        <v>7.65</v>
      </c>
      <c r="H7" s="22">
        <v>7.03</v>
      </c>
      <c r="I7" s="22">
        <v>8.08</v>
      </c>
      <c r="J7" s="22">
        <f t="shared" si="0"/>
        <v>0.95646258503401371</v>
      </c>
      <c r="K7" s="22">
        <f t="shared" si="1"/>
        <v>1.0562091503267974</v>
      </c>
    </row>
    <row r="8" spans="1:11">
      <c r="A8" s="24" t="s">
        <v>256</v>
      </c>
      <c r="B8" s="24"/>
      <c r="C8" s="24" t="s">
        <v>261</v>
      </c>
      <c r="E8" s="22" t="s">
        <v>261</v>
      </c>
      <c r="F8" s="22">
        <v>7.49</v>
      </c>
      <c r="G8" s="22">
        <v>7.94</v>
      </c>
      <c r="H8" s="22">
        <v>8.2799999999999994</v>
      </c>
      <c r="I8" s="22">
        <v>8.5399999999999991</v>
      </c>
      <c r="J8" s="22">
        <f t="shared" si="0"/>
        <v>1.1054739652870493</v>
      </c>
      <c r="K8" s="22">
        <f t="shared" si="1"/>
        <v>1.0755667506297228</v>
      </c>
    </row>
    <row r="9" spans="1:11">
      <c r="A9" s="24" t="s">
        <v>256</v>
      </c>
      <c r="B9" s="24"/>
      <c r="C9" s="24" t="s">
        <v>262</v>
      </c>
      <c r="E9" s="22" t="s">
        <v>262</v>
      </c>
      <c r="F9" s="22">
        <v>8.24</v>
      </c>
      <c r="G9" s="22">
        <v>8.1199999999999992</v>
      </c>
      <c r="H9" s="22">
        <v>9.06</v>
      </c>
      <c r="I9" s="22">
        <v>9.81</v>
      </c>
      <c r="J9" s="22">
        <f t="shared" si="0"/>
        <v>1.0995145631067962</v>
      </c>
      <c r="K9" s="22">
        <f t="shared" si="1"/>
        <v>1.2081280788177342</v>
      </c>
    </row>
    <row r="10" spans="1:11">
      <c r="A10" s="24" t="s">
        <v>256</v>
      </c>
      <c r="B10" s="24"/>
      <c r="C10" s="24" t="s">
        <v>263</v>
      </c>
      <c r="E10" s="22" t="s">
        <v>263</v>
      </c>
      <c r="F10" s="22">
        <v>8.2200000000000006</v>
      </c>
      <c r="G10" s="22">
        <v>8.11</v>
      </c>
      <c r="H10" s="22">
        <v>10.39</v>
      </c>
      <c r="I10" s="22">
        <v>10.92</v>
      </c>
      <c r="J10" s="22">
        <f t="shared" si="0"/>
        <v>1.2639902676399026</v>
      </c>
      <c r="K10" s="22">
        <f t="shared" si="1"/>
        <v>1.3464858199753391</v>
      </c>
    </row>
    <row r="11" spans="1:11">
      <c r="A11" s="24" t="s">
        <v>256</v>
      </c>
      <c r="B11" s="24"/>
      <c r="C11" s="24" t="s">
        <v>264</v>
      </c>
      <c r="E11" s="22" t="s">
        <v>264</v>
      </c>
      <c r="F11" s="22">
        <v>7.65</v>
      </c>
      <c r="G11" s="22">
        <v>7.67</v>
      </c>
      <c r="H11" s="22">
        <v>11.25</v>
      </c>
      <c r="I11" s="22">
        <v>11.07</v>
      </c>
      <c r="J11" s="22">
        <f t="shared" si="0"/>
        <v>1.4705882352941175</v>
      </c>
      <c r="K11" s="22">
        <f t="shared" si="1"/>
        <v>1.4432855280312908</v>
      </c>
    </row>
    <row r="12" spans="1:11">
      <c r="A12" s="24" t="s">
        <v>256</v>
      </c>
      <c r="B12" s="24"/>
      <c r="C12" s="24" t="s">
        <v>265</v>
      </c>
      <c r="E12" s="22" t="s">
        <v>265</v>
      </c>
      <c r="F12" s="22">
        <v>8.5299999999999994</v>
      </c>
      <c r="G12" s="22">
        <v>7.87</v>
      </c>
      <c r="H12" s="22">
        <v>11.87</v>
      </c>
      <c r="I12" s="22">
        <v>11.49</v>
      </c>
      <c r="J12" s="22">
        <f t="shared" si="0"/>
        <v>1.391559202813599</v>
      </c>
      <c r="K12" s="22">
        <f t="shared" si="1"/>
        <v>1.4599745870393901</v>
      </c>
    </row>
    <row r="13" spans="1:11">
      <c r="A13" s="24" t="s">
        <v>256</v>
      </c>
      <c r="B13" s="24"/>
      <c r="C13" s="24" t="s">
        <v>266</v>
      </c>
      <c r="E13" s="22" t="s">
        <v>266</v>
      </c>
      <c r="F13" s="22">
        <v>7.35</v>
      </c>
      <c r="G13" s="22">
        <v>8.02</v>
      </c>
      <c r="H13" s="22">
        <v>12.09</v>
      </c>
      <c r="I13" s="22">
        <v>12.75</v>
      </c>
      <c r="J13" s="22">
        <f t="shared" si="0"/>
        <v>1.6448979591836734</v>
      </c>
      <c r="K13" s="22">
        <f t="shared" si="1"/>
        <v>1.589775561097257</v>
      </c>
    </row>
    <row r="14" spans="1:11">
      <c r="A14" s="24" t="s">
        <v>256</v>
      </c>
      <c r="B14" s="24"/>
      <c r="C14" s="24" t="s">
        <v>267</v>
      </c>
      <c r="E14" s="22" t="s">
        <v>267</v>
      </c>
      <c r="F14" s="22">
        <v>8.18</v>
      </c>
      <c r="G14" s="22">
        <v>8.26</v>
      </c>
      <c r="H14" s="22">
        <v>13.13</v>
      </c>
      <c r="I14" s="22">
        <v>14.18</v>
      </c>
      <c r="J14" s="22">
        <f t="shared" si="0"/>
        <v>1.6051344743276286</v>
      </c>
      <c r="K14" s="22">
        <f t="shared" si="1"/>
        <v>1.7167070217917675</v>
      </c>
    </row>
    <row r="15" spans="1:11">
      <c r="A15" s="24" t="s">
        <v>256</v>
      </c>
      <c r="B15" s="24"/>
      <c r="C15" s="24" t="s">
        <v>268</v>
      </c>
      <c r="E15" s="22" t="s">
        <v>268</v>
      </c>
      <c r="F15" s="22">
        <v>8.51</v>
      </c>
      <c r="G15" s="22">
        <v>8.4499999999999993</v>
      </c>
      <c r="H15" s="22">
        <v>14.81</v>
      </c>
      <c r="I15" s="22">
        <v>14.94</v>
      </c>
      <c r="J15" s="22">
        <f t="shared" si="0"/>
        <v>1.7403055229142186</v>
      </c>
      <c r="K15" s="22">
        <f t="shared" si="1"/>
        <v>1.7680473372781067</v>
      </c>
    </row>
    <row r="16" spans="1:11">
      <c r="A16" s="24" t="s">
        <v>256</v>
      </c>
      <c r="B16" s="24"/>
      <c r="C16" s="24" t="s">
        <v>269</v>
      </c>
      <c r="E16" s="22" t="s">
        <v>269</v>
      </c>
      <c r="F16" s="22">
        <v>8.89</v>
      </c>
      <c r="G16" s="22">
        <v>8.69</v>
      </c>
      <c r="H16" s="22">
        <v>15.22</v>
      </c>
      <c r="I16" s="22">
        <v>14.96</v>
      </c>
      <c r="J16" s="22">
        <f t="shared" si="0"/>
        <v>1.7120359955005624</v>
      </c>
      <c r="K16" s="22">
        <f t="shared" si="1"/>
        <v>1.7215189873417724</v>
      </c>
    </row>
    <row r="17" spans="1:11">
      <c r="A17" s="24" t="s">
        <v>256</v>
      </c>
      <c r="B17" s="24"/>
      <c r="C17" s="24" t="s">
        <v>270</v>
      </c>
      <c r="E17" s="22" t="s">
        <v>270</v>
      </c>
      <c r="F17" s="22">
        <v>8.59</v>
      </c>
      <c r="G17" s="22">
        <v>8.44</v>
      </c>
      <c r="H17" s="22">
        <v>15.19</v>
      </c>
      <c r="I17" s="22">
        <v>15.39</v>
      </c>
      <c r="J17" s="22">
        <f t="shared" si="0"/>
        <v>1.7683352735739231</v>
      </c>
      <c r="K17" s="22">
        <f t="shared" si="1"/>
        <v>1.8234597156398107</v>
      </c>
    </row>
    <row r="18" spans="1:11">
      <c r="A18" s="24" t="s">
        <v>256</v>
      </c>
      <c r="B18" s="24"/>
      <c r="C18" s="24" t="s">
        <v>271</v>
      </c>
      <c r="E18" s="22" t="s">
        <v>271</v>
      </c>
      <c r="F18" s="22">
        <v>8.7100000000000009</v>
      </c>
      <c r="G18" s="22">
        <v>8.6999999999999993</v>
      </c>
      <c r="H18" s="22">
        <v>15.97</v>
      </c>
      <c r="I18" s="22">
        <v>16.670000000000002</v>
      </c>
      <c r="J18" s="22">
        <f t="shared" si="0"/>
        <v>1.8335246842709527</v>
      </c>
      <c r="K18" s="22">
        <f t="shared" si="1"/>
        <v>1.9160919540229888</v>
      </c>
    </row>
    <row r="19" spans="1:11">
      <c r="A19" s="24" t="s">
        <v>256</v>
      </c>
      <c r="B19" s="24"/>
      <c r="C19" s="24" t="s">
        <v>272</v>
      </c>
      <c r="E19" s="22" t="s">
        <v>272</v>
      </c>
      <c r="F19" s="22">
        <v>8.91</v>
      </c>
      <c r="G19" s="22">
        <v>9.23</v>
      </c>
      <c r="H19" s="22">
        <v>17.100000000000001</v>
      </c>
      <c r="I19" s="22">
        <v>17.36</v>
      </c>
      <c r="J19" s="22">
        <f t="shared" si="0"/>
        <v>1.9191919191919193</v>
      </c>
      <c r="K19" s="22">
        <f t="shared" si="1"/>
        <v>1.8808234019501624</v>
      </c>
    </row>
    <row r="20" spans="1:11">
      <c r="A20" s="24" t="s">
        <v>256</v>
      </c>
      <c r="B20" s="24"/>
      <c r="C20" s="24" t="s">
        <v>273</v>
      </c>
      <c r="E20" s="22" t="s">
        <v>273</v>
      </c>
      <c r="F20" s="22">
        <v>9.2200000000000006</v>
      </c>
      <c r="G20" s="22">
        <v>9.2100000000000009</v>
      </c>
      <c r="H20" s="22">
        <v>17.41</v>
      </c>
      <c r="I20" s="22">
        <v>17.739999999999998</v>
      </c>
      <c r="J20" s="22">
        <f t="shared" si="0"/>
        <v>1.8882863340563991</v>
      </c>
      <c r="K20" s="22">
        <f t="shared" si="1"/>
        <v>1.9261672095548314</v>
      </c>
    </row>
    <row r="21" spans="1:11">
      <c r="A21" s="24" t="s">
        <v>256</v>
      </c>
      <c r="B21" s="24"/>
      <c r="C21" s="24" t="s">
        <v>274</v>
      </c>
      <c r="E21" s="22" t="s">
        <v>274</v>
      </c>
      <c r="F21" s="22">
        <v>8.99</v>
      </c>
      <c r="G21" s="22">
        <v>8.83</v>
      </c>
      <c r="H21" s="22">
        <v>18.11</v>
      </c>
      <c r="I21" s="22">
        <v>17.73</v>
      </c>
      <c r="J21" s="22">
        <f t="shared" si="0"/>
        <v>2.0144605116796441</v>
      </c>
      <c r="K21" s="22">
        <f t="shared" si="1"/>
        <v>2.0079275198187996</v>
      </c>
    </row>
    <row r="22" spans="1:11">
      <c r="A22" s="24" t="s">
        <v>256</v>
      </c>
      <c r="B22" s="24"/>
      <c r="C22" s="24" t="s">
        <v>275</v>
      </c>
      <c r="E22" s="22" t="s">
        <v>275</v>
      </c>
      <c r="F22" s="22">
        <v>8.6999999999999993</v>
      </c>
      <c r="G22" s="22">
        <v>8.91</v>
      </c>
      <c r="H22" s="22">
        <v>17.739999999999998</v>
      </c>
      <c r="I22" s="22">
        <v>18.23</v>
      </c>
      <c r="J22" s="22">
        <f t="shared" si="0"/>
        <v>2.0390804597701151</v>
      </c>
      <c r="K22" s="22">
        <f t="shared" si="1"/>
        <v>2.0460157126823795</v>
      </c>
    </row>
    <row r="23" spans="1:11">
      <c r="A23" s="24" t="s">
        <v>256</v>
      </c>
      <c r="B23" s="24"/>
      <c r="C23" s="24" t="s">
        <v>276</v>
      </c>
      <c r="E23" s="22" t="s">
        <v>276</v>
      </c>
      <c r="F23" s="22">
        <v>9.17</v>
      </c>
      <c r="G23" s="22">
        <v>9.1199999999999992</v>
      </c>
      <c r="H23" s="22">
        <v>18.329999999999998</v>
      </c>
      <c r="I23" s="22">
        <v>18.57</v>
      </c>
      <c r="J23" s="22">
        <f t="shared" si="0"/>
        <v>1.9989094874591056</v>
      </c>
      <c r="K23" s="22">
        <f t="shared" si="1"/>
        <v>2.0361842105263159</v>
      </c>
    </row>
    <row r="24" spans="1:11">
      <c r="A24" s="24" t="s">
        <v>256</v>
      </c>
      <c r="B24" s="24"/>
      <c r="C24" s="24" t="s">
        <v>277</v>
      </c>
      <c r="E24" s="22" t="s">
        <v>277</v>
      </c>
      <c r="F24" s="22">
        <v>8.11</v>
      </c>
      <c r="G24" s="22">
        <v>8.84</v>
      </c>
      <c r="H24" s="22">
        <v>17.54</v>
      </c>
      <c r="I24" s="22">
        <v>17.809999999999999</v>
      </c>
      <c r="J24" s="22">
        <f t="shared" si="0"/>
        <v>2.1627620221948214</v>
      </c>
      <c r="K24" s="22">
        <f t="shared" si="1"/>
        <v>2.0147058823529411</v>
      </c>
    </row>
    <row r="25" spans="1:11">
      <c r="A25" s="24" t="s">
        <v>256</v>
      </c>
      <c r="B25" s="24"/>
      <c r="C25" s="24" t="s">
        <v>278</v>
      </c>
      <c r="E25" s="22" t="s">
        <v>278</v>
      </c>
      <c r="F25" s="22">
        <v>9.36</v>
      </c>
      <c r="G25" s="22">
        <v>8.4499999999999993</v>
      </c>
      <c r="H25" s="22">
        <v>16.89</v>
      </c>
      <c r="I25" s="22">
        <v>16.170000000000002</v>
      </c>
      <c r="J25" s="22">
        <f t="shared" si="0"/>
        <v>1.8044871794871797</v>
      </c>
      <c r="K25" s="22">
        <f t="shared" si="1"/>
        <v>1.9136094674556217</v>
      </c>
    </row>
    <row r="26" spans="1:11">
      <c r="A26" s="24" t="s">
        <v>256</v>
      </c>
      <c r="B26" s="24"/>
      <c r="C26" s="24" t="s">
        <v>279</v>
      </c>
      <c r="E26" s="22" t="s">
        <v>279</v>
      </c>
      <c r="F26" s="22">
        <v>7.58</v>
      </c>
      <c r="G26" s="22">
        <v>7.6</v>
      </c>
      <c r="H26" s="22">
        <v>14.97</v>
      </c>
      <c r="I26" s="22">
        <v>14.3</v>
      </c>
      <c r="J26" s="22">
        <f t="shared" si="0"/>
        <v>1.974934036939314</v>
      </c>
      <c r="K26" s="22">
        <f t="shared" si="1"/>
        <v>1.8815789473684212</v>
      </c>
    </row>
    <row r="27" spans="1:11">
      <c r="A27" s="24" t="s">
        <v>256</v>
      </c>
      <c r="B27" s="24"/>
      <c r="C27" s="24" t="s">
        <v>280</v>
      </c>
      <c r="E27" s="22" t="s">
        <v>280</v>
      </c>
      <c r="F27" s="22">
        <v>7.02</v>
      </c>
      <c r="G27" s="22">
        <v>7.05</v>
      </c>
      <c r="H27" s="22">
        <v>13.44</v>
      </c>
      <c r="I27" s="22">
        <v>12.85</v>
      </c>
      <c r="J27" s="22">
        <f t="shared" si="0"/>
        <v>1.9145299145299146</v>
      </c>
      <c r="K27" s="22">
        <f t="shared" si="1"/>
        <v>1.822695035460993</v>
      </c>
    </row>
    <row r="28" spans="1:11">
      <c r="A28" s="24" t="s">
        <v>256</v>
      </c>
      <c r="B28" s="24"/>
      <c r="C28" s="24" t="s">
        <v>281</v>
      </c>
      <c r="E28" s="22" t="s">
        <v>281</v>
      </c>
      <c r="F28" s="22">
        <v>7.04</v>
      </c>
      <c r="G28" s="22">
        <v>7.15</v>
      </c>
      <c r="H28" s="22">
        <v>11.79</v>
      </c>
      <c r="I28" s="22">
        <v>12.09</v>
      </c>
      <c r="J28" s="22">
        <f t="shared" si="0"/>
        <v>1.6747159090909089</v>
      </c>
      <c r="K28" s="22">
        <f t="shared" si="1"/>
        <v>1.6909090909090907</v>
      </c>
    </row>
    <row r="29" spans="1:11">
      <c r="A29" s="24" t="s">
        <v>256</v>
      </c>
      <c r="B29" s="24"/>
      <c r="C29" s="24" t="s">
        <v>282</v>
      </c>
      <c r="E29" s="22" t="s">
        <v>282</v>
      </c>
      <c r="F29" s="22">
        <v>6.72</v>
      </c>
      <c r="G29" s="22">
        <v>6.69</v>
      </c>
      <c r="H29" s="22">
        <v>11.34</v>
      </c>
      <c r="I29" s="22">
        <v>10.96</v>
      </c>
      <c r="J29" s="22">
        <f t="shared" si="0"/>
        <v>1.6875</v>
      </c>
      <c r="K29" s="22">
        <f t="shared" si="1"/>
        <v>1.6382660687593424</v>
      </c>
    </row>
    <row r="30" spans="1:11">
      <c r="A30" s="24" t="s">
        <v>256</v>
      </c>
      <c r="B30" s="24"/>
      <c r="C30" s="24" t="s">
        <v>283</v>
      </c>
      <c r="E30" s="22" t="s">
        <v>283</v>
      </c>
      <c r="F30" s="22">
        <v>6.27</v>
      </c>
      <c r="G30" s="22">
        <v>5.89</v>
      </c>
      <c r="H30" s="22">
        <v>10.74</v>
      </c>
      <c r="I30" s="22">
        <v>10.3</v>
      </c>
      <c r="J30" s="22">
        <f t="shared" si="0"/>
        <v>1.7129186602870814</v>
      </c>
      <c r="K30" s="22">
        <f t="shared" si="1"/>
        <v>1.7487266553480478</v>
      </c>
    </row>
    <row r="31" spans="1:11">
      <c r="A31" s="24" t="s">
        <v>256</v>
      </c>
      <c r="B31" s="24"/>
      <c r="C31" s="24" t="s">
        <v>284</v>
      </c>
      <c r="E31" s="22" t="s">
        <v>284</v>
      </c>
      <c r="F31" s="22">
        <v>5.32</v>
      </c>
      <c r="G31" s="22">
        <v>5.42</v>
      </c>
      <c r="H31" s="22">
        <v>9.68</v>
      </c>
      <c r="I31" s="22">
        <v>9.9</v>
      </c>
      <c r="J31" s="22">
        <f t="shared" si="0"/>
        <v>1.8195488721804509</v>
      </c>
      <c r="K31" s="22">
        <f t="shared" si="1"/>
        <v>1.826568265682657</v>
      </c>
    </row>
    <row r="32" spans="1:11">
      <c r="A32" s="24" t="s">
        <v>256</v>
      </c>
      <c r="B32" s="24"/>
      <c r="C32" s="24" t="s">
        <v>285</v>
      </c>
      <c r="E32" s="22" t="s">
        <v>285</v>
      </c>
      <c r="F32" s="22">
        <v>4.96</v>
      </c>
      <c r="G32" s="22">
        <v>4.18</v>
      </c>
      <c r="H32" s="22">
        <v>9.4600000000000009</v>
      </c>
      <c r="I32" s="22">
        <v>7.81</v>
      </c>
      <c r="J32" s="22">
        <f t="shared" si="0"/>
        <v>1.9072580645161292</v>
      </c>
      <c r="K32" s="22">
        <f t="shared" si="1"/>
        <v>1.868421052631579</v>
      </c>
    </row>
    <row r="33" spans="1:11">
      <c r="A33" s="24" t="s">
        <v>256</v>
      </c>
      <c r="B33" s="24"/>
      <c r="C33" s="24" t="s">
        <v>286</v>
      </c>
      <c r="E33" s="22" t="s">
        <v>286</v>
      </c>
      <c r="F33" s="22">
        <v>4.18</v>
      </c>
      <c r="G33" s="22">
        <v>4.21</v>
      </c>
      <c r="H33" s="22">
        <v>7.48</v>
      </c>
      <c r="I33" s="22">
        <v>7.5</v>
      </c>
      <c r="J33" s="22">
        <f t="shared" si="0"/>
        <v>1.7894736842105265</v>
      </c>
      <c r="K33" s="22">
        <f t="shared" si="1"/>
        <v>1.7814726840855106</v>
      </c>
    </row>
    <row r="34" spans="1:11">
      <c r="A34" s="24" t="s">
        <v>256</v>
      </c>
      <c r="B34" s="24"/>
      <c r="C34" s="24" t="s">
        <v>287</v>
      </c>
      <c r="E34" s="22" t="s">
        <v>287</v>
      </c>
      <c r="F34" s="22">
        <v>4.4800000000000004</v>
      </c>
      <c r="G34" s="22">
        <v>4.42</v>
      </c>
      <c r="H34" s="22">
        <v>7.4</v>
      </c>
      <c r="I34" s="22">
        <v>7.02</v>
      </c>
      <c r="J34" s="22">
        <f t="shared" si="0"/>
        <v>1.6517857142857142</v>
      </c>
      <c r="K34" s="22">
        <f t="shared" si="1"/>
        <v>1.588235294117647</v>
      </c>
    </row>
    <row r="35" spans="1:11">
      <c r="A35" s="24" t="s">
        <v>256</v>
      </c>
      <c r="B35" s="24"/>
      <c r="C35" s="24" t="s">
        <v>288</v>
      </c>
      <c r="E35" s="22" t="s">
        <v>288</v>
      </c>
      <c r="F35" s="22">
        <v>4.4800000000000004</v>
      </c>
      <c r="G35" s="22">
        <v>4.3499999999999996</v>
      </c>
      <c r="H35" s="22">
        <v>7.43</v>
      </c>
      <c r="I35" s="22">
        <v>7</v>
      </c>
      <c r="J35" s="22">
        <f t="shared" si="0"/>
        <v>1.6584821428571426</v>
      </c>
      <c r="K35" s="22">
        <f t="shared" si="1"/>
        <v>1.6091954022988506</v>
      </c>
    </row>
    <row r="36" spans="1:11">
      <c r="A36" s="24" t="s">
        <v>256</v>
      </c>
      <c r="B36" s="24"/>
      <c r="C36" s="24" t="s">
        <v>289</v>
      </c>
      <c r="E36" s="22" t="s">
        <v>289</v>
      </c>
      <c r="F36" s="22">
        <v>4.5999999999999996</v>
      </c>
      <c r="G36" s="22">
        <v>4.5999999999999996</v>
      </c>
      <c r="H36" s="22">
        <v>7.23</v>
      </c>
      <c r="I36" s="22">
        <v>7.61</v>
      </c>
      <c r="J36" s="22">
        <f t="shared" si="0"/>
        <v>1.5717391304347827</v>
      </c>
      <c r="K36" s="22">
        <f t="shared" si="1"/>
        <v>1.6543478260869566</v>
      </c>
    </row>
    <row r="37" spans="1:11">
      <c r="A37" s="24" t="s">
        <v>256</v>
      </c>
      <c r="B37" s="24"/>
      <c r="C37" s="24" t="s">
        <v>290</v>
      </c>
      <c r="E37" s="22" t="s">
        <v>290</v>
      </c>
      <c r="F37" s="22">
        <v>4.5199999999999996</v>
      </c>
      <c r="G37" s="22">
        <v>4.12</v>
      </c>
      <c r="H37" s="22">
        <v>7.59</v>
      </c>
      <c r="I37" s="22">
        <v>7.44</v>
      </c>
      <c r="J37" s="22">
        <f t="shared" si="0"/>
        <v>1.679203539823009</v>
      </c>
      <c r="K37" s="22">
        <f t="shared" si="1"/>
        <v>1.8058252427184467</v>
      </c>
    </row>
    <row r="38" spans="1:11">
      <c r="A38" s="24" t="s">
        <v>256</v>
      </c>
      <c r="B38" s="24"/>
      <c r="C38" s="24" t="s">
        <v>291</v>
      </c>
      <c r="E38" s="22" t="s">
        <v>291</v>
      </c>
      <c r="F38" s="22">
        <v>4.2300000000000004</v>
      </c>
      <c r="G38" s="22">
        <v>4.1399999999999997</v>
      </c>
      <c r="H38" s="22">
        <v>7.87</v>
      </c>
      <c r="I38" s="22">
        <v>7.46</v>
      </c>
      <c r="J38" s="22">
        <f t="shared" si="0"/>
        <v>1.8605200945626477</v>
      </c>
      <c r="K38" s="22">
        <f t="shared" si="1"/>
        <v>1.8019323671497587</v>
      </c>
    </row>
    <row r="39" spans="1:11">
      <c r="A39" s="24" t="s">
        <v>256</v>
      </c>
      <c r="B39" s="24"/>
      <c r="C39" s="24" t="s">
        <v>292</v>
      </c>
      <c r="E39" s="22" t="s">
        <v>292</v>
      </c>
      <c r="F39" s="22">
        <v>4.2300000000000004</v>
      </c>
      <c r="G39" s="22">
        <v>3.79</v>
      </c>
      <c r="H39" s="22">
        <v>7.21</v>
      </c>
      <c r="I39" s="22">
        <v>6.99</v>
      </c>
      <c r="J39" s="22">
        <f t="shared" si="0"/>
        <v>1.7044917257683214</v>
      </c>
      <c r="K39" s="22">
        <f t="shared" si="1"/>
        <v>1.8443271767810028</v>
      </c>
    </row>
    <row r="40" spans="1:11">
      <c r="A40" s="24" t="s">
        <v>256</v>
      </c>
      <c r="B40" s="24"/>
      <c r="C40" s="24" t="s">
        <v>293</v>
      </c>
      <c r="E40" s="22" t="s">
        <v>293</v>
      </c>
      <c r="F40" s="22">
        <v>3.56</v>
      </c>
      <c r="G40" s="22">
        <v>3.4</v>
      </c>
      <c r="H40" s="22">
        <v>7.67</v>
      </c>
      <c r="I40" s="22">
        <v>7.39</v>
      </c>
      <c r="J40" s="22">
        <f t="shared" si="0"/>
        <v>2.154494382022472</v>
      </c>
      <c r="K40" s="22">
        <f t="shared" si="1"/>
        <v>2.1735294117647057</v>
      </c>
    </row>
    <row r="41" spans="1:11">
      <c r="A41" s="24" t="s">
        <v>256</v>
      </c>
      <c r="B41" s="24"/>
      <c r="C41" s="24" t="s">
        <v>294</v>
      </c>
      <c r="E41" s="22" t="s">
        <v>294</v>
      </c>
      <c r="F41" s="22">
        <v>3.51</v>
      </c>
      <c r="G41" s="22">
        <v>3.35</v>
      </c>
      <c r="H41" s="22">
        <v>7.57</v>
      </c>
      <c r="I41" s="22">
        <v>7.53</v>
      </c>
      <c r="J41" s="22">
        <f t="shared" si="0"/>
        <v>2.1566951566951569</v>
      </c>
      <c r="K41" s="22">
        <f t="shared" si="1"/>
        <v>2.247761194029851</v>
      </c>
    </row>
    <row r="42" spans="1:11">
      <c r="A42" s="24" t="s">
        <v>256</v>
      </c>
      <c r="B42" s="24"/>
      <c r="C42" s="24" t="s">
        <v>295</v>
      </c>
      <c r="E42" s="22" t="s">
        <v>295</v>
      </c>
      <c r="F42" s="22">
        <v>3.26</v>
      </c>
      <c r="G42" s="22">
        <v>3.38</v>
      </c>
      <c r="H42" s="22">
        <v>7.33</v>
      </c>
      <c r="I42" s="22">
        <v>7.33</v>
      </c>
      <c r="J42" s="22">
        <f t="shared" si="0"/>
        <v>2.2484662576687118</v>
      </c>
      <c r="K42" s="22">
        <f t="shared" si="1"/>
        <v>2.168639053254438</v>
      </c>
    </row>
    <row r="43" spans="1:11">
      <c r="A43" s="24" t="s">
        <v>256</v>
      </c>
      <c r="B43" s="24"/>
      <c r="C43" s="24" t="s">
        <v>296</v>
      </c>
      <c r="E43" s="22" t="s">
        <v>296</v>
      </c>
      <c r="F43" s="22">
        <v>3.36</v>
      </c>
      <c r="G43" s="22">
        <v>3.05</v>
      </c>
      <c r="H43" s="22">
        <v>7.87</v>
      </c>
      <c r="I43" s="22">
        <v>7.35</v>
      </c>
      <c r="J43" s="22">
        <f t="shared" si="0"/>
        <v>2.3422619047619051</v>
      </c>
      <c r="K43" s="22">
        <f t="shared" si="1"/>
        <v>2.4098360655737707</v>
      </c>
    </row>
    <row r="44" spans="1:11">
      <c r="A44" s="24" t="s">
        <v>256</v>
      </c>
      <c r="B44" s="24"/>
      <c r="C44" s="24" t="s">
        <v>297</v>
      </c>
      <c r="E44" s="22" t="s">
        <v>297</v>
      </c>
      <c r="F44" s="22">
        <v>3.13</v>
      </c>
      <c r="G44" s="22">
        <v>3.4</v>
      </c>
      <c r="H44" s="22">
        <v>7.1</v>
      </c>
      <c r="I44" s="22">
        <v>7.23</v>
      </c>
      <c r="J44" s="22">
        <f t="shared" si="0"/>
        <v>2.2683706070287539</v>
      </c>
      <c r="K44" s="22">
        <f t="shared" si="1"/>
        <v>2.1264705882352941</v>
      </c>
    </row>
    <row r="45" spans="1:11">
      <c r="A45" s="24" t="s">
        <v>256</v>
      </c>
      <c r="B45" s="24"/>
      <c r="C45" s="24" t="s">
        <v>298</v>
      </c>
      <c r="E45" s="22" t="s">
        <v>298</v>
      </c>
      <c r="F45" s="22">
        <v>3.61</v>
      </c>
      <c r="G45" s="22">
        <v>3.71</v>
      </c>
      <c r="H45" s="22">
        <v>7.61</v>
      </c>
      <c r="I45" s="22">
        <v>7.65</v>
      </c>
      <c r="J45" s="22">
        <f t="shared" si="0"/>
        <v>2.10803324099723</v>
      </c>
      <c r="K45" s="22">
        <f t="shared" si="1"/>
        <v>2.0619946091644206</v>
      </c>
    </row>
    <row r="46" spans="1:11">
      <c r="A46" s="24" t="s">
        <v>256</v>
      </c>
      <c r="B46" s="24"/>
      <c r="C46" s="24" t="s">
        <v>299</v>
      </c>
      <c r="E46" s="22" t="s">
        <v>299</v>
      </c>
      <c r="F46" s="22">
        <v>3.34</v>
      </c>
      <c r="G46" s="22">
        <v>3.1</v>
      </c>
      <c r="H46" s="22">
        <v>7.55</v>
      </c>
      <c r="I46" s="22">
        <v>6.87</v>
      </c>
      <c r="J46" s="22">
        <f t="shared" si="0"/>
        <v>2.2604790419161676</v>
      </c>
      <c r="K46" s="22">
        <f t="shared" si="1"/>
        <v>2.2161290322580647</v>
      </c>
    </row>
    <row r="47" spans="1:11">
      <c r="A47" s="24" t="s">
        <v>256</v>
      </c>
      <c r="B47" s="24"/>
      <c r="C47" s="24" t="s">
        <v>300</v>
      </c>
      <c r="E47" s="22" t="s">
        <v>300</v>
      </c>
      <c r="F47" s="22">
        <v>2.99</v>
      </c>
      <c r="G47" s="22">
        <v>2.92</v>
      </c>
      <c r="H47" s="22">
        <v>5.97</v>
      </c>
      <c r="I47" s="22">
        <v>5.97</v>
      </c>
      <c r="J47" s="22">
        <f t="shared" si="0"/>
        <v>1.9966555183946486</v>
      </c>
      <c r="K47" s="22">
        <f t="shared" si="1"/>
        <v>2.0445205479452055</v>
      </c>
    </row>
    <row r="48" spans="1:11">
      <c r="A48" s="24" t="s">
        <v>256</v>
      </c>
      <c r="B48" s="24"/>
      <c r="C48" s="24" t="s">
        <v>301</v>
      </c>
      <c r="E48" s="22" t="s">
        <v>301</v>
      </c>
      <c r="F48" s="22">
        <v>3.38</v>
      </c>
      <c r="G48" s="22">
        <v>3.14</v>
      </c>
      <c r="H48" s="22">
        <v>7.07</v>
      </c>
      <c r="I48" s="22">
        <v>6.55</v>
      </c>
      <c r="J48" s="22">
        <f t="shared" si="0"/>
        <v>2.0917159763313613</v>
      </c>
      <c r="K48" s="22">
        <f t="shared" si="1"/>
        <v>2.0859872611464967</v>
      </c>
    </row>
    <row r="49" spans="1:11">
      <c r="A49" s="24" t="s">
        <v>256</v>
      </c>
      <c r="B49" s="24"/>
      <c r="C49" s="24" t="s">
        <v>302</v>
      </c>
      <c r="E49" s="22" t="s">
        <v>302</v>
      </c>
      <c r="F49" s="22">
        <v>2.65</v>
      </c>
      <c r="G49" s="22">
        <v>3.07</v>
      </c>
      <c r="H49" s="22">
        <v>5.82</v>
      </c>
      <c r="I49" s="22">
        <v>5.69</v>
      </c>
      <c r="J49" s="22">
        <f t="shared" si="0"/>
        <v>2.19622641509434</v>
      </c>
      <c r="K49" s="22">
        <f t="shared" si="1"/>
        <v>1.8534201954397396</v>
      </c>
    </row>
    <row r="50" spans="1:11">
      <c r="A50" s="24" t="s">
        <v>256</v>
      </c>
      <c r="B50" s="24"/>
      <c r="C50" s="24" t="s">
        <v>303</v>
      </c>
      <c r="E50" s="22" t="s">
        <v>303</v>
      </c>
      <c r="F50" s="22">
        <v>3.22</v>
      </c>
      <c r="G50" s="22">
        <v>3.09</v>
      </c>
      <c r="H50" s="22">
        <v>5.44</v>
      </c>
      <c r="I50" s="22">
        <v>5.09</v>
      </c>
      <c r="J50" s="22">
        <f t="shared" si="0"/>
        <v>1.68944099378882</v>
      </c>
      <c r="K50" s="22">
        <f t="shared" si="1"/>
        <v>1.6472491909385114</v>
      </c>
    </row>
    <row r="51" spans="1:11">
      <c r="A51" s="24" t="s">
        <v>256</v>
      </c>
      <c r="B51" s="24"/>
      <c r="C51" s="24" t="s">
        <v>304</v>
      </c>
      <c r="E51" s="22" t="s">
        <v>304</v>
      </c>
      <c r="F51" s="22">
        <v>3.03</v>
      </c>
      <c r="G51" s="22">
        <v>3.39</v>
      </c>
      <c r="H51" s="22">
        <v>5.0199999999999996</v>
      </c>
      <c r="I51" s="22">
        <v>5.31</v>
      </c>
      <c r="J51" s="22">
        <f t="shared" si="0"/>
        <v>1.6567656765676568</v>
      </c>
      <c r="K51" s="22">
        <f t="shared" si="1"/>
        <v>1.566371681415929</v>
      </c>
    </row>
    <row r="52" spans="1:11">
      <c r="A52" s="24" t="s">
        <v>256</v>
      </c>
      <c r="B52" s="24"/>
      <c r="C52" s="24" t="s">
        <v>305</v>
      </c>
      <c r="E52" s="22" t="s">
        <v>305</v>
      </c>
      <c r="F52" s="22">
        <v>3.33</v>
      </c>
      <c r="G52" s="22">
        <v>3.34</v>
      </c>
      <c r="H52" s="22">
        <v>5.45</v>
      </c>
      <c r="I52" s="22">
        <v>5.22</v>
      </c>
      <c r="J52" s="22">
        <f t="shared" si="0"/>
        <v>1.6366366366366367</v>
      </c>
      <c r="K52" s="22">
        <f t="shared" si="1"/>
        <v>1.562874251497006</v>
      </c>
    </row>
    <row r="53" spans="1:11">
      <c r="A53" s="24" t="s">
        <v>256</v>
      </c>
      <c r="B53" s="24"/>
      <c r="C53" s="24" t="s">
        <v>306</v>
      </c>
      <c r="E53" s="22" t="s">
        <v>306</v>
      </c>
      <c r="F53" s="22">
        <v>3.17</v>
      </c>
      <c r="G53" s="22">
        <v>3.42</v>
      </c>
      <c r="H53" s="22">
        <v>4.8899999999999997</v>
      </c>
      <c r="I53" s="22">
        <v>5.21</v>
      </c>
      <c r="J53" s="22">
        <f t="shared" si="0"/>
        <v>1.5425867507886435</v>
      </c>
      <c r="K53" s="22">
        <f t="shared" si="1"/>
        <v>1.5233918128654971</v>
      </c>
    </row>
    <row r="54" spans="1:11">
      <c r="A54" s="24" t="s">
        <v>256</v>
      </c>
      <c r="B54" s="24"/>
      <c r="C54" s="24" t="s">
        <v>307</v>
      </c>
      <c r="E54" s="22" t="s">
        <v>307</v>
      </c>
      <c r="F54" s="22">
        <v>3.75</v>
      </c>
      <c r="G54" s="22">
        <v>3.68</v>
      </c>
      <c r="H54" s="22">
        <v>6</v>
      </c>
      <c r="I54" s="22">
        <v>5.76</v>
      </c>
      <c r="J54" s="22">
        <f t="shared" si="0"/>
        <v>1.6</v>
      </c>
      <c r="K54" s="22">
        <f t="shared" si="1"/>
        <v>1.5652173913043477</v>
      </c>
    </row>
    <row r="55" spans="1:11">
      <c r="A55" s="24" t="s">
        <v>256</v>
      </c>
      <c r="B55" s="24"/>
      <c r="C55" s="24" t="s">
        <v>308</v>
      </c>
      <c r="E55" s="22" t="s">
        <v>308</v>
      </c>
      <c r="F55" s="22">
        <v>3.76</v>
      </c>
      <c r="G55" s="22">
        <v>4.0999999999999996</v>
      </c>
      <c r="H55" s="22">
        <v>5.42</v>
      </c>
      <c r="I55" s="22">
        <v>5.9</v>
      </c>
      <c r="J55" s="22">
        <f t="shared" si="0"/>
        <v>1.4414893617021278</v>
      </c>
      <c r="K55" s="22">
        <f t="shared" si="1"/>
        <v>1.4390243902439026</v>
      </c>
    </row>
    <row r="56" spans="1:11">
      <c r="A56" s="24" t="s">
        <v>256</v>
      </c>
      <c r="B56" s="24"/>
      <c r="C56" s="24" t="s">
        <v>309</v>
      </c>
      <c r="E56" s="22" t="s">
        <v>309</v>
      </c>
      <c r="F56" s="22">
        <v>4.01</v>
      </c>
      <c r="G56" s="22">
        <v>3.73</v>
      </c>
      <c r="H56" s="22">
        <v>5.79</v>
      </c>
      <c r="I56" s="22">
        <v>6.35</v>
      </c>
      <c r="J56" s="22">
        <f t="shared" si="0"/>
        <v>1.4438902743142146</v>
      </c>
      <c r="K56" s="22">
        <f t="shared" si="1"/>
        <v>1.7024128686327078</v>
      </c>
    </row>
    <row r="57" spans="1:11">
      <c r="A57" s="24" t="s">
        <v>256</v>
      </c>
      <c r="B57" s="24"/>
      <c r="C57" s="24" t="s">
        <v>310</v>
      </c>
      <c r="E57" s="22" t="s">
        <v>310</v>
      </c>
      <c r="F57" s="22">
        <v>3.47</v>
      </c>
      <c r="G57" s="22">
        <v>3.59</v>
      </c>
      <c r="H57" s="22">
        <v>5.93</v>
      </c>
      <c r="I57" s="22">
        <v>5.6</v>
      </c>
      <c r="J57" s="22">
        <f t="shared" si="0"/>
        <v>1.7089337175792505</v>
      </c>
      <c r="K57" s="22">
        <f t="shared" si="1"/>
        <v>1.5598885793871866</v>
      </c>
    </row>
    <row r="58" spans="1:11">
      <c r="A58" s="24" t="s">
        <v>256</v>
      </c>
      <c r="B58" s="24"/>
      <c r="C58" s="24" t="s">
        <v>311</v>
      </c>
      <c r="E58" s="22" t="s">
        <v>311</v>
      </c>
      <c r="F58" s="22">
        <v>3.45</v>
      </c>
      <c r="G58" s="22">
        <v>3.6</v>
      </c>
      <c r="H58" s="22">
        <v>5.3</v>
      </c>
      <c r="I58" s="22">
        <v>5.46</v>
      </c>
      <c r="J58" s="22">
        <f t="shared" si="0"/>
        <v>1.536231884057971</v>
      </c>
      <c r="K58" s="22">
        <f t="shared" si="1"/>
        <v>1.5166666666666666</v>
      </c>
    </row>
    <row r="59" spans="1:11">
      <c r="A59" s="24" t="s">
        <v>256</v>
      </c>
      <c r="B59" s="24"/>
      <c r="C59" s="24" t="s">
        <v>312</v>
      </c>
      <c r="E59" s="22" t="s">
        <v>312</v>
      </c>
      <c r="F59" s="22">
        <v>3.64</v>
      </c>
      <c r="G59" s="22">
        <v>3.78</v>
      </c>
      <c r="H59" s="22">
        <v>5.55</v>
      </c>
      <c r="I59" s="22">
        <v>5.16</v>
      </c>
      <c r="J59" s="22">
        <f t="shared" si="0"/>
        <v>1.5247252747252746</v>
      </c>
      <c r="K59" s="22">
        <f t="shared" si="1"/>
        <v>1.3650793650793651</v>
      </c>
    </row>
    <row r="60" spans="1:11">
      <c r="A60" s="24" t="s">
        <v>256</v>
      </c>
      <c r="B60" s="24"/>
      <c r="C60" s="24" t="s">
        <v>313</v>
      </c>
      <c r="E60" s="22" t="s">
        <v>313</v>
      </c>
      <c r="F60" s="22">
        <v>3.21</v>
      </c>
      <c r="G60" s="22">
        <v>3.42</v>
      </c>
      <c r="H60" s="22">
        <v>3.23</v>
      </c>
      <c r="I60" s="22">
        <v>3.11</v>
      </c>
      <c r="J60" s="22">
        <f t="shared" si="0"/>
        <v>1.0062305295950156</v>
      </c>
      <c r="K60" s="22">
        <f t="shared" si="1"/>
        <v>0.90935672514619881</v>
      </c>
    </row>
    <row r="61" spans="1:11">
      <c r="A61" s="24" t="s">
        <v>256</v>
      </c>
      <c r="B61" s="24"/>
      <c r="C61" s="24" t="s">
        <v>314</v>
      </c>
      <c r="E61" s="22" t="s">
        <v>314</v>
      </c>
      <c r="F61" s="22">
        <v>3.56</v>
      </c>
      <c r="G61" s="22">
        <v>3.6</v>
      </c>
      <c r="H61" s="22">
        <v>3.48</v>
      </c>
      <c r="I61" s="22">
        <v>4.03</v>
      </c>
      <c r="J61" s="22">
        <f t="shared" si="0"/>
        <v>0.97752808988764039</v>
      </c>
      <c r="K61" s="22">
        <f t="shared" si="1"/>
        <v>1.1194444444444445</v>
      </c>
    </row>
    <row r="62" spans="1:11">
      <c r="A62" s="24" t="s">
        <v>256</v>
      </c>
      <c r="B62" s="24"/>
      <c r="C62" s="24" t="s">
        <v>315</v>
      </c>
      <c r="E62" s="22" t="s">
        <v>315</v>
      </c>
      <c r="F62" s="22">
        <v>4.01</v>
      </c>
      <c r="G62" s="22">
        <v>4.07</v>
      </c>
      <c r="H62" s="22">
        <v>4.53</v>
      </c>
      <c r="I62" s="22">
        <v>4.4000000000000004</v>
      </c>
      <c r="J62" s="22">
        <f t="shared" si="0"/>
        <v>1.1296758104738156</v>
      </c>
      <c r="K62" s="22">
        <f t="shared" si="1"/>
        <v>1.0810810810810811</v>
      </c>
    </row>
    <row r="63" spans="1:11">
      <c r="A63" s="24" t="s">
        <v>256</v>
      </c>
      <c r="B63" s="24"/>
      <c r="C63" s="24" t="s">
        <v>316</v>
      </c>
      <c r="E63" s="22" t="s">
        <v>316</v>
      </c>
      <c r="F63" s="22">
        <v>3.79</v>
      </c>
      <c r="G63" s="22">
        <v>3.85</v>
      </c>
      <c r="H63" s="22">
        <v>4.42</v>
      </c>
      <c r="I63" s="22">
        <v>4.6100000000000003</v>
      </c>
      <c r="J63" s="22">
        <f t="shared" si="0"/>
        <v>1.1662269129287599</v>
      </c>
      <c r="K63" s="22">
        <f t="shared" si="1"/>
        <v>1.1974025974025975</v>
      </c>
    </row>
    <row r="64" spans="1:11">
      <c r="A64" s="24" t="s">
        <v>256</v>
      </c>
      <c r="B64" s="24"/>
      <c r="C64" s="24" t="s">
        <v>317</v>
      </c>
      <c r="E64" s="22" t="s">
        <v>317</v>
      </c>
      <c r="F64" s="22">
        <v>3.58</v>
      </c>
      <c r="G64" s="22">
        <v>3.8</v>
      </c>
      <c r="H64" s="22">
        <v>4.55</v>
      </c>
      <c r="I64" s="22">
        <v>4.51</v>
      </c>
      <c r="J64" s="22">
        <f t="shared" si="0"/>
        <v>1.270949720670391</v>
      </c>
      <c r="K64" s="22">
        <f t="shared" si="1"/>
        <v>1.1868421052631579</v>
      </c>
    </row>
    <row r="65" spans="1:11">
      <c r="A65" s="24" t="s">
        <v>256</v>
      </c>
      <c r="B65" s="24"/>
      <c r="C65" s="24" t="s">
        <v>318</v>
      </c>
      <c r="E65" s="22" t="s">
        <v>318</v>
      </c>
      <c r="F65" s="22">
        <v>3.74</v>
      </c>
      <c r="G65" s="22">
        <v>3.75</v>
      </c>
      <c r="H65" s="22">
        <v>4.71</v>
      </c>
      <c r="I65" s="22">
        <v>5.1100000000000003</v>
      </c>
      <c r="J65" s="22">
        <f t="shared" si="0"/>
        <v>1.2593582887700534</v>
      </c>
      <c r="K65" s="22">
        <f t="shared" si="1"/>
        <v>1.3626666666666667</v>
      </c>
    </row>
    <row r="66" spans="1:11">
      <c r="A66" s="24" t="s">
        <v>256</v>
      </c>
      <c r="B66" s="24"/>
      <c r="C66" s="24" t="s">
        <v>319</v>
      </c>
      <c r="E66" s="22" t="s">
        <v>319</v>
      </c>
      <c r="F66" s="22">
        <v>3.26</v>
      </c>
      <c r="G66" s="22">
        <v>3.6</v>
      </c>
      <c r="H66" s="22">
        <v>4.83</v>
      </c>
      <c r="I66" s="22">
        <v>4.96</v>
      </c>
      <c r="J66" s="22">
        <f t="shared" si="0"/>
        <v>1.48159509202454</v>
      </c>
      <c r="K66" s="22">
        <f t="shared" si="1"/>
        <v>1.3777777777777778</v>
      </c>
    </row>
    <row r="67" spans="1:11">
      <c r="A67" s="24" t="s">
        <v>256</v>
      </c>
      <c r="B67" s="24"/>
      <c r="C67" s="24" t="s">
        <v>320</v>
      </c>
      <c r="E67" s="22" t="s">
        <v>320</v>
      </c>
      <c r="F67" s="22">
        <v>3.57</v>
      </c>
      <c r="G67" s="22">
        <v>3.71</v>
      </c>
      <c r="H67" s="22">
        <v>4.87</v>
      </c>
      <c r="I67" s="22">
        <v>4.43</v>
      </c>
      <c r="J67" s="22">
        <f t="shared" si="0"/>
        <v>1.3641456582633054</v>
      </c>
      <c r="K67" s="22">
        <f t="shared" si="1"/>
        <v>1.1940700808625335</v>
      </c>
    </row>
    <row r="68" spans="1:11">
      <c r="A68" s="24" t="s">
        <v>256</v>
      </c>
      <c r="B68" s="24"/>
      <c r="C68" s="24" t="s">
        <v>321</v>
      </c>
      <c r="E68" s="22" t="s">
        <v>321</v>
      </c>
      <c r="F68" s="22">
        <v>3.81</v>
      </c>
      <c r="G68" s="22">
        <v>4.07</v>
      </c>
      <c r="H68" s="22">
        <v>4.51</v>
      </c>
      <c r="I68" s="22">
        <v>3.94</v>
      </c>
      <c r="J68" s="22">
        <f t="shared" si="0"/>
        <v>1.1837270341207349</v>
      </c>
      <c r="K68" s="22">
        <f t="shared" si="1"/>
        <v>0.96805896805896796</v>
      </c>
    </row>
    <row r="69" spans="1:11">
      <c r="A69" s="24" t="s">
        <v>256</v>
      </c>
      <c r="B69" s="24"/>
      <c r="C69" s="24" t="s">
        <v>322</v>
      </c>
      <c r="E69" s="22" t="s">
        <v>322</v>
      </c>
      <c r="F69" s="22">
        <v>3.49</v>
      </c>
      <c r="G69" s="22">
        <v>3.63</v>
      </c>
      <c r="H69" s="22">
        <v>3.69</v>
      </c>
      <c r="I69" s="22">
        <v>4.21</v>
      </c>
      <c r="J69" s="22">
        <f t="shared" ref="J69:J132" si="2">H69/F69</f>
        <v>1.0573065902578795</v>
      </c>
      <c r="K69" s="22">
        <f t="shared" ref="K69:K132" si="3">I69/G69</f>
        <v>1.1597796143250689</v>
      </c>
    </row>
    <row r="70" spans="1:11">
      <c r="A70" s="24" t="s">
        <v>256</v>
      </c>
      <c r="B70" s="24"/>
      <c r="C70" s="24" t="s">
        <v>323</v>
      </c>
      <c r="E70" s="22" t="s">
        <v>323</v>
      </c>
      <c r="F70" s="22">
        <v>3.59</v>
      </c>
      <c r="G70" s="22">
        <v>3.64</v>
      </c>
      <c r="H70" s="22">
        <v>4.4000000000000004</v>
      </c>
      <c r="I70" s="22">
        <v>4.57</v>
      </c>
      <c r="J70" s="22">
        <f t="shared" si="2"/>
        <v>1.2256267409470754</v>
      </c>
      <c r="K70" s="22">
        <f t="shared" si="3"/>
        <v>1.2554945054945055</v>
      </c>
    </row>
    <row r="71" spans="1:11">
      <c r="A71" s="24" t="s">
        <v>256</v>
      </c>
      <c r="B71" s="24"/>
      <c r="C71" s="24" t="s">
        <v>324</v>
      </c>
      <c r="E71" s="22" t="s">
        <v>324</v>
      </c>
      <c r="F71" s="22">
        <v>3.45</v>
      </c>
      <c r="G71" s="22">
        <v>3.56</v>
      </c>
      <c r="H71" s="22">
        <v>4.68</v>
      </c>
      <c r="I71" s="22">
        <v>5.07</v>
      </c>
      <c r="J71" s="22">
        <f t="shared" si="2"/>
        <v>1.3565217391304347</v>
      </c>
      <c r="K71" s="22">
        <f t="shared" si="3"/>
        <v>1.4241573033707866</v>
      </c>
    </row>
    <row r="72" spans="1:11">
      <c r="A72" s="24" t="s">
        <v>256</v>
      </c>
      <c r="B72" s="24"/>
      <c r="C72" s="24" t="s">
        <v>325</v>
      </c>
      <c r="E72" s="22" t="s">
        <v>325</v>
      </c>
      <c r="F72" s="22">
        <v>3.54</v>
      </c>
      <c r="G72" s="22">
        <v>3.72</v>
      </c>
      <c r="H72" s="22">
        <v>6.12</v>
      </c>
      <c r="I72" s="22">
        <v>6.05</v>
      </c>
      <c r="J72" s="22">
        <f t="shared" si="2"/>
        <v>1.728813559322034</v>
      </c>
      <c r="K72" s="22">
        <f t="shared" si="3"/>
        <v>1.6263440860215053</v>
      </c>
    </row>
    <row r="73" spans="1:11">
      <c r="A73" s="24" t="s">
        <v>256</v>
      </c>
      <c r="B73" s="24"/>
      <c r="C73" s="24" t="s">
        <v>326</v>
      </c>
      <c r="E73" s="22" t="s">
        <v>326</v>
      </c>
      <c r="F73" s="22">
        <v>3.55</v>
      </c>
      <c r="G73" s="22">
        <v>4.1100000000000003</v>
      </c>
      <c r="H73" s="22">
        <v>5.79</v>
      </c>
      <c r="I73" s="22">
        <v>6.01</v>
      </c>
      <c r="J73" s="22">
        <f t="shared" si="2"/>
        <v>1.6309859154929578</v>
      </c>
      <c r="K73" s="22">
        <f t="shared" si="3"/>
        <v>1.4622871046228709</v>
      </c>
    </row>
    <row r="74" spans="1:11">
      <c r="A74" s="24" t="s">
        <v>256</v>
      </c>
      <c r="B74" s="24"/>
      <c r="C74" s="24" t="s">
        <v>327</v>
      </c>
      <c r="E74" s="22" t="s">
        <v>327</v>
      </c>
      <c r="F74" s="22">
        <v>3.77</v>
      </c>
      <c r="G74" s="22">
        <v>3.96</v>
      </c>
      <c r="H74" s="22">
        <v>5.96</v>
      </c>
      <c r="I74" s="22">
        <v>6.56</v>
      </c>
      <c r="J74" s="22">
        <f t="shared" si="2"/>
        <v>1.5809018567639257</v>
      </c>
      <c r="K74" s="22">
        <f t="shared" si="3"/>
        <v>1.6565656565656566</v>
      </c>
    </row>
    <row r="75" spans="1:11">
      <c r="A75" s="24" t="s">
        <v>256</v>
      </c>
      <c r="B75" s="24"/>
      <c r="C75" s="24" t="s">
        <v>328</v>
      </c>
      <c r="E75" s="22" t="s">
        <v>328</v>
      </c>
      <c r="F75" s="22">
        <v>3.83</v>
      </c>
      <c r="G75" s="22">
        <v>3.98</v>
      </c>
      <c r="H75" s="22">
        <v>6.53</v>
      </c>
      <c r="I75" s="22">
        <v>6.34</v>
      </c>
      <c r="J75" s="22">
        <f t="shared" si="2"/>
        <v>1.7049608355091384</v>
      </c>
      <c r="K75" s="22">
        <f t="shared" si="3"/>
        <v>1.5929648241206029</v>
      </c>
    </row>
    <row r="76" spans="1:11">
      <c r="A76" s="24" t="s">
        <v>256</v>
      </c>
      <c r="B76" s="24"/>
      <c r="C76" s="24" t="s">
        <v>329</v>
      </c>
      <c r="E76" s="22" t="s">
        <v>329</v>
      </c>
      <c r="F76" s="22">
        <v>3.98</v>
      </c>
      <c r="G76" s="22">
        <v>4.05</v>
      </c>
      <c r="H76" s="22">
        <v>5.91</v>
      </c>
      <c r="I76" s="22">
        <v>6.36</v>
      </c>
      <c r="J76" s="22">
        <f t="shared" si="2"/>
        <v>1.4849246231155779</v>
      </c>
      <c r="K76" s="22">
        <f t="shared" si="3"/>
        <v>1.5703703703703704</v>
      </c>
    </row>
    <row r="77" spans="1:11">
      <c r="A77" s="24" t="s">
        <v>256</v>
      </c>
      <c r="B77" s="24"/>
      <c r="C77" s="24" t="s">
        <v>330</v>
      </c>
      <c r="E77" s="22" t="s">
        <v>330</v>
      </c>
      <c r="F77" s="22">
        <v>4.24</v>
      </c>
      <c r="G77" s="22">
        <v>4.51</v>
      </c>
      <c r="H77" s="22">
        <v>6.49</v>
      </c>
      <c r="I77" s="22">
        <v>6.48</v>
      </c>
      <c r="J77" s="22">
        <f t="shared" si="2"/>
        <v>1.5306603773584906</v>
      </c>
      <c r="K77" s="22">
        <f t="shared" si="3"/>
        <v>1.4368070953436809</v>
      </c>
    </row>
    <row r="78" spans="1:11">
      <c r="A78" s="24" t="s">
        <v>256</v>
      </c>
      <c r="B78" s="24"/>
      <c r="C78" s="24" t="s">
        <v>331</v>
      </c>
      <c r="E78" s="22" t="s">
        <v>331</v>
      </c>
      <c r="F78" s="22">
        <v>4.71</v>
      </c>
      <c r="G78" s="22">
        <v>4.7</v>
      </c>
      <c r="H78" s="22">
        <v>6.33</v>
      </c>
      <c r="I78" s="22">
        <v>6.24</v>
      </c>
      <c r="J78" s="22">
        <f t="shared" si="2"/>
        <v>1.3439490445859872</v>
      </c>
      <c r="K78" s="22">
        <f t="shared" si="3"/>
        <v>1.327659574468085</v>
      </c>
    </row>
    <row r="79" spans="1:11">
      <c r="A79" s="24" t="s">
        <v>256</v>
      </c>
      <c r="B79" s="24"/>
      <c r="C79" s="24" t="s">
        <v>332</v>
      </c>
      <c r="E79" s="22" t="s">
        <v>332</v>
      </c>
      <c r="F79" s="22">
        <v>4.6500000000000004</v>
      </c>
      <c r="G79" s="22">
        <v>4.42</v>
      </c>
      <c r="H79" s="22">
        <v>5.91</v>
      </c>
      <c r="I79" s="22">
        <v>6.23</v>
      </c>
      <c r="J79" s="22">
        <f t="shared" si="2"/>
        <v>1.2709677419354839</v>
      </c>
      <c r="K79" s="22">
        <f t="shared" si="3"/>
        <v>1.409502262443439</v>
      </c>
    </row>
    <row r="80" spans="1:11">
      <c r="A80" s="24" t="s">
        <v>256</v>
      </c>
      <c r="B80" s="24"/>
      <c r="C80" s="24" t="s">
        <v>333</v>
      </c>
      <c r="E80" s="22" t="s">
        <v>333</v>
      </c>
      <c r="F80" s="22">
        <v>3.88</v>
      </c>
      <c r="G80" s="22">
        <v>4.1399999999999997</v>
      </c>
      <c r="H80" s="22">
        <v>5.72</v>
      </c>
      <c r="I80" s="22">
        <v>6.3</v>
      </c>
      <c r="J80" s="22">
        <f t="shared" si="2"/>
        <v>1.4742268041237112</v>
      </c>
      <c r="K80" s="22">
        <f t="shared" si="3"/>
        <v>1.5217391304347827</v>
      </c>
    </row>
    <row r="81" spans="1:11">
      <c r="A81" s="24" t="s">
        <v>256</v>
      </c>
      <c r="B81" s="24"/>
      <c r="C81" s="24" t="s">
        <v>334</v>
      </c>
      <c r="E81" s="22" t="s">
        <v>334</v>
      </c>
      <c r="F81" s="22">
        <v>4.58</v>
      </c>
      <c r="G81" s="22">
        <v>4.6500000000000004</v>
      </c>
      <c r="H81" s="22">
        <v>6.22</v>
      </c>
      <c r="I81" s="22">
        <v>6.3</v>
      </c>
      <c r="J81" s="22">
        <f t="shared" si="2"/>
        <v>1.3580786026200873</v>
      </c>
      <c r="K81" s="22">
        <f t="shared" si="3"/>
        <v>1.3548387096774193</v>
      </c>
    </row>
    <row r="82" spans="1:11">
      <c r="A82" s="24" t="s">
        <v>256</v>
      </c>
      <c r="B82" s="24"/>
      <c r="C82" s="24" t="s">
        <v>335</v>
      </c>
      <c r="E82" s="22" t="s">
        <v>335</v>
      </c>
      <c r="F82" s="22">
        <v>4.7</v>
      </c>
      <c r="G82" s="22">
        <v>4.8099999999999996</v>
      </c>
      <c r="H82" s="22">
        <v>6.14</v>
      </c>
      <c r="I82" s="22">
        <v>6.16</v>
      </c>
      <c r="J82" s="22">
        <f t="shared" si="2"/>
        <v>1.306382978723404</v>
      </c>
      <c r="K82" s="22">
        <f t="shared" si="3"/>
        <v>1.2806652806652807</v>
      </c>
    </row>
    <row r="83" spans="1:11">
      <c r="A83" s="24" t="s">
        <v>256</v>
      </c>
      <c r="B83" s="24"/>
      <c r="C83" s="24" t="s">
        <v>336</v>
      </c>
      <c r="E83" s="22" t="s">
        <v>336</v>
      </c>
      <c r="F83" s="22">
        <v>4.7300000000000004</v>
      </c>
      <c r="G83" s="22">
        <v>5.17</v>
      </c>
      <c r="H83" s="22">
        <v>5.58</v>
      </c>
      <c r="I83" s="22">
        <v>6.11</v>
      </c>
      <c r="J83" s="22">
        <f t="shared" si="2"/>
        <v>1.1797040169133191</v>
      </c>
      <c r="K83" s="22">
        <f t="shared" si="3"/>
        <v>1.1818181818181819</v>
      </c>
    </row>
    <row r="84" spans="1:11">
      <c r="A84" s="24" t="s">
        <v>256</v>
      </c>
      <c r="B84" s="24"/>
      <c r="C84" s="24" t="s">
        <v>337</v>
      </c>
      <c r="E84" s="22" t="s">
        <v>337</v>
      </c>
      <c r="F84" s="22">
        <v>5.8</v>
      </c>
      <c r="G84" s="22">
        <v>5.63</v>
      </c>
      <c r="H84" s="22">
        <v>7.08</v>
      </c>
      <c r="I84" s="22">
        <v>6.92</v>
      </c>
      <c r="J84" s="22">
        <f t="shared" si="2"/>
        <v>1.2206896551724138</v>
      </c>
      <c r="K84" s="22">
        <f t="shared" si="3"/>
        <v>1.2291296625222026</v>
      </c>
    </row>
    <row r="85" spans="1:11">
      <c r="A85" s="24" t="s">
        <v>256</v>
      </c>
      <c r="B85" s="24"/>
      <c r="C85" s="24" t="s">
        <v>338</v>
      </c>
      <c r="E85" s="22" t="s">
        <v>338</v>
      </c>
      <c r="F85" s="22">
        <v>5.8</v>
      </c>
      <c r="G85" s="22">
        <v>5.68</v>
      </c>
      <c r="H85" s="22">
        <v>6.87</v>
      </c>
      <c r="I85" s="22">
        <v>6.37</v>
      </c>
      <c r="J85" s="22">
        <f t="shared" si="2"/>
        <v>1.1844827586206896</v>
      </c>
      <c r="K85" s="22">
        <f t="shared" si="3"/>
        <v>1.1214788732394367</v>
      </c>
    </row>
    <row r="86" spans="1:11">
      <c r="A86" s="24" t="s">
        <v>256</v>
      </c>
      <c r="B86" s="24"/>
      <c r="C86" s="24" t="s">
        <v>339</v>
      </c>
      <c r="E86" s="22" t="s">
        <v>339</v>
      </c>
      <c r="F86" s="22">
        <v>5.98</v>
      </c>
      <c r="G86" s="22">
        <v>6.39</v>
      </c>
      <c r="H86" s="22">
        <v>6.57</v>
      </c>
      <c r="I86" s="22">
        <v>6.73</v>
      </c>
      <c r="J86" s="22">
        <f t="shared" si="2"/>
        <v>1.0986622073578596</v>
      </c>
      <c r="K86" s="22">
        <f t="shared" si="3"/>
        <v>1.0532081377151801</v>
      </c>
    </row>
    <row r="87" spans="1:11">
      <c r="A87" s="24" t="s">
        <v>256</v>
      </c>
      <c r="B87" s="24"/>
      <c r="C87" s="24" t="s">
        <v>340</v>
      </c>
      <c r="E87" s="22" t="s">
        <v>340</v>
      </c>
      <c r="F87" s="22">
        <v>6.75</v>
      </c>
      <c r="G87" s="22">
        <v>6.58</v>
      </c>
      <c r="H87" s="22">
        <v>7.16</v>
      </c>
      <c r="I87" s="22">
        <v>6.75</v>
      </c>
      <c r="J87" s="22">
        <f t="shared" si="2"/>
        <v>1.0607407407407408</v>
      </c>
      <c r="K87" s="22">
        <f t="shared" si="3"/>
        <v>1.0258358662613982</v>
      </c>
    </row>
    <row r="88" spans="1:11">
      <c r="A88" s="24" t="s">
        <v>256</v>
      </c>
      <c r="B88" s="24"/>
      <c r="C88" s="24" t="s">
        <v>341</v>
      </c>
      <c r="E88" s="22" t="s">
        <v>341</v>
      </c>
      <c r="F88" s="22">
        <v>6.78</v>
      </c>
      <c r="G88" s="22">
        <v>6.5</v>
      </c>
      <c r="H88" s="22">
        <v>6.87</v>
      </c>
      <c r="I88" s="22">
        <v>6.62</v>
      </c>
      <c r="J88" s="22">
        <f t="shared" si="2"/>
        <v>1.0132743362831858</v>
      </c>
      <c r="K88" s="22">
        <f t="shared" si="3"/>
        <v>1.0184615384615385</v>
      </c>
    </row>
    <row r="89" spans="1:11">
      <c r="A89" s="24" t="s">
        <v>256</v>
      </c>
      <c r="B89" s="24"/>
      <c r="C89" s="24" t="s">
        <v>342</v>
      </c>
      <c r="E89" s="22" t="s">
        <v>342</v>
      </c>
      <c r="F89" s="22">
        <v>6.08</v>
      </c>
      <c r="G89" s="22">
        <v>6.01</v>
      </c>
      <c r="H89" s="22">
        <v>6.29</v>
      </c>
      <c r="I89" s="22">
        <v>5.86</v>
      </c>
      <c r="J89" s="22">
        <f t="shared" si="2"/>
        <v>1.0345394736842106</v>
      </c>
      <c r="K89" s="22">
        <f t="shared" si="3"/>
        <v>0.97504159733777052</v>
      </c>
    </row>
    <row r="90" spans="1:11">
      <c r="A90" s="24" t="s">
        <v>256</v>
      </c>
      <c r="B90" s="24"/>
      <c r="C90" s="24" t="s">
        <v>343</v>
      </c>
      <c r="E90" s="22" t="s">
        <v>343</v>
      </c>
      <c r="F90" s="22">
        <v>5.86</v>
      </c>
      <c r="G90" s="22">
        <v>6.06</v>
      </c>
      <c r="H90" s="22">
        <v>5.29</v>
      </c>
      <c r="I90" s="22">
        <v>5.66</v>
      </c>
      <c r="J90" s="22">
        <f t="shared" si="2"/>
        <v>0.90273037542662116</v>
      </c>
      <c r="K90" s="22">
        <f t="shared" si="3"/>
        <v>0.93399339933993408</v>
      </c>
    </row>
    <row r="91" spans="1:11">
      <c r="A91" s="24" t="s">
        <v>256</v>
      </c>
      <c r="B91" s="24"/>
      <c r="C91" s="24" t="s">
        <v>344</v>
      </c>
      <c r="E91" s="22" t="s">
        <v>344</v>
      </c>
      <c r="F91" s="22">
        <v>6.33</v>
      </c>
      <c r="G91" s="22">
        <v>6.53</v>
      </c>
      <c r="H91" s="22">
        <v>6.07</v>
      </c>
      <c r="I91" s="22">
        <v>6.09</v>
      </c>
      <c r="J91" s="22">
        <f t="shared" si="2"/>
        <v>0.95892575039494476</v>
      </c>
      <c r="K91" s="22">
        <f t="shared" si="3"/>
        <v>0.93261868300153139</v>
      </c>
    </row>
    <row r="92" spans="1:11">
      <c r="A92" s="24" t="s">
        <v>256</v>
      </c>
      <c r="B92" s="24"/>
      <c r="C92" s="24" t="s">
        <v>345</v>
      </c>
      <c r="E92" s="22" t="s">
        <v>345</v>
      </c>
      <c r="F92" s="22">
        <v>6.93</v>
      </c>
      <c r="G92" s="22">
        <v>6.81</v>
      </c>
      <c r="H92" s="22">
        <v>6.47</v>
      </c>
      <c r="I92" s="22">
        <v>6.18</v>
      </c>
      <c r="J92" s="22">
        <f t="shared" si="2"/>
        <v>0.93362193362193358</v>
      </c>
      <c r="K92" s="22">
        <f t="shared" si="3"/>
        <v>0.90748898678414103</v>
      </c>
    </row>
    <row r="93" spans="1:11">
      <c r="A93" s="24" t="s">
        <v>256</v>
      </c>
      <c r="B93" s="24"/>
      <c r="C93" s="24" t="s">
        <v>346</v>
      </c>
      <c r="E93" s="22" t="s">
        <v>346</v>
      </c>
      <c r="F93" s="22">
        <v>6.7</v>
      </c>
      <c r="G93" s="22">
        <v>6.53</v>
      </c>
      <c r="H93" s="22">
        <v>5.96</v>
      </c>
      <c r="I93" s="22">
        <v>5.85</v>
      </c>
      <c r="J93" s="22">
        <f t="shared" si="2"/>
        <v>0.88955223880597012</v>
      </c>
      <c r="K93" s="22">
        <f t="shared" si="3"/>
        <v>0.89586523736600299</v>
      </c>
    </row>
    <row r="94" spans="1:11">
      <c r="A94" s="24" t="s">
        <v>256</v>
      </c>
      <c r="B94" s="24"/>
      <c r="C94" s="24" t="s">
        <v>347</v>
      </c>
      <c r="E94" s="22" t="s">
        <v>347</v>
      </c>
      <c r="F94" s="22">
        <v>6.45</v>
      </c>
      <c r="G94" s="22">
        <v>6.57</v>
      </c>
      <c r="H94" s="22">
        <v>5.7</v>
      </c>
      <c r="I94" s="22">
        <v>5.87</v>
      </c>
      <c r="J94" s="22">
        <f t="shared" si="2"/>
        <v>0.88372093023255816</v>
      </c>
      <c r="K94" s="22">
        <f t="shared" si="3"/>
        <v>0.893455098934551</v>
      </c>
    </row>
    <row r="95" spans="1:11">
      <c r="A95" s="24" t="s">
        <v>256</v>
      </c>
      <c r="B95" s="24"/>
      <c r="C95" s="24" t="s">
        <v>348</v>
      </c>
      <c r="E95" s="22" t="s">
        <v>348</v>
      </c>
      <c r="F95" s="22">
        <v>6.9</v>
      </c>
      <c r="G95" s="22">
        <v>6.51</v>
      </c>
      <c r="H95" s="22">
        <v>6.85</v>
      </c>
      <c r="I95" s="22">
        <v>6.12</v>
      </c>
      <c r="J95" s="22">
        <f t="shared" si="2"/>
        <v>0.99275362318840565</v>
      </c>
      <c r="K95" s="22">
        <f t="shared" si="3"/>
        <v>0.94009216589861755</v>
      </c>
    </row>
    <row r="96" spans="1:11">
      <c r="A96" s="24" t="s">
        <v>256</v>
      </c>
      <c r="B96" s="24"/>
      <c r="C96" s="24" t="s">
        <v>349</v>
      </c>
      <c r="E96" s="22" t="s">
        <v>349</v>
      </c>
      <c r="F96" s="22">
        <v>5.7</v>
      </c>
      <c r="G96" s="22">
        <v>5.86</v>
      </c>
      <c r="H96" s="22">
        <v>4.1399999999999997</v>
      </c>
      <c r="I96" s="22">
        <v>5.03</v>
      </c>
      <c r="J96" s="22">
        <f t="shared" si="2"/>
        <v>0.72631578947368414</v>
      </c>
      <c r="K96" s="22">
        <f t="shared" si="3"/>
        <v>0.85836177474402731</v>
      </c>
    </row>
    <row r="97" spans="1:11">
      <c r="A97" s="24" t="s">
        <v>256</v>
      </c>
      <c r="B97" s="24"/>
      <c r="C97" s="24" t="s">
        <v>350</v>
      </c>
      <c r="E97" s="22" t="s">
        <v>350</v>
      </c>
      <c r="F97" s="22">
        <v>6.13</v>
      </c>
      <c r="G97" s="22">
        <v>5.85</v>
      </c>
      <c r="H97" s="22">
        <v>6.23</v>
      </c>
      <c r="I97" s="22">
        <v>6.9</v>
      </c>
      <c r="J97" s="22">
        <f t="shared" si="2"/>
        <v>1.0163132137030997</v>
      </c>
      <c r="K97" s="22">
        <f t="shared" si="3"/>
        <v>1.1794871794871795</v>
      </c>
    </row>
    <row r="98" spans="1:11">
      <c r="A98" s="24" t="s">
        <v>256</v>
      </c>
      <c r="B98" s="24"/>
      <c r="C98" s="24" t="s">
        <v>351</v>
      </c>
      <c r="E98" s="22" t="s">
        <v>351</v>
      </c>
      <c r="F98" s="22">
        <v>5.67</v>
      </c>
      <c r="G98" s="22">
        <v>5.22</v>
      </c>
      <c r="H98" s="22">
        <v>6.95</v>
      </c>
      <c r="I98" s="22">
        <v>6.95</v>
      </c>
      <c r="J98" s="22">
        <f t="shared" si="2"/>
        <v>1.2257495590828924</v>
      </c>
      <c r="K98" s="22">
        <f t="shared" si="3"/>
        <v>1.3314176245210729</v>
      </c>
    </row>
    <row r="99" spans="1:11">
      <c r="A99" s="24" t="s">
        <v>256</v>
      </c>
      <c r="B99" s="24"/>
      <c r="C99" s="24" t="s">
        <v>352</v>
      </c>
      <c r="E99" s="22" t="s">
        <v>352</v>
      </c>
      <c r="F99" s="22">
        <v>4.87</v>
      </c>
      <c r="G99" s="22">
        <v>4.9800000000000004</v>
      </c>
      <c r="H99" s="22">
        <v>6.51</v>
      </c>
      <c r="I99" s="22">
        <v>7.18</v>
      </c>
      <c r="J99" s="22">
        <f t="shared" si="2"/>
        <v>1.3367556468172483</v>
      </c>
      <c r="K99" s="22">
        <f t="shared" si="3"/>
        <v>1.4417670682730921</v>
      </c>
    </row>
    <row r="100" spans="1:11">
      <c r="A100" s="24" t="s">
        <v>256</v>
      </c>
      <c r="B100" s="24"/>
      <c r="C100" s="24" t="s">
        <v>353</v>
      </c>
      <c r="E100" s="22" t="s">
        <v>353</v>
      </c>
      <c r="F100" s="22">
        <v>5.03</v>
      </c>
      <c r="G100" s="22">
        <v>5.31</v>
      </c>
      <c r="H100" s="22">
        <v>7.06</v>
      </c>
      <c r="I100" s="22">
        <v>7.36</v>
      </c>
      <c r="J100" s="22">
        <f t="shared" si="2"/>
        <v>1.4035785288270377</v>
      </c>
      <c r="K100" s="22">
        <f t="shared" si="3"/>
        <v>1.386064030131827</v>
      </c>
    </row>
    <row r="101" spans="1:11">
      <c r="A101" s="24" t="s">
        <v>256</v>
      </c>
      <c r="B101" s="24"/>
      <c r="C101" s="24" t="s">
        <v>354</v>
      </c>
      <c r="E101" s="22" t="s">
        <v>354</v>
      </c>
      <c r="F101" s="22">
        <v>5.75</v>
      </c>
      <c r="G101" s="22">
        <v>5.64</v>
      </c>
      <c r="H101" s="22">
        <v>7.38</v>
      </c>
      <c r="I101" s="22">
        <v>7.56</v>
      </c>
      <c r="J101" s="22">
        <f t="shared" si="2"/>
        <v>1.2834782608695652</v>
      </c>
      <c r="K101" s="22">
        <f t="shared" si="3"/>
        <v>1.3404255319148937</v>
      </c>
    </row>
    <row r="102" spans="1:11">
      <c r="A102" s="24" t="s">
        <v>256</v>
      </c>
      <c r="B102" s="24"/>
      <c r="C102" s="24" t="s">
        <v>355</v>
      </c>
      <c r="E102" s="22" t="s">
        <v>355</v>
      </c>
      <c r="F102" s="22">
        <v>5.59</v>
      </c>
      <c r="G102" s="22">
        <v>5.63</v>
      </c>
      <c r="H102" s="22">
        <v>7.32</v>
      </c>
      <c r="I102" s="22">
        <v>7.65</v>
      </c>
      <c r="J102" s="22">
        <f t="shared" si="2"/>
        <v>1.3094812164579608</v>
      </c>
      <c r="K102" s="22">
        <f t="shared" si="3"/>
        <v>1.3587921847246893</v>
      </c>
    </row>
    <row r="103" spans="1:11">
      <c r="A103" s="24" t="s">
        <v>256</v>
      </c>
      <c r="B103" s="24"/>
      <c r="C103" s="24" t="s">
        <v>356</v>
      </c>
      <c r="E103" s="22" t="s">
        <v>356</v>
      </c>
      <c r="F103" s="22">
        <v>5.38</v>
      </c>
      <c r="G103" s="22">
        <v>5.74</v>
      </c>
      <c r="H103" s="22">
        <v>6.9</v>
      </c>
      <c r="I103" s="22">
        <v>7.46</v>
      </c>
      <c r="J103" s="22">
        <f t="shared" si="2"/>
        <v>1.2825278810408922</v>
      </c>
      <c r="K103" s="22">
        <f t="shared" si="3"/>
        <v>1.2996515679442509</v>
      </c>
    </row>
    <row r="104" spans="1:11">
      <c r="A104" s="24" t="s">
        <v>256</v>
      </c>
      <c r="B104" s="24"/>
      <c r="C104" s="24" t="s">
        <v>357</v>
      </c>
      <c r="E104" s="22" t="s">
        <v>357</v>
      </c>
      <c r="F104" s="22">
        <v>5.97</v>
      </c>
      <c r="G104" s="22">
        <v>5.91</v>
      </c>
      <c r="H104" s="22">
        <v>7.49</v>
      </c>
      <c r="I104" s="22">
        <v>8.14</v>
      </c>
      <c r="J104" s="22">
        <f t="shared" si="2"/>
        <v>1.254606365159129</v>
      </c>
      <c r="K104" s="22">
        <f t="shared" si="3"/>
        <v>1.377326565143824</v>
      </c>
    </row>
    <row r="105" spans="1:11">
      <c r="A105" s="24" t="s">
        <v>256</v>
      </c>
      <c r="B105" s="24"/>
      <c r="C105" s="24" t="s">
        <v>358</v>
      </c>
      <c r="E105" s="22" t="s">
        <v>358</v>
      </c>
      <c r="F105" s="22">
        <v>6.18</v>
      </c>
      <c r="G105" s="22">
        <v>6.24</v>
      </c>
      <c r="H105" s="22">
        <v>8.99</v>
      </c>
      <c r="I105" s="22">
        <v>9.1</v>
      </c>
      <c r="J105" s="22">
        <f t="shared" si="2"/>
        <v>1.4546925566343043</v>
      </c>
      <c r="K105" s="22">
        <f t="shared" si="3"/>
        <v>1.4583333333333333</v>
      </c>
    </row>
    <row r="106" spans="1:11">
      <c r="A106" s="24" t="s">
        <v>256</v>
      </c>
      <c r="B106" s="24"/>
      <c r="C106" s="24" t="s">
        <v>359</v>
      </c>
      <c r="E106" s="22" t="s">
        <v>359</v>
      </c>
      <c r="F106" s="22">
        <v>5.93</v>
      </c>
      <c r="G106" s="22">
        <v>5.89</v>
      </c>
      <c r="H106" s="22">
        <v>8.35</v>
      </c>
      <c r="I106" s="22">
        <v>8.8699999999999992</v>
      </c>
      <c r="J106" s="22">
        <f t="shared" si="2"/>
        <v>1.4080944350758853</v>
      </c>
      <c r="K106" s="22">
        <f t="shared" si="3"/>
        <v>1.5059422750424447</v>
      </c>
    </row>
    <row r="107" spans="1:11">
      <c r="A107" s="24" t="s">
        <v>256</v>
      </c>
      <c r="B107" s="24"/>
      <c r="C107" s="24" t="s">
        <v>360</v>
      </c>
      <c r="E107" s="22" t="s">
        <v>360</v>
      </c>
      <c r="F107" s="22">
        <v>5.82</v>
      </c>
      <c r="G107" s="22">
        <v>5.61</v>
      </c>
      <c r="H107" s="22">
        <v>8.33</v>
      </c>
      <c r="I107" s="22">
        <v>8.6300000000000008</v>
      </c>
      <c r="J107" s="22">
        <f t="shared" si="2"/>
        <v>1.4312714776632303</v>
      </c>
      <c r="K107" s="22">
        <f t="shared" si="3"/>
        <v>1.5383244206773619</v>
      </c>
    </row>
    <row r="108" spans="1:11">
      <c r="A108" s="24" t="s">
        <v>256</v>
      </c>
      <c r="B108" s="24"/>
      <c r="C108" s="24" t="s">
        <v>361</v>
      </c>
      <c r="E108" s="22" t="s">
        <v>361</v>
      </c>
      <c r="F108" s="22">
        <v>6.05</v>
      </c>
      <c r="G108" s="22">
        <v>5.97</v>
      </c>
      <c r="H108" s="22">
        <v>9.9</v>
      </c>
      <c r="I108" s="22">
        <v>9.93</v>
      </c>
      <c r="J108" s="22">
        <f t="shared" si="2"/>
        <v>1.6363636363636365</v>
      </c>
      <c r="K108" s="22">
        <f t="shared" si="3"/>
        <v>1.6633165829145728</v>
      </c>
    </row>
    <row r="109" spans="1:11">
      <c r="A109" s="24" t="s">
        <v>256</v>
      </c>
      <c r="B109" s="24"/>
      <c r="C109" s="24" t="s">
        <v>362</v>
      </c>
      <c r="E109" s="22" t="s">
        <v>362</v>
      </c>
      <c r="F109" s="22">
        <v>5.79</v>
      </c>
      <c r="G109" s="22">
        <v>5.75</v>
      </c>
      <c r="H109" s="22">
        <v>8.4700000000000006</v>
      </c>
      <c r="I109" s="22">
        <v>8.5</v>
      </c>
      <c r="J109" s="22">
        <f t="shared" si="2"/>
        <v>1.4628670120898102</v>
      </c>
      <c r="K109" s="22">
        <f t="shared" si="3"/>
        <v>1.4782608695652173</v>
      </c>
    </row>
    <row r="110" spans="1:11">
      <c r="A110" s="24" t="s">
        <v>256</v>
      </c>
      <c r="B110" s="24"/>
      <c r="C110" s="24" t="s">
        <v>363</v>
      </c>
      <c r="E110" s="22" t="s">
        <v>363</v>
      </c>
      <c r="F110" s="22">
        <v>5.99</v>
      </c>
      <c r="G110" s="22">
        <v>6.05</v>
      </c>
      <c r="H110" s="22">
        <v>8.65</v>
      </c>
      <c r="I110" s="22">
        <v>8.85</v>
      </c>
      <c r="J110" s="22">
        <f t="shared" si="2"/>
        <v>1.4440734557595993</v>
      </c>
      <c r="K110" s="22">
        <f t="shared" si="3"/>
        <v>1.4628099173553719</v>
      </c>
    </row>
    <row r="111" spans="1:11">
      <c r="A111" s="24" t="s">
        <v>256</v>
      </c>
      <c r="B111" s="24"/>
      <c r="C111" s="24" t="s">
        <v>364</v>
      </c>
      <c r="E111" s="22" t="s">
        <v>364</v>
      </c>
      <c r="F111" s="22">
        <v>6.29</v>
      </c>
      <c r="G111" s="22">
        <v>5.99</v>
      </c>
      <c r="H111" s="22">
        <v>8.77</v>
      </c>
      <c r="I111" s="22">
        <v>8.58</v>
      </c>
      <c r="J111" s="22">
        <f t="shared" si="2"/>
        <v>1.3942766295707472</v>
      </c>
      <c r="K111" s="22">
        <f t="shared" si="3"/>
        <v>1.4323873121869783</v>
      </c>
    </row>
    <row r="112" spans="1:11">
      <c r="A112" s="24" t="s">
        <v>256</v>
      </c>
      <c r="B112" s="24"/>
      <c r="C112" s="24" t="s">
        <v>365</v>
      </c>
      <c r="E112" s="22" t="s">
        <v>365</v>
      </c>
      <c r="F112" s="22">
        <v>5.7</v>
      </c>
      <c r="G112" s="22">
        <v>5.54</v>
      </c>
      <c r="H112" s="22">
        <v>7.86</v>
      </c>
      <c r="I112" s="22">
        <v>8.0500000000000007</v>
      </c>
      <c r="J112" s="22">
        <f t="shared" si="2"/>
        <v>1.3789473684210527</v>
      </c>
      <c r="K112" s="22">
        <f t="shared" si="3"/>
        <v>1.453068592057762</v>
      </c>
    </row>
    <row r="113" spans="1:11">
      <c r="A113" s="24" t="s">
        <v>256</v>
      </c>
      <c r="B113" s="24"/>
      <c r="C113" s="24" t="s">
        <v>366</v>
      </c>
      <c r="E113" s="22" t="s">
        <v>366</v>
      </c>
      <c r="F113" s="22">
        <v>5.39</v>
      </c>
      <c r="G113" s="22">
        <v>5.41</v>
      </c>
      <c r="H113" s="22">
        <v>8.36</v>
      </c>
      <c r="I113" s="22">
        <v>8.31</v>
      </c>
      <c r="J113" s="22">
        <f t="shared" si="2"/>
        <v>1.5510204081632653</v>
      </c>
      <c r="K113" s="22">
        <f t="shared" si="3"/>
        <v>1.5360443622920519</v>
      </c>
    </row>
    <row r="114" spans="1:11">
      <c r="A114" s="24" t="s">
        <v>256</v>
      </c>
      <c r="B114" s="24"/>
      <c r="C114" s="24" t="s">
        <v>367</v>
      </c>
      <c r="E114" s="22" t="s">
        <v>367</v>
      </c>
      <c r="F114" s="22">
        <v>5.82</v>
      </c>
      <c r="G114" s="22">
        <v>5.42</v>
      </c>
      <c r="H114" s="22">
        <v>8.74</v>
      </c>
      <c r="I114" s="22">
        <v>8.6300000000000008</v>
      </c>
      <c r="J114" s="22">
        <f t="shared" si="2"/>
        <v>1.5017182130584192</v>
      </c>
      <c r="K114" s="22">
        <f t="shared" si="3"/>
        <v>1.5922509225092252</v>
      </c>
    </row>
    <row r="115" spans="1:11">
      <c r="A115" s="24" t="s">
        <v>256</v>
      </c>
      <c r="B115" s="24"/>
      <c r="C115" s="24" t="s">
        <v>368</v>
      </c>
      <c r="E115" s="22" t="s">
        <v>368</v>
      </c>
      <c r="F115" s="22">
        <v>5.27</v>
      </c>
      <c r="G115" s="22">
        <v>4.82</v>
      </c>
      <c r="H115" s="22">
        <v>8.56</v>
      </c>
      <c r="I115" s="22">
        <v>7.89</v>
      </c>
      <c r="J115" s="22">
        <f t="shared" si="2"/>
        <v>1.6242884250474385</v>
      </c>
      <c r="K115" s="22">
        <f t="shared" si="3"/>
        <v>1.6369294605809126</v>
      </c>
    </row>
    <row r="116" spans="1:11">
      <c r="A116" s="24" t="s">
        <v>256</v>
      </c>
      <c r="B116" s="24"/>
      <c r="C116" s="24" t="s">
        <v>369</v>
      </c>
      <c r="E116" s="22" t="s">
        <v>369</v>
      </c>
      <c r="F116" s="22">
        <v>4.58</v>
      </c>
      <c r="G116" s="22">
        <v>4.32</v>
      </c>
      <c r="H116" s="22">
        <v>7.53</v>
      </c>
      <c r="I116" s="22">
        <v>7.04</v>
      </c>
      <c r="J116" s="22">
        <f t="shared" si="2"/>
        <v>1.6441048034934498</v>
      </c>
      <c r="K116" s="22">
        <f t="shared" si="3"/>
        <v>1.6296296296296295</v>
      </c>
    </row>
    <row r="117" spans="1:11">
      <c r="A117" s="24" t="s">
        <v>256</v>
      </c>
      <c r="B117" s="24"/>
      <c r="C117" s="24" t="s">
        <v>370</v>
      </c>
      <c r="E117" s="22" t="s">
        <v>370</v>
      </c>
      <c r="F117" s="22">
        <v>4.08</v>
      </c>
      <c r="G117" s="22">
        <v>3.71</v>
      </c>
      <c r="H117" s="22">
        <v>6.49</v>
      </c>
      <c r="I117" s="22">
        <v>5.72</v>
      </c>
      <c r="J117" s="22">
        <f t="shared" si="2"/>
        <v>1.590686274509804</v>
      </c>
      <c r="K117" s="22">
        <f t="shared" si="3"/>
        <v>1.5417789757412399</v>
      </c>
    </row>
    <row r="118" spans="1:11">
      <c r="A118" s="24" t="s">
        <v>256</v>
      </c>
      <c r="B118" s="24"/>
      <c r="C118" s="24" t="s">
        <v>371</v>
      </c>
      <c r="E118" s="22" t="s">
        <v>371</v>
      </c>
      <c r="F118" s="22">
        <v>3.86</v>
      </c>
      <c r="G118" s="22">
        <v>3.78</v>
      </c>
      <c r="H118" s="22">
        <v>6.36</v>
      </c>
      <c r="I118" s="22">
        <v>6.03</v>
      </c>
      <c r="J118" s="22">
        <f t="shared" si="2"/>
        <v>1.6476683937823835</v>
      </c>
      <c r="K118" s="22">
        <f t="shared" si="3"/>
        <v>1.5952380952380953</v>
      </c>
    </row>
    <row r="119" spans="1:11">
      <c r="A119" s="24" t="s">
        <v>256</v>
      </c>
      <c r="B119" s="24"/>
      <c r="C119" s="24" t="s">
        <v>372</v>
      </c>
      <c r="E119" s="22" t="s">
        <v>372</v>
      </c>
      <c r="F119" s="22">
        <v>3.74</v>
      </c>
      <c r="G119" s="22">
        <v>3.53</v>
      </c>
      <c r="H119" s="22">
        <v>5.83</v>
      </c>
      <c r="I119" s="22">
        <v>5.66</v>
      </c>
      <c r="J119" s="22">
        <f t="shared" si="2"/>
        <v>1.5588235294117647</v>
      </c>
      <c r="K119" s="22">
        <f t="shared" si="3"/>
        <v>1.6033994334277621</v>
      </c>
    </row>
    <row r="120" spans="1:11">
      <c r="A120" s="24" t="s">
        <v>256</v>
      </c>
      <c r="B120" s="24"/>
      <c r="C120" s="24" t="s">
        <v>373</v>
      </c>
      <c r="E120" s="22" t="s">
        <v>373</v>
      </c>
      <c r="F120" s="22">
        <v>2.9</v>
      </c>
      <c r="G120" s="22">
        <v>2.99</v>
      </c>
      <c r="H120" s="22">
        <v>4.46</v>
      </c>
      <c r="I120" s="22">
        <v>3.97</v>
      </c>
      <c r="J120" s="22">
        <f t="shared" si="2"/>
        <v>1.5379310344827586</v>
      </c>
      <c r="K120" s="22">
        <f t="shared" si="3"/>
        <v>1.3277591973244147</v>
      </c>
    </row>
    <row r="121" spans="1:11">
      <c r="A121" s="24" t="s">
        <v>256</v>
      </c>
      <c r="B121" s="24"/>
      <c r="C121" s="24" t="s">
        <v>374</v>
      </c>
      <c r="E121" s="22" t="s">
        <v>374</v>
      </c>
      <c r="F121" s="22">
        <v>3.46</v>
      </c>
      <c r="G121" s="22">
        <v>3.67</v>
      </c>
      <c r="H121" s="22">
        <v>4.97</v>
      </c>
      <c r="I121" s="22">
        <v>4.91</v>
      </c>
      <c r="J121" s="22">
        <f t="shared" si="2"/>
        <v>1.4364161849710981</v>
      </c>
      <c r="K121" s="22">
        <f t="shared" si="3"/>
        <v>1.3378746594005451</v>
      </c>
    </row>
    <row r="122" spans="1:11">
      <c r="A122" s="24" t="s">
        <v>256</v>
      </c>
      <c r="B122" s="24"/>
      <c r="C122" s="24" t="s">
        <v>375</v>
      </c>
      <c r="E122" s="22" t="s">
        <v>375</v>
      </c>
      <c r="F122" s="22">
        <v>3.5</v>
      </c>
      <c r="G122" s="22">
        <v>3.26</v>
      </c>
      <c r="H122" s="22">
        <v>4.12</v>
      </c>
      <c r="I122" s="22">
        <v>3.65</v>
      </c>
      <c r="J122" s="22">
        <f t="shared" si="2"/>
        <v>1.1771428571428573</v>
      </c>
      <c r="K122" s="22">
        <f t="shared" si="3"/>
        <v>1.1196319018404908</v>
      </c>
    </row>
    <row r="123" spans="1:11">
      <c r="A123" s="24" t="s">
        <v>256</v>
      </c>
      <c r="B123" s="24"/>
      <c r="C123" s="24" t="s">
        <v>376</v>
      </c>
      <c r="E123" s="22" t="s">
        <v>376</v>
      </c>
      <c r="F123" s="22">
        <v>3.24</v>
      </c>
      <c r="G123" s="22">
        <v>3.29</v>
      </c>
      <c r="H123" s="22">
        <v>3.86</v>
      </c>
      <c r="I123" s="22">
        <v>3.57</v>
      </c>
      <c r="J123" s="22">
        <f t="shared" si="2"/>
        <v>1.191358024691358</v>
      </c>
      <c r="K123" s="22">
        <f t="shared" si="3"/>
        <v>1.0851063829787233</v>
      </c>
    </row>
    <row r="124" spans="1:11">
      <c r="A124" s="24" t="s">
        <v>256</v>
      </c>
      <c r="B124" s="24"/>
      <c r="C124" s="24" t="s">
        <v>377</v>
      </c>
      <c r="E124" s="22" t="s">
        <v>377</v>
      </c>
      <c r="F124" s="22">
        <v>3.71</v>
      </c>
      <c r="G124" s="22">
        <v>3.96</v>
      </c>
      <c r="H124" s="22">
        <v>3.98</v>
      </c>
      <c r="I124" s="22">
        <v>3.35</v>
      </c>
      <c r="J124" s="22">
        <f t="shared" si="2"/>
        <v>1.0727762803234502</v>
      </c>
      <c r="K124" s="22">
        <f t="shared" si="3"/>
        <v>0.84595959595959602</v>
      </c>
    </row>
    <row r="125" spans="1:11">
      <c r="A125" s="24" t="s">
        <v>256</v>
      </c>
      <c r="B125" s="24"/>
      <c r="C125" s="24" t="s">
        <v>378</v>
      </c>
      <c r="E125" s="22" t="s">
        <v>378</v>
      </c>
      <c r="F125" s="22">
        <v>4.3099999999999996</v>
      </c>
      <c r="G125" s="22">
        <v>3.69</v>
      </c>
      <c r="H125" s="22">
        <v>3.15</v>
      </c>
      <c r="I125" s="22">
        <v>2.73</v>
      </c>
      <c r="J125" s="22">
        <f t="shared" si="2"/>
        <v>0.73085846867749427</v>
      </c>
      <c r="K125" s="22">
        <f t="shared" si="3"/>
        <v>0.73983739837398377</v>
      </c>
    </row>
    <row r="126" spans="1:11">
      <c r="A126" s="24" t="s">
        <v>256</v>
      </c>
      <c r="B126" s="24"/>
      <c r="C126" s="24" t="s">
        <v>379</v>
      </c>
      <c r="E126" s="22" t="s">
        <v>379</v>
      </c>
      <c r="F126" s="22">
        <v>3.43</v>
      </c>
      <c r="G126" s="22">
        <v>3.8</v>
      </c>
      <c r="H126" s="22">
        <v>2.97</v>
      </c>
      <c r="I126" s="22">
        <v>2.88</v>
      </c>
      <c r="J126" s="22">
        <f t="shared" si="2"/>
        <v>0.86588921282798836</v>
      </c>
      <c r="K126" s="22">
        <f t="shared" si="3"/>
        <v>0.75789473684210529</v>
      </c>
    </row>
    <row r="127" spans="1:11">
      <c r="A127" s="24" t="s">
        <v>256</v>
      </c>
      <c r="B127" s="24"/>
      <c r="C127" s="24" t="s">
        <v>380</v>
      </c>
      <c r="E127" s="22" t="s">
        <v>380</v>
      </c>
      <c r="F127" s="22">
        <v>4.2</v>
      </c>
      <c r="G127" s="22">
        <v>4.1900000000000004</v>
      </c>
      <c r="H127" s="22">
        <v>3.4</v>
      </c>
      <c r="I127" s="22">
        <v>3.19</v>
      </c>
      <c r="J127" s="22">
        <f t="shared" si="2"/>
        <v>0.80952380952380942</v>
      </c>
      <c r="K127" s="22">
        <f t="shared" si="3"/>
        <v>0.76133651551312642</v>
      </c>
    </row>
    <row r="128" spans="1:11">
      <c r="A128" s="24" t="s">
        <v>256</v>
      </c>
      <c r="B128" s="24"/>
      <c r="C128" s="24" t="s">
        <v>381</v>
      </c>
      <c r="E128" s="22" t="s">
        <v>381</v>
      </c>
      <c r="F128" s="22">
        <v>4.6399999999999997</v>
      </c>
      <c r="G128" s="22">
        <v>4.4000000000000004</v>
      </c>
      <c r="H128" s="22">
        <v>3.82</v>
      </c>
      <c r="I128" s="22">
        <v>3.24</v>
      </c>
      <c r="J128" s="22">
        <f t="shared" si="2"/>
        <v>0.82327586206896552</v>
      </c>
      <c r="K128" s="22">
        <f t="shared" si="3"/>
        <v>0.73636363636363633</v>
      </c>
    </row>
    <row r="129" spans="1:11">
      <c r="A129" s="24" t="s">
        <v>256</v>
      </c>
      <c r="B129" s="24"/>
      <c r="C129" s="24" t="s">
        <v>382</v>
      </c>
      <c r="E129" s="22" t="s">
        <v>382</v>
      </c>
      <c r="F129" s="22">
        <v>4.38</v>
      </c>
      <c r="G129" s="22">
        <v>4.72</v>
      </c>
      <c r="H129" s="22">
        <v>3.38</v>
      </c>
      <c r="I129" s="22">
        <v>3.77</v>
      </c>
      <c r="J129" s="22">
        <f t="shared" si="2"/>
        <v>0.77168949771689499</v>
      </c>
      <c r="K129" s="22">
        <f t="shared" si="3"/>
        <v>0.79872881355932213</v>
      </c>
    </row>
    <row r="130" spans="1:11">
      <c r="A130" s="24" t="s">
        <v>256</v>
      </c>
      <c r="B130" s="24"/>
      <c r="C130" s="24" t="s">
        <v>383</v>
      </c>
      <c r="E130" s="22" t="s">
        <v>383</v>
      </c>
      <c r="F130" s="22">
        <v>5.13</v>
      </c>
      <c r="G130" s="22">
        <v>5.05</v>
      </c>
      <c r="H130" s="22">
        <v>3.6</v>
      </c>
      <c r="I130" s="22">
        <v>3.47</v>
      </c>
      <c r="J130" s="22">
        <f t="shared" si="2"/>
        <v>0.70175438596491235</v>
      </c>
      <c r="K130" s="22">
        <f t="shared" si="3"/>
        <v>0.68712871287128718</v>
      </c>
    </row>
    <row r="131" spans="1:11">
      <c r="A131" s="24" t="s">
        <v>256</v>
      </c>
      <c r="B131" s="24"/>
      <c r="C131" s="24" t="s">
        <v>384</v>
      </c>
      <c r="E131" s="22" t="s">
        <v>384</v>
      </c>
      <c r="F131" s="22">
        <v>4.9400000000000004</v>
      </c>
      <c r="G131" s="22">
        <v>4.92</v>
      </c>
      <c r="H131" s="22">
        <v>3.28</v>
      </c>
      <c r="I131" s="22">
        <v>2.84</v>
      </c>
      <c r="J131" s="22">
        <f t="shared" si="2"/>
        <v>0.66396761133603233</v>
      </c>
      <c r="K131" s="22">
        <f t="shared" si="3"/>
        <v>0.57723577235772361</v>
      </c>
    </row>
    <row r="132" spans="1:11">
      <c r="A132" s="24" t="s">
        <v>256</v>
      </c>
      <c r="B132" s="24"/>
      <c r="C132" s="24" t="s">
        <v>385</v>
      </c>
      <c r="E132" s="22" t="s">
        <v>385</v>
      </c>
      <c r="F132" s="22">
        <v>5.13</v>
      </c>
      <c r="G132" s="22">
        <v>5.22</v>
      </c>
      <c r="H132" s="22">
        <v>2.77</v>
      </c>
      <c r="I132" s="22">
        <v>3.86</v>
      </c>
      <c r="J132" s="22">
        <f t="shared" si="2"/>
        <v>0.5399610136452242</v>
      </c>
      <c r="K132" s="22">
        <f t="shared" si="3"/>
        <v>0.73946360153256707</v>
      </c>
    </row>
    <row r="133" spans="1:11">
      <c r="A133" s="24" t="s">
        <v>256</v>
      </c>
      <c r="B133" s="24"/>
      <c r="C133" s="24" t="s">
        <v>386</v>
      </c>
      <c r="E133" s="22" t="s">
        <v>386</v>
      </c>
      <c r="F133" s="22">
        <v>4.84</v>
      </c>
      <c r="G133" s="22">
        <v>5.01</v>
      </c>
      <c r="H133" s="22">
        <v>3.26</v>
      </c>
      <c r="I133" s="22">
        <v>3.51</v>
      </c>
      <c r="J133" s="22">
        <f t="shared" ref="J133:J196" si="4">H133/F133</f>
        <v>0.67355371900826444</v>
      </c>
      <c r="K133" s="22">
        <f t="shared" ref="K133:K196" si="5">I133/G133</f>
        <v>0.70059880239520955</v>
      </c>
    </row>
    <row r="134" spans="1:11">
      <c r="A134" s="24" t="s">
        <v>256</v>
      </c>
      <c r="B134" s="24"/>
      <c r="C134" s="24" t="s">
        <v>387</v>
      </c>
      <c r="E134" s="22" t="s">
        <v>387</v>
      </c>
      <c r="F134" s="22">
        <v>5.18</v>
      </c>
      <c r="G134" s="22">
        <v>5.0999999999999996</v>
      </c>
      <c r="H134" s="22">
        <v>3.89</v>
      </c>
      <c r="I134" s="22">
        <v>4.22</v>
      </c>
      <c r="J134" s="22">
        <f t="shared" si="4"/>
        <v>0.75096525096525102</v>
      </c>
      <c r="K134" s="22">
        <f t="shared" si="5"/>
        <v>0.82745098039215692</v>
      </c>
    </row>
    <row r="135" spans="1:11">
      <c r="A135" s="24" t="s">
        <v>256</v>
      </c>
      <c r="B135" s="24"/>
      <c r="C135" s="24" t="s">
        <v>388</v>
      </c>
      <c r="E135" s="22" t="s">
        <v>388</v>
      </c>
      <c r="F135" s="22">
        <v>5.28</v>
      </c>
      <c r="G135" s="22">
        <v>5.55</v>
      </c>
      <c r="H135" s="22">
        <v>4.66</v>
      </c>
      <c r="I135" s="22">
        <v>5.12</v>
      </c>
      <c r="J135" s="22">
        <f t="shared" si="4"/>
        <v>0.88257575757575757</v>
      </c>
      <c r="K135" s="22">
        <f t="shared" si="5"/>
        <v>0.92252252252252254</v>
      </c>
    </row>
    <row r="136" spans="1:11">
      <c r="A136" s="24" t="s">
        <v>256</v>
      </c>
      <c r="B136" s="24"/>
      <c r="C136" s="24" t="s">
        <v>389</v>
      </c>
      <c r="E136" s="22" t="s">
        <v>389</v>
      </c>
      <c r="F136" s="22">
        <v>5.73</v>
      </c>
      <c r="G136" s="22">
        <v>5.85</v>
      </c>
      <c r="H136" s="22">
        <v>5.52</v>
      </c>
      <c r="I136" s="22">
        <v>6.28</v>
      </c>
      <c r="J136" s="22">
        <f t="shared" si="4"/>
        <v>0.96335078534031404</v>
      </c>
      <c r="K136" s="22">
        <f t="shared" si="5"/>
        <v>1.0735042735042737</v>
      </c>
    </row>
    <row r="137" spans="1:11">
      <c r="A137" s="24" t="s">
        <v>256</v>
      </c>
      <c r="B137" s="24"/>
      <c r="C137" s="24" t="s">
        <v>390</v>
      </c>
      <c r="E137" s="22" t="s">
        <v>390</v>
      </c>
      <c r="F137" s="22">
        <v>5.76</v>
      </c>
      <c r="G137" s="22">
        <v>6.16</v>
      </c>
      <c r="H137" s="22">
        <v>6.8</v>
      </c>
      <c r="I137" s="22">
        <v>7.44</v>
      </c>
      <c r="J137" s="22">
        <f t="shared" si="4"/>
        <v>1.1805555555555556</v>
      </c>
      <c r="K137" s="22">
        <f t="shared" si="5"/>
        <v>1.2077922077922079</v>
      </c>
    </row>
    <row r="138" spans="1:11">
      <c r="A138" s="24" t="s">
        <v>256</v>
      </c>
      <c r="B138" s="24"/>
      <c r="C138" s="24" t="s">
        <v>391</v>
      </c>
      <c r="E138" s="22" t="s">
        <v>391</v>
      </c>
      <c r="F138" s="22">
        <v>6.29</v>
      </c>
      <c r="G138" s="22">
        <v>6.24</v>
      </c>
      <c r="H138" s="22">
        <v>7.36</v>
      </c>
      <c r="I138" s="22">
        <v>7.61</v>
      </c>
      <c r="J138" s="22">
        <f t="shared" si="4"/>
        <v>1.1701112877583466</v>
      </c>
      <c r="K138" s="22">
        <f t="shared" si="5"/>
        <v>1.2195512820512822</v>
      </c>
    </row>
    <row r="139" spans="1:11">
      <c r="A139" s="24" t="s">
        <v>256</v>
      </c>
      <c r="B139" s="24"/>
      <c r="C139" s="24" t="s">
        <v>392</v>
      </c>
      <c r="E139" s="22" t="s">
        <v>392</v>
      </c>
      <c r="F139" s="22">
        <v>5.94</v>
      </c>
      <c r="G139" s="22">
        <v>6.07</v>
      </c>
      <c r="H139" s="22">
        <v>7.38</v>
      </c>
      <c r="I139" s="22">
        <v>8.06</v>
      </c>
      <c r="J139" s="22">
        <f t="shared" si="4"/>
        <v>1.2424242424242424</v>
      </c>
      <c r="K139" s="22">
        <f t="shared" si="5"/>
        <v>1.3278418451400329</v>
      </c>
    </row>
    <row r="140" spans="1:11">
      <c r="A140" s="24" t="s">
        <v>256</v>
      </c>
      <c r="B140" s="24"/>
      <c r="C140" s="24" t="s">
        <v>393</v>
      </c>
      <c r="E140" s="22" t="s">
        <v>393</v>
      </c>
      <c r="F140" s="22">
        <v>5.77</v>
      </c>
      <c r="G140" s="22">
        <v>6.2</v>
      </c>
      <c r="H140" s="22">
        <v>8.02</v>
      </c>
      <c r="I140" s="22">
        <v>8</v>
      </c>
      <c r="J140" s="22">
        <f t="shared" si="4"/>
        <v>1.3899480069324091</v>
      </c>
      <c r="K140" s="22">
        <f t="shared" si="5"/>
        <v>1.2903225806451613</v>
      </c>
    </row>
    <row r="141" spans="1:11">
      <c r="A141" s="24" t="s">
        <v>256</v>
      </c>
      <c r="B141" s="24"/>
      <c r="C141" s="24" t="s">
        <v>394</v>
      </c>
      <c r="E141" s="22" t="s">
        <v>394</v>
      </c>
      <c r="F141" s="22">
        <v>6.29</v>
      </c>
      <c r="G141" s="22">
        <v>6</v>
      </c>
      <c r="H141" s="22">
        <v>7.66</v>
      </c>
      <c r="I141" s="22">
        <v>8.17</v>
      </c>
      <c r="J141" s="22">
        <f t="shared" si="4"/>
        <v>1.2178060413354532</v>
      </c>
      <c r="K141" s="22">
        <f t="shared" si="5"/>
        <v>1.3616666666666666</v>
      </c>
    </row>
    <row r="142" spans="1:11">
      <c r="A142" s="24" t="s">
        <v>256</v>
      </c>
      <c r="B142" s="24"/>
      <c r="C142" s="24" t="s">
        <v>395</v>
      </c>
      <c r="E142" s="22" t="s">
        <v>395</v>
      </c>
      <c r="F142" s="22">
        <v>5.97</v>
      </c>
      <c r="G142" s="22">
        <v>6.02</v>
      </c>
      <c r="H142" s="22">
        <v>9.09</v>
      </c>
      <c r="I142" s="22">
        <v>9.2200000000000006</v>
      </c>
      <c r="J142" s="22">
        <f t="shared" si="4"/>
        <v>1.5226130653266332</v>
      </c>
      <c r="K142" s="22">
        <f t="shared" si="5"/>
        <v>1.5315614617940201</v>
      </c>
    </row>
    <row r="143" spans="1:11">
      <c r="A143" s="24" t="s">
        <v>256</v>
      </c>
      <c r="B143" s="24"/>
      <c r="C143" s="24" t="s">
        <v>396</v>
      </c>
      <c r="E143" s="22" t="s">
        <v>396</v>
      </c>
      <c r="F143" s="22">
        <v>5.89</v>
      </c>
      <c r="G143" s="22">
        <v>6.24</v>
      </c>
      <c r="H143" s="22">
        <v>9.0299999999999994</v>
      </c>
      <c r="I143" s="22">
        <v>9.4</v>
      </c>
      <c r="J143" s="22">
        <f t="shared" si="4"/>
        <v>1.5331069609507639</v>
      </c>
      <c r="K143" s="22">
        <f t="shared" si="5"/>
        <v>1.5064102564102564</v>
      </c>
    </row>
    <row r="144" spans="1:11">
      <c r="A144" s="24" t="s">
        <v>256</v>
      </c>
      <c r="B144" s="24"/>
      <c r="C144" s="24" t="s">
        <v>397</v>
      </c>
      <c r="E144" s="22" t="s">
        <v>397</v>
      </c>
      <c r="F144" s="22">
        <v>6.47</v>
      </c>
      <c r="G144" s="22">
        <v>5.63</v>
      </c>
      <c r="H144" s="22">
        <v>10.98</v>
      </c>
      <c r="I144" s="22">
        <v>9.35</v>
      </c>
      <c r="J144" s="22">
        <f t="shared" si="4"/>
        <v>1.6970633693972181</v>
      </c>
      <c r="K144" s="22">
        <f t="shared" si="5"/>
        <v>1.6607460035523978</v>
      </c>
    </row>
    <row r="145" spans="1:11">
      <c r="A145" s="24" t="s">
        <v>256</v>
      </c>
      <c r="B145" s="24"/>
      <c r="C145" s="24" t="s">
        <v>398</v>
      </c>
      <c r="E145" s="22" t="s">
        <v>398</v>
      </c>
      <c r="F145" s="22">
        <v>5.44</v>
      </c>
      <c r="G145" s="22">
        <v>5.25</v>
      </c>
      <c r="H145" s="22">
        <v>8.99</v>
      </c>
      <c r="I145" s="22">
        <v>8.76</v>
      </c>
      <c r="J145" s="22">
        <f t="shared" si="4"/>
        <v>1.6525735294117647</v>
      </c>
      <c r="K145" s="22">
        <f t="shared" si="5"/>
        <v>1.6685714285714286</v>
      </c>
    </row>
    <row r="146" spans="1:11">
      <c r="A146" s="24" t="s">
        <v>256</v>
      </c>
      <c r="B146" s="24"/>
      <c r="C146" s="24" t="s">
        <v>399</v>
      </c>
      <c r="E146" s="22" t="s">
        <v>399</v>
      </c>
      <c r="F146" s="22">
        <v>5.2</v>
      </c>
      <c r="G146" s="22">
        <v>5.26</v>
      </c>
      <c r="H146" s="22">
        <v>8.7899999999999991</v>
      </c>
      <c r="I146" s="22">
        <v>9.18</v>
      </c>
      <c r="J146" s="22">
        <f t="shared" si="4"/>
        <v>1.6903846153846152</v>
      </c>
      <c r="K146" s="22">
        <f t="shared" si="5"/>
        <v>1.7452471482889733</v>
      </c>
    </row>
    <row r="147" spans="1:11">
      <c r="A147" s="24" t="s">
        <v>256</v>
      </c>
      <c r="B147" s="24"/>
      <c r="C147" s="24" t="s">
        <v>400</v>
      </c>
      <c r="E147" s="22" t="s">
        <v>400</v>
      </c>
      <c r="F147" s="22">
        <v>4.95</v>
      </c>
      <c r="G147" s="22">
        <v>4.8600000000000003</v>
      </c>
      <c r="H147" s="22">
        <v>8.84</v>
      </c>
      <c r="I147" s="22">
        <v>10.039999999999999</v>
      </c>
      <c r="J147" s="22">
        <f t="shared" si="4"/>
        <v>1.7858585858585858</v>
      </c>
      <c r="K147" s="22">
        <f t="shared" si="5"/>
        <v>2.0658436213991767</v>
      </c>
    </row>
    <row r="148" spans="1:11">
      <c r="A148" s="24" t="s">
        <v>256</v>
      </c>
      <c r="B148" s="24"/>
      <c r="C148" s="24" t="s">
        <v>401</v>
      </c>
      <c r="E148" s="22" t="s">
        <v>401</v>
      </c>
      <c r="F148" s="22">
        <v>4.7300000000000004</v>
      </c>
      <c r="G148" s="22">
        <v>4.67</v>
      </c>
      <c r="H148" s="22">
        <v>11.79</v>
      </c>
      <c r="I148" s="22">
        <v>12.15</v>
      </c>
      <c r="J148" s="22">
        <f t="shared" si="4"/>
        <v>2.4926004228329806</v>
      </c>
      <c r="K148" s="22">
        <f t="shared" si="5"/>
        <v>2.6017130620985012</v>
      </c>
    </row>
    <row r="149" spans="1:11">
      <c r="A149" s="24" t="s">
        <v>256</v>
      </c>
      <c r="B149" s="24"/>
      <c r="C149" s="24" t="s">
        <v>402</v>
      </c>
      <c r="E149" s="22" t="s">
        <v>402</v>
      </c>
      <c r="F149" s="22">
        <v>4.7300000000000004</v>
      </c>
      <c r="G149" s="22">
        <v>4.5999999999999996</v>
      </c>
      <c r="H149" s="22">
        <v>12.25</v>
      </c>
      <c r="I149" s="22">
        <v>12.29</v>
      </c>
      <c r="J149" s="22">
        <f t="shared" si="4"/>
        <v>2.5898520084566594</v>
      </c>
      <c r="K149" s="22">
        <f t="shared" si="5"/>
        <v>2.6717391304347826</v>
      </c>
    </row>
    <row r="150" spans="1:11">
      <c r="A150" s="24" t="s">
        <v>256</v>
      </c>
      <c r="B150" s="24"/>
      <c r="C150" s="24" t="s">
        <v>403</v>
      </c>
      <c r="E150" s="22" t="s">
        <v>403</v>
      </c>
      <c r="F150" s="22">
        <v>4.1399999999999997</v>
      </c>
      <c r="G150" s="22">
        <v>4.03</v>
      </c>
      <c r="H150" s="22">
        <v>12.29</v>
      </c>
      <c r="I150" s="22">
        <v>12.49</v>
      </c>
      <c r="J150" s="22">
        <f t="shared" si="4"/>
        <v>2.968599033816425</v>
      </c>
      <c r="K150" s="22">
        <f t="shared" si="5"/>
        <v>3.0992555831265509</v>
      </c>
    </row>
    <row r="151" spans="1:11">
      <c r="A151" s="24" t="s">
        <v>256</v>
      </c>
      <c r="B151" s="24"/>
      <c r="C151" s="24" t="s">
        <v>404</v>
      </c>
      <c r="E151" s="22" t="s">
        <v>404</v>
      </c>
      <c r="F151" s="22">
        <v>3.82</v>
      </c>
      <c r="G151" s="22">
        <v>3.67</v>
      </c>
      <c r="H151" s="22">
        <v>12.84</v>
      </c>
      <c r="I151" s="22">
        <v>13.22</v>
      </c>
      <c r="J151" s="22">
        <f t="shared" si="4"/>
        <v>3.3612565445026181</v>
      </c>
      <c r="K151" s="22">
        <f t="shared" si="5"/>
        <v>3.6021798365122617</v>
      </c>
    </row>
    <row r="152" spans="1:11">
      <c r="A152" s="24" t="s">
        <v>256</v>
      </c>
      <c r="B152" s="24"/>
      <c r="C152" s="24" t="s">
        <v>405</v>
      </c>
      <c r="E152" s="22" t="s">
        <v>405</v>
      </c>
      <c r="F152" s="22">
        <v>3.27</v>
      </c>
      <c r="G152" s="22">
        <v>3.38</v>
      </c>
      <c r="H152" s="22">
        <v>13.14</v>
      </c>
      <c r="I152" s="22">
        <v>14.67</v>
      </c>
      <c r="J152" s="22">
        <f t="shared" si="4"/>
        <v>4.0183486238532113</v>
      </c>
      <c r="K152" s="22">
        <f t="shared" si="5"/>
        <v>4.3402366863905328</v>
      </c>
    </row>
    <row r="153" spans="1:11">
      <c r="A153" s="24" t="s">
        <v>256</v>
      </c>
      <c r="B153" s="24"/>
      <c r="C153" s="24" t="s">
        <v>406</v>
      </c>
      <c r="E153" s="22" t="s">
        <v>406</v>
      </c>
      <c r="F153" s="22">
        <v>3.8</v>
      </c>
      <c r="G153" s="22">
        <v>3.99</v>
      </c>
      <c r="H153" s="22">
        <v>17.38</v>
      </c>
      <c r="I153" s="22">
        <v>17.920000000000002</v>
      </c>
      <c r="J153" s="22">
        <f t="shared" si="4"/>
        <v>4.5736842105263156</v>
      </c>
      <c r="K153" s="22">
        <f t="shared" si="5"/>
        <v>4.4912280701754383</v>
      </c>
    </row>
    <row r="154" spans="1:11">
      <c r="A154" s="24" t="s">
        <v>256</v>
      </c>
      <c r="B154" s="24"/>
      <c r="C154" s="24" t="s">
        <v>407</v>
      </c>
      <c r="E154" s="22" t="s">
        <v>407</v>
      </c>
      <c r="F154" s="22">
        <v>3.86</v>
      </c>
      <c r="G154" s="22">
        <v>4.4400000000000004</v>
      </c>
      <c r="H154" s="22">
        <v>19.03</v>
      </c>
      <c r="I154" s="22">
        <v>21.57</v>
      </c>
      <c r="J154" s="22">
        <f t="shared" si="4"/>
        <v>4.9300518134715032</v>
      </c>
      <c r="K154" s="22">
        <f t="shared" si="5"/>
        <v>4.8581081081081079</v>
      </c>
    </row>
    <row r="155" spans="1:11">
      <c r="A155" s="24" t="s">
        <v>256</v>
      </c>
      <c r="B155" s="24"/>
      <c r="C155" s="24" t="s">
        <v>408</v>
      </c>
      <c r="E155" s="22" t="s">
        <v>408</v>
      </c>
      <c r="F155" s="22">
        <v>4.7300000000000004</v>
      </c>
      <c r="G155" s="22">
        <v>4.9000000000000004</v>
      </c>
      <c r="H155" s="22">
        <v>24.22</v>
      </c>
      <c r="I155" s="22">
        <v>25.27</v>
      </c>
      <c r="J155" s="22">
        <f t="shared" si="4"/>
        <v>5.1205073995771659</v>
      </c>
      <c r="K155" s="22">
        <f t="shared" si="5"/>
        <v>5.1571428571428566</v>
      </c>
    </row>
    <row r="156" spans="1:11">
      <c r="A156" s="24" t="s">
        <v>256</v>
      </c>
      <c r="B156" s="24"/>
      <c r="C156" s="24" t="s">
        <v>409</v>
      </c>
      <c r="E156" s="22" t="s">
        <v>409</v>
      </c>
      <c r="F156" s="22">
        <v>4.83</v>
      </c>
      <c r="G156" s="22">
        <v>5.34</v>
      </c>
      <c r="H156" s="22">
        <v>24.18</v>
      </c>
      <c r="I156" s="22">
        <v>26.17</v>
      </c>
      <c r="J156" s="22">
        <f t="shared" si="4"/>
        <v>5.0062111801242235</v>
      </c>
      <c r="K156" s="22">
        <f t="shared" si="5"/>
        <v>4.9007490636704123</v>
      </c>
    </row>
    <row r="157" spans="1:11">
      <c r="A157" s="24" t="s">
        <v>256</v>
      </c>
      <c r="B157" s="24"/>
      <c r="C157" s="24" t="s">
        <v>410</v>
      </c>
      <c r="E157" s="22" t="s">
        <v>410</v>
      </c>
      <c r="F157" s="22">
        <v>5.78</v>
      </c>
      <c r="G157" s="22">
        <v>5.95</v>
      </c>
      <c r="H157" s="22">
        <v>28.92</v>
      </c>
      <c r="I157" s="22">
        <v>30.3</v>
      </c>
      <c r="J157" s="22">
        <f t="shared" si="4"/>
        <v>5.0034602076124566</v>
      </c>
      <c r="K157" s="22">
        <f t="shared" si="5"/>
        <v>5.0924369747899156</v>
      </c>
    </row>
    <row r="158" spans="1:11">
      <c r="A158" s="24" t="s">
        <v>256</v>
      </c>
      <c r="B158" s="24"/>
      <c r="C158" s="24" t="s">
        <v>411</v>
      </c>
      <c r="E158" s="22" t="s">
        <v>411</v>
      </c>
      <c r="F158" s="22">
        <v>6.38</v>
      </c>
      <c r="G158" s="22">
        <v>6.64</v>
      </c>
      <c r="H158" s="22">
        <v>30.51</v>
      </c>
      <c r="I158" s="22">
        <v>28.62</v>
      </c>
      <c r="J158" s="22">
        <f t="shared" si="4"/>
        <v>4.7821316614420066</v>
      </c>
      <c r="K158" s="22">
        <f t="shared" si="5"/>
        <v>4.3102409638554224</v>
      </c>
    </row>
    <row r="159" spans="1:11">
      <c r="A159" s="24" t="s">
        <v>256</v>
      </c>
      <c r="B159" s="24"/>
      <c r="C159" s="24" t="s">
        <v>412</v>
      </c>
      <c r="E159" s="22" t="s">
        <v>412</v>
      </c>
      <c r="F159" s="22">
        <v>6.88</v>
      </c>
      <c r="G159" s="22">
        <v>7.37</v>
      </c>
      <c r="H159" s="22">
        <v>27.8</v>
      </c>
      <c r="I159" s="22">
        <v>25.66</v>
      </c>
      <c r="J159" s="22">
        <f t="shared" si="4"/>
        <v>4.0406976744186052</v>
      </c>
      <c r="K159" s="22">
        <f t="shared" si="5"/>
        <v>3.4816824966078697</v>
      </c>
    </row>
    <row r="160" spans="1:11">
      <c r="A160" s="24" t="s">
        <v>256</v>
      </c>
      <c r="B160" s="24"/>
      <c r="C160" s="24" t="s">
        <v>413</v>
      </c>
      <c r="E160" s="22" t="s">
        <v>413</v>
      </c>
      <c r="F160" s="22">
        <v>7.81</v>
      </c>
      <c r="G160" s="22">
        <v>8.42</v>
      </c>
      <c r="H160" s="22">
        <v>22.32</v>
      </c>
      <c r="I160" s="22">
        <v>23.51</v>
      </c>
      <c r="J160" s="22">
        <f t="shared" si="4"/>
        <v>2.8578745198463511</v>
      </c>
      <c r="K160" s="22">
        <f t="shared" si="5"/>
        <v>2.7921615201900241</v>
      </c>
    </row>
    <row r="161" spans="1:11">
      <c r="A161" s="24" t="s">
        <v>256</v>
      </c>
      <c r="B161" s="24"/>
      <c r="C161" s="24" t="s">
        <v>414</v>
      </c>
      <c r="E161" s="22" t="s">
        <v>414</v>
      </c>
      <c r="F161" s="22">
        <v>8.16</v>
      </c>
      <c r="G161" s="22">
        <v>8.35</v>
      </c>
      <c r="H161" s="22">
        <v>22.4</v>
      </c>
      <c r="I161" s="22">
        <v>22.14</v>
      </c>
      <c r="J161" s="22">
        <f t="shared" si="4"/>
        <v>2.7450980392156858</v>
      </c>
      <c r="K161" s="22">
        <f t="shared" si="5"/>
        <v>2.6514970059880243</v>
      </c>
    </row>
    <row r="162" spans="1:11">
      <c r="A162" s="24" t="s">
        <v>256</v>
      </c>
      <c r="B162" s="24"/>
      <c r="C162" s="24" t="s">
        <v>415</v>
      </c>
      <c r="E162" s="22" t="s">
        <v>415</v>
      </c>
      <c r="F162" s="22">
        <v>8.5399999999999991</v>
      </c>
      <c r="G162" s="22">
        <v>8.58</v>
      </c>
      <c r="H162" s="22">
        <v>21.38</v>
      </c>
      <c r="I162" s="22">
        <v>20.64</v>
      </c>
      <c r="J162" s="22">
        <f t="shared" si="4"/>
        <v>2.5035128805620612</v>
      </c>
      <c r="K162" s="22">
        <f t="shared" si="5"/>
        <v>2.4055944055944058</v>
      </c>
    </row>
    <row r="163" spans="1:11">
      <c r="A163" s="24" t="s">
        <v>256</v>
      </c>
      <c r="B163" s="24"/>
      <c r="C163" s="24" t="s">
        <v>416</v>
      </c>
      <c r="E163" s="22" t="s">
        <v>416</v>
      </c>
      <c r="F163" s="22">
        <v>8.61</v>
      </c>
      <c r="G163" s="22">
        <v>8.48</v>
      </c>
      <c r="H163" s="22">
        <v>17.940000000000001</v>
      </c>
      <c r="I163" s="22">
        <v>17.03</v>
      </c>
      <c r="J163" s="22">
        <f t="shared" si="4"/>
        <v>2.0836236933797911</v>
      </c>
      <c r="K163" s="22">
        <f t="shared" si="5"/>
        <v>2.0082547169811322</v>
      </c>
    </row>
    <row r="164" spans="1:11">
      <c r="A164" s="24" t="s">
        <v>256</v>
      </c>
      <c r="B164" s="24"/>
      <c r="C164" s="24" t="s">
        <v>417</v>
      </c>
      <c r="E164" s="22" t="s">
        <v>417</v>
      </c>
      <c r="F164" s="22">
        <v>7.93</v>
      </c>
      <c r="G164" s="22">
        <v>7.74</v>
      </c>
      <c r="H164" s="22">
        <v>14.27</v>
      </c>
      <c r="I164" s="22">
        <v>12.95</v>
      </c>
      <c r="J164" s="22">
        <f t="shared" si="4"/>
        <v>1.7994955863808324</v>
      </c>
      <c r="K164" s="22">
        <f t="shared" si="5"/>
        <v>1.67312661498708</v>
      </c>
    </row>
    <row r="165" spans="1:11">
      <c r="A165" s="24" t="s">
        <v>256</v>
      </c>
      <c r="B165" s="24"/>
      <c r="C165" s="24" t="s">
        <v>418</v>
      </c>
      <c r="E165" s="22" t="s">
        <v>418</v>
      </c>
      <c r="F165" s="22">
        <v>7.11</v>
      </c>
      <c r="G165" s="22">
        <v>7.17</v>
      </c>
      <c r="H165" s="22">
        <v>10.08</v>
      </c>
      <c r="I165" s="22">
        <v>9.5</v>
      </c>
      <c r="J165" s="22">
        <f t="shared" si="4"/>
        <v>1.4177215189873418</v>
      </c>
      <c r="K165" s="22">
        <f t="shared" si="5"/>
        <v>1.3249651324965133</v>
      </c>
    </row>
    <row r="166" spans="1:11">
      <c r="A166" s="24" t="s">
        <v>256</v>
      </c>
      <c r="B166" s="24"/>
      <c r="C166" s="24" t="s">
        <v>419</v>
      </c>
      <c r="E166" s="22" t="s">
        <v>419</v>
      </c>
      <c r="F166" s="22">
        <v>7.05</v>
      </c>
      <c r="G166" s="22">
        <v>6.79</v>
      </c>
      <c r="H166" s="22">
        <v>7.27</v>
      </c>
      <c r="I166" s="22">
        <v>5.44</v>
      </c>
      <c r="J166" s="22">
        <f t="shared" si="4"/>
        <v>1.0312056737588653</v>
      </c>
      <c r="K166" s="22">
        <f t="shared" si="5"/>
        <v>0.80117820324005895</v>
      </c>
    </row>
    <row r="167" spans="1:11">
      <c r="A167" s="24" t="s">
        <v>256</v>
      </c>
      <c r="B167" s="24"/>
      <c r="C167" s="24" t="s">
        <v>420</v>
      </c>
      <c r="E167" s="22" t="s">
        <v>420</v>
      </c>
      <c r="F167" s="22">
        <v>6.67</v>
      </c>
      <c r="G167" s="22">
        <v>6.54</v>
      </c>
      <c r="H167" s="22">
        <v>3.46</v>
      </c>
      <c r="I167" s="22">
        <v>2.7</v>
      </c>
      <c r="J167" s="22">
        <f t="shared" si="4"/>
        <v>0.51874062968515744</v>
      </c>
      <c r="K167" s="22">
        <f t="shared" si="5"/>
        <v>0.41284403669724773</v>
      </c>
    </row>
    <row r="168" spans="1:11">
      <c r="A168" s="24" t="s">
        <v>256</v>
      </c>
      <c r="B168" s="24"/>
      <c r="C168" s="24" t="s">
        <v>421</v>
      </c>
      <c r="E168" s="22" t="s">
        <v>421</v>
      </c>
      <c r="F168" s="22">
        <v>6.6</v>
      </c>
      <c r="G168" s="22">
        <v>7.47</v>
      </c>
      <c r="H168" s="22">
        <v>2.11</v>
      </c>
      <c r="I168" s="22">
        <v>1.78</v>
      </c>
      <c r="J168" s="22">
        <f t="shared" si="4"/>
        <v>0.3196969696969697</v>
      </c>
      <c r="K168" s="22">
        <f t="shared" si="5"/>
        <v>0.23828647925033469</v>
      </c>
    </row>
    <row r="169" spans="1:11">
      <c r="A169" s="24" t="s">
        <v>256</v>
      </c>
      <c r="B169" s="24"/>
      <c r="C169" s="24" t="s">
        <v>422</v>
      </c>
      <c r="E169" s="22" t="s">
        <v>422</v>
      </c>
      <c r="F169" s="22">
        <v>7.21</v>
      </c>
      <c r="G169" s="22">
        <v>6.73</v>
      </c>
      <c r="H169" s="22">
        <v>-0.81</v>
      </c>
      <c r="I169" s="22">
        <v>-2.16</v>
      </c>
      <c r="J169" s="22">
        <f t="shared" si="4"/>
        <v>-0.11234396671289876</v>
      </c>
      <c r="K169" s="22">
        <f t="shared" si="5"/>
        <v>-0.3209509658246657</v>
      </c>
    </row>
    <row r="170" spans="1:11">
      <c r="A170" s="24" t="s">
        <v>256</v>
      </c>
      <c r="B170" s="24"/>
      <c r="C170" s="24" t="s">
        <v>423</v>
      </c>
      <c r="E170" s="22" t="s">
        <v>423</v>
      </c>
      <c r="F170" s="22">
        <v>5.72</v>
      </c>
      <c r="G170" s="22">
        <v>5.24</v>
      </c>
      <c r="H170" s="22">
        <v>-2.81</v>
      </c>
      <c r="I170" s="22">
        <v>-3.55</v>
      </c>
      <c r="J170" s="22">
        <f t="shared" si="4"/>
        <v>-0.4912587412587413</v>
      </c>
      <c r="K170" s="22">
        <f t="shared" si="5"/>
        <v>-0.67748091603053429</v>
      </c>
    </row>
    <row r="171" spans="1:11">
      <c r="A171" s="24" t="s">
        <v>256</v>
      </c>
      <c r="B171" s="24"/>
      <c r="C171" s="24" t="s">
        <v>424</v>
      </c>
      <c r="E171" s="22" t="s">
        <v>424</v>
      </c>
      <c r="F171" s="22">
        <v>4.74</v>
      </c>
      <c r="G171" s="22">
        <v>4.25</v>
      </c>
      <c r="H171" s="22">
        <v>-4.74</v>
      </c>
      <c r="I171" s="22">
        <v>-4.08</v>
      </c>
      <c r="J171" s="22">
        <f t="shared" si="4"/>
        <v>-1</v>
      </c>
      <c r="K171" s="22">
        <f t="shared" si="5"/>
        <v>-0.96</v>
      </c>
    </row>
    <row r="172" spans="1:11">
      <c r="A172" s="24" t="s">
        <v>256</v>
      </c>
      <c r="B172" s="24"/>
      <c r="C172" s="24" t="s">
        <v>425</v>
      </c>
      <c r="E172" s="22" t="s">
        <v>425</v>
      </c>
      <c r="F172" s="22">
        <v>3.2</v>
      </c>
      <c r="G172" s="22">
        <v>2.65</v>
      </c>
      <c r="H172" s="22">
        <v>-4.04</v>
      </c>
      <c r="I172" s="22">
        <v>-4.8899999999999997</v>
      </c>
      <c r="J172" s="22">
        <f t="shared" si="4"/>
        <v>-1.2625</v>
      </c>
      <c r="K172" s="22">
        <f t="shared" si="5"/>
        <v>-1.8452830188679246</v>
      </c>
    </row>
    <row r="173" spans="1:11">
      <c r="A173" s="24" t="s">
        <v>256</v>
      </c>
      <c r="B173" s="24"/>
      <c r="C173" s="24" t="s">
        <v>426</v>
      </c>
      <c r="E173" s="22" t="s">
        <v>426</v>
      </c>
      <c r="F173" s="22">
        <v>2.2999999999999998</v>
      </c>
      <c r="G173" s="22">
        <v>2.19</v>
      </c>
      <c r="H173" s="22">
        <v>-4.43</v>
      </c>
      <c r="I173" s="22">
        <v>-5.32</v>
      </c>
      <c r="J173" s="22">
        <f t="shared" si="4"/>
        <v>-1.9260869565217391</v>
      </c>
      <c r="K173" s="22">
        <f t="shared" si="5"/>
        <v>-2.4292237442922375</v>
      </c>
    </row>
    <row r="174" spans="1:11">
      <c r="A174" s="24" t="s">
        <v>256</v>
      </c>
      <c r="B174" s="24"/>
      <c r="C174" s="24" t="s">
        <v>427</v>
      </c>
      <c r="E174" s="22" t="s">
        <v>427</v>
      </c>
      <c r="F174" s="22">
        <v>2.08</v>
      </c>
      <c r="G174" s="22">
        <v>1.48</v>
      </c>
      <c r="H174" s="22">
        <v>-5.91</v>
      </c>
      <c r="I174" s="22">
        <v>-5.77</v>
      </c>
      <c r="J174" s="22">
        <f t="shared" si="4"/>
        <v>-2.8413461538461537</v>
      </c>
      <c r="K174" s="22">
        <f t="shared" si="5"/>
        <v>-3.8986486486486482</v>
      </c>
    </row>
    <row r="175" spans="1:11">
      <c r="A175" s="24" t="s">
        <v>256</v>
      </c>
      <c r="B175" s="24"/>
      <c r="C175" s="24" t="s">
        <v>428</v>
      </c>
      <c r="E175" s="22" t="s">
        <v>428</v>
      </c>
      <c r="F175" s="22">
        <v>1.39</v>
      </c>
      <c r="G175" s="22">
        <v>1.67</v>
      </c>
      <c r="H175" s="22">
        <v>-4.0999999999999996</v>
      </c>
      <c r="I175" s="22">
        <v>-3.04</v>
      </c>
      <c r="J175" s="22">
        <f t="shared" si="4"/>
        <v>-2.949640287769784</v>
      </c>
      <c r="K175" s="22">
        <f t="shared" si="5"/>
        <v>-1.8203592814371259</v>
      </c>
    </row>
    <row r="176" spans="1:11">
      <c r="A176" s="24" t="s">
        <v>256</v>
      </c>
      <c r="B176" s="24"/>
      <c r="C176" s="24" t="s">
        <v>429</v>
      </c>
      <c r="E176" s="22" t="s">
        <v>429</v>
      </c>
      <c r="F176" s="22">
        <v>2.4300000000000002</v>
      </c>
      <c r="G176" s="22">
        <v>2.2799999999999998</v>
      </c>
      <c r="H176" s="22">
        <v>-0.54</v>
      </c>
      <c r="I176" s="22">
        <v>-1.1399999999999999</v>
      </c>
      <c r="J176" s="22">
        <f t="shared" si="4"/>
        <v>-0.22222222222222221</v>
      </c>
      <c r="K176" s="22">
        <f t="shared" si="5"/>
        <v>-0.5</v>
      </c>
    </row>
    <row r="177" spans="1:11">
      <c r="A177" s="24" t="s">
        <v>256</v>
      </c>
      <c r="B177" s="24"/>
      <c r="C177" s="24" t="s">
        <v>430</v>
      </c>
      <c r="E177" s="22" t="s">
        <v>430</v>
      </c>
      <c r="F177" s="22">
        <v>2.23</v>
      </c>
      <c r="G177" s="22">
        <v>2.0499999999999998</v>
      </c>
      <c r="H177" s="22">
        <v>-1.3</v>
      </c>
      <c r="I177" s="22">
        <v>-1.66</v>
      </c>
      <c r="J177" s="22">
        <f t="shared" si="4"/>
        <v>-0.5829596412556054</v>
      </c>
      <c r="K177" s="22">
        <f t="shared" si="5"/>
        <v>-0.80975609756097566</v>
      </c>
    </row>
    <row r="178" spans="1:11">
      <c r="A178" s="24" t="s">
        <v>256</v>
      </c>
      <c r="B178" s="24"/>
      <c r="C178" s="24" t="s">
        <v>431</v>
      </c>
      <c r="E178" s="22" t="s">
        <v>431</v>
      </c>
      <c r="F178" s="22">
        <v>2.08</v>
      </c>
      <c r="G178" s="22">
        <v>1.68</v>
      </c>
      <c r="H178" s="22">
        <v>-0.9</v>
      </c>
      <c r="I178" s="22">
        <v>-1.45</v>
      </c>
      <c r="J178" s="22">
        <f t="shared" si="4"/>
        <v>-0.43269230769230771</v>
      </c>
      <c r="K178" s="22">
        <f t="shared" si="5"/>
        <v>-0.86309523809523814</v>
      </c>
    </row>
    <row r="179" spans="1:11">
      <c r="A179" s="24" t="s">
        <v>256</v>
      </c>
      <c r="B179" s="24"/>
      <c r="C179" s="24" t="s">
        <v>432</v>
      </c>
      <c r="E179" s="22" t="s">
        <v>432</v>
      </c>
      <c r="F179" s="22">
        <v>1.35</v>
      </c>
      <c r="G179" s="22">
        <v>1.35</v>
      </c>
      <c r="H179" s="22">
        <v>-2.42</v>
      </c>
      <c r="I179" s="22">
        <v>-1.84</v>
      </c>
      <c r="J179" s="22">
        <f t="shared" si="4"/>
        <v>-1.7925925925925925</v>
      </c>
      <c r="K179" s="22">
        <f t="shared" si="5"/>
        <v>-1.3629629629629629</v>
      </c>
    </row>
    <row r="180" spans="1:11">
      <c r="A180" s="24" t="s">
        <v>256</v>
      </c>
      <c r="B180" s="24"/>
      <c r="C180" s="24" t="s">
        <v>433</v>
      </c>
      <c r="E180" s="22" t="s">
        <v>433</v>
      </c>
      <c r="F180" s="22">
        <v>2.0699999999999998</v>
      </c>
      <c r="G180" s="22">
        <v>0.97</v>
      </c>
      <c r="H180" s="22">
        <v>1.1100000000000001</v>
      </c>
      <c r="I180" s="22">
        <v>-0.3</v>
      </c>
      <c r="J180" s="22">
        <f t="shared" si="4"/>
        <v>0.53623188405797106</v>
      </c>
      <c r="K180" s="22">
        <f t="shared" si="5"/>
        <v>-0.30927835051546393</v>
      </c>
    </row>
    <row r="181" spans="1:11">
      <c r="A181" s="24" t="s">
        <v>256</v>
      </c>
      <c r="B181" s="24"/>
      <c r="C181" s="24" t="s">
        <v>434</v>
      </c>
      <c r="E181" s="22" t="s">
        <v>434</v>
      </c>
      <c r="F181" s="22">
        <v>0.84</v>
      </c>
      <c r="G181" s="22">
        <v>1.27</v>
      </c>
      <c r="H181" s="22">
        <v>-0.03</v>
      </c>
      <c r="I181" s="22">
        <v>1.07</v>
      </c>
      <c r="J181" s="22">
        <f t="shared" si="4"/>
        <v>-3.5714285714285712E-2</v>
      </c>
      <c r="K181" s="22">
        <f t="shared" si="5"/>
        <v>0.84251968503937014</v>
      </c>
    </row>
    <row r="182" spans="1:11">
      <c r="A182" s="24" t="s">
        <v>256</v>
      </c>
      <c r="B182" s="24"/>
      <c r="C182" s="24" t="s">
        <v>435</v>
      </c>
      <c r="E182" s="22" t="s">
        <v>435</v>
      </c>
      <c r="F182" s="22">
        <v>2.06</v>
      </c>
      <c r="G182" s="22">
        <v>2.69</v>
      </c>
      <c r="H182" s="22">
        <v>2.4</v>
      </c>
      <c r="I182" s="22">
        <v>4.34</v>
      </c>
      <c r="J182" s="22">
        <f t="shared" si="4"/>
        <v>1.1650485436893203</v>
      </c>
      <c r="K182" s="22">
        <f t="shared" si="5"/>
        <v>1.6133828996282529</v>
      </c>
    </row>
    <row r="183" spans="1:11">
      <c r="A183" s="24" t="s">
        <v>256</v>
      </c>
      <c r="B183" s="24"/>
      <c r="C183" s="24" t="s">
        <v>436</v>
      </c>
      <c r="E183" s="22" t="s">
        <v>436</v>
      </c>
      <c r="F183" s="22">
        <v>3.32</v>
      </c>
      <c r="G183" s="22">
        <v>3.13</v>
      </c>
      <c r="H183" s="22">
        <v>5.9</v>
      </c>
      <c r="I183" s="22">
        <v>5.66</v>
      </c>
      <c r="J183" s="22">
        <f t="shared" si="4"/>
        <v>1.7771084337349399</v>
      </c>
      <c r="K183" s="22">
        <f t="shared" si="5"/>
        <v>1.8083067092651759</v>
      </c>
    </row>
    <row r="184" spans="1:11">
      <c r="A184" s="24" t="s">
        <v>256</v>
      </c>
      <c r="B184" s="24"/>
      <c r="C184" s="24" t="s">
        <v>437</v>
      </c>
      <c r="E184" s="22" t="s">
        <v>437</v>
      </c>
      <c r="F184" s="22">
        <v>3.23</v>
      </c>
      <c r="G184" s="22">
        <v>3.38</v>
      </c>
      <c r="H184" s="22">
        <v>5.67</v>
      </c>
      <c r="I184" s="22">
        <v>6.37</v>
      </c>
      <c r="J184" s="22">
        <f t="shared" si="4"/>
        <v>1.7554179566563468</v>
      </c>
      <c r="K184" s="22">
        <f t="shared" si="5"/>
        <v>1.8846153846153848</v>
      </c>
    </row>
    <row r="185" spans="1:11">
      <c r="A185" s="24" t="s">
        <v>256</v>
      </c>
      <c r="B185" s="24"/>
      <c r="C185" s="24" t="s">
        <v>438</v>
      </c>
      <c r="E185" s="22" t="s">
        <v>438</v>
      </c>
      <c r="F185" s="22">
        <v>3.97</v>
      </c>
      <c r="G185" s="22">
        <v>4.16</v>
      </c>
      <c r="H185" s="22">
        <v>7.03</v>
      </c>
      <c r="I185" s="22">
        <v>8.6</v>
      </c>
      <c r="J185" s="22">
        <f t="shared" si="4"/>
        <v>1.7707808564231737</v>
      </c>
      <c r="K185" s="22">
        <f t="shared" si="5"/>
        <v>2.0673076923076921</v>
      </c>
    </row>
    <row r="186" spans="1:11">
      <c r="A186" s="24" t="s">
        <v>256</v>
      </c>
      <c r="B186" s="24"/>
      <c r="C186" s="24" t="s">
        <v>439</v>
      </c>
      <c r="E186" s="22" t="s">
        <v>439</v>
      </c>
      <c r="F186" s="22">
        <v>4.49</v>
      </c>
      <c r="G186" s="22">
        <v>4.55</v>
      </c>
      <c r="H186" s="22">
        <v>10.19</v>
      </c>
      <c r="I186" s="22">
        <v>9.14</v>
      </c>
      <c r="J186" s="22">
        <f t="shared" si="4"/>
        <v>2.2694877505567925</v>
      </c>
      <c r="K186" s="22">
        <f t="shared" si="5"/>
        <v>2.0087912087912092</v>
      </c>
    </row>
    <row r="187" spans="1:11">
      <c r="A187" s="24" t="s">
        <v>256</v>
      </c>
      <c r="B187" s="24"/>
      <c r="C187" s="24" t="s">
        <v>440</v>
      </c>
      <c r="E187" s="22" t="s">
        <v>440</v>
      </c>
      <c r="F187" s="22">
        <v>4.47</v>
      </c>
      <c r="G187" s="22">
        <v>4.53</v>
      </c>
      <c r="H187" s="22">
        <v>8.15</v>
      </c>
      <c r="I187" s="22">
        <v>7.53</v>
      </c>
      <c r="J187" s="22">
        <f t="shared" si="4"/>
        <v>1.8232662192393738</v>
      </c>
      <c r="K187" s="22">
        <f t="shared" si="5"/>
        <v>1.6622516556291391</v>
      </c>
    </row>
    <row r="188" spans="1:11">
      <c r="A188" s="24" t="s">
        <v>256</v>
      </c>
      <c r="B188" s="24"/>
      <c r="C188" s="24" t="s">
        <v>441</v>
      </c>
      <c r="E188" s="22" t="s">
        <v>441</v>
      </c>
      <c r="F188" s="22">
        <v>4.54</v>
      </c>
      <c r="G188" s="22">
        <v>4.6399999999999997</v>
      </c>
      <c r="H188" s="22">
        <v>6</v>
      </c>
      <c r="I188" s="22">
        <v>6.65</v>
      </c>
      <c r="J188" s="22">
        <f t="shared" si="4"/>
        <v>1.3215859030837005</v>
      </c>
      <c r="K188" s="22">
        <f t="shared" si="5"/>
        <v>1.4331896551724139</v>
      </c>
    </row>
    <row r="189" spans="1:11">
      <c r="A189" s="24" t="s">
        <v>256</v>
      </c>
      <c r="B189" s="24"/>
      <c r="C189" s="24" t="s">
        <v>442</v>
      </c>
      <c r="E189" s="22" t="s">
        <v>442</v>
      </c>
      <c r="F189" s="22">
        <v>4.99</v>
      </c>
      <c r="G189" s="22">
        <v>5.38</v>
      </c>
      <c r="H189" s="22">
        <v>7.41</v>
      </c>
      <c r="I189" s="22">
        <v>8.26</v>
      </c>
      <c r="J189" s="22">
        <f t="shared" si="4"/>
        <v>1.4849699398797596</v>
      </c>
      <c r="K189" s="22">
        <f t="shared" si="5"/>
        <v>1.5353159851301115</v>
      </c>
    </row>
    <row r="190" spans="1:11">
      <c r="A190" s="24" t="s">
        <v>256</v>
      </c>
      <c r="B190" s="24"/>
      <c r="C190" s="24" t="s">
        <v>443</v>
      </c>
      <c r="E190" s="22" t="s">
        <v>443</v>
      </c>
      <c r="F190" s="22">
        <v>5.69</v>
      </c>
      <c r="G190" s="22">
        <v>5.76</v>
      </c>
      <c r="H190" s="22">
        <v>8.43</v>
      </c>
      <c r="I190" s="22">
        <v>8.2200000000000006</v>
      </c>
      <c r="J190" s="22">
        <f t="shared" si="4"/>
        <v>1.4815465729349735</v>
      </c>
      <c r="K190" s="22">
        <f t="shared" si="5"/>
        <v>1.4270833333333335</v>
      </c>
    </row>
    <row r="191" spans="1:11">
      <c r="A191" s="24" t="s">
        <v>256</v>
      </c>
      <c r="B191" s="24"/>
      <c r="C191" s="24" t="s">
        <v>444</v>
      </c>
      <c r="E191" s="22" t="s">
        <v>444</v>
      </c>
      <c r="F191" s="22">
        <v>5.86</v>
      </c>
      <c r="G191" s="22">
        <v>5.54</v>
      </c>
      <c r="H191" s="22">
        <v>8.32</v>
      </c>
      <c r="I191" s="22">
        <v>7.35</v>
      </c>
      <c r="J191" s="22">
        <f t="shared" si="4"/>
        <v>1.4197952218430034</v>
      </c>
      <c r="K191" s="22">
        <f t="shared" si="5"/>
        <v>1.3267148014440433</v>
      </c>
    </row>
    <row r="192" spans="1:11">
      <c r="A192" s="24" t="s">
        <v>256</v>
      </c>
      <c r="B192" s="24"/>
      <c r="C192" s="24" t="s">
        <v>445</v>
      </c>
      <c r="E192" s="22" t="s">
        <v>445</v>
      </c>
      <c r="F192" s="22">
        <v>4.26</v>
      </c>
      <c r="G192" s="22">
        <v>5.01</v>
      </c>
      <c r="H192" s="22">
        <v>3.15</v>
      </c>
      <c r="I192" s="22">
        <v>4.4400000000000004</v>
      </c>
      <c r="J192" s="22">
        <f t="shared" si="4"/>
        <v>0.73943661971830987</v>
      </c>
      <c r="K192" s="22">
        <f t="shared" si="5"/>
        <v>0.88622754491017974</v>
      </c>
    </row>
    <row r="193" spans="1:11">
      <c r="A193" s="24" t="s">
        <v>256</v>
      </c>
      <c r="B193" s="24"/>
      <c r="C193" s="24" t="s">
        <v>446</v>
      </c>
      <c r="E193" s="22" t="s">
        <v>446</v>
      </c>
      <c r="F193" s="22">
        <v>5.15</v>
      </c>
      <c r="G193" s="22">
        <v>5.74</v>
      </c>
      <c r="H193" s="22">
        <v>4.47</v>
      </c>
      <c r="I193" s="22">
        <v>5.36</v>
      </c>
      <c r="J193" s="22">
        <f t="shared" si="4"/>
        <v>0.86796116504854359</v>
      </c>
      <c r="K193" s="22">
        <f t="shared" si="5"/>
        <v>0.93379790940766549</v>
      </c>
    </row>
    <row r="194" spans="1:11">
      <c r="A194" s="24" t="s">
        <v>256</v>
      </c>
      <c r="B194" s="24"/>
      <c r="C194" s="24" t="s">
        <v>447</v>
      </c>
      <c r="E194" s="22" t="s">
        <v>447</v>
      </c>
      <c r="F194" s="22">
        <v>5.77</v>
      </c>
      <c r="G194" s="22">
        <v>5.86</v>
      </c>
      <c r="H194" s="22">
        <v>5.28</v>
      </c>
      <c r="I194" s="22">
        <v>5.81</v>
      </c>
      <c r="J194" s="22">
        <f t="shared" si="4"/>
        <v>0.91507798960138664</v>
      </c>
      <c r="K194" s="22">
        <f t="shared" si="5"/>
        <v>0.99146757679180875</v>
      </c>
    </row>
    <row r="195" spans="1:11">
      <c r="A195" s="24" t="s">
        <v>256</v>
      </c>
      <c r="B195" s="24"/>
      <c r="C195" s="24" t="s">
        <v>448</v>
      </c>
      <c r="E195" s="22" t="s">
        <v>448</v>
      </c>
      <c r="F195" s="22">
        <v>5.91</v>
      </c>
      <c r="G195" s="22">
        <v>5.85</v>
      </c>
      <c r="H195" s="22">
        <v>6.62</v>
      </c>
      <c r="I195" s="22">
        <v>5.9</v>
      </c>
      <c r="J195" s="22">
        <f t="shared" si="4"/>
        <v>1.1201353637901861</v>
      </c>
      <c r="K195" s="22">
        <f t="shared" si="5"/>
        <v>1.0085470085470087</v>
      </c>
    </row>
    <row r="196" spans="1:11">
      <c r="A196" s="24" t="s">
        <v>256</v>
      </c>
      <c r="B196" s="24"/>
      <c r="C196" s="24" t="s">
        <v>449</v>
      </c>
      <c r="E196" s="22" t="s">
        <v>449</v>
      </c>
      <c r="F196" s="22">
        <v>5.84</v>
      </c>
      <c r="G196" s="22">
        <v>5.75</v>
      </c>
      <c r="H196" s="22">
        <v>5.97</v>
      </c>
      <c r="I196" s="22">
        <v>4.72</v>
      </c>
      <c r="J196" s="22">
        <f t="shared" si="4"/>
        <v>1.0222602739726028</v>
      </c>
      <c r="K196" s="22">
        <f t="shared" si="5"/>
        <v>0.82086956521739129</v>
      </c>
    </row>
    <row r="197" spans="1:11">
      <c r="A197" s="24" t="s">
        <v>256</v>
      </c>
      <c r="B197" s="24"/>
      <c r="C197" s="24" t="s">
        <v>455</v>
      </c>
      <c r="E197" s="22" t="s">
        <v>455</v>
      </c>
      <c r="F197" s="22">
        <v>5.67</v>
      </c>
      <c r="G197" s="22">
        <v>5.35</v>
      </c>
      <c r="H197" s="22">
        <v>3.99</v>
      </c>
      <c r="I197" s="22">
        <v>2.77</v>
      </c>
      <c r="J197" s="22">
        <f t="shared" ref="J197:J203" si="6">H197/F197</f>
        <v>0.70370370370370372</v>
      </c>
      <c r="K197" s="22">
        <f t="shared" ref="K197:K203" si="7">I197/G197</f>
        <v>0.51775700934579438</v>
      </c>
    </row>
    <row r="198" spans="1:11">
      <c r="A198" s="24" t="s">
        <v>256</v>
      </c>
      <c r="B198" s="24"/>
      <c r="C198" s="24" t="s">
        <v>456</v>
      </c>
      <c r="E198" s="22" t="s">
        <v>456</v>
      </c>
      <c r="F198" s="22">
        <v>5.05</v>
      </c>
      <c r="G198" s="22">
        <v>5.66</v>
      </c>
      <c r="H198" s="22">
        <v>1.58</v>
      </c>
      <c r="I198" s="22">
        <v>3.12</v>
      </c>
      <c r="J198" s="22">
        <f t="shared" si="6"/>
        <v>0.31287128712871287</v>
      </c>
      <c r="K198" s="22">
        <f t="shared" si="7"/>
        <v>0.5512367491166078</v>
      </c>
    </row>
    <row r="199" spans="1:11">
      <c r="A199" s="24" t="s">
        <v>256</v>
      </c>
      <c r="B199" s="24"/>
      <c r="C199" s="24" t="s">
        <v>457</v>
      </c>
      <c r="E199" s="22" t="s">
        <v>457</v>
      </c>
      <c r="F199" s="22">
        <v>5.64</v>
      </c>
      <c r="G199" s="22">
        <v>6.42</v>
      </c>
      <c r="H199" s="22">
        <v>3.23</v>
      </c>
      <c r="I199" s="22">
        <v>5.22</v>
      </c>
      <c r="J199" s="22">
        <f t="shared" si="6"/>
        <v>0.57269503546099298</v>
      </c>
      <c r="K199" s="22">
        <f t="shared" si="7"/>
        <v>0.81308411214953269</v>
      </c>
    </row>
    <row r="200" spans="1:11">
      <c r="A200" s="24" t="s">
        <v>256</v>
      </c>
      <c r="B200" s="24"/>
      <c r="C200" s="24" t="s">
        <v>458</v>
      </c>
      <c r="E200" s="22" t="s">
        <v>458</v>
      </c>
      <c r="F200" s="22">
        <v>7.09</v>
      </c>
      <c r="G200" s="22">
        <v>7.04</v>
      </c>
      <c r="H200" s="22">
        <v>7.27</v>
      </c>
      <c r="I200" s="22">
        <v>7.08</v>
      </c>
      <c r="J200" s="22">
        <f t="shared" si="6"/>
        <v>1.0253878702397743</v>
      </c>
      <c r="K200" s="22">
        <f t="shared" si="7"/>
        <v>1.0056818181818181</v>
      </c>
    </row>
    <row r="201" spans="1:11">
      <c r="A201" s="24" t="s">
        <v>256</v>
      </c>
      <c r="B201" s="24"/>
      <c r="C201" s="24" t="s">
        <v>459</v>
      </c>
      <c r="E201" s="22" t="s">
        <v>459</v>
      </c>
      <c r="F201" s="22">
        <v>6.86</v>
      </c>
      <c r="G201" s="22">
        <v>6.53</v>
      </c>
      <c r="H201" s="22">
        <v>6.78</v>
      </c>
      <c r="I201" s="22">
        <v>5.45</v>
      </c>
      <c r="J201" s="22">
        <f t="shared" si="6"/>
        <v>0.98833819241982501</v>
      </c>
      <c r="K201" s="22">
        <f t="shared" si="7"/>
        <v>0.83460949464012246</v>
      </c>
    </row>
    <row r="202" spans="1:11">
      <c r="A202" s="24" t="s">
        <v>256</v>
      </c>
      <c r="B202" s="24"/>
      <c r="C202" s="24" t="s">
        <v>460</v>
      </c>
      <c r="E202" s="22" t="s">
        <v>460</v>
      </c>
      <c r="F202" s="22">
        <v>6.14</v>
      </c>
      <c r="G202" s="22">
        <v>6.17</v>
      </c>
      <c r="H202" s="22">
        <v>4.07</v>
      </c>
      <c r="I202" s="22">
        <v>4.2699999999999996</v>
      </c>
      <c r="J202" s="22">
        <f t="shared" si="6"/>
        <v>0.66286644951140072</v>
      </c>
      <c r="K202" s="22">
        <f t="shared" si="7"/>
        <v>0.69205834683954615</v>
      </c>
    </row>
    <row r="203" spans="1:11">
      <c r="A203" s="24" t="s">
        <v>256</v>
      </c>
      <c r="B203" s="24"/>
      <c r="C203" s="24" t="s">
        <v>461</v>
      </c>
      <c r="E203" s="22" t="s">
        <v>461</v>
      </c>
      <c r="F203" s="22">
        <v>6.48</v>
      </c>
      <c r="G203" s="22">
        <v>6.55</v>
      </c>
      <c r="H203" s="22">
        <v>5.46</v>
      </c>
      <c r="I203" s="22">
        <v>5.58</v>
      </c>
      <c r="J203" s="22">
        <f t="shared" si="6"/>
        <v>0.84259259259259256</v>
      </c>
      <c r="K203" s="22">
        <f t="shared" si="7"/>
        <v>0.85190839694656495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AI17"/>
  <sheetViews>
    <sheetView workbookViewId="0">
      <selection activeCell="V7" sqref="V7"/>
    </sheetView>
  </sheetViews>
  <sheetFormatPr defaultRowHeight="15.75"/>
  <cols>
    <col min="1" max="35" width="9" style="1"/>
  </cols>
  <sheetData>
    <row r="1" spans="1:35">
      <c r="A1" s="5" t="s">
        <v>14</v>
      </c>
      <c r="B1" s="1" t="s">
        <v>20</v>
      </c>
      <c r="S1" s="1" t="s">
        <v>26</v>
      </c>
    </row>
    <row r="2" spans="1:35">
      <c r="A2" s="3" t="s">
        <v>15</v>
      </c>
      <c r="B2" s="3" t="s">
        <v>17</v>
      </c>
      <c r="C2" s="3" t="s">
        <v>16</v>
      </c>
      <c r="D2" s="3" t="s">
        <v>17</v>
      </c>
      <c r="E2" s="3" t="s">
        <v>16</v>
      </c>
      <c r="F2" s="3" t="s">
        <v>17</v>
      </c>
      <c r="G2" s="3" t="s">
        <v>16</v>
      </c>
      <c r="H2" s="3" t="s">
        <v>17</v>
      </c>
      <c r="I2" s="3" t="s">
        <v>16</v>
      </c>
      <c r="J2" s="3" t="s">
        <v>17</v>
      </c>
      <c r="K2" s="3" t="s">
        <v>16</v>
      </c>
      <c r="L2" s="3" t="s">
        <v>17</v>
      </c>
      <c r="M2" s="3" t="s">
        <v>16</v>
      </c>
      <c r="N2" s="3" t="s">
        <v>17</v>
      </c>
      <c r="O2" s="3" t="s">
        <v>16</v>
      </c>
      <c r="P2" s="3" t="s">
        <v>17</v>
      </c>
      <c r="Q2" s="3" t="s">
        <v>16</v>
      </c>
      <c r="S2" s="3" t="s">
        <v>15</v>
      </c>
      <c r="T2" s="3" t="s">
        <v>17</v>
      </c>
      <c r="U2" s="3" t="s">
        <v>16</v>
      </c>
      <c r="V2" s="3" t="s">
        <v>17</v>
      </c>
      <c r="W2" s="3" t="s">
        <v>16</v>
      </c>
      <c r="X2" s="3" t="s">
        <v>17</v>
      </c>
      <c r="Y2" s="3" t="s">
        <v>16</v>
      </c>
      <c r="Z2" s="3" t="s">
        <v>17</v>
      </c>
      <c r="AA2" s="3" t="s">
        <v>16</v>
      </c>
      <c r="AB2" s="3" t="s">
        <v>17</v>
      </c>
      <c r="AC2" s="3" t="s">
        <v>16</v>
      </c>
      <c r="AD2" s="3" t="s">
        <v>17</v>
      </c>
      <c r="AE2" s="3" t="s">
        <v>16</v>
      </c>
      <c r="AF2" s="3" t="s">
        <v>17</v>
      </c>
      <c r="AG2" s="3" t="s">
        <v>16</v>
      </c>
      <c r="AH2" s="3" t="s">
        <v>17</v>
      </c>
      <c r="AI2" s="3" t="s">
        <v>16</v>
      </c>
    </row>
    <row r="3" spans="1:35">
      <c r="A3" s="4">
        <v>202312</v>
      </c>
      <c r="B3" s="1" t="s">
        <v>19</v>
      </c>
      <c r="C3" s="1">
        <v>110.53</v>
      </c>
      <c r="D3" s="1" t="s">
        <v>21</v>
      </c>
      <c r="E3" s="1">
        <v>2</v>
      </c>
      <c r="F3" s="1" t="s">
        <v>22</v>
      </c>
      <c r="G3" s="1">
        <v>114.69</v>
      </c>
      <c r="H3" s="1" t="s">
        <v>23</v>
      </c>
      <c r="I3" s="1">
        <v>-1.4</v>
      </c>
      <c r="J3" s="1" t="s">
        <v>24</v>
      </c>
      <c r="K3" s="1">
        <v>31.4</v>
      </c>
      <c r="L3" s="1" t="s">
        <v>25</v>
      </c>
      <c r="M3" s="1">
        <v>0.44</v>
      </c>
      <c r="N3" s="1" t="s">
        <v>30</v>
      </c>
      <c r="O3" s="1">
        <v>59995</v>
      </c>
      <c r="P3" s="1" t="s">
        <v>31</v>
      </c>
      <c r="Q3" s="1">
        <v>3.52</v>
      </c>
      <c r="S3" s="1">
        <v>2023</v>
      </c>
      <c r="T3" s="1" t="s">
        <v>19</v>
      </c>
      <c r="U3" s="1">
        <v>109.67</v>
      </c>
      <c r="V3" s="1" t="s">
        <v>21</v>
      </c>
      <c r="W3" s="1">
        <v>2.04</v>
      </c>
      <c r="X3" s="1" t="s">
        <v>22</v>
      </c>
      <c r="Y3" s="1">
        <v>122.3</v>
      </c>
      <c r="Z3" s="1" t="s">
        <v>23</v>
      </c>
      <c r="AA3" s="1">
        <v>5.09</v>
      </c>
      <c r="AB3" s="1" t="s">
        <v>24</v>
      </c>
      <c r="AC3" s="1">
        <v>31.09</v>
      </c>
      <c r="AD3" s="1" t="s">
        <v>27</v>
      </c>
      <c r="AE3" s="1">
        <v>58920.2</v>
      </c>
      <c r="AF3" s="1" t="s">
        <v>28</v>
      </c>
      <c r="AG3" s="1">
        <v>5.6</v>
      </c>
      <c r="AH3" s="1" t="s">
        <v>29</v>
      </c>
      <c r="AI3" s="1">
        <v>3.78</v>
      </c>
    </row>
    <row r="4" spans="1:35">
      <c r="A4" s="4">
        <v>202309</v>
      </c>
      <c r="B4" s="1" t="s">
        <v>19</v>
      </c>
      <c r="C4" s="1">
        <v>109.96</v>
      </c>
      <c r="D4" s="1" t="s">
        <v>21</v>
      </c>
      <c r="E4" s="1">
        <v>1.99</v>
      </c>
      <c r="F4" s="1" t="s">
        <v>22</v>
      </c>
      <c r="G4" s="1">
        <v>114.17</v>
      </c>
      <c r="H4" s="1" t="s">
        <v>23</v>
      </c>
      <c r="I4" s="1">
        <v>-3.12</v>
      </c>
      <c r="J4" s="1" t="s">
        <v>24</v>
      </c>
      <c r="K4" s="1">
        <v>31.5</v>
      </c>
      <c r="L4" s="1" t="s">
        <v>25</v>
      </c>
      <c r="M4" s="1">
        <v>0.44</v>
      </c>
      <c r="N4" s="1" t="s">
        <v>30</v>
      </c>
      <c r="O4" s="1">
        <v>57092</v>
      </c>
      <c r="P4" s="1" t="s">
        <v>31</v>
      </c>
      <c r="Q4" s="1">
        <v>3.13</v>
      </c>
      <c r="S4" s="1">
        <v>202312</v>
      </c>
    </row>
    <row r="5" spans="1:35">
      <c r="A5" s="4">
        <v>202306</v>
      </c>
      <c r="B5" s="1" t="s">
        <v>19</v>
      </c>
      <c r="C5" s="1">
        <v>109.24</v>
      </c>
      <c r="D5" s="1" t="s">
        <v>21</v>
      </c>
      <c r="E5" s="1">
        <v>1.66</v>
      </c>
      <c r="F5" s="1" t="s">
        <v>22</v>
      </c>
      <c r="G5" s="1">
        <v>115.05</v>
      </c>
      <c r="H5" s="1" t="s">
        <v>23</v>
      </c>
      <c r="I5" s="1">
        <v>-3.15</v>
      </c>
      <c r="J5" s="1" t="s">
        <v>24</v>
      </c>
      <c r="K5" s="1">
        <v>31.8</v>
      </c>
      <c r="L5" s="1" t="s">
        <v>25</v>
      </c>
      <c r="M5" s="1">
        <v>0.44</v>
      </c>
      <c r="N5" s="1" t="s">
        <v>30</v>
      </c>
      <c r="O5" s="1">
        <v>54012</v>
      </c>
      <c r="P5" s="1" t="s">
        <v>31</v>
      </c>
      <c r="Q5" s="1">
        <v>2.5</v>
      </c>
      <c r="S5" s="1">
        <v>202309</v>
      </c>
    </row>
    <row r="6" spans="1:35">
      <c r="A6" s="4">
        <v>202303</v>
      </c>
      <c r="B6" s="1" t="s">
        <v>19</v>
      </c>
      <c r="C6" s="1">
        <v>108.39</v>
      </c>
      <c r="D6" s="1" t="s">
        <v>21</v>
      </c>
      <c r="E6" s="1">
        <v>2.15</v>
      </c>
      <c r="F6" s="1" t="s">
        <v>22</v>
      </c>
      <c r="G6" s="1">
        <v>112.74</v>
      </c>
      <c r="H6" s="1" t="s">
        <v>23</v>
      </c>
      <c r="I6" s="1">
        <v>1.8</v>
      </c>
      <c r="J6" s="1" t="s">
        <v>24</v>
      </c>
      <c r="K6" s="1">
        <v>32</v>
      </c>
      <c r="L6" s="1" t="s">
        <v>25</v>
      </c>
      <c r="M6" s="1">
        <v>0.44</v>
      </c>
      <c r="N6" s="1" t="s">
        <v>30</v>
      </c>
      <c r="O6" s="1">
        <v>54194</v>
      </c>
      <c r="P6" s="1" t="s">
        <v>31</v>
      </c>
      <c r="Q6" s="1">
        <v>2.4</v>
      </c>
      <c r="S6" s="1">
        <v>202306</v>
      </c>
    </row>
    <row r="7" spans="1:35">
      <c r="A7" s="1">
        <v>202212</v>
      </c>
      <c r="B7" s="1" t="s">
        <v>19</v>
      </c>
      <c r="C7" s="1">
        <v>108.37</v>
      </c>
      <c r="D7" s="1" t="s">
        <v>21</v>
      </c>
      <c r="E7" s="1">
        <v>2.75</v>
      </c>
      <c r="F7" s="1" t="s">
        <v>22</v>
      </c>
      <c r="G7" s="1">
        <v>116.32</v>
      </c>
      <c r="H7" s="1" t="s">
        <v>23</v>
      </c>
      <c r="I7" s="1">
        <v>8.5</v>
      </c>
      <c r="J7" s="1" t="s">
        <v>24</v>
      </c>
      <c r="K7" s="1">
        <v>32.15</v>
      </c>
      <c r="L7" s="1" t="s">
        <v>25</v>
      </c>
      <c r="M7" s="1">
        <v>0.44</v>
      </c>
      <c r="N7" s="1" t="s">
        <v>30</v>
      </c>
      <c r="O7" s="1">
        <v>57955</v>
      </c>
      <c r="P7" s="1" t="s">
        <v>31</v>
      </c>
      <c r="Q7" s="1">
        <v>2.95</v>
      </c>
      <c r="S7" s="1">
        <v>202303</v>
      </c>
    </row>
    <row r="13" spans="1:35">
      <c r="A13" s="1" t="s">
        <v>238</v>
      </c>
      <c r="C13" s="3" t="s">
        <v>17</v>
      </c>
      <c r="D13" s="3" t="s">
        <v>16</v>
      </c>
      <c r="I13" s="1" t="s">
        <v>242</v>
      </c>
      <c r="J13" s="1" t="s">
        <v>239</v>
      </c>
    </row>
    <row r="14" spans="1:35">
      <c r="A14" s="1">
        <v>202312</v>
      </c>
      <c r="B14" s="1">
        <v>19600</v>
      </c>
      <c r="C14" s="1" t="s">
        <v>7</v>
      </c>
      <c r="D14" s="1">
        <v>1.18</v>
      </c>
      <c r="E14" s="1" t="s">
        <v>8</v>
      </c>
      <c r="J14" s="1" t="s">
        <v>243</v>
      </c>
    </row>
    <row r="15" spans="1:35">
      <c r="A15" s="1">
        <v>202309</v>
      </c>
      <c r="B15" s="1">
        <v>19600</v>
      </c>
      <c r="C15" s="1" t="s">
        <v>7</v>
      </c>
      <c r="D15" s="1">
        <v>3.06</v>
      </c>
      <c r="E15" s="1" t="s">
        <v>8</v>
      </c>
      <c r="J15" s="1" t="s">
        <v>244</v>
      </c>
    </row>
    <row r="16" spans="1:35">
      <c r="A16" s="1">
        <v>202306</v>
      </c>
      <c r="B16" s="1">
        <v>19600</v>
      </c>
      <c r="C16" s="1" t="s">
        <v>7</v>
      </c>
      <c r="D16" s="1">
        <v>4.91</v>
      </c>
      <c r="E16" s="1" t="s">
        <v>8</v>
      </c>
      <c r="J16" s="1" t="s">
        <v>245</v>
      </c>
    </row>
    <row r="17" spans="1:10">
      <c r="A17" s="1">
        <v>202303</v>
      </c>
      <c r="B17" s="1">
        <v>19600</v>
      </c>
      <c r="C17" s="1" t="s">
        <v>7</v>
      </c>
      <c r="D17" s="1">
        <v>3.23</v>
      </c>
      <c r="E17" s="1" t="s">
        <v>8</v>
      </c>
      <c r="J17" s="1" t="s">
        <v>246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CM1854"/>
  <sheetViews>
    <sheetView topLeftCell="BH1" workbookViewId="0">
      <selection activeCell="BR3" sqref="BR3"/>
    </sheetView>
  </sheetViews>
  <sheetFormatPr defaultRowHeight="13.5"/>
  <cols>
    <col min="1" max="1" width="10.75" style="1" bestFit="1" customWidth="1"/>
    <col min="2" max="2" width="13.25" style="1" bestFit="1" customWidth="1"/>
    <col min="3" max="3" width="9" style="1"/>
    <col min="4" max="4" width="9.125" style="1" bestFit="1" customWidth="1"/>
    <col min="5" max="5" width="14.5" style="1" bestFit="1" customWidth="1"/>
    <col min="6" max="6" width="9" style="1"/>
    <col min="7" max="7" width="8.5" style="1" bestFit="1" customWidth="1"/>
    <col min="8" max="8" width="7.375" style="1" bestFit="1" customWidth="1"/>
    <col min="9" max="9" width="6.625" style="1" bestFit="1" customWidth="1"/>
    <col min="10" max="10" width="4.75" style="1" bestFit="1" customWidth="1"/>
    <col min="11" max="11" width="9" style="1"/>
    <col min="12" max="12" width="8.5" style="1" bestFit="1" customWidth="1"/>
    <col min="13" max="13" width="7.375" style="1" bestFit="1" customWidth="1"/>
    <col min="14" max="14" width="8.5" style="1" bestFit="1" customWidth="1"/>
    <col min="15" max="15" width="8" style="1" bestFit="1" customWidth="1"/>
    <col min="16" max="16" width="9" style="1"/>
    <col min="17" max="19" width="9.125" style="1" bestFit="1" customWidth="1"/>
    <col min="20" max="21" width="9" style="1"/>
    <col min="22" max="24" width="9.125" style="1" bestFit="1" customWidth="1"/>
    <col min="25" max="26" width="9" style="1"/>
    <col min="27" max="29" width="9.125" style="1" bestFit="1" customWidth="1"/>
    <col min="30" max="31" width="9" style="1"/>
    <col min="32" max="34" width="9.125" style="1" bestFit="1" customWidth="1"/>
    <col min="35" max="36" width="9" style="1"/>
    <col min="37" max="39" width="9.125" style="1" bestFit="1" customWidth="1"/>
    <col min="40" max="41" width="9" style="1"/>
    <col min="42" max="44" width="9.125" style="1" bestFit="1" customWidth="1"/>
    <col min="45" max="46" width="9" style="1"/>
    <col min="47" max="49" width="9.125" style="1" bestFit="1" customWidth="1"/>
    <col min="50" max="51" width="9" style="1"/>
    <col min="52" max="54" width="9.125" style="1" bestFit="1" customWidth="1"/>
    <col min="55" max="56" width="9" style="1"/>
    <col min="57" max="59" width="9.125" style="1" bestFit="1" customWidth="1"/>
    <col min="60" max="62" width="9" style="1"/>
    <col min="63" max="65" width="9.125" style="1" bestFit="1" customWidth="1"/>
    <col min="66" max="67" width="9" style="1"/>
    <col min="68" max="70" width="9.125" style="1" bestFit="1" customWidth="1"/>
    <col min="71" max="75" width="9" style="1"/>
    <col min="76" max="76" width="9" style="6"/>
    <col min="77" max="16384" width="9" style="1"/>
  </cols>
  <sheetData>
    <row r="1" spans="1:91">
      <c r="G1" s="4" t="s">
        <v>7</v>
      </c>
      <c r="L1" s="4" t="s">
        <v>10</v>
      </c>
      <c r="Q1" s="4" t="s">
        <v>13</v>
      </c>
      <c r="V1" s="4" t="s">
        <v>48</v>
      </c>
      <c r="AA1" s="4" t="s">
        <v>49</v>
      </c>
      <c r="AF1" s="4" t="s">
        <v>50</v>
      </c>
      <c r="AK1" s="4" t="s">
        <v>51</v>
      </c>
      <c r="AP1" s="4" t="s">
        <v>56</v>
      </c>
      <c r="AU1" s="4" t="s">
        <v>57</v>
      </c>
      <c r="AZ1" s="4" t="s">
        <v>223</v>
      </c>
      <c r="BC1" s="5"/>
      <c r="BD1" s="5"/>
      <c r="BE1" s="4" t="s">
        <v>225</v>
      </c>
      <c r="BI1" s="5"/>
      <c r="BJ1" s="5"/>
      <c r="BK1" s="4" t="s">
        <v>58</v>
      </c>
      <c r="BP1" s="4" t="s">
        <v>53</v>
      </c>
      <c r="BT1" s="4" t="s">
        <v>241</v>
      </c>
      <c r="BX1" s="1"/>
    </row>
    <row r="2" spans="1:91">
      <c r="A2" s="1" t="s">
        <v>0</v>
      </c>
      <c r="B2" s="1" t="s">
        <v>1</v>
      </c>
      <c r="D2" s="2" t="s">
        <v>2</v>
      </c>
      <c r="E2" s="2" t="s">
        <v>3</v>
      </c>
      <c r="G2" s="3" t="s">
        <v>2</v>
      </c>
      <c r="H2" s="3" t="s">
        <v>4</v>
      </c>
      <c r="I2" s="3" t="s">
        <v>5</v>
      </c>
      <c r="J2" s="3" t="s">
        <v>6</v>
      </c>
      <c r="K2" s="2"/>
      <c r="L2" s="3" t="s">
        <v>2</v>
      </c>
      <c r="M2" s="3" t="s">
        <v>4</v>
      </c>
      <c r="N2" s="3" t="s">
        <v>5</v>
      </c>
      <c r="O2" s="3" t="s">
        <v>6</v>
      </c>
      <c r="Q2" s="3" t="s">
        <v>2</v>
      </c>
      <c r="R2" s="3" t="s">
        <v>4</v>
      </c>
      <c r="S2" s="3" t="s">
        <v>5</v>
      </c>
      <c r="T2" s="3" t="s">
        <v>6</v>
      </c>
      <c r="U2" s="2"/>
      <c r="V2" s="3" t="s">
        <v>2</v>
      </c>
      <c r="W2" s="3" t="s">
        <v>4</v>
      </c>
      <c r="X2" s="3" t="s">
        <v>5</v>
      </c>
      <c r="Y2" s="3" t="s">
        <v>6</v>
      </c>
      <c r="Z2" s="2"/>
      <c r="AA2" s="3" t="s">
        <v>2</v>
      </c>
      <c r="AB2" s="3" t="s">
        <v>4</v>
      </c>
      <c r="AC2" s="3" t="s">
        <v>5</v>
      </c>
      <c r="AD2" s="3" t="s">
        <v>6</v>
      </c>
      <c r="AE2" s="2"/>
      <c r="AF2" s="3" t="s">
        <v>2</v>
      </c>
      <c r="AG2" s="3" t="s">
        <v>4</v>
      </c>
      <c r="AH2" s="3" t="s">
        <v>5</v>
      </c>
      <c r="AI2" s="3" t="s">
        <v>6</v>
      </c>
      <c r="AJ2" s="2"/>
      <c r="AK2" s="3" t="s">
        <v>2</v>
      </c>
      <c r="AL2" s="3" t="s">
        <v>4</v>
      </c>
      <c r="AM2" s="3" t="s">
        <v>5</v>
      </c>
      <c r="AN2" s="3" t="s">
        <v>6</v>
      </c>
      <c r="AO2" s="2"/>
      <c r="AP2" s="3" t="s">
        <v>2</v>
      </c>
      <c r="AQ2" s="3" t="s">
        <v>4</v>
      </c>
      <c r="AR2" s="3" t="s">
        <v>5</v>
      </c>
      <c r="AS2" s="3" t="s">
        <v>6</v>
      </c>
      <c r="AT2" s="2"/>
      <c r="AU2" s="3" t="s">
        <v>2</v>
      </c>
      <c r="AV2" s="3" t="s">
        <v>4</v>
      </c>
      <c r="AW2" s="3" t="s">
        <v>5</v>
      </c>
      <c r="AX2" s="3" t="s">
        <v>6</v>
      </c>
      <c r="AY2" s="2"/>
      <c r="AZ2" s="3" t="s">
        <v>2</v>
      </c>
      <c r="BA2" s="3" t="s">
        <v>4</v>
      </c>
      <c r="BB2" s="3" t="s">
        <v>5</v>
      </c>
      <c r="BC2" s="3" t="s">
        <v>6</v>
      </c>
      <c r="BD2" s="2"/>
      <c r="BE2" s="3" t="s">
        <v>2</v>
      </c>
      <c r="BF2" s="3" t="s">
        <v>4</v>
      </c>
      <c r="BG2" s="3" t="s">
        <v>5</v>
      </c>
      <c r="BH2" s="3" t="s">
        <v>6</v>
      </c>
      <c r="BI2" s="2"/>
      <c r="BJ2" s="2"/>
      <c r="BK2" s="3" t="s">
        <v>59</v>
      </c>
      <c r="BL2" s="3" t="s">
        <v>4</v>
      </c>
      <c r="BM2" s="3" t="s">
        <v>5</v>
      </c>
      <c r="BN2" s="3" t="s">
        <v>6</v>
      </c>
      <c r="BO2" s="3"/>
      <c r="BP2" s="3" t="s">
        <v>2</v>
      </c>
      <c r="BQ2" s="3" t="s">
        <v>4</v>
      </c>
      <c r="BR2" s="3" t="s">
        <v>5</v>
      </c>
      <c r="BS2" s="3" t="s">
        <v>6</v>
      </c>
      <c r="BT2" s="3"/>
      <c r="BU2" s="3" t="s">
        <v>2</v>
      </c>
      <c r="BV2" s="3" t="s">
        <v>467</v>
      </c>
      <c r="BW2" s="3" t="s">
        <v>5</v>
      </c>
      <c r="BX2" s="3" t="s">
        <v>6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91">
      <c r="A3" s="1">
        <v>20221115</v>
      </c>
      <c r="B3" s="1">
        <v>580102891</v>
      </c>
      <c r="D3" s="1">
        <v>202211</v>
      </c>
      <c r="E3" s="1">
        <v>2454022187</v>
      </c>
      <c r="G3" s="4">
        <v>202312</v>
      </c>
      <c r="H3" s="4">
        <v>19600</v>
      </c>
      <c r="I3" s="4">
        <v>1.18</v>
      </c>
      <c r="J3" s="1" t="s">
        <v>8</v>
      </c>
      <c r="L3" s="4">
        <v>202312</v>
      </c>
      <c r="M3" s="4">
        <v>19700</v>
      </c>
      <c r="N3" s="4">
        <v>209238</v>
      </c>
      <c r="O3" s="1" t="s">
        <v>11</v>
      </c>
      <c r="Q3" s="4">
        <v>202312</v>
      </c>
      <c r="R3" s="4">
        <v>19750</v>
      </c>
      <c r="S3" s="4">
        <v>8947</v>
      </c>
      <c r="T3" s="1" t="s">
        <v>12</v>
      </c>
      <c r="V3" s="1">
        <v>202210</v>
      </c>
      <c r="W3" s="1">
        <v>18200</v>
      </c>
      <c r="X3" s="1">
        <v>119.24</v>
      </c>
      <c r="Y3" s="1" t="s">
        <v>9</v>
      </c>
      <c r="AA3" s="1">
        <v>202210</v>
      </c>
      <c r="AB3" s="1">
        <v>18201</v>
      </c>
      <c r="AC3" s="1">
        <v>11.09</v>
      </c>
      <c r="AD3" s="1" t="s">
        <v>8</v>
      </c>
      <c r="AF3" s="1">
        <v>202210</v>
      </c>
      <c r="AG3" s="1">
        <v>18000</v>
      </c>
      <c r="AH3" s="1">
        <v>108.24</v>
      </c>
      <c r="AI3" s="1" t="s">
        <v>9</v>
      </c>
      <c r="AK3" s="1">
        <v>202210</v>
      </c>
      <c r="AL3" s="1">
        <v>18100</v>
      </c>
      <c r="AM3" s="1">
        <v>2.72</v>
      </c>
      <c r="AN3" s="1" t="s">
        <v>8</v>
      </c>
      <c r="AP3" s="1">
        <v>202209</v>
      </c>
      <c r="AQ3" s="1">
        <v>12300</v>
      </c>
      <c r="AR3" s="1">
        <v>5.6</v>
      </c>
      <c r="AS3" s="1" t="s">
        <v>8</v>
      </c>
      <c r="AU3" s="1">
        <v>202209</v>
      </c>
      <c r="AV3" s="1">
        <v>12500</v>
      </c>
      <c r="AW3" s="1">
        <v>6.89</v>
      </c>
      <c r="AX3" s="1" t="s">
        <v>8</v>
      </c>
      <c r="AZ3" s="1">
        <v>202209</v>
      </c>
      <c r="BA3" s="1">
        <v>12201</v>
      </c>
      <c r="BB3" s="1">
        <v>257461</v>
      </c>
      <c r="BC3" s="4" t="s">
        <v>224</v>
      </c>
      <c r="BD3" s="4"/>
      <c r="BE3" s="1">
        <v>202209</v>
      </c>
      <c r="BF3" s="1">
        <v>12401</v>
      </c>
      <c r="BG3" s="1">
        <v>563911</v>
      </c>
      <c r="BH3" s="1" t="s">
        <v>224</v>
      </c>
      <c r="BI3" s="4"/>
      <c r="BJ3" s="4"/>
      <c r="BK3" s="1">
        <v>202211</v>
      </c>
      <c r="BL3" s="1">
        <v>16600</v>
      </c>
      <c r="BM3" s="1">
        <v>1.625</v>
      </c>
      <c r="BN3" s="1" t="s">
        <v>8</v>
      </c>
      <c r="BP3" s="1">
        <v>202209</v>
      </c>
      <c r="BQ3" s="1">
        <v>19400</v>
      </c>
      <c r="BR3" s="1">
        <v>3.66</v>
      </c>
      <c r="BS3" s="1" t="s">
        <v>8</v>
      </c>
      <c r="BU3" s="1">
        <v>202211</v>
      </c>
      <c r="BV3" s="1" t="s">
        <v>468</v>
      </c>
      <c r="BW3" s="1">
        <v>15</v>
      </c>
      <c r="BX3" s="6" t="s">
        <v>466</v>
      </c>
    </row>
    <row r="4" spans="1:91">
      <c r="A4" s="1">
        <v>20221111</v>
      </c>
      <c r="B4" s="1">
        <v>1210679884</v>
      </c>
      <c r="D4" s="1">
        <v>202210</v>
      </c>
      <c r="E4" s="1">
        <v>3861007711</v>
      </c>
      <c r="G4" s="4">
        <v>202309</v>
      </c>
      <c r="H4" s="4">
        <v>19600</v>
      </c>
      <c r="I4" s="4">
        <v>3.06</v>
      </c>
      <c r="J4" s="1" t="s">
        <v>8</v>
      </c>
      <c r="L4" s="4">
        <v>202309</v>
      </c>
      <c r="M4" s="4">
        <v>19700</v>
      </c>
      <c r="N4" s="4">
        <v>202662</v>
      </c>
      <c r="O4" s="1" t="s">
        <v>11</v>
      </c>
      <c r="Q4" s="4">
        <v>202309</v>
      </c>
      <c r="R4" s="4">
        <v>19750</v>
      </c>
      <c r="S4" s="4">
        <v>8671</v>
      </c>
      <c r="T4" s="1" t="s">
        <v>12</v>
      </c>
      <c r="V4" s="1">
        <v>202209</v>
      </c>
      <c r="W4" s="1">
        <v>18200</v>
      </c>
      <c r="X4" s="1">
        <v>118.08</v>
      </c>
      <c r="Y4" s="1" t="s">
        <v>9</v>
      </c>
      <c r="AA4" s="1">
        <v>202209</v>
      </c>
      <c r="AB4" s="1">
        <v>18201</v>
      </c>
      <c r="AC4" s="1">
        <v>12.23</v>
      </c>
      <c r="AD4" s="1" t="s">
        <v>8</v>
      </c>
      <c r="AF4" s="1">
        <v>202209</v>
      </c>
      <c r="AG4" s="1">
        <v>18000</v>
      </c>
      <c r="AH4" s="1">
        <v>107.96</v>
      </c>
      <c r="AI4" s="1" t="s">
        <v>9</v>
      </c>
      <c r="AK4" s="1">
        <v>202209</v>
      </c>
      <c r="AL4" s="1">
        <v>18100</v>
      </c>
      <c r="AM4" s="1">
        <v>2.76</v>
      </c>
      <c r="AN4" s="1" t="s">
        <v>8</v>
      </c>
      <c r="AP4" s="1">
        <v>202208</v>
      </c>
      <c r="AQ4" s="1">
        <v>12300</v>
      </c>
      <c r="AR4" s="1">
        <v>7.48</v>
      </c>
      <c r="AS4" s="1" t="s">
        <v>8</v>
      </c>
      <c r="AU4" s="1">
        <v>202208</v>
      </c>
      <c r="AV4" s="1">
        <v>12500</v>
      </c>
      <c r="AW4" s="1">
        <v>6.96</v>
      </c>
      <c r="AX4" s="1" t="s">
        <v>8</v>
      </c>
      <c r="AZ4" s="1">
        <v>202208</v>
      </c>
      <c r="BA4" s="1">
        <v>12201</v>
      </c>
      <c r="BB4" s="1">
        <v>257892</v>
      </c>
      <c r="BC4" s="4" t="s">
        <v>224</v>
      </c>
      <c r="BD4" s="4"/>
      <c r="BE4" s="1">
        <v>202208</v>
      </c>
      <c r="BF4" s="1">
        <v>12401</v>
      </c>
      <c r="BG4" s="1">
        <v>560572</v>
      </c>
      <c r="BH4" s="1" t="s">
        <v>224</v>
      </c>
      <c r="BI4" s="4"/>
      <c r="BJ4" s="4"/>
      <c r="BK4" s="1">
        <v>202210</v>
      </c>
      <c r="BL4" s="1">
        <v>16600</v>
      </c>
      <c r="BM4" s="1">
        <v>1.625</v>
      </c>
      <c r="BN4" s="1" t="s">
        <v>8</v>
      </c>
      <c r="BP4" s="1">
        <v>202208</v>
      </c>
      <c r="BQ4" s="1">
        <v>19400</v>
      </c>
      <c r="BR4" s="1">
        <v>3.79</v>
      </c>
      <c r="BS4" s="1" t="s">
        <v>8</v>
      </c>
      <c r="BU4" s="1">
        <v>202210</v>
      </c>
      <c r="BV4" s="1" t="s">
        <v>469</v>
      </c>
      <c r="BW4" s="1">
        <v>20</v>
      </c>
      <c r="BX4" s="6" t="s">
        <v>466</v>
      </c>
    </row>
    <row r="5" spans="1:91">
      <c r="A5" s="1">
        <v>20221104</v>
      </c>
      <c r="B5" s="1">
        <v>835472529</v>
      </c>
      <c r="D5" s="1">
        <v>202209</v>
      </c>
      <c r="E5" s="1">
        <v>4200763380</v>
      </c>
      <c r="G5" s="4">
        <v>202306</v>
      </c>
      <c r="H5" s="4">
        <v>19600</v>
      </c>
      <c r="I5" s="4">
        <v>4.91</v>
      </c>
      <c r="J5" s="1" t="s">
        <v>8</v>
      </c>
      <c r="L5" s="4">
        <v>202306</v>
      </c>
      <c r="M5" s="4">
        <v>19700</v>
      </c>
      <c r="N5" s="4">
        <v>196364</v>
      </c>
      <c r="O5" s="1" t="s">
        <v>11</v>
      </c>
      <c r="Q5" s="4">
        <v>202306</v>
      </c>
      <c r="R5" s="4">
        <v>19750</v>
      </c>
      <c r="S5" s="4">
        <v>8410</v>
      </c>
      <c r="T5" s="1" t="s">
        <v>12</v>
      </c>
      <c r="V5" s="1">
        <v>202208</v>
      </c>
      <c r="W5" s="1">
        <v>18200</v>
      </c>
      <c r="X5" s="1">
        <v>116.46</v>
      </c>
      <c r="Y5" s="1" t="s">
        <v>9</v>
      </c>
      <c r="AA5" s="1">
        <v>202208</v>
      </c>
      <c r="AB5" s="1">
        <v>18201</v>
      </c>
      <c r="AC5" s="1">
        <v>10.92</v>
      </c>
      <c r="AD5" s="1" t="s">
        <v>8</v>
      </c>
      <c r="AF5" s="1">
        <v>202208</v>
      </c>
      <c r="AG5" s="1">
        <v>18000</v>
      </c>
      <c r="AH5" s="1">
        <v>107.69</v>
      </c>
      <c r="AI5" s="1" t="s">
        <v>9</v>
      </c>
      <c r="AK5" s="1">
        <v>202208</v>
      </c>
      <c r="AL5" s="1">
        <v>18100</v>
      </c>
      <c r="AM5" s="1">
        <v>2.66</v>
      </c>
      <c r="AN5" s="1" t="s">
        <v>8</v>
      </c>
      <c r="AP5" s="1">
        <v>202207</v>
      </c>
      <c r="AQ5" s="1">
        <v>12300</v>
      </c>
      <c r="AR5" s="1">
        <v>7.37</v>
      </c>
      <c r="AS5" s="1" t="s">
        <v>8</v>
      </c>
      <c r="AU5" s="1">
        <v>202207</v>
      </c>
      <c r="AV5" s="1">
        <v>12500</v>
      </c>
      <c r="AW5" s="1">
        <v>6.9</v>
      </c>
      <c r="AX5" s="1" t="s">
        <v>8</v>
      </c>
      <c r="AZ5" s="1">
        <v>202207</v>
      </c>
      <c r="BA5" s="1">
        <v>12201</v>
      </c>
      <c r="BB5" s="1">
        <v>253456</v>
      </c>
      <c r="BC5" s="4" t="s">
        <v>224</v>
      </c>
      <c r="BD5" s="4"/>
      <c r="BE5" s="1">
        <v>202207</v>
      </c>
      <c r="BF5" s="1">
        <v>12401</v>
      </c>
      <c r="BG5" s="1">
        <v>556668</v>
      </c>
      <c r="BH5" s="1" t="s">
        <v>224</v>
      </c>
      <c r="BI5" s="4"/>
      <c r="BJ5" s="4"/>
      <c r="BK5" s="1">
        <v>202209</v>
      </c>
      <c r="BL5" s="1">
        <v>16600</v>
      </c>
      <c r="BM5" s="1">
        <v>1.625</v>
      </c>
      <c r="BN5" s="1" t="s">
        <v>8</v>
      </c>
      <c r="BP5" s="1">
        <v>202207</v>
      </c>
      <c r="BQ5" s="1">
        <v>19400</v>
      </c>
      <c r="BR5" s="1">
        <v>3.78</v>
      </c>
      <c r="BS5" s="1" t="s">
        <v>8</v>
      </c>
      <c r="BU5" s="1">
        <v>202209</v>
      </c>
      <c r="BV5" s="1" t="s">
        <v>470</v>
      </c>
      <c r="BW5" s="1">
        <v>21</v>
      </c>
      <c r="BX5" s="6" t="s">
        <v>466</v>
      </c>
    </row>
    <row r="6" spans="1:91">
      <c r="A6" s="1">
        <v>20221028</v>
      </c>
      <c r="B6" s="1">
        <v>905390564</v>
      </c>
      <c r="D6" s="1">
        <v>202208</v>
      </c>
      <c r="E6" s="1">
        <v>4641312155</v>
      </c>
      <c r="G6" s="4">
        <v>202303</v>
      </c>
      <c r="H6" s="4">
        <v>19600</v>
      </c>
      <c r="I6" s="4">
        <v>3.23</v>
      </c>
      <c r="J6" s="1" t="s">
        <v>8</v>
      </c>
      <c r="L6" s="4">
        <v>202303</v>
      </c>
      <c r="M6" s="4">
        <v>19700</v>
      </c>
      <c r="N6" s="4">
        <v>197132</v>
      </c>
      <c r="O6" s="1" t="s">
        <v>11</v>
      </c>
      <c r="Q6" s="4">
        <v>202303</v>
      </c>
      <c r="R6" s="4">
        <v>19750</v>
      </c>
      <c r="S6" s="4">
        <v>8457</v>
      </c>
      <c r="T6" s="1" t="s">
        <v>12</v>
      </c>
      <c r="V6" s="1">
        <v>202207</v>
      </c>
      <c r="W6" s="1">
        <v>18200</v>
      </c>
      <c r="X6" s="1">
        <v>118.09</v>
      </c>
      <c r="Y6" s="1" t="s">
        <v>9</v>
      </c>
      <c r="AA6" s="1">
        <v>202207</v>
      </c>
      <c r="AB6" s="1">
        <v>18201</v>
      </c>
      <c r="AC6" s="1">
        <v>12.96</v>
      </c>
      <c r="AD6" s="1" t="s">
        <v>8</v>
      </c>
      <c r="AF6" s="1">
        <v>202207</v>
      </c>
      <c r="AG6" s="1">
        <v>18000</v>
      </c>
      <c r="AH6" s="1">
        <v>107.79</v>
      </c>
      <c r="AI6" s="1" t="s">
        <v>9</v>
      </c>
      <c r="AK6" s="1">
        <v>202207</v>
      </c>
      <c r="AL6" s="1">
        <v>18100</v>
      </c>
      <c r="AM6" s="1">
        <v>3.36</v>
      </c>
      <c r="AN6" s="1" t="s">
        <v>8</v>
      </c>
      <c r="AP6" s="1">
        <v>202206</v>
      </c>
      <c r="AQ6" s="1">
        <v>12300</v>
      </c>
      <c r="AR6" s="1">
        <v>7.03</v>
      </c>
      <c r="AS6" s="1" t="s">
        <v>8</v>
      </c>
      <c r="AU6" s="1">
        <v>202206</v>
      </c>
      <c r="AV6" s="1">
        <v>12500</v>
      </c>
      <c r="AW6" s="1">
        <v>7.35</v>
      </c>
      <c r="AX6" s="1" t="s">
        <v>8</v>
      </c>
      <c r="AZ6" s="1">
        <v>202206</v>
      </c>
      <c r="BA6" s="1">
        <v>12201</v>
      </c>
      <c r="BB6" s="1">
        <v>254745</v>
      </c>
      <c r="BC6" s="4" t="s">
        <v>224</v>
      </c>
      <c r="BD6" s="4"/>
      <c r="BE6" s="1">
        <v>202206</v>
      </c>
      <c r="BF6" s="1">
        <v>12401</v>
      </c>
      <c r="BG6" s="1">
        <v>558262</v>
      </c>
      <c r="BH6" s="1" t="s">
        <v>224</v>
      </c>
      <c r="BI6" s="4"/>
      <c r="BJ6" s="4"/>
      <c r="BK6" s="1">
        <v>202208</v>
      </c>
      <c r="BL6" s="1">
        <v>16600</v>
      </c>
      <c r="BM6" s="1">
        <v>1.5</v>
      </c>
      <c r="BN6" s="1" t="s">
        <v>8</v>
      </c>
      <c r="BP6" s="1">
        <v>202206</v>
      </c>
      <c r="BQ6" s="1">
        <v>19400</v>
      </c>
      <c r="BR6" s="1">
        <v>3.74</v>
      </c>
      <c r="BS6" s="1" t="s">
        <v>8</v>
      </c>
      <c r="BU6" s="1">
        <v>202208</v>
      </c>
      <c r="BV6" s="1" t="s">
        <v>471</v>
      </c>
      <c r="BW6" s="1">
        <v>23</v>
      </c>
      <c r="BX6" s="6" t="s">
        <v>466</v>
      </c>
    </row>
    <row r="7" spans="1:91">
      <c r="A7" s="1">
        <v>20221021</v>
      </c>
      <c r="B7" s="1">
        <v>1002611310</v>
      </c>
      <c r="D7" s="1">
        <v>202207</v>
      </c>
      <c r="E7" s="1">
        <v>4831634470</v>
      </c>
      <c r="G7" s="1">
        <v>202212</v>
      </c>
      <c r="H7" s="1">
        <v>19600</v>
      </c>
      <c r="I7" s="1">
        <v>3.53</v>
      </c>
      <c r="J7" s="1" t="s">
        <v>8</v>
      </c>
      <c r="L7" s="1">
        <v>202212</v>
      </c>
      <c r="M7" s="1">
        <v>19700</v>
      </c>
      <c r="N7" s="1">
        <v>202549</v>
      </c>
      <c r="O7" s="1" t="s">
        <v>11</v>
      </c>
      <c r="Q7" s="1">
        <v>202212</v>
      </c>
      <c r="R7" s="1">
        <v>19750</v>
      </c>
      <c r="S7" s="1">
        <v>8714</v>
      </c>
      <c r="T7" s="1" t="s">
        <v>12</v>
      </c>
      <c r="V7" s="1">
        <v>202206</v>
      </c>
      <c r="W7" s="1">
        <v>18200</v>
      </c>
      <c r="X7" s="1">
        <v>119.61</v>
      </c>
      <c r="Y7" s="1" t="s">
        <v>9</v>
      </c>
      <c r="AA7" s="1">
        <v>202206</v>
      </c>
      <c r="AB7" s="1">
        <v>18201</v>
      </c>
      <c r="AC7" s="1">
        <v>16.28</v>
      </c>
      <c r="AD7" s="1" t="s">
        <v>8</v>
      </c>
      <c r="AF7" s="1">
        <v>202206</v>
      </c>
      <c r="AG7" s="1">
        <v>18000</v>
      </c>
      <c r="AH7" s="1">
        <v>107.82</v>
      </c>
      <c r="AI7" s="1" t="s">
        <v>9</v>
      </c>
      <c r="AK7" s="1">
        <v>202206</v>
      </c>
      <c r="AL7" s="1">
        <v>18100</v>
      </c>
      <c r="AM7" s="1">
        <v>3.59</v>
      </c>
      <c r="AN7" s="1" t="s">
        <v>8</v>
      </c>
      <c r="AP7" s="1">
        <v>202205</v>
      </c>
      <c r="AQ7" s="1">
        <v>12300</v>
      </c>
      <c r="AR7" s="1">
        <v>8.2799999999999994</v>
      </c>
      <c r="AS7" s="1" t="s">
        <v>8</v>
      </c>
      <c r="AU7" s="1">
        <v>202205</v>
      </c>
      <c r="AV7" s="1">
        <v>12500</v>
      </c>
      <c r="AW7" s="1">
        <v>7.49</v>
      </c>
      <c r="AX7" s="1" t="s">
        <v>8</v>
      </c>
      <c r="AZ7" s="1">
        <v>202205</v>
      </c>
      <c r="BA7" s="1">
        <v>12201</v>
      </c>
      <c r="BB7" s="1">
        <v>252762</v>
      </c>
      <c r="BC7" s="1" t="s">
        <v>224</v>
      </c>
      <c r="BE7" s="1">
        <v>202205</v>
      </c>
      <c r="BF7" s="1">
        <v>12401</v>
      </c>
      <c r="BG7" s="1">
        <v>555437</v>
      </c>
      <c r="BH7" s="1" t="s">
        <v>224</v>
      </c>
      <c r="BK7" s="1">
        <v>202207</v>
      </c>
      <c r="BL7" s="1">
        <v>16600</v>
      </c>
      <c r="BM7" s="1">
        <v>1.5</v>
      </c>
      <c r="BN7" s="1" t="s">
        <v>8</v>
      </c>
      <c r="BP7" s="1">
        <v>202205</v>
      </c>
      <c r="BQ7" s="1">
        <v>19400</v>
      </c>
      <c r="BR7" s="1">
        <v>3.68</v>
      </c>
      <c r="BS7" s="1" t="s">
        <v>8</v>
      </c>
      <c r="BU7" s="1">
        <v>202207</v>
      </c>
      <c r="BV7" s="1" t="s">
        <v>472</v>
      </c>
      <c r="BW7" s="1">
        <v>21</v>
      </c>
      <c r="BX7" s="6" t="s">
        <v>466</v>
      </c>
    </row>
    <row r="8" spans="1:91">
      <c r="A8" s="1">
        <v>20221014</v>
      </c>
      <c r="B8" s="1">
        <v>846270368</v>
      </c>
      <c r="D8" s="1">
        <v>202206</v>
      </c>
      <c r="E8" s="1">
        <v>5084224022</v>
      </c>
      <c r="G8" s="1">
        <v>202209</v>
      </c>
      <c r="H8" s="1">
        <v>19600</v>
      </c>
      <c r="I8" s="1">
        <v>4.0999999999999996</v>
      </c>
      <c r="J8" s="1" t="s">
        <v>8</v>
      </c>
      <c r="L8" s="1">
        <v>202209</v>
      </c>
      <c r="M8" s="1">
        <v>19700</v>
      </c>
      <c r="N8" s="1">
        <v>189256</v>
      </c>
      <c r="O8" s="1" t="s">
        <v>11</v>
      </c>
      <c r="Q8" s="1">
        <v>202209</v>
      </c>
      <c r="R8" s="1">
        <v>19750</v>
      </c>
      <c r="S8" s="1">
        <v>8160</v>
      </c>
      <c r="T8" s="1" t="s">
        <v>12</v>
      </c>
      <c r="V8" s="1">
        <v>202205</v>
      </c>
      <c r="W8" s="1">
        <v>18200</v>
      </c>
      <c r="X8" s="1">
        <v>119.4</v>
      </c>
      <c r="Y8" s="1" t="s">
        <v>9</v>
      </c>
      <c r="AA8" s="1">
        <v>202205</v>
      </c>
      <c r="AB8" s="1">
        <v>18201</v>
      </c>
      <c r="AC8" s="1">
        <v>16.88</v>
      </c>
      <c r="AD8" s="1" t="s">
        <v>8</v>
      </c>
      <c r="AF8" s="1">
        <v>202205</v>
      </c>
      <c r="AG8" s="1">
        <v>18000</v>
      </c>
      <c r="AH8" s="1">
        <v>107.41</v>
      </c>
      <c r="AI8" s="1" t="s">
        <v>9</v>
      </c>
      <c r="AK8" s="1">
        <v>202205</v>
      </c>
      <c r="AL8" s="1">
        <v>18100</v>
      </c>
      <c r="AM8" s="1">
        <v>3.4</v>
      </c>
      <c r="AN8" s="1" t="s">
        <v>8</v>
      </c>
      <c r="AP8" s="1">
        <v>202204</v>
      </c>
      <c r="AQ8" s="1">
        <v>12300</v>
      </c>
      <c r="AR8" s="1">
        <v>9.06</v>
      </c>
      <c r="AS8" s="1" t="s">
        <v>8</v>
      </c>
      <c r="AU8" s="1">
        <v>202204</v>
      </c>
      <c r="AV8" s="1">
        <v>12500</v>
      </c>
      <c r="AW8" s="1">
        <v>8.24</v>
      </c>
      <c r="AX8" s="1" t="s">
        <v>8</v>
      </c>
      <c r="AZ8" s="1">
        <v>202204</v>
      </c>
      <c r="BA8" s="1">
        <v>12201</v>
      </c>
      <c r="BB8" s="1">
        <v>253797</v>
      </c>
      <c r="BC8" s="1" t="s">
        <v>224</v>
      </c>
      <c r="BE8" s="1">
        <v>202204</v>
      </c>
      <c r="BF8" s="1">
        <v>12401</v>
      </c>
      <c r="BG8" s="1">
        <v>552913</v>
      </c>
      <c r="BH8" s="1" t="s">
        <v>224</v>
      </c>
      <c r="BK8" s="1">
        <v>202206</v>
      </c>
      <c r="BL8" s="1">
        <v>16600</v>
      </c>
      <c r="BM8" s="1">
        <v>1.5</v>
      </c>
      <c r="BN8" s="1" t="s">
        <v>8</v>
      </c>
      <c r="BP8" s="1">
        <v>202204</v>
      </c>
      <c r="BQ8" s="1">
        <v>19400</v>
      </c>
      <c r="BR8" s="1">
        <v>3.62</v>
      </c>
      <c r="BS8" s="1" t="s">
        <v>8</v>
      </c>
      <c r="BU8" s="1">
        <v>202206</v>
      </c>
      <c r="BV8" s="1" t="s">
        <v>473</v>
      </c>
      <c r="BW8" s="1">
        <v>21</v>
      </c>
      <c r="BX8" s="6" t="s">
        <v>466</v>
      </c>
    </row>
    <row r="9" spans="1:91">
      <c r="A9" s="1">
        <v>20221007</v>
      </c>
      <c r="B9" s="1">
        <v>934502352</v>
      </c>
      <c r="D9" s="1">
        <v>202205</v>
      </c>
      <c r="E9" s="1">
        <v>4999132939</v>
      </c>
      <c r="G9" s="1">
        <v>202206</v>
      </c>
      <c r="H9" s="1">
        <v>19600</v>
      </c>
      <c r="I9" s="1">
        <v>3.05</v>
      </c>
      <c r="J9" s="1" t="s">
        <v>8</v>
      </c>
      <c r="L9" s="1">
        <v>202206</v>
      </c>
      <c r="M9" s="1">
        <v>19700</v>
      </c>
      <c r="N9" s="1">
        <v>186883</v>
      </c>
      <c r="O9" s="1" t="s">
        <v>11</v>
      </c>
      <c r="Q9" s="1">
        <v>202206</v>
      </c>
      <c r="R9" s="1">
        <v>19750</v>
      </c>
      <c r="S9" s="1">
        <v>8046</v>
      </c>
      <c r="T9" s="1" t="s">
        <v>12</v>
      </c>
      <c r="V9" s="1">
        <v>202204</v>
      </c>
      <c r="W9" s="1">
        <v>18200</v>
      </c>
      <c r="X9" s="1">
        <v>117.37</v>
      </c>
      <c r="Y9" s="1" t="s">
        <v>9</v>
      </c>
      <c r="AA9" s="1">
        <v>202204</v>
      </c>
      <c r="AB9" s="1">
        <v>18201</v>
      </c>
      <c r="AC9" s="1">
        <v>15.57</v>
      </c>
      <c r="AD9" s="1" t="s">
        <v>8</v>
      </c>
      <c r="AF9" s="1">
        <v>202204</v>
      </c>
      <c r="AG9" s="1">
        <v>18000</v>
      </c>
      <c r="AH9" s="1">
        <v>107.14</v>
      </c>
      <c r="AI9" s="1" t="s">
        <v>9</v>
      </c>
      <c r="AK9" s="1">
        <v>202204</v>
      </c>
      <c r="AL9" s="1">
        <v>18100</v>
      </c>
      <c r="AM9" s="1">
        <v>3.38</v>
      </c>
      <c r="AN9" s="1" t="s">
        <v>8</v>
      </c>
      <c r="AP9" s="1">
        <v>202203</v>
      </c>
      <c r="AQ9" s="1">
        <v>12300</v>
      </c>
      <c r="AR9" s="1">
        <v>10.39</v>
      </c>
      <c r="AS9" s="1" t="s">
        <v>8</v>
      </c>
      <c r="AU9" s="1">
        <v>202203</v>
      </c>
      <c r="AV9" s="1">
        <v>12500</v>
      </c>
      <c r="AW9" s="1">
        <v>8.2200000000000006</v>
      </c>
      <c r="AX9" s="1" t="s">
        <v>8</v>
      </c>
      <c r="AZ9" s="1">
        <v>202203</v>
      </c>
      <c r="BA9" s="1">
        <v>12201</v>
      </c>
      <c r="BB9" s="1">
        <v>254905</v>
      </c>
      <c r="BC9" s="1" t="s">
        <v>224</v>
      </c>
      <c r="BE9" s="1">
        <v>202203</v>
      </c>
      <c r="BF9" s="1">
        <v>12401</v>
      </c>
      <c r="BG9" s="1">
        <v>550499</v>
      </c>
      <c r="BH9" s="1" t="s">
        <v>224</v>
      </c>
      <c r="BK9" s="1">
        <v>202205</v>
      </c>
      <c r="BL9" s="1">
        <v>16600</v>
      </c>
      <c r="BM9" s="1">
        <v>1.375</v>
      </c>
      <c r="BN9" s="1" t="s">
        <v>8</v>
      </c>
      <c r="BP9" s="1">
        <v>202203</v>
      </c>
      <c r="BQ9" s="1">
        <v>19400</v>
      </c>
      <c r="BR9" s="1">
        <v>3.66</v>
      </c>
      <c r="BS9" s="1" t="s">
        <v>8</v>
      </c>
      <c r="BU9" s="1">
        <v>202205</v>
      </c>
      <c r="BV9" s="1" t="s">
        <v>474</v>
      </c>
      <c r="BW9" s="1">
        <v>21</v>
      </c>
      <c r="BX9" s="6" t="s">
        <v>466</v>
      </c>
    </row>
    <row r="10" spans="1:91">
      <c r="A10" s="1">
        <v>20220930</v>
      </c>
      <c r="B10" s="1">
        <v>1076536982</v>
      </c>
      <c r="D10" s="1">
        <v>202204</v>
      </c>
      <c r="E10" s="1">
        <v>5147129523</v>
      </c>
      <c r="G10" s="1">
        <v>202203</v>
      </c>
      <c r="H10" s="1">
        <v>19600</v>
      </c>
      <c r="I10" s="1">
        <v>3.72</v>
      </c>
      <c r="J10" s="1" t="s">
        <v>8</v>
      </c>
      <c r="L10" s="1">
        <v>202203</v>
      </c>
      <c r="M10" s="1">
        <v>19700</v>
      </c>
      <c r="N10" s="1">
        <v>200947</v>
      </c>
      <c r="O10" s="1" t="s">
        <v>11</v>
      </c>
      <c r="Q10" s="1">
        <v>202203</v>
      </c>
      <c r="R10" s="1">
        <v>19750</v>
      </c>
      <c r="S10" s="1">
        <v>8616</v>
      </c>
      <c r="T10" s="1" t="s">
        <v>12</v>
      </c>
      <c r="V10" s="1">
        <v>202203</v>
      </c>
      <c r="W10" s="1">
        <v>18200</v>
      </c>
      <c r="X10" s="1">
        <v>114.48</v>
      </c>
      <c r="Y10" s="1" t="s">
        <v>9</v>
      </c>
      <c r="AA10" s="1">
        <v>202203</v>
      </c>
      <c r="AB10" s="1">
        <v>18201</v>
      </c>
      <c r="AC10" s="1">
        <v>14.16</v>
      </c>
      <c r="AD10" s="1" t="s">
        <v>8</v>
      </c>
      <c r="AF10" s="1">
        <v>202203</v>
      </c>
      <c r="AG10" s="1">
        <v>18000</v>
      </c>
      <c r="AH10" s="1">
        <v>106.33</v>
      </c>
      <c r="AI10" s="1" t="s">
        <v>9</v>
      </c>
      <c r="AK10" s="1">
        <v>202203</v>
      </c>
      <c r="AL10" s="1">
        <v>18100</v>
      </c>
      <c r="AM10" s="1">
        <v>3.27</v>
      </c>
      <c r="AN10" s="1" t="s">
        <v>8</v>
      </c>
      <c r="AP10" s="1">
        <v>202202</v>
      </c>
      <c r="AQ10" s="1">
        <v>12300</v>
      </c>
      <c r="AR10" s="1">
        <v>11.25</v>
      </c>
      <c r="AS10" s="1" t="s">
        <v>8</v>
      </c>
      <c r="AU10" s="1">
        <v>202202</v>
      </c>
      <c r="AV10" s="1">
        <v>12500</v>
      </c>
      <c r="AW10" s="1">
        <v>7.65</v>
      </c>
      <c r="AX10" s="1" t="s">
        <v>8</v>
      </c>
      <c r="AZ10" s="1">
        <v>202202</v>
      </c>
      <c r="BA10" s="1">
        <v>12201</v>
      </c>
      <c r="BB10" s="1">
        <v>254989</v>
      </c>
      <c r="BC10" s="1" t="s">
        <v>224</v>
      </c>
      <c r="BE10" s="1">
        <v>202202</v>
      </c>
      <c r="BF10" s="1">
        <v>12401</v>
      </c>
      <c r="BG10" s="1">
        <v>547642</v>
      </c>
      <c r="BH10" s="1" t="s">
        <v>224</v>
      </c>
      <c r="BK10" s="1">
        <v>202204</v>
      </c>
      <c r="BL10" s="1">
        <v>16600</v>
      </c>
      <c r="BM10" s="1">
        <v>1.375</v>
      </c>
      <c r="BN10" s="1" t="s">
        <v>8</v>
      </c>
      <c r="BP10" s="1">
        <v>202202</v>
      </c>
      <c r="BQ10" s="1">
        <v>19400</v>
      </c>
      <c r="BR10" s="1">
        <v>3.65</v>
      </c>
      <c r="BS10" s="1" t="s">
        <v>8</v>
      </c>
      <c r="BU10" s="1">
        <v>202204</v>
      </c>
      <c r="BV10" s="1" t="s">
        <v>475</v>
      </c>
      <c r="BW10" s="1">
        <v>19</v>
      </c>
      <c r="BX10" s="6" t="s">
        <v>466</v>
      </c>
    </row>
    <row r="11" spans="1:91">
      <c r="A11" s="1">
        <v>20220923</v>
      </c>
      <c r="B11" s="1">
        <v>926917921</v>
      </c>
      <c r="D11" s="1">
        <v>202203</v>
      </c>
      <c r="E11" s="1">
        <v>7512065625</v>
      </c>
      <c r="G11" s="1">
        <v>202112</v>
      </c>
      <c r="H11" s="1">
        <v>19600</v>
      </c>
      <c r="I11" s="1">
        <v>5.32</v>
      </c>
      <c r="J11" s="1" t="s">
        <v>8</v>
      </c>
      <c r="L11" s="1">
        <v>202112</v>
      </c>
      <c r="M11" s="1">
        <v>19700</v>
      </c>
      <c r="N11" s="1">
        <v>207272</v>
      </c>
      <c r="O11" s="1" t="s">
        <v>11</v>
      </c>
      <c r="Q11" s="1">
        <v>202112</v>
      </c>
      <c r="R11" s="1">
        <v>19750</v>
      </c>
      <c r="S11" s="1">
        <v>8857</v>
      </c>
      <c r="T11" s="1" t="s">
        <v>12</v>
      </c>
      <c r="V11" s="1">
        <v>202202</v>
      </c>
      <c r="W11" s="1">
        <v>18200</v>
      </c>
      <c r="X11" s="1">
        <v>109.97</v>
      </c>
      <c r="Y11" s="1" t="s">
        <v>9</v>
      </c>
      <c r="AA11" s="1">
        <v>202202</v>
      </c>
      <c r="AB11" s="1">
        <v>18201</v>
      </c>
      <c r="AC11" s="1">
        <v>12.12</v>
      </c>
      <c r="AD11" s="1" t="s">
        <v>8</v>
      </c>
      <c r="AF11" s="1">
        <v>202202</v>
      </c>
      <c r="AG11" s="1">
        <v>18000</v>
      </c>
      <c r="AH11" s="1">
        <v>105.99</v>
      </c>
      <c r="AI11" s="1" t="s">
        <v>9</v>
      </c>
      <c r="AK11" s="1">
        <v>202202</v>
      </c>
      <c r="AL11" s="1">
        <v>18100</v>
      </c>
      <c r="AM11" s="1">
        <v>2.33</v>
      </c>
      <c r="AN11" s="1" t="s">
        <v>8</v>
      </c>
      <c r="AP11" s="1">
        <v>202201</v>
      </c>
      <c r="AQ11" s="1">
        <v>12300</v>
      </c>
      <c r="AR11" s="1">
        <v>11.87</v>
      </c>
      <c r="AS11" s="1" t="s">
        <v>8</v>
      </c>
      <c r="AU11" s="1">
        <v>202201</v>
      </c>
      <c r="AV11" s="1">
        <v>12500</v>
      </c>
      <c r="AW11" s="1">
        <v>8.5299999999999994</v>
      </c>
      <c r="AX11" s="1" t="s">
        <v>8</v>
      </c>
      <c r="AZ11" s="1">
        <v>202201</v>
      </c>
      <c r="BA11" s="1">
        <v>12201</v>
      </c>
      <c r="BB11" s="1">
        <v>252219</v>
      </c>
      <c r="BC11" s="1" t="s">
        <v>224</v>
      </c>
      <c r="BE11" s="1">
        <v>202201</v>
      </c>
      <c r="BF11" s="1">
        <v>12401</v>
      </c>
      <c r="BG11" s="1">
        <v>543067</v>
      </c>
      <c r="BH11" s="1" t="s">
        <v>224</v>
      </c>
      <c r="BK11" s="1">
        <v>202203</v>
      </c>
      <c r="BL11" s="1">
        <v>16600</v>
      </c>
      <c r="BM11" s="1">
        <v>1.375</v>
      </c>
      <c r="BN11" s="1" t="s">
        <v>8</v>
      </c>
      <c r="BP11" s="1">
        <v>202201</v>
      </c>
      <c r="BQ11" s="1">
        <v>19400</v>
      </c>
      <c r="BR11" s="1">
        <v>3.61</v>
      </c>
      <c r="BS11" s="1" t="s">
        <v>8</v>
      </c>
      <c r="BU11" s="1">
        <v>202203</v>
      </c>
      <c r="BV11" s="1" t="s">
        <v>476</v>
      </c>
      <c r="BW11" s="1">
        <v>23</v>
      </c>
      <c r="BX11" s="6" t="s">
        <v>466</v>
      </c>
    </row>
    <row r="12" spans="1:91">
      <c r="A12" s="1">
        <v>20220916</v>
      </c>
      <c r="B12" s="1">
        <v>983415621</v>
      </c>
      <c r="D12" s="1">
        <v>202202</v>
      </c>
      <c r="E12" s="1">
        <v>4633263192</v>
      </c>
      <c r="G12" s="1">
        <v>202109</v>
      </c>
      <c r="H12" s="1">
        <v>19600</v>
      </c>
      <c r="I12" s="1">
        <v>4.37</v>
      </c>
      <c r="J12" s="1" t="s">
        <v>8</v>
      </c>
      <c r="L12" s="1">
        <v>202109</v>
      </c>
      <c r="M12" s="1">
        <v>19700</v>
      </c>
      <c r="N12" s="1">
        <v>194760</v>
      </c>
      <c r="O12" s="1" t="s">
        <v>11</v>
      </c>
      <c r="Q12" s="1">
        <v>202109</v>
      </c>
      <c r="R12" s="1">
        <v>19750</v>
      </c>
      <c r="S12" s="1">
        <v>8302</v>
      </c>
      <c r="T12" s="1" t="s">
        <v>12</v>
      </c>
      <c r="V12" s="1">
        <v>202201</v>
      </c>
      <c r="W12" s="1">
        <v>18200</v>
      </c>
      <c r="X12" s="1">
        <v>107.78</v>
      </c>
      <c r="Y12" s="1" t="s">
        <v>9</v>
      </c>
      <c r="AA12" s="1">
        <v>202201</v>
      </c>
      <c r="AB12" s="1">
        <v>18201</v>
      </c>
      <c r="AC12" s="1">
        <v>11.3</v>
      </c>
      <c r="AD12" s="1" t="s">
        <v>8</v>
      </c>
      <c r="AF12" s="1">
        <v>202201</v>
      </c>
      <c r="AG12" s="1">
        <v>18000</v>
      </c>
      <c r="AH12" s="1">
        <v>106</v>
      </c>
      <c r="AI12" s="1" t="s">
        <v>9</v>
      </c>
      <c r="AK12" s="1">
        <v>202201</v>
      </c>
      <c r="AL12" s="1">
        <v>18100</v>
      </c>
      <c r="AM12" s="1">
        <v>2.83</v>
      </c>
      <c r="AN12" s="1" t="s">
        <v>8</v>
      </c>
      <c r="AP12" s="1">
        <v>202112</v>
      </c>
      <c r="AQ12" s="1">
        <v>12300</v>
      </c>
      <c r="AR12" s="1">
        <v>12.09</v>
      </c>
      <c r="AS12" s="1" t="s">
        <v>8</v>
      </c>
      <c r="AU12" s="1">
        <v>202112</v>
      </c>
      <c r="AV12" s="1">
        <v>12500</v>
      </c>
      <c r="AW12" s="1">
        <v>7.35</v>
      </c>
      <c r="AX12" s="1" t="s">
        <v>8</v>
      </c>
      <c r="AZ12" s="1">
        <v>202112</v>
      </c>
      <c r="BA12" s="1">
        <v>12201</v>
      </c>
      <c r="BB12" s="1">
        <v>247580</v>
      </c>
      <c r="BC12" s="1" t="s">
        <v>224</v>
      </c>
      <c r="BE12" s="1">
        <v>202112</v>
      </c>
      <c r="BF12" s="1">
        <v>12401</v>
      </c>
      <c r="BG12" s="1">
        <v>537090</v>
      </c>
      <c r="BH12" s="1" t="s">
        <v>224</v>
      </c>
      <c r="BK12" s="1">
        <v>202202</v>
      </c>
      <c r="BL12" s="1">
        <v>16600</v>
      </c>
      <c r="BM12" s="1">
        <v>1.125</v>
      </c>
      <c r="BN12" s="1" t="s">
        <v>8</v>
      </c>
      <c r="BP12" s="1">
        <v>202112</v>
      </c>
      <c r="BQ12" s="1">
        <v>19400</v>
      </c>
      <c r="BR12" s="1">
        <v>3.64</v>
      </c>
      <c r="BS12" s="1" t="s">
        <v>8</v>
      </c>
      <c r="BU12" s="1">
        <v>202202</v>
      </c>
      <c r="BV12" s="1" t="s">
        <v>477</v>
      </c>
      <c r="BW12" s="1">
        <v>15</v>
      </c>
      <c r="BX12" s="6" t="s">
        <v>466</v>
      </c>
    </row>
    <row r="13" spans="1:91">
      <c r="A13" s="1">
        <v>20220908</v>
      </c>
      <c r="B13" s="1">
        <v>741999639</v>
      </c>
      <c r="D13" s="1">
        <v>202201</v>
      </c>
      <c r="E13" s="1">
        <v>5261150151</v>
      </c>
      <c r="G13" s="1">
        <v>202106</v>
      </c>
      <c r="H13" s="1">
        <v>19600</v>
      </c>
      <c r="I13" s="1">
        <v>7.76</v>
      </c>
      <c r="J13" s="1" t="s">
        <v>8</v>
      </c>
      <c r="L13" s="1">
        <v>202106</v>
      </c>
      <c r="M13" s="1">
        <v>19700</v>
      </c>
      <c r="N13" s="1">
        <v>186795</v>
      </c>
      <c r="O13" s="1" t="s">
        <v>11</v>
      </c>
      <c r="Q13" s="1">
        <v>202106</v>
      </c>
      <c r="R13" s="1">
        <v>19750</v>
      </c>
      <c r="S13" s="1">
        <v>7947</v>
      </c>
      <c r="T13" s="1" t="s">
        <v>12</v>
      </c>
      <c r="V13" s="1">
        <v>202112</v>
      </c>
      <c r="W13" s="1">
        <v>18200</v>
      </c>
      <c r="X13" s="1">
        <v>106.75</v>
      </c>
      <c r="Y13" s="1" t="s">
        <v>9</v>
      </c>
      <c r="AA13" s="1">
        <v>202112</v>
      </c>
      <c r="AB13" s="1">
        <v>18201</v>
      </c>
      <c r="AC13" s="1">
        <v>12.64</v>
      </c>
      <c r="AD13" s="1" t="s">
        <v>8</v>
      </c>
      <c r="AF13" s="1">
        <v>202112</v>
      </c>
      <c r="AG13" s="1">
        <v>18000</v>
      </c>
      <c r="AH13" s="1">
        <v>105.41</v>
      </c>
      <c r="AI13" s="1" t="s">
        <v>9</v>
      </c>
      <c r="AK13" s="1">
        <v>202112</v>
      </c>
      <c r="AL13" s="1">
        <v>18100</v>
      </c>
      <c r="AM13" s="1">
        <v>2.63</v>
      </c>
      <c r="AN13" s="1" t="s">
        <v>8</v>
      </c>
      <c r="AP13" s="1">
        <v>202111</v>
      </c>
      <c r="AQ13" s="1">
        <v>12300</v>
      </c>
      <c r="AR13" s="1">
        <v>13.13</v>
      </c>
      <c r="AS13" s="1" t="s">
        <v>8</v>
      </c>
      <c r="AU13" s="1">
        <v>202111</v>
      </c>
      <c r="AV13" s="1">
        <v>12500</v>
      </c>
      <c r="AW13" s="1">
        <v>8.18</v>
      </c>
      <c r="AX13" s="1" t="s">
        <v>8</v>
      </c>
      <c r="AZ13" s="1">
        <v>202111</v>
      </c>
      <c r="BA13" s="1">
        <v>12201</v>
      </c>
      <c r="BB13" s="1">
        <v>244578</v>
      </c>
      <c r="BC13" s="1" t="s">
        <v>224</v>
      </c>
      <c r="BE13" s="1">
        <v>202111</v>
      </c>
      <c r="BF13" s="1">
        <v>12401</v>
      </c>
      <c r="BG13" s="1">
        <v>533117</v>
      </c>
      <c r="BH13" s="1" t="s">
        <v>224</v>
      </c>
      <c r="BK13" s="1">
        <v>202201</v>
      </c>
      <c r="BL13" s="1">
        <v>16600</v>
      </c>
      <c r="BM13" s="1">
        <v>1.125</v>
      </c>
      <c r="BN13" s="1" t="s">
        <v>8</v>
      </c>
      <c r="BP13" s="1">
        <v>202111</v>
      </c>
      <c r="BQ13" s="1">
        <v>19400</v>
      </c>
      <c r="BR13" s="1">
        <v>3.66</v>
      </c>
      <c r="BS13" s="1" t="s">
        <v>8</v>
      </c>
      <c r="BU13" s="1">
        <v>202201</v>
      </c>
      <c r="BV13" s="1" t="s">
        <v>478</v>
      </c>
      <c r="BW13" s="1">
        <v>18</v>
      </c>
      <c r="BX13" s="6" t="s">
        <v>466</v>
      </c>
    </row>
    <row r="14" spans="1:91">
      <c r="A14" s="1">
        <v>20220902</v>
      </c>
      <c r="B14" s="1">
        <v>1088078547</v>
      </c>
      <c r="D14" s="1">
        <v>202112</v>
      </c>
      <c r="E14" s="1">
        <v>6527675010</v>
      </c>
      <c r="G14" s="1">
        <v>202103</v>
      </c>
      <c r="H14" s="1">
        <v>19600</v>
      </c>
      <c r="I14" s="1">
        <v>9.1999999999999993</v>
      </c>
      <c r="J14" s="1" t="s">
        <v>8</v>
      </c>
      <c r="L14" s="1">
        <v>202103</v>
      </c>
      <c r="M14" s="1">
        <v>19700</v>
      </c>
      <c r="N14" s="1">
        <v>186115</v>
      </c>
      <c r="O14" s="1" t="s">
        <v>11</v>
      </c>
      <c r="Q14" s="1">
        <v>202103</v>
      </c>
      <c r="R14" s="1">
        <v>19750</v>
      </c>
      <c r="S14" s="1">
        <v>7905</v>
      </c>
      <c r="T14" s="1" t="s">
        <v>12</v>
      </c>
      <c r="V14" s="1">
        <v>202111</v>
      </c>
      <c r="W14" s="1">
        <v>18200</v>
      </c>
      <c r="X14" s="1">
        <v>107.52</v>
      </c>
      <c r="Y14" s="1" t="s">
        <v>9</v>
      </c>
      <c r="AA14" s="1">
        <v>202111</v>
      </c>
      <c r="AB14" s="1">
        <v>18201</v>
      </c>
      <c r="AC14" s="1">
        <v>14.58</v>
      </c>
      <c r="AD14" s="1" t="s">
        <v>8</v>
      </c>
      <c r="AF14" s="1">
        <v>202111</v>
      </c>
      <c r="AG14" s="1">
        <v>18000</v>
      </c>
      <c r="AH14" s="1">
        <v>105.62</v>
      </c>
      <c r="AI14" s="1" t="s">
        <v>9</v>
      </c>
      <c r="AK14" s="1">
        <v>202111</v>
      </c>
      <c r="AL14" s="1">
        <v>18100</v>
      </c>
      <c r="AM14" s="1">
        <v>2.85</v>
      </c>
      <c r="AN14" s="1" t="s">
        <v>8</v>
      </c>
      <c r="AP14" s="1">
        <v>202110</v>
      </c>
      <c r="AQ14" s="1">
        <v>12300</v>
      </c>
      <c r="AR14" s="1">
        <v>14.81</v>
      </c>
      <c r="AS14" s="1" t="s">
        <v>8</v>
      </c>
      <c r="AU14" s="1">
        <v>202110</v>
      </c>
      <c r="AV14" s="1">
        <v>12500</v>
      </c>
      <c r="AW14" s="1">
        <v>8.51</v>
      </c>
      <c r="AX14" s="1" t="s">
        <v>8</v>
      </c>
      <c r="AZ14" s="1">
        <v>202110</v>
      </c>
      <c r="BA14" s="1">
        <v>12201</v>
      </c>
      <c r="BB14" s="1">
        <v>242079</v>
      </c>
      <c r="BC14" s="1" t="s">
        <v>224</v>
      </c>
      <c r="BE14" s="1">
        <v>202110</v>
      </c>
      <c r="BF14" s="1">
        <v>12401</v>
      </c>
      <c r="BG14" s="1">
        <v>528043</v>
      </c>
      <c r="BH14" s="1" t="s">
        <v>224</v>
      </c>
      <c r="BK14" s="1">
        <v>202112</v>
      </c>
      <c r="BL14" s="1">
        <v>16600</v>
      </c>
      <c r="BM14" s="1">
        <v>1.125</v>
      </c>
      <c r="BN14" s="1" t="s">
        <v>8</v>
      </c>
      <c r="BP14" s="1">
        <v>202110</v>
      </c>
      <c r="BQ14" s="1">
        <v>19400</v>
      </c>
      <c r="BR14" s="1">
        <v>3.83</v>
      </c>
      <c r="BS14" s="1" t="s">
        <v>8</v>
      </c>
      <c r="BU14" s="1">
        <v>202112</v>
      </c>
      <c r="BV14" s="1" t="s">
        <v>479</v>
      </c>
      <c r="BW14" s="1">
        <v>22</v>
      </c>
      <c r="BX14" s="6" t="s">
        <v>466</v>
      </c>
    </row>
    <row r="15" spans="1:91">
      <c r="A15" s="1">
        <v>20220826</v>
      </c>
      <c r="B15" s="1">
        <v>946575305</v>
      </c>
      <c r="D15" s="1">
        <v>202111</v>
      </c>
      <c r="E15" s="1">
        <v>7942690173</v>
      </c>
      <c r="G15" s="1">
        <v>202012</v>
      </c>
      <c r="H15" s="1">
        <v>19600</v>
      </c>
      <c r="I15" s="1">
        <v>5.3</v>
      </c>
      <c r="J15" s="1" t="s">
        <v>8</v>
      </c>
      <c r="L15" s="1">
        <v>202012</v>
      </c>
      <c r="M15" s="1">
        <v>19700</v>
      </c>
      <c r="N15" s="1">
        <v>184210</v>
      </c>
      <c r="O15" s="1" t="s">
        <v>11</v>
      </c>
      <c r="Q15" s="1">
        <v>202012</v>
      </c>
      <c r="R15" s="1">
        <v>19750</v>
      </c>
      <c r="S15" s="1">
        <v>7817</v>
      </c>
      <c r="T15" s="1" t="s">
        <v>12</v>
      </c>
      <c r="V15" s="1">
        <v>202110</v>
      </c>
      <c r="W15" s="1">
        <v>18200</v>
      </c>
      <c r="X15" s="1">
        <v>107.34</v>
      </c>
      <c r="Y15" s="1" t="s">
        <v>9</v>
      </c>
      <c r="AA15" s="1">
        <v>202110</v>
      </c>
      <c r="AB15" s="1">
        <v>18201</v>
      </c>
      <c r="AC15" s="1">
        <v>15.21</v>
      </c>
      <c r="AD15" s="1" t="s">
        <v>8</v>
      </c>
      <c r="AF15" s="1">
        <v>202110</v>
      </c>
      <c r="AG15" s="1">
        <v>18000</v>
      </c>
      <c r="AH15" s="1">
        <v>105.37</v>
      </c>
      <c r="AI15" s="1" t="s">
        <v>9</v>
      </c>
      <c r="AK15" s="1">
        <v>202110</v>
      </c>
      <c r="AL15" s="1">
        <v>18100</v>
      </c>
      <c r="AM15" s="1">
        <v>2.5499999999999998</v>
      </c>
      <c r="AN15" s="1" t="s">
        <v>8</v>
      </c>
      <c r="AP15" s="1">
        <v>202109</v>
      </c>
      <c r="AQ15" s="1">
        <v>12300</v>
      </c>
      <c r="AR15" s="1">
        <v>15.22</v>
      </c>
      <c r="AS15" s="1" t="s">
        <v>8</v>
      </c>
      <c r="AU15" s="1">
        <v>202109</v>
      </c>
      <c r="AV15" s="1">
        <v>12500</v>
      </c>
      <c r="AW15" s="1">
        <v>8.89</v>
      </c>
      <c r="AX15" s="1" t="s">
        <v>8</v>
      </c>
      <c r="AZ15" s="1">
        <v>202109</v>
      </c>
      <c r="BA15" s="1">
        <v>12201</v>
      </c>
      <c r="BB15" s="1">
        <v>241560</v>
      </c>
      <c r="BC15" s="1" t="s">
        <v>224</v>
      </c>
      <c r="BE15" s="1">
        <v>202109</v>
      </c>
      <c r="BF15" s="1">
        <v>12401</v>
      </c>
      <c r="BG15" s="1">
        <v>527867</v>
      </c>
      <c r="BH15" s="1" t="s">
        <v>224</v>
      </c>
      <c r="BK15" s="1">
        <v>202111</v>
      </c>
      <c r="BL15" s="1">
        <v>16600</v>
      </c>
      <c r="BM15" s="1">
        <v>1.125</v>
      </c>
      <c r="BN15" s="1" t="s">
        <v>8</v>
      </c>
      <c r="BP15" s="1">
        <v>202109</v>
      </c>
      <c r="BQ15" s="1">
        <v>19400</v>
      </c>
      <c r="BR15" s="1">
        <v>3.96</v>
      </c>
      <c r="BS15" s="1" t="s">
        <v>8</v>
      </c>
      <c r="BU15" s="1">
        <v>202111</v>
      </c>
      <c r="BV15" s="1" t="s">
        <v>480</v>
      </c>
      <c r="BW15" s="1">
        <v>22</v>
      </c>
      <c r="BX15" s="6" t="s">
        <v>466</v>
      </c>
    </row>
    <row r="16" spans="1:91">
      <c r="A16" s="1">
        <v>20220819</v>
      </c>
      <c r="B16" s="1">
        <v>1091161279</v>
      </c>
      <c r="D16" s="1">
        <v>202110</v>
      </c>
      <c r="E16" s="1">
        <v>5901825984</v>
      </c>
      <c r="G16" s="1">
        <v>202009</v>
      </c>
      <c r="H16" s="1">
        <v>19600</v>
      </c>
      <c r="I16" s="1">
        <v>4.3099999999999996</v>
      </c>
      <c r="J16" s="1" t="s">
        <v>8</v>
      </c>
      <c r="L16" s="1">
        <v>202009</v>
      </c>
      <c r="M16" s="1">
        <v>19700</v>
      </c>
      <c r="N16" s="1">
        <v>172024</v>
      </c>
      <c r="O16" s="1" t="s">
        <v>11</v>
      </c>
      <c r="Q16" s="1">
        <v>202009</v>
      </c>
      <c r="R16" s="1">
        <v>19750</v>
      </c>
      <c r="S16" s="1">
        <v>7297</v>
      </c>
      <c r="T16" s="1" t="s">
        <v>12</v>
      </c>
      <c r="V16" s="1">
        <v>202109</v>
      </c>
      <c r="W16" s="1">
        <v>18200</v>
      </c>
      <c r="X16" s="1">
        <v>105.21</v>
      </c>
      <c r="Y16" s="1" t="s">
        <v>9</v>
      </c>
      <c r="AA16" s="1">
        <v>202109</v>
      </c>
      <c r="AB16" s="1">
        <v>18201</v>
      </c>
      <c r="AC16" s="1">
        <v>12.09</v>
      </c>
      <c r="AD16" s="1" t="s">
        <v>8</v>
      </c>
      <c r="AF16" s="1">
        <v>202109</v>
      </c>
      <c r="AG16" s="1">
        <v>18000</v>
      </c>
      <c r="AH16" s="1">
        <v>105.06</v>
      </c>
      <c r="AI16" s="1" t="s">
        <v>9</v>
      </c>
      <c r="AK16" s="1">
        <v>202109</v>
      </c>
      <c r="AL16" s="1">
        <v>18100</v>
      </c>
      <c r="AM16" s="1">
        <v>2.6</v>
      </c>
      <c r="AN16" s="1" t="s">
        <v>8</v>
      </c>
      <c r="AP16" s="1">
        <v>202108</v>
      </c>
      <c r="AQ16" s="1">
        <v>12300</v>
      </c>
      <c r="AR16" s="1">
        <v>15.19</v>
      </c>
      <c r="AS16" s="1" t="s">
        <v>8</v>
      </c>
      <c r="AU16" s="1">
        <v>202108</v>
      </c>
      <c r="AV16" s="1">
        <v>12500</v>
      </c>
      <c r="AW16" s="1">
        <v>8.59</v>
      </c>
      <c r="AX16" s="1" t="s">
        <v>8</v>
      </c>
      <c r="AZ16" s="1">
        <v>202108</v>
      </c>
      <c r="BA16" s="1">
        <v>12201</v>
      </c>
      <c r="BB16" s="1">
        <v>239778</v>
      </c>
      <c r="BC16" s="1" t="s">
        <v>224</v>
      </c>
      <c r="BE16" s="1">
        <v>202108</v>
      </c>
      <c r="BF16" s="1">
        <v>12401</v>
      </c>
      <c r="BG16" s="1">
        <v>524253</v>
      </c>
      <c r="BH16" s="1" t="s">
        <v>224</v>
      </c>
      <c r="BK16" s="1">
        <v>202110</v>
      </c>
      <c r="BL16" s="1">
        <v>16600</v>
      </c>
      <c r="BM16" s="1">
        <v>1.125</v>
      </c>
      <c r="BN16" s="1" t="s">
        <v>8</v>
      </c>
      <c r="BP16" s="1">
        <v>202108</v>
      </c>
      <c r="BQ16" s="1">
        <v>19400</v>
      </c>
      <c r="BR16" s="1">
        <v>4.24</v>
      </c>
      <c r="BS16" s="1" t="s">
        <v>8</v>
      </c>
      <c r="BU16" s="1">
        <v>202110</v>
      </c>
      <c r="BV16" s="1" t="s">
        <v>481</v>
      </c>
      <c r="BW16" s="1">
        <v>20</v>
      </c>
      <c r="BX16" s="6" t="s">
        <v>466</v>
      </c>
    </row>
    <row r="17" spans="1:76">
      <c r="A17" s="1">
        <v>20220812</v>
      </c>
      <c r="B17" s="1">
        <v>1004589638</v>
      </c>
      <c r="D17" s="1">
        <v>202109</v>
      </c>
      <c r="E17" s="1">
        <v>5996066613</v>
      </c>
      <c r="G17" s="1">
        <v>202006</v>
      </c>
      <c r="H17" s="1">
        <v>19600</v>
      </c>
      <c r="I17" s="1">
        <v>0.63</v>
      </c>
      <c r="J17" s="1" t="s">
        <v>8</v>
      </c>
      <c r="L17" s="1">
        <v>202006</v>
      </c>
      <c r="M17" s="1">
        <v>19700</v>
      </c>
      <c r="N17" s="1">
        <v>157584</v>
      </c>
      <c r="O17" s="1" t="s">
        <v>11</v>
      </c>
      <c r="Q17" s="1">
        <v>202006</v>
      </c>
      <c r="R17" s="1">
        <v>19750</v>
      </c>
      <c r="S17" s="1">
        <v>6680</v>
      </c>
      <c r="T17" s="1" t="s">
        <v>12</v>
      </c>
      <c r="V17" s="1">
        <v>202108</v>
      </c>
      <c r="W17" s="1">
        <v>18200</v>
      </c>
      <c r="X17" s="1">
        <v>104.99</v>
      </c>
      <c r="Y17" s="1" t="s">
        <v>9</v>
      </c>
      <c r="AA17" s="1">
        <v>202108</v>
      </c>
      <c r="AB17" s="1">
        <v>18201</v>
      </c>
      <c r="AC17" s="1">
        <v>11.82</v>
      </c>
      <c r="AD17" s="1" t="s">
        <v>8</v>
      </c>
      <c r="AF17" s="1">
        <v>202108</v>
      </c>
      <c r="AG17" s="1">
        <v>18000</v>
      </c>
      <c r="AH17" s="1">
        <v>104.9</v>
      </c>
      <c r="AI17" s="1" t="s">
        <v>9</v>
      </c>
      <c r="AK17" s="1">
        <v>202108</v>
      </c>
      <c r="AL17" s="1">
        <v>18100</v>
      </c>
      <c r="AM17" s="1">
        <v>2.34</v>
      </c>
      <c r="AN17" s="1" t="s">
        <v>8</v>
      </c>
      <c r="AP17" s="1">
        <v>202107</v>
      </c>
      <c r="AQ17" s="1">
        <v>12300</v>
      </c>
      <c r="AR17" s="1">
        <v>15.97</v>
      </c>
      <c r="AS17" s="1" t="s">
        <v>8</v>
      </c>
      <c r="AU17" s="1">
        <v>202107</v>
      </c>
      <c r="AV17" s="1">
        <v>12500</v>
      </c>
      <c r="AW17" s="1">
        <v>8.7100000000000009</v>
      </c>
      <c r="AX17" s="1" t="s">
        <v>8</v>
      </c>
      <c r="AZ17" s="1">
        <v>202107</v>
      </c>
      <c r="BA17" s="1">
        <v>12201</v>
      </c>
      <c r="BB17" s="1">
        <v>237605</v>
      </c>
      <c r="BC17" s="1" t="s">
        <v>224</v>
      </c>
      <c r="BE17" s="1">
        <v>202107</v>
      </c>
      <c r="BF17" s="1">
        <v>12401</v>
      </c>
      <c r="BG17" s="1">
        <v>520317</v>
      </c>
      <c r="BH17" s="1" t="s">
        <v>224</v>
      </c>
      <c r="BK17" s="1">
        <v>202109</v>
      </c>
      <c r="BL17" s="1">
        <v>16600</v>
      </c>
      <c r="BM17" s="1">
        <v>1.125</v>
      </c>
      <c r="BN17" s="1" t="s">
        <v>8</v>
      </c>
      <c r="BP17" s="1">
        <v>202107</v>
      </c>
      <c r="BQ17" s="1">
        <v>19400</v>
      </c>
      <c r="BR17" s="1">
        <v>4.53</v>
      </c>
      <c r="BS17" s="1" t="s">
        <v>8</v>
      </c>
      <c r="BU17" s="1">
        <v>202109</v>
      </c>
      <c r="BV17" s="1" t="s">
        <v>482</v>
      </c>
      <c r="BW17" s="1">
        <v>20</v>
      </c>
      <c r="BX17" s="6" t="s">
        <v>466</v>
      </c>
    </row>
    <row r="18" spans="1:76">
      <c r="A18" s="1">
        <v>20220805</v>
      </c>
      <c r="B18" s="1">
        <v>982800604</v>
      </c>
      <c r="D18" s="1">
        <v>202108</v>
      </c>
      <c r="E18" s="1">
        <v>8124130177</v>
      </c>
      <c r="G18" s="1">
        <v>202003</v>
      </c>
      <c r="H18" s="1">
        <v>19600</v>
      </c>
      <c r="I18" s="1">
        <v>2.99</v>
      </c>
      <c r="J18" s="1" t="s">
        <v>8</v>
      </c>
      <c r="L18" s="1">
        <v>202003</v>
      </c>
      <c r="M18" s="1">
        <v>19700</v>
      </c>
      <c r="N18" s="1">
        <v>155506</v>
      </c>
      <c r="O18" s="1" t="s">
        <v>11</v>
      </c>
      <c r="Q18" s="1">
        <v>202003</v>
      </c>
      <c r="R18" s="1">
        <v>19750</v>
      </c>
      <c r="S18" s="1">
        <v>6589</v>
      </c>
      <c r="T18" s="1" t="s">
        <v>12</v>
      </c>
      <c r="V18" s="1">
        <v>202107</v>
      </c>
      <c r="W18" s="1">
        <v>18200</v>
      </c>
      <c r="X18" s="1">
        <v>104.54</v>
      </c>
      <c r="Y18" s="1" t="s">
        <v>9</v>
      </c>
      <c r="AA18" s="1">
        <v>202107</v>
      </c>
      <c r="AB18" s="1">
        <v>18201</v>
      </c>
      <c r="AC18" s="1">
        <v>12.04</v>
      </c>
      <c r="AD18" s="1" t="s">
        <v>8</v>
      </c>
      <c r="AF18" s="1">
        <v>202107</v>
      </c>
      <c r="AG18" s="1">
        <v>18000</v>
      </c>
      <c r="AH18" s="1">
        <v>104.29</v>
      </c>
      <c r="AI18" s="1" t="s">
        <v>9</v>
      </c>
      <c r="AK18" s="1">
        <v>202107</v>
      </c>
      <c r="AL18" s="1">
        <v>18100</v>
      </c>
      <c r="AM18" s="1">
        <v>1.91</v>
      </c>
      <c r="AN18" s="1" t="s">
        <v>8</v>
      </c>
      <c r="AP18" s="1">
        <v>202106</v>
      </c>
      <c r="AQ18" s="1">
        <v>12300</v>
      </c>
      <c r="AR18" s="1">
        <v>17.100000000000001</v>
      </c>
      <c r="AS18" s="1" t="s">
        <v>8</v>
      </c>
      <c r="AU18" s="1">
        <v>202106</v>
      </c>
      <c r="AV18" s="1">
        <v>12500</v>
      </c>
      <c r="AW18" s="1">
        <v>8.91</v>
      </c>
      <c r="AX18" s="1" t="s">
        <v>8</v>
      </c>
      <c r="AZ18" s="1">
        <v>202106</v>
      </c>
      <c r="BA18" s="1">
        <v>12201</v>
      </c>
      <c r="BB18" s="1">
        <v>235697</v>
      </c>
      <c r="BC18" s="1" t="s">
        <v>224</v>
      </c>
      <c r="BE18" s="1">
        <v>202106</v>
      </c>
      <c r="BF18" s="1">
        <v>12401</v>
      </c>
      <c r="BG18" s="1">
        <v>518576</v>
      </c>
      <c r="BH18" s="1" t="s">
        <v>224</v>
      </c>
      <c r="BK18" s="1">
        <v>202108</v>
      </c>
      <c r="BL18" s="1">
        <v>16600</v>
      </c>
      <c r="BM18" s="1">
        <v>1.125</v>
      </c>
      <c r="BN18" s="1" t="s">
        <v>8</v>
      </c>
      <c r="BP18" s="1">
        <v>202106</v>
      </c>
      <c r="BQ18" s="1">
        <v>19400</v>
      </c>
      <c r="BR18" s="1">
        <v>4.8</v>
      </c>
      <c r="BS18" s="1" t="s">
        <v>8</v>
      </c>
      <c r="BU18" s="1">
        <v>202108</v>
      </c>
      <c r="BV18" s="1" t="s">
        <v>483</v>
      </c>
      <c r="BW18" s="1">
        <v>22</v>
      </c>
      <c r="BX18" s="6" t="s">
        <v>466</v>
      </c>
    </row>
    <row r="19" spans="1:76">
      <c r="A19" s="1">
        <v>20220729</v>
      </c>
      <c r="B19" s="1">
        <v>1010236692</v>
      </c>
      <c r="D19" s="1">
        <v>202107</v>
      </c>
      <c r="E19" s="1">
        <v>12380774270</v>
      </c>
      <c r="G19" s="1">
        <v>201912</v>
      </c>
      <c r="H19" s="1">
        <v>19600</v>
      </c>
      <c r="I19" s="1">
        <v>3.7</v>
      </c>
      <c r="J19" s="1" t="s">
        <v>8</v>
      </c>
      <c r="L19" s="1">
        <v>201912</v>
      </c>
      <c r="M19" s="1">
        <v>19700</v>
      </c>
      <c r="N19" s="1">
        <v>161931</v>
      </c>
      <c r="O19" s="1" t="s">
        <v>11</v>
      </c>
      <c r="Q19" s="1">
        <v>201912</v>
      </c>
      <c r="R19" s="1">
        <v>19750</v>
      </c>
      <c r="S19" s="1">
        <v>6862</v>
      </c>
      <c r="T19" s="1" t="s">
        <v>12</v>
      </c>
      <c r="V19" s="1">
        <v>202106</v>
      </c>
      <c r="W19" s="1">
        <v>18200</v>
      </c>
      <c r="X19" s="1">
        <v>102.86</v>
      </c>
      <c r="Y19" s="1" t="s">
        <v>9</v>
      </c>
      <c r="AA19" s="1">
        <v>202106</v>
      </c>
      <c r="AB19" s="1">
        <v>18201</v>
      </c>
      <c r="AC19" s="1">
        <v>10.98</v>
      </c>
      <c r="AD19" s="1" t="s">
        <v>8</v>
      </c>
      <c r="AF19" s="1">
        <v>202106</v>
      </c>
      <c r="AG19" s="1">
        <v>18000</v>
      </c>
      <c r="AH19" s="1">
        <v>104.08</v>
      </c>
      <c r="AI19" s="1" t="s">
        <v>9</v>
      </c>
      <c r="AK19" s="1">
        <v>202106</v>
      </c>
      <c r="AL19" s="1">
        <v>18100</v>
      </c>
      <c r="AM19" s="1">
        <v>1.83</v>
      </c>
      <c r="AN19" s="1" t="s">
        <v>8</v>
      </c>
      <c r="AP19" s="1">
        <v>202105</v>
      </c>
      <c r="AQ19" s="1">
        <v>12300</v>
      </c>
      <c r="AR19" s="1">
        <v>17.41</v>
      </c>
      <c r="AS19" s="1" t="s">
        <v>8</v>
      </c>
      <c r="AU19" s="1">
        <v>202105</v>
      </c>
      <c r="AV19" s="1">
        <v>12500</v>
      </c>
      <c r="AW19" s="1">
        <v>9.2200000000000006</v>
      </c>
      <c r="AX19" s="1" t="s">
        <v>8</v>
      </c>
      <c r="AZ19" s="1">
        <v>202105</v>
      </c>
      <c r="BA19" s="1">
        <v>12201</v>
      </c>
      <c r="BB19" s="1">
        <v>232884</v>
      </c>
      <c r="BC19" s="1" t="s">
        <v>224</v>
      </c>
      <c r="BE19" s="1">
        <v>202105</v>
      </c>
      <c r="BF19" s="1">
        <v>12401</v>
      </c>
      <c r="BG19" s="1">
        <v>514558</v>
      </c>
      <c r="BH19" s="1" t="s">
        <v>224</v>
      </c>
      <c r="BK19" s="1">
        <v>202107</v>
      </c>
      <c r="BL19" s="1">
        <v>16600</v>
      </c>
      <c r="BM19" s="1">
        <v>1.125</v>
      </c>
      <c r="BN19" s="1" t="s">
        <v>8</v>
      </c>
      <c r="BP19" s="1">
        <v>202105</v>
      </c>
      <c r="BQ19" s="1">
        <v>19400</v>
      </c>
      <c r="BR19" s="1">
        <v>4.1100000000000003</v>
      </c>
      <c r="BS19" s="1" t="s">
        <v>8</v>
      </c>
      <c r="BU19" s="1">
        <v>202107</v>
      </c>
      <c r="BV19" s="1" t="s">
        <v>484</v>
      </c>
      <c r="BW19" s="1">
        <v>22</v>
      </c>
      <c r="BX19" s="6" t="s">
        <v>466</v>
      </c>
    </row>
    <row r="20" spans="1:76">
      <c r="A20" s="1">
        <v>20220722</v>
      </c>
      <c r="B20" s="1">
        <v>1192924510</v>
      </c>
      <c r="D20" s="1">
        <v>202106</v>
      </c>
      <c r="E20" s="1">
        <v>10113733539</v>
      </c>
      <c r="G20" s="1">
        <v>201909</v>
      </c>
      <c r="H20" s="1">
        <v>19600</v>
      </c>
      <c r="I20" s="1">
        <v>3.43</v>
      </c>
      <c r="J20" s="1" t="s">
        <v>8</v>
      </c>
      <c r="L20" s="1">
        <v>201909</v>
      </c>
      <c r="M20" s="1">
        <v>19700</v>
      </c>
      <c r="N20" s="1">
        <v>152789</v>
      </c>
      <c r="O20" s="1" t="s">
        <v>11</v>
      </c>
      <c r="Q20" s="1">
        <v>201909</v>
      </c>
      <c r="R20" s="1">
        <v>19750</v>
      </c>
      <c r="S20" s="1">
        <v>6475</v>
      </c>
      <c r="T20" s="1" t="s">
        <v>12</v>
      </c>
      <c r="V20" s="1">
        <v>202105</v>
      </c>
      <c r="W20" s="1">
        <v>18200</v>
      </c>
      <c r="X20" s="1">
        <v>102.16</v>
      </c>
      <c r="Y20" s="1" t="s">
        <v>9</v>
      </c>
      <c r="AA20" s="1">
        <v>202105</v>
      </c>
      <c r="AB20" s="1">
        <v>18201</v>
      </c>
      <c r="AC20" s="1">
        <v>11.71</v>
      </c>
      <c r="AD20" s="1" t="s">
        <v>8</v>
      </c>
      <c r="AF20" s="1">
        <v>202105</v>
      </c>
      <c r="AG20" s="1">
        <v>18000</v>
      </c>
      <c r="AH20" s="1">
        <v>103.88</v>
      </c>
      <c r="AI20" s="1" t="s">
        <v>9</v>
      </c>
      <c r="AK20" s="1">
        <v>202105</v>
      </c>
      <c r="AL20" s="1">
        <v>18100</v>
      </c>
      <c r="AM20" s="1">
        <v>2.4500000000000002</v>
      </c>
      <c r="AN20" s="1" t="s">
        <v>8</v>
      </c>
      <c r="AP20" s="1">
        <v>202104</v>
      </c>
      <c r="AQ20" s="1">
        <v>12300</v>
      </c>
      <c r="AR20" s="1">
        <v>18.11</v>
      </c>
      <c r="AS20" s="1" t="s">
        <v>8</v>
      </c>
      <c r="AU20" s="1">
        <v>202104</v>
      </c>
      <c r="AV20" s="1">
        <v>12500</v>
      </c>
      <c r="AW20" s="1">
        <v>8.99</v>
      </c>
      <c r="AX20" s="1" t="s">
        <v>8</v>
      </c>
      <c r="AZ20" s="1">
        <v>202104</v>
      </c>
      <c r="BA20" s="1">
        <v>12201</v>
      </c>
      <c r="BB20" s="1">
        <v>231119</v>
      </c>
      <c r="BC20" s="1" t="s">
        <v>224</v>
      </c>
      <c r="BE20" s="1">
        <v>202104</v>
      </c>
      <c r="BF20" s="1">
        <v>12401</v>
      </c>
      <c r="BG20" s="1">
        <v>511373</v>
      </c>
      <c r="BH20" s="1" t="s">
        <v>224</v>
      </c>
      <c r="BK20" s="1">
        <v>202106</v>
      </c>
      <c r="BL20" s="1">
        <v>16600</v>
      </c>
      <c r="BM20" s="1">
        <v>1.125</v>
      </c>
      <c r="BN20" s="1" t="s">
        <v>8</v>
      </c>
      <c r="BP20" s="1">
        <v>202104</v>
      </c>
      <c r="BQ20" s="1">
        <v>19400</v>
      </c>
      <c r="BR20" s="1">
        <v>3.64</v>
      </c>
      <c r="BS20" s="1" t="s">
        <v>8</v>
      </c>
      <c r="BU20" s="1">
        <v>202106</v>
      </c>
      <c r="BV20" s="1" t="s">
        <v>485</v>
      </c>
      <c r="BW20" s="1">
        <v>21</v>
      </c>
      <c r="BX20" s="6" t="s">
        <v>466</v>
      </c>
    </row>
    <row r="21" spans="1:76">
      <c r="A21" s="1">
        <v>20220715</v>
      </c>
      <c r="B21" s="1">
        <v>1047335514</v>
      </c>
      <c r="D21" s="1">
        <v>202105</v>
      </c>
      <c r="E21" s="1">
        <v>11011602212</v>
      </c>
      <c r="G21" s="1">
        <v>201906</v>
      </c>
      <c r="H21" s="1">
        <v>19600</v>
      </c>
      <c r="I21" s="1">
        <v>2.99</v>
      </c>
      <c r="J21" s="1" t="s">
        <v>8</v>
      </c>
      <c r="L21" s="1">
        <v>201906</v>
      </c>
      <c r="M21" s="1">
        <v>19700</v>
      </c>
      <c r="N21" s="1">
        <v>148093</v>
      </c>
      <c r="O21" s="1" t="s">
        <v>11</v>
      </c>
      <c r="Q21" s="1">
        <v>201906</v>
      </c>
      <c r="R21" s="1">
        <v>19750</v>
      </c>
      <c r="S21" s="1">
        <v>6276</v>
      </c>
      <c r="T21" s="1" t="s">
        <v>12</v>
      </c>
      <c r="V21" s="1">
        <v>202104</v>
      </c>
      <c r="W21" s="1">
        <v>18200</v>
      </c>
      <c r="X21" s="1">
        <v>101.56</v>
      </c>
      <c r="Y21" s="1" t="s">
        <v>9</v>
      </c>
      <c r="AA21" s="1">
        <v>202104</v>
      </c>
      <c r="AB21" s="1">
        <v>18201</v>
      </c>
      <c r="AC21" s="1">
        <v>10.5</v>
      </c>
      <c r="AD21" s="1" t="s">
        <v>8</v>
      </c>
      <c r="AF21" s="1">
        <v>202104</v>
      </c>
      <c r="AG21" s="1">
        <v>18000</v>
      </c>
      <c r="AH21" s="1">
        <v>103.64</v>
      </c>
      <c r="AI21" s="1" t="s">
        <v>9</v>
      </c>
      <c r="AK21" s="1">
        <v>202104</v>
      </c>
      <c r="AL21" s="1">
        <v>18100</v>
      </c>
      <c r="AM21" s="1">
        <v>2.1</v>
      </c>
      <c r="AN21" s="1" t="s">
        <v>8</v>
      </c>
      <c r="AP21" s="1">
        <v>202103</v>
      </c>
      <c r="AQ21" s="1">
        <v>12300</v>
      </c>
      <c r="AR21" s="1">
        <v>17.739999999999998</v>
      </c>
      <c r="AS21" s="1" t="s">
        <v>8</v>
      </c>
      <c r="AU21" s="1">
        <v>202103</v>
      </c>
      <c r="AV21" s="1">
        <v>12500</v>
      </c>
      <c r="AW21" s="1">
        <v>8.6999999999999993</v>
      </c>
      <c r="AX21" s="1" t="s">
        <v>8</v>
      </c>
      <c r="AZ21" s="1">
        <v>202103</v>
      </c>
      <c r="BA21" s="1">
        <v>12201</v>
      </c>
      <c r="BB21" s="1">
        <v>229819</v>
      </c>
      <c r="BC21" s="1" t="s">
        <v>224</v>
      </c>
      <c r="BE21" s="1">
        <v>202103</v>
      </c>
      <c r="BF21" s="1">
        <v>12401</v>
      </c>
      <c r="BG21" s="1">
        <v>509203</v>
      </c>
      <c r="BH21" s="1" t="s">
        <v>224</v>
      </c>
      <c r="BK21" s="1">
        <v>202105</v>
      </c>
      <c r="BL21" s="1">
        <v>16600</v>
      </c>
      <c r="BM21" s="1">
        <v>1.125</v>
      </c>
      <c r="BN21" s="1" t="s">
        <v>8</v>
      </c>
      <c r="BP21" s="1">
        <v>202103</v>
      </c>
      <c r="BQ21" s="1">
        <v>19400</v>
      </c>
      <c r="BR21" s="1">
        <v>3.67</v>
      </c>
      <c r="BS21" s="1" t="s">
        <v>8</v>
      </c>
      <c r="BU21" s="1">
        <v>202105</v>
      </c>
      <c r="BV21" s="1" t="s">
        <v>486</v>
      </c>
      <c r="BW21" s="1">
        <v>21</v>
      </c>
      <c r="BX21" s="6" t="s">
        <v>466</v>
      </c>
    </row>
    <row r="22" spans="1:76">
      <c r="A22" s="1">
        <v>20220708</v>
      </c>
      <c r="B22" s="1">
        <v>1272472751</v>
      </c>
      <c r="D22" s="1">
        <v>202104</v>
      </c>
      <c r="E22" s="1">
        <v>8522903884</v>
      </c>
      <c r="G22" s="1">
        <v>201903</v>
      </c>
      <c r="H22" s="1">
        <v>19600</v>
      </c>
      <c r="I22" s="1">
        <v>2.0499999999999998</v>
      </c>
      <c r="J22" s="1" t="s">
        <v>8</v>
      </c>
      <c r="L22" s="1">
        <v>201903</v>
      </c>
      <c r="M22" s="1">
        <v>19700</v>
      </c>
      <c r="N22" s="1">
        <v>148523</v>
      </c>
      <c r="O22" s="1" t="s">
        <v>11</v>
      </c>
      <c r="Q22" s="1">
        <v>201903</v>
      </c>
      <c r="R22" s="1">
        <v>19750</v>
      </c>
      <c r="S22" s="1">
        <v>6295</v>
      </c>
      <c r="T22" s="1" t="s">
        <v>12</v>
      </c>
      <c r="V22" s="1">
        <v>202103</v>
      </c>
      <c r="W22" s="1">
        <v>18200</v>
      </c>
      <c r="X22" s="1">
        <v>100.28</v>
      </c>
      <c r="Y22" s="1" t="s">
        <v>9</v>
      </c>
      <c r="AA22" s="1">
        <v>202103</v>
      </c>
      <c r="AB22" s="1">
        <v>18201</v>
      </c>
      <c r="AC22" s="1">
        <v>5.19</v>
      </c>
      <c r="AD22" s="1" t="s">
        <v>8</v>
      </c>
      <c r="AF22" s="1">
        <v>202103</v>
      </c>
      <c r="AG22" s="1">
        <v>18000</v>
      </c>
      <c r="AH22" s="1">
        <v>102.96</v>
      </c>
      <c r="AI22" s="1" t="s">
        <v>9</v>
      </c>
      <c r="AK22" s="1">
        <v>202103</v>
      </c>
      <c r="AL22" s="1">
        <v>18100</v>
      </c>
      <c r="AM22" s="1">
        <v>1.23</v>
      </c>
      <c r="AN22" s="1" t="s">
        <v>8</v>
      </c>
      <c r="AP22" s="1">
        <v>202102</v>
      </c>
      <c r="AQ22" s="1">
        <v>12300</v>
      </c>
      <c r="AR22" s="1">
        <v>18.329999999999998</v>
      </c>
      <c r="AS22" s="1" t="s">
        <v>8</v>
      </c>
      <c r="AU22" s="1">
        <v>202102</v>
      </c>
      <c r="AV22" s="1">
        <v>12500</v>
      </c>
      <c r="AW22" s="1">
        <v>9.17</v>
      </c>
      <c r="AX22" s="1" t="s">
        <v>8</v>
      </c>
      <c r="AZ22" s="1">
        <v>202102</v>
      </c>
      <c r="BA22" s="1">
        <v>12201</v>
      </c>
      <c r="BB22" s="1">
        <v>229565</v>
      </c>
      <c r="BC22" s="1" t="s">
        <v>224</v>
      </c>
      <c r="BE22" s="1">
        <v>202102</v>
      </c>
      <c r="BF22" s="1">
        <v>12401</v>
      </c>
      <c r="BG22" s="1">
        <v>508623</v>
      </c>
      <c r="BH22" s="1" t="s">
        <v>224</v>
      </c>
      <c r="BK22" s="1">
        <v>202104</v>
      </c>
      <c r="BL22" s="1">
        <v>16600</v>
      </c>
      <c r="BM22" s="1">
        <v>1.125</v>
      </c>
      <c r="BN22" s="1" t="s">
        <v>8</v>
      </c>
      <c r="BP22" s="1">
        <v>202102</v>
      </c>
      <c r="BQ22" s="1">
        <v>19400</v>
      </c>
      <c r="BR22" s="1">
        <v>3.7</v>
      </c>
      <c r="BS22" s="1" t="s">
        <v>8</v>
      </c>
      <c r="BU22" s="1">
        <v>202104</v>
      </c>
      <c r="BV22" s="1" t="s">
        <v>487</v>
      </c>
      <c r="BW22" s="1">
        <v>19</v>
      </c>
      <c r="BX22" s="6" t="s">
        <v>466</v>
      </c>
    </row>
    <row r="23" spans="1:76">
      <c r="A23" s="1">
        <v>20220701</v>
      </c>
      <c r="B23" s="1">
        <v>1303034561</v>
      </c>
      <c r="D23" s="1">
        <v>202103</v>
      </c>
      <c r="E23" s="1">
        <v>7055035043</v>
      </c>
      <c r="G23" s="1">
        <v>201812</v>
      </c>
      <c r="H23" s="1">
        <v>19600</v>
      </c>
      <c r="I23" s="1">
        <v>2.12</v>
      </c>
      <c r="J23" s="1" t="s">
        <v>8</v>
      </c>
      <c r="L23" s="1">
        <v>201812</v>
      </c>
      <c r="M23" s="1">
        <v>19700</v>
      </c>
      <c r="N23" s="1">
        <v>155404</v>
      </c>
      <c r="O23" s="1" t="s">
        <v>11</v>
      </c>
      <c r="Q23" s="1">
        <v>201812</v>
      </c>
      <c r="R23" s="1">
        <v>19750</v>
      </c>
      <c r="S23" s="1">
        <v>6589</v>
      </c>
      <c r="T23" s="1" t="s">
        <v>12</v>
      </c>
      <c r="V23" s="1">
        <v>202102</v>
      </c>
      <c r="W23" s="1">
        <v>18200</v>
      </c>
      <c r="X23" s="1">
        <v>98.08</v>
      </c>
      <c r="Y23" s="1" t="s">
        <v>9</v>
      </c>
      <c r="AA23" s="1">
        <v>202102</v>
      </c>
      <c r="AB23" s="1">
        <v>18201</v>
      </c>
      <c r="AC23" s="1">
        <v>0.09</v>
      </c>
      <c r="AD23" s="1" t="s">
        <v>8</v>
      </c>
      <c r="AF23" s="1">
        <v>202102</v>
      </c>
      <c r="AG23" s="1">
        <v>18000</v>
      </c>
      <c r="AH23" s="1">
        <v>103.58</v>
      </c>
      <c r="AI23" s="1" t="s">
        <v>9</v>
      </c>
      <c r="AK23" s="1">
        <v>202102</v>
      </c>
      <c r="AL23" s="1">
        <v>18100</v>
      </c>
      <c r="AM23" s="1">
        <v>1.38</v>
      </c>
      <c r="AN23" s="1" t="s">
        <v>8</v>
      </c>
      <c r="AP23" s="1">
        <v>202101</v>
      </c>
      <c r="AQ23" s="1">
        <v>12300</v>
      </c>
      <c r="AR23" s="1">
        <v>17.54</v>
      </c>
      <c r="AS23" s="1" t="s">
        <v>8</v>
      </c>
      <c r="AU23" s="1">
        <v>202101</v>
      </c>
      <c r="AV23" s="1">
        <v>12500</v>
      </c>
      <c r="AW23" s="1">
        <v>8.11</v>
      </c>
      <c r="AX23" s="1" t="s">
        <v>8</v>
      </c>
      <c r="AZ23" s="1">
        <v>202101</v>
      </c>
      <c r="BA23" s="1">
        <v>12201</v>
      </c>
      <c r="BB23" s="1">
        <v>226228</v>
      </c>
      <c r="BC23" s="1" t="s">
        <v>224</v>
      </c>
      <c r="BE23" s="1">
        <v>202101</v>
      </c>
      <c r="BF23" s="1">
        <v>12401</v>
      </c>
      <c r="BG23" s="1">
        <v>503468</v>
      </c>
      <c r="BH23" s="1" t="s">
        <v>224</v>
      </c>
      <c r="BK23" s="1">
        <v>202103</v>
      </c>
      <c r="BL23" s="1">
        <v>16600</v>
      </c>
      <c r="BM23" s="1">
        <v>1.125</v>
      </c>
      <c r="BN23" s="1" t="s">
        <v>8</v>
      </c>
      <c r="BP23" s="1">
        <v>202101</v>
      </c>
      <c r="BQ23" s="1">
        <v>19400</v>
      </c>
      <c r="BR23" s="1">
        <v>3.66</v>
      </c>
      <c r="BS23" s="1" t="s">
        <v>8</v>
      </c>
      <c r="BU23" s="1">
        <v>202103</v>
      </c>
      <c r="BV23" s="1" t="s">
        <v>488</v>
      </c>
      <c r="BW23" s="1">
        <v>22</v>
      </c>
      <c r="BX23" s="6" t="s">
        <v>466</v>
      </c>
    </row>
    <row r="24" spans="1:76">
      <c r="A24" s="1">
        <v>20220624</v>
      </c>
      <c r="B24" s="1">
        <v>1319354525</v>
      </c>
      <c r="D24" s="1">
        <v>202102</v>
      </c>
      <c r="E24" s="1">
        <v>4514567963</v>
      </c>
      <c r="G24" s="1">
        <v>201809</v>
      </c>
      <c r="H24" s="1">
        <v>19600</v>
      </c>
      <c r="I24" s="1">
        <v>2.29</v>
      </c>
      <c r="J24" s="1" t="s">
        <v>8</v>
      </c>
      <c r="L24" s="1">
        <v>201809</v>
      </c>
      <c r="M24" s="1">
        <v>19700</v>
      </c>
      <c r="N24" s="1">
        <v>149874</v>
      </c>
      <c r="O24" s="1" t="s">
        <v>11</v>
      </c>
      <c r="Q24" s="1">
        <v>201809</v>
      </c>
      <c r="R24" s="1">
        <v>19750</v>
      </c>
      <c r="S24" s="1">
        <v>6356</v>
      </c>
      <c r="T24" s="1" t="s">
        <v>12</v>
      </c>
      <c r="V24" s="1">
        <v>202101</v>
      </c>
      <c r="W24" s="1">
        <v>18200</v>
      </c>
      <c r="X24" s="1">
        <v>96.84</v>
      </c>
      <c r="Y24" s="1" t="s">
        <v>9</v>
      </c>
      <c r="AA24" s="1">
        <v>202101</v>
      </c>
      <c r="AB24" s="1">
        <v>18201</v>
      </c>
      <c r="AC24" s="1">
        <v>-2.06</v>
      </c>
      <c r="AD24" s="1" t="s">
        <v>8</v>
      </c>
      <c r="AF24" s="1">
        <v>202101</v>
      </c>
      <c r="AG24" s="1">
        <v>18000</v>
      </c>
      <c r="AH24" s="1">
        <v>103.08</v>
      </c>
      <c r="AI24" s="1" t="s">
        <v>9</v>
      </c>
      <c r="AK24" s="1">
        <v>202101</v>
      </c>
      <c r="AL24" s="1">
        <v>18100</v>
      </c>
      <c r="AM24" s="1">
        <v>-0.19</v>
      </c>
      <c r="AN24" s="1" t="s">
        <v>8</v>
      </c>
      <c r="AP24" s="1">
        <v>202012</v>
      </c>
      <c r="AQ24" s="1">
        <v>12300</v>
      </c>
      <c r="AR24" s="1">
        <v>16.89</v>
      </c>
      <c r="AS24" s="1" t="s">
        <v>8</v>
      </c>
      <c r="AU24" s="1">
        <v>202012</v>
      </c>
      <c r="AV24" s="1">
        <v>12500</v>
      </c>
      <c r="AW24" s="1">
        <v>9.36</v>
      </c>
      <c r="AX24" s="1" t="s">
        <v>8</v>
      </c>
      <c r="AZ24" s="1">
        <v>202012</v>
      </c>
      <c r="BA24" s="1">
        <v>12201</v>
      </c>
      <c r="BB24" s="1">
        <v>219579</v>
      </c>
      <c r="BC24" s="1" t="s">
        <v>224</v>
      </c>
      <c r="BE24" s="1">
        <v>202012</v>
      </c>
      <c r="BF24" s="1">
        <v>12401</v>
      </c>
      <c r="BG24" s="1">
        <v>497214</v>
      </c>
      <c r="BH24" s="1" t="s">
        <v>224</v>
      </c>
      <c r="BK24" s="1">
        <v>202102</v>
      </c>
      <c r="BL24" s="1">
        <v>16600</v>
      </c>
      <c r="BM24" s="1">
        <v>1.125</v>
      </c>
      <c r="BN24" s="1" t="s">
        <v>8</v>
      </c>
      <c r="BP24" s="1">
        <v>202012</v>
      </c>
      <c r="BQ24" s="1">
        <v>19400</v>
      </c>
      <c r="BR24" s="1">
        <v>3.68</v>
      </c>
      <c r="BS24" s="1" t="s">
        <v>8</v>
      </c>
      <c r="BU24" s="1">
        <v>202102</v>
      </c>
      <c r="BV24" s="1" t="s">
        <v>489</v>
      </c>
      <c r="BW24" s="1">
        <v>13</v>
      </c>
      <c r="BX24" s="6" t="s">
        <v>466</v>
      </c>
    </row>
    <row r="25" spans="1:76">
      <c r="A25" s="1">
        <v>20220617</v>
      </c>
      <c r="B25" s="1">
        <v>1286507263</v>
      </c>
      <c r="D25" s="1">
        <v>202101</v>
      </c>
      <c r="E25" s="1">
        <v>7425985806</v>
      </c>
      <c r="G25" s="1">
        <v>201806</v>
      </c>
      <c r="H25" s="1">
        <v>19600</v>
      </c>
      <c r="I25" s="1">
        <v>3.42</v>
      </c>
      <c r="J25" s="1" t="s">
        <v>8</v>
      </c>
      <c r="L25" s="1">
        <v>201806</v>
      </c>
      <c r="M25" s="1">
        <v>19700</v>
      </c>
      <c r="N25" s="1">
        <v>150531</v>
      </c>
      <c r="O25" s="1" t="s">
        <v>11</v>
      </c>
      <c r="Q25" s="1">
        <v>201806</v>
      </c>
      <c r="R25" s="1">
        <v>19750</v>
      </c>
      <c r="S25" s="1">
        <v>6385</v>
      </c>
      <c r="T25" s="1" t="s">
        <v>12</v>
      </c>
      <c r="V25" s="1">
        <v>202012</v>
      </c>
      <c r="W25" s="1">
        <v>18200</v>
      </c>
      <c r="X25" s="1">
        <v>94.77</v>
      </c>
      <c r="Y25" s="1" t="s">
        <v>9</v>
      </c>
      <c r="AA25" s="1">
        <v>202012</v>
      </c>
      <c r="AB25" s="1">
        <v>18201</v>
      </c>
      <c r="AC25" s="1">
        <v>-4.79</v>
      </c>
      <c r="AD25" s="1" t="s">
        <v>8</v>
      </c>
      <c r="AF25" s="1">
        <v>202012</v>
      </c>
      <c r="AG25" s="1">
        <v>18000</v>
      </c>
      <c r="AH25" s="1">
        <v>102.71</v>
      </c>
      <c r="AI25" s="1" t="s">
        <v>9</v>
      </c>
      <c r="AK25" s="1">
        <v>202012</v>
      </c>
      <c r="AL25" s="1">
        <v>18100</v>
      </c>
      <c r="AM25" s="1">
        <v>0.05</v>
      </c>
      <c r="AN25" s="1" t="s">
        <v>8</v>
      </c>
      <c r="AP25" s="1">
        <v>202011</v>
      </c>
      <c r="AQ25" s="1">
        <v>12300</v>
      </c>
      <c r="AR25" s="1">
        <v>14.97</v>
      </c>
      <c r="AS25" s="1" t="s">
        <v>8</v>
      </c>
      <c r="AU25" s="1">
        <v>202011</v>
      </c>
      <c r="AV25" s="1">
        <v>12500</v>
      </c>
      <c r="AW25" s="1">
        <v>7.58</v>
      </c>
      <c r="AX25" s="1" t="s">
        <v>8</v>
      </c>
      <c r="AZ25" s="1">
        <v>202011</v>
      </c>
      <c r="BA25" s="1">
        <v>12201</v>
      </c>
      <c r="BB25" s="1">
        <v>214199</v>
      </c>
      <c r="BC25" s="1" t="s">
        <v>224</v>
      </c>
      <c r="BE25" s="1">
        <v>202011</v>
      </c>
      <c r="BF25" s="1">
        <v>12401</v>
      </c>
      <c r="BG25" s="1">
        <v>492449</v>
      </c>
      <c r="BH25" s="1" t="s">
        <v>224</v>
      </c>
      <c r="BK25" s="1">
        <v>202101</v>
      </c>
      <c r="BL25" s="1">
        <v>16600</v>
      </c>
      <c r="BM25" s="1">
        <v>1.125</v>
      </c>
      <c r="BN25" s="1" t="s">
        <v>8</v>
      </c>
      <c r="BP25" s="1">
        <v>202011</v>
      </c>
      <c r="BQ25" s="1">
        <v>19400</v>
      </c>
      <c r="BR25" s="1">
        <v>3.75</v>
      </c>
      <c r="BS25" s="1" t="s">
        <v>8</v>
      </c>
      <c r="BU25" s="1">
        <v>202101</v>
      </c>
      <c r="BV25" s="1" t="s">
        <v>490</v>
      </c>
      <c r="BW25" s="1">
        <v>20</v>
      </c>
      <c r="BX25" s="6" t="s">
        <v>466</v>
      </c>
    </row>
    <row r="26" spans="1:76">
      <c r="A26" s="1">
        <v>20220610</v>
      </c>
      <c r="B26" s="1">
        <v>1006604832</v>
      </c>
      <c r="D26" s="1">
        <v>202012</v>
      </c>
      <c r="E26" s="1">
        <v>6193903796</v>
      </c>
      <c r="G26" s="1">
        <v>201803</v>
      </c>
      <c r="H26" s="1">
        <v>19600</v>
      </c>
      <c r="I26" s="1">
        <v>3.41</v>
      </c>
      <c r="J26" s="1" t="s">
        <v>8</v>
      </c>
      <c r="L26" s="1">
        <v>201803</v>
      </c>
      <c r="M26" s="1">
        <v>19700</v>
      </c>
      <c r="N26" s="1">
        <v>153442</v>
      </c>
      <c r="O26" s="1" t="s">
        <v>11</v>
      </c>
      <c r="Q26" s="1">
        <v>201803</v>
      </c>
      <c r="R26" s="1">
        <v>19750</v>
      </c>
      <c r="S26" s="1">
        <v>6508</v>
      </c>
      <c r="T26" s="1" t="s">
        <v>12</v>
      </c>
      <c r="V26" s="1">
        <v>202011</v>
      </c>
      <c r="W26" s="1">
        <v>18200</v>
      </c>
      <c r="X26" s="1">
        <v>93.84</v>
      </c>
      <c r="Y26" s="1" t="s">
        <v>9</v>
      </c>
      <c r="AA26" s="1">
        <v>202011</v>
      </c>
      <c r="AB26" s="1">
        <v>18201</v>
      </c>
      <c r="AC26" s="1">
        <v>-5.9</v>
      </c>
      <c r="AD26" s="1" t="s">
        <v>8</v>
      </c>
      <c r="AF26" s="1">
        <v>202011</v>
      </c>
      <c r="AG26" s="1">
        <v>18000</v>
      </c>
      <c r="AH26" s="1">
        <v>102.69</v>
      </c>
      <c r="AI26" s="1" t="s">
        <v>9</v>
      </c>
      <c r="AK26" s="1">
        <v>202011</v>
      </c>
      <c r="AL26" s="1">
        <v>18100</v>
      </c>
      <c r="AM26" s="1">
        <v>0.09</v>
      </c>
      <c r="AN26" s="1" t="s">
        <v>8</v>
      </c>
      <c r="AP26" s="1">
        <v>202010</v>
      </c>
      <c r="AQ26" s="1">
        <v>12300</v>
      </c>
      <c r="AR26" s="1">
        <v>13.44</v>
      </c>
      <c r="AS26" s="1" t="s">
        <v>8</v>
      </c>
      <c r="AU26" s="1">
        <v>202010</v>
      </c>
      <c r="AV26" s="1">
        <v>12500</v>
      </c>
      <c r="AW26" s="1">
        <v>7.02</v>
      </c>
      <c r="AX26" s="1" t="s">
        <v>8</v>
      </c>
      <c r="AZ26" s="1">
        <v>202010</v>
      </c>
      <c r="BA26" s="1">
        <v>12201</v>
      </c>
      <c r="BB26" s="1">
        <v>210614</v>
      </c>
      <c r="BC26" s="1" t="s">
        <v>224</v>
      </c>
      <c r="BE26" s="1">
        <v>202010</v>
      </c>
      <c r="BF26" s="1">
        <v>12401</v>
      </c>
      <c r="BG26" s="1">
        <v>486915</v>
      </c>
      <c r="BH26" s="1" t="s">
        <v>224</v>
      </c>
      <c r="BK26" s="1">
        <v>202012</v>
      </c>
      <c r="BL26" s="1">
        <v>16600</v>
      </c>
      <c r="BM26" s="1">
        <v>1.125</v>
      </c>
      <c r="BN26" s="1" t="s">
        <v>8</v>
      </c>
      <c r="BP26" s="1">
        <v>202010</v>
      </c>
      <c r="BQ26" s="1">
        <v>19400</v>
      </c>
      <c r="BR26" s="1">
        <v>3.8</v>
      </c>
      <c r="BS26" s="1" t="s">
        <v>8</v>
      </c>
      <c r="BU26" s="1">
        <v>202012</v>
      </c>
      <c r="BV26" s="1" t="s">
        <v>491</v>
      </c>
      <c r="BW26" s="1">
        <v>23</v>
      </c>
      <c r="BX26" s="6" t="s">
        <v>466</v>
      </c>
    </row>
    <row r="27" spans="1:76">
      <c r="A27" s="1">
        <v>20220602</v>
      </c>
      <c r="B27" s="1">
        <v>1137226058</v>
      </c>
      <c r="D27" s="1">
        <v>202011</v>
      </c>
      <c r="E27" s="1">
        <v>4803719523</v>
      </c>
      <c r="G27" s="1">
        <v>201712</v>
      </c>
      <c r="H27" s="1">
        <v>19600</v>
      </c>
      <c r="I27" s="1">
        <v>3.71</v>
      </c>
      <c r="J27" s="1" t="s">
        <v>8</v>
      </c>
      <c r="L27" s="1">
        <v>201712</v>
      </c>
      <c r="M27" s="1">
        <v>19700</v>
      </c>
      <c r="N27" s="1">
        <v>156516</v>
      </c>
      <c r="O27" s="1" t="s">
        <v>11</v>
      </c>
      <c r="Q27" s="1">
        <v>201712</v>
      </c>
      <c r="R27" s="1">
        <v>19750</v>
      </c>
      <c r="S27" s="1">
        <v>6641</v>
      </c>
      <c r="T27" s="1" t="s">
        <v>12</v>
      </c>
      <c r="V27" s="1">
        <v>202010</v>
      </c>
      <c r="W27" s="1">
        <v>18200</v>
      </c>
      <c r="X27" s="1">
        <v>93.17</v>
      </c>
      <c r="Y27" s="1" t="s">
        <v>9</v>
      </c>
      <c r="AA27" s="1">
        <v>202010</v>
      </c>
      <c r="AB27" s="1">
        <v>18201</v>
      </c>
      <c r="AC27" s="1">
        <v>-7.28</v>
      </c>
      <c r="AD27" s="1" t="s">
        <v>8</v>
      </c>
      <c r="AF27" s="1">
        <v>202010</v>
      </c>
      <c r="AG27" s="1">
        <v>18000</v>
      </c>
      <c r="AH27" s="1">
        <v>102.75</v>
      </c>
      <c r="AI27" s="1" t="s">
        <v>9</v>
      </c>
      <c r="AK27" s="1">
        <v>202010</v>
      </c>
      <c r="AL27" s="1">
        <v>18100</v>
      </c>
      <c r="AM27" s="1">
        <v>-0.26</v>
      </c>
      <c r="AN27" s="1" t="s">
        <v>8</v>
      </c>
      <c r="AP27" s="1">
        <v>202009</v>
      </c>
      <c r="AQ27" s="1">
        <v>12300</v>
      </c>
      <c r="AR27" s="1">
        <v>11.79</v>
      </c>
      <c r="AS27" s="1" t="s">
        <v>8</v>
      </c>
      <c r="AU27" s="1">
        <v>202009</v>
      </c>
      <c r="AV27" s="1">
        <v>12500</v>
      </c>
      <c r="AW27" s="1">
        <v>7.04</v>
      </c>
      <c r="AX27" s="1" t="s">
        <v>8</v>
      </c>
      <c r="AZ27" s="1">
        <v>202009</v>
      </c>
      <c r="BA27" s="1">
        <v>12201</v>
      </c>
      <c r="BB27" s="1">
        <v>210117</v>
      </c>
      <c r="BC27" s="1" t="s">
        <v>224</v>
      </c>
      <c r="BE27" s="1">
        <v>202009</v>
      </c>
      <c r="BF27" s="1">
        <v>12401</v>
      </c>
      <c r="BG27" s="1">
        <v>485673</v>
      </c>
      <c r="BH27" s="1" t="s">
        <v>224</v>
      </c>
      <c r="BK27" s="1">
        <v>202011</v>
      </c>
      <c r="BL27" s="1">
        <v>16600</v>
      </c>
      <c r="BM27" s="1">
        <v>1.125</v>
      </c>
      <c r="BN27" s="1" t="s">
        <v>8</v>
      </c>
      <c r="BP27" s="1">
        <v>202009</v>
      </c>
      <c r="BQ27" s="1">
        <v>19400</v>
      </c>
      <c r="BR27" s="1">
        <v>3.83</v>
      </c>
      <c r="BS27" s="1" t="s">
        <v>8</v>
      </c>
      <c r="BU27" s="1">
        <v>202011</v>
      </c>
      <c r="BV27" s="1" t="s">
        <v>492</v>
      </c>
      <c r="BW27" s="1">
        <v>21</v>
      </c>
      <c r="BX27" s="6" t="s">
        <v>466</v>
      </c>
    </row>
    <row r="28" spans="1:76">
      <c r="A28" s="1">
        <v>20220527</v>
      </c>
      <c r="B28" s="1">
        <v>1110822632</v>
      </c>
      <c r="D28" s="1">
        <v>202010</v>
      </c>
      <c r="E28" s="1">
        <v>3399913838</v>
      </c>
      <c r="G28" s="1">
        <v>201709</v>
      </c>
      <c r="H28" s="1">
        <v>19600</v>
      </c>
      <c r="I28" s="1">
        <v>3.61</v>
      </c>
      <c r="J28" s="1" t="s">
        <v>8</v>
      </c>
      <c r="L28" s="1">
        <v>201709</v>
      </c>
      <c r="M28" s="1">
        <v>19700</v>
      </c>
      <c r="N28" s="1">
        <v>150431</v>
      </c>
      <c r="O28" s="1" t="s">
        <v>11</v>
      </c>
      <c r="Q28" s="1">
        <v>201709</v>
      </c>
      <c r="R28" s="1">
        <v>19750</v>
      </c>
      <c r="S28" s="1">
        <v>6385</v>
      </c>
      <c r="T28" s="1" t="s">
        <v>12</v>
      </c>
      <c r="V28" s="1">
        <v>202009</v>
      </c>
      <c r="W28" s="1">
        <v>18200</v>
      </c>
      <c r="X28" s="1">
        <v>93.86</v>
      </c>
      <c r="Y28" s="1" t="s">
        <v>9</v>
      </c>
      <c r="AA28" s="1">
        <v>202009</v>
      </c>
      <c r="AB28" s="1">
        <v>18201</v>
      </c>
      <c r="AC28" s="1">
        <v>-8.15</v>
      </c>
      <c r="AD28" s="1" t="s">
        <v>8</v>
      </c>
      <c r="AF28" s="1">
        <v>202009</v>
      </c>
      <c r="AG28" s="1">
        <v>18000</v>
      </c>
      <c r="AH28" s="1">
        <v>102.4</v>
      </c>
      <c r="AI28" s="1" t="s">
        <v>9</v>
      </c>
      <c r="AK28" s="1">
        <v>202009</v>
      </c>
      <c r="AL28" s="1">
        <v>18100</v>
      </c>
      <c r="AM28" s="1">
        <v>-0.57999999999999996</v>
      </c>
      <c r="AN28" s="1" t="s">
        <v>8</v>
      </c>
      <c r="AP28" s="1">
        <v>202008</v>
      </c>
      <c r="AQ28" s="1">
        <v>12300</v>
      </c>
      <c r="AR28" s="1">
        <v>11.34</v>
      </c>
      <c r="AS28" s="1" t="s">
        <v>8</v>
      </c>
      <c r="AU28" s="1">
        <v>202008</v>
      </c>
      <c r="AV28" s="1">
        <v>12500</v>
      </c>
      <c r="AW28" s="1">
        <v>6.72</v>
      </c>
      <c r="AX28" s="1" t="s">
        <v>8</v>
      </c>
      <c r="AZ28" s="1">
        <v>202008</v>
      </c>
      <c r="BA28" s="1">
        <v>12201</v>
      </c>
      <c r="BB28" s="1">
        <v>207795</v>
      </c>
      <c r="BC28" s="1" t="s">
        <v>224</v>
      </c>
      <c r="BE28" s="1">
        <v>202008</v>
      </c>
      <c r="BF28" s="1">
        <v>12401</v>
      </c>
      <c r="BG28" s="1">
        <v>483436</v>
      </c>
      <c r="BH28" s="1" t="s">
        <v>224</v>
      </c>
      <c r="BK28" s="1">
        <v>202010</v>
      </c>
      <c r="BL28" s="1">
        <v>16600</v>
      </c>
      <c r="BM28" s="1">
        <v>1.125</v>
      </c>
      <c r="BN28" s="1" t="s">
        <v>8</v>
      </c>
      <c r="BP28" s="1">
        <v>202008</v>
      </c>
      <c r="BQ28" s="1">
        <v>19400</v>
      </c>
      <c r="BR28" s="1">
        <v>3.99</v>
      </c>
      <c r="BS28" s="1" t="s">
        <v>8</v>
      </c>
      <c r="BU28" s="1">
        <v>202010</v>
      </c>
      <c r="BV28" s="1" t="s">
        <v>493</v>
      </c>
      <c r="BW28" s="1">
        <v>19</v>
      </c>
      <c r="BX28" s="6" t="s">
        <v>466</v>
      </c>
    </row>
    <row r="29" spans="1:76">
      <c r="A29" s="1">
        <v>20220520</v>
      </c>
      <c r="B29" s="1">
        <v>1132557887</v>
      </c>
      <c r="D29" s="1">
        <v>202009</v>
      </c>
      <c r="E29" s="1">
        <v>4371271025</v>
      </c>
      <c r="G29" s="1">
        <v>201706</v>
      </c>
      <c r="H29" s="1">
        <v>19600</v>
      </c>
      <c r="I29" s="1">
        <v>2.64</v>
      </c>
      <c r="J29" s="1" t="s">
        <v>8</v>
      </c>
      <c r="L29" s="1">
        <v>201706</v>
      </c>
      <c r="M29" s="1">
        <v>19700</v>
      </c>
      <c r="N29" s="1">
        <v>142223</v>
      </c>
      <c r="O29" s="1" t="s">
        <v>11</v>
      </c>
      <c r="Q29" s="1">
        <v>201706</v>
      </c>
      <c r="R29" s="1">
        <v>19750</v>
      </c>
      <c r="S29" s="1">
        <v>6039</v>
      </c>
      <c r="T29" s="1" t="s">
        <v>12</v>
      </c>
      <c r="V29" s="1">
        <v>202008</v>
      </c>
      <c r="W29" s="1">
        <v>18200</v>
      </c>
      <c r="X29" s="1">
        <v>93.89</v>
      </c>
      <c r="Y29" s="1" t="s">
        <v>9</v>
      </c>
      <c r="AA29" s="1">
        <v>202008</v>
      </c>
      <c r="AB29" s="1">
        <v>18201</v>
      </c>
      <c r="AC29" s="1">
        <v>-8.81</v>
      </c>
      <c r="AD29" s="1" t="s">
        <v>8</v>
      </c>
      <c r="AF29" s="1">
        <v>202008</v>
      </c>
      <c r="AG29" s="1">
        <v>18000</v>
      </c>
      <c r="AH29" s="1">
        <v>102.5</v>
      </c>
      <c r="AI29" s="1" t="s">
        <v>9</v>
      </c>
      <c r="AK29" s="1">
        <v>202008</v>
      </c>
      <c r="AL29" s="1">
        <v>18100</v>
      </c>
      <c r="AM29" s="1">
        <v>-0.33</v>
      </c>
      <c r="AN29" s="1" t="s">
        <v>8</v>
      </c>
      <c r="AP29" s="1">
        <v>202007</v>
      </c>
      <c r="AQ29" s="1">
        <v>12300</v>
      </c>
      <c r="AR29" s="1">
        <v>10.74</v>
      </c>
      <c r="AS29" s="1" t="s">
        <v>8</v>
      </c>
      <c r="AU29" s="1">
        <v>202007</v>
      </c>
      <c r="AV29" s="1">
        <v>12500</v>
      </c>
      <c r="AW29" s="1">
        <v>6.27</v>
      </c>
      <c r="AX29" s="1" t="s">
        <v>8</v>
      </c>
      <c r="AZ29" s="1">
        <v>202007</v>
      </c>
      <c r="BA29" s="1">
        <v>12201</v>
      </c>
      <c r="BB29" s="1">
        <v>203647</v>
      </c>
      <c r="BC29" s="1" t="s">
        <v>224</v>
      </c>
      <c r="BE29" s="1">
        <v>202007</v>
      </c>
      <c r="BF29" s="1">
        <v>12401</v>
      </c>
      <c r="BG29" s="1">
        <v>478654</v>
      </c>
      <c r="BH29" s="1" t="s">
        <v>224</v>
      </c>
      <c r="BK29" s="1">
        <v>202009</v>
      </c>
      <c r="BL29" s="1">
        <v>16600</v>
      </c>
      <c r="BM29" s="1">
        <v>1.125</v>
      </c>
      <c r="BN29" s="1" t="s">
        <v>8</v>
      </c>
      <c r="BP29" s="1">
        <v>202007</v>
      </c>
      <c r="BQ29" s="1">
        <v>19400</v>
      </c>
      <c r="BR29" s="1">
        <v>4</v>
      </c>
      <c r="BS29" s="1" t="s">
        <v>8</v>
      </c>
      <c r="BU29" s="1">
        <v>202009</v>
      </c>
      <c r="BV29" s="1" t="s">
        <v>494</v>
      </c>
      <c r="BW29" s="1">
        <v>22</v>
      </c>
      <c r="BX29" s="6" t="s">
        <v>466</v>
      </c>
    </row>
    <row r="30" spans="1:76">
      <c r="A30" s="1">
        <v>20220513</v>
      </c>
      <c r="B30" s="1">
        <v>1211561225</v>
      </c>
      <c r="D30" s="1">
        <v>202008</v>
      </c>
      <c r="E30" s="1">
        <v>4859879018</v>
      </c>
      <c r="G30" s="1">
        <v>201703</v>
      </c>
      <c r="H30" s="1">
        <v>19600</v>
      </c>
      <c r="I30" s="1">
        <v>3.24</v>
      </c>
      <c r="J30" s="1" t="s">
        <v>8</v>
      </c>
      <c r="L30" s="1">
        <v>201703</v>
      </c>
      <c r="M30" s="1">
        <v>19700</v>
      </c>
      <c r="N30" s="1">
        <v>141610</v>
      </c>
      <c r="O30" s="1" t="s">
        <v>11</v>
      </c>
      <c r="Q30" s="1">
        <v>201703</v>
      </c>
      <c r="R30" s="1">
        <v>19750</v>
      </c>
      <c r="S30" s="1">
        <v>6015</v>
      </c>
      <c r="T30" s="1" t="s">
        <v>12</v>
      </c>
      <c r="V30" s="1">
        <v>202007</v>
      </c>
      <c r="W30" s="1">
        <v>18200</v>
      </c>
      <c r="X30" s="1">
        <v>93.31</v>
      </c>
      <c r="Y30" s="1" t="s">
        <v>9</v>
      </c>
      <c r="AA30" s="1">
        <v>202007</v>
      </c>
      <c r="AB30" s="1">
        <v>18201</v>
      </c>
      <c r="AC30" s="1">
        <v>-9</v>
      </c>
      <c r="AD30" s="1" t="s">
        <v>8</v>
      </c>
      <c r="AF30" s="1">
        <v>202007</v>
      </c>
      <c r="AG30" s="1">
        <v>18000</v>
      </c>
      <c r="AH30" s="1">
        <v>102.34</v>
      </c>
      <c r="AI30" s="1" t="s">
        <v>9</v>
      </c>
      <c r="AK30" s="1">
        <v>202007</v>
      </c>
      <c r="AL30" s="1">
        <v>18100</v>
      </c>
      <c r="AM30" s="1">
        <v>-0.51</v>
      </c>
      <c r="AN30" s="1" t="s">
        <v>8</v>
      </c>
      <c r="AP30" s="1">
        <v>202006</v>
      </c>
      <c r="AQ30" s="1">
        <v>12300</v>
      </c>
      <c r="AR30" s="1">
        <v>9.68</v>
      </c>
      <c r="AS30" s="1" t="s">
        <v>8</v>
      </c>
      <c r="AU30" s="1">
        <v>202006</v>
      </c>
      <c r="AV30" s="1">
        <v>12500</v>
      </c>
      <c r="AW30" s="1">
        <v>5.32</v>
      </c>
      <c r="AX30" s="1" t="s">
        <v>8</v>
      </c>
      <c r="AZ30" s="1">
        <v>202006</v>
      </c>
      <c r="BA30" s="1">
        <v>12201</v>
      </c>
      <c r="BB30" s="1">
        <v>200827</v>
      </c>
      <c r="BC30" s="1" t="s">
        <v>224</v>
      </c>
      <c r="BE30" s="1">
        <v>202006</v>
      </c>
      <c r="BF30" s="1">
        <v>12401</v>
      </c>
      <c r="BG30" s="1">
        <v>474773</v>
      </c>
      <c r="BH30" s="1" t="s">
        <v>224</v>
      </c>
      <c r="BK30" s="1">
        <v>202008</v>
      </c>
      <c r="BL30" s="1">
        <v>16600</v>
      </c>
      <c r="BM30" s="1">
        <v>1.125</v>
      </c>
      <c r="BN30" s="1" t="s">
        <v>8</v>
      </c>
      <c r="BP30" s="1">
        <v>202006</v>
      </c>
      <c r="BQ30" s="1">
        <v>19400</v>
      </c>
      <c r="BR30" s="1">
        <v>3.96</v>
      </c>
      <c r="BS30" s="1" t="s">
        <v>8</v>
      </c>
      <c r="BU30" s="1">
        <v>202008</v>
      </c>
      <c r="BV30" s="1" t="s">
        <v>495</v>
      </c>
      <c r="BW30" s="1">
        <v>21</v>
      </c>
      <c r="BX30" s="6" t="s">
        <v>466</v>
      </c>
    </row>
    <row r="31" spans="1:76">
      <c r="A31" s="1">
        <v>20220506</v>
      </c>
      <c r="B31" s="1">
        <v>884352980</v>
      </c>
      <c r="D31" s="1">
        <v>202007</v>
      </c>
      <c r="E31" s="1">
        <v>5323868121</v>
      </c>
      <c r="G31" s="1">
        <v>201612</v>
      </c>
      <c r="H31" s="1">
        <v>19600</v>
      </c>
      <c r="I31" s="1">
        <v>3.92</v>
      </c>
      <c r="J31" s="1" t="s">
        <v>8</v>
      </c>
      <c r="L31" s="1">
        <v>201612</v>
      </c>
      <c r="M31" s="1">
        <v>19700</v>
      </c>
      <c r="N31" s="1">
        <v>144128</v>
      </c>
      <c r="O31" s="1" t="s">
        <v>11</v>
      </c>
      <c r="Q31" s="1">
        <v>201612</v>
      </c>
      <c r="R31" s="1">
        <v>19750</v>
      </c>
      <c r="S31" s="1">
        <v>6124</v>
      </c>
      <c r="T31" s="1" t="s">
        <v>12</v>
      </c>
      <c r="V31" s="1">
        <v>202006</v>
      </c>
      <c r="W31" s="1">
        <v>18200</v>
      </c>
      <c r="X31" s="1">
        <v>92.68</v>
      </c>
      <c r="Y31" s="1" t="s">
        <v>9</v>
      </c>
      <c r="AA31" s="1">
        <v>202006</v>
      </c>
      <c r="AB31" s="1">
        <v>18201</v>
      </c>
      <c r="AC31" s="1">
        <v>-10.31</v>
      </c>
      <c r="AD31" s="1" t="s">
        <v>8</v>
      </c>
      <c r="AF31" s="1">
        <v>202006</v>
      </c>
      <c r="AG31" s="1">
        <v>18000</v>
      </c>
      <c r="AH31" s="1">
        <v>102.21</v>
      </c>
      <c r="AI31" s="1" t="s">
        <v>9</v>
      </c>
      <c r="AK31" s="1">
        <v>202006</v>
      </c>
      <c r="AL31" s="1">
        <v>18100</v>
      </c>
      <c r="AM31" s="1">
        <v>-0.75</v>
      </c>
      <c r="AN31" s="1" t="s">
        <v>8</v>
      </c>
      <c r="AP31" s="1">
        <v>202005</v>
      </c>
      <c r="AQ31" s="1">
        <v>12300</v>
      </c>
      <c r="AR31" s="1">
        <v>9.4600000000000009</v>
      </c>
      <c r="AS31" s="1" t="s">
        <v>8</v>
      </c>
      <c r="AU31" s="1">
        <v>202005</v>
      </c>
      <c r="AV31" s="1">
        <v>12500</v>
      </c>
      <c r="AW31" s="1">
        <v>4.96</v>
      </c>
      <c r="AX31" s="1" t="s">
        <v>8</v>
      </c>
      <c r="AZ31" s="1">
        <v>202005</v>
      </c>
      <c r="BA31" s="1">
        <v>12201</v>
      </c>
      <c r="BB31" s="1">
        <v>197799</v>
      </c>
      <c r="BC31" s="1" t="s">
        <v>224</v>
      </c>
      <c r="BE31" s="1">
        <v>202005</v>
      </c>
      <c r="BF31" s="1">
        <v>12401</v>
      </c>
      <c r="BG31" s="1">
        <v>471164</v>
      </c>
      <c r="BH31" s="1" t="s">
        <v>224</v>
      </c>
      <c r="BK31" s="1">
        <v>202007</v>
      </c>
      <c r="BL31" s="1">
        <v>16600</v>
      </c>
      <c r="BM31" s="1">
        <v>1.125</v>
      </c>
      <c r="BN31" s="1" t="s">
        <v>8</v>
      </c>
      <c r="BP31" s="1">
        <v>202005</v>
      </c>
      <c r="BQ31" s="1">
        <v>19400</v>
      </c>
      <c r="BR31" s="1">
        <v>4.07</v>
      </c>
      <c r="BS31" s="1" t="s">
        <v>8</v>
      </c>
      <c r="BU31" s="1">
        <v>202007</v>
      </c>
      <c r="BV31" s="1" t="s">
        <v>496</v>
      </c>
      <c r="BW31" s="1">
        <v>23</v>
      </c>
      <c r="BX31" s="6" t="s">
        <v>466</v>
      </c>
    </row>
    <row r="32" spans="1:76">
      <c r="A32" s="1">
        <v>20220429</v>
      </c>
      <c r="B32" s="1">
        <v>1400838714</v>
      </c>
      <c r="D32" s="1">
        <v>202006</v>
      </c>
      <c r="E32" s="1">
        <v>3937620507</v>
      </c>
      <c r="G32" s="1">
        <v>201609</v>
      </c>
      <c r="H32" s="1">
        <v>19600</v>
      </c>
      <c r="I32" s="1">
        <v>3</v>
      </c>
      <c r="J32" s="1" t="s">
        <v>8</v>
      </c>
      <c r="L32" s="1">
        <v>201609</v>
      </c>
      <c r="M32" s="1">
        <v>19700</v>
      </c>
      <c r="N32" s="1">
        <v>138351</v>
      </c>
      <c r="O32" s="1" t="s">
        <v>11</v>
      </c>
      <c r="Q32" s="1">
        <v>201609</v>
      </c>
      <c r="R32" s="1">
        <v>19750</v>
      </c>
      <c r="S32" s="1">
        <v>5882</v>
      </c>
      <c r="T32" s="1" t="s">
        <v>12</v>
      </c>
      <c r="V32" s="1">
        <v>202005</v>
      </c>
      <c r="W32" s="1">
        <v>18200</v>
      </c>
      <c r="X32" s="1">
        <v>91.45</v>
      </c>
      <c r="Y32" s="1" t="s">
        <v>9</v>
      </c>
      <c r="AA32" s="1">
        <v>202005</v>
      </c>
      <c r="AB32" s="1">
        <v>18201</v>
      </c>
      <c r="AC32" s="1">
        <v>-12.19</v>
      </c>
      <c r="AD32" s="1" t="s">
        <v>8</v>
      </c>
      <c r="AF32" s="1">
        <v>202005</v>
      </c>
      <c r="AG32" s="1">
        <v>18000</v>
      </c>
      <c r="AH32" s="1">
        <v>101.4</v>
      </c>
      <c r="AI32" s="1" t="s">
        <v>9</v>
      </c>
      <c r="AK32" s="1">
        <v>202005</v>
      </c>
      <c r="AL32" s="1">
        <v>18100</v>
      </c>
      <c r="AM32" s="1">
        <v>-1.21</v>
      </c>
      <c r="AN32" s="1" t="s">
        <v>8</v>
      </c>
      <c r="AP32" s="1">
        <v>202004</v>
      </c>
      <c r="AQ32" s="1">
        <v>12300</v>
      </c>
      <c r="AR32" s="1">
        <v>7.48</v>
      </c>
      <c r="AS32" s="1" t="s">
        <v>8</v>
      </c>
      <c r="AU32" s="1">
        <v>202004</v>
      </c>
      <c r="AV32" s="1">
        <v>12500</v>
      </c>
      <c r="AW32" s="1">
        <v>4.18</v>
      </c>
      <c r="AX32" s="1" t="s">
        <v>8</v>
      </c>
      <c r="AZ32" s="1">
        <v>202004</v>
      </c>
      <c r="BA32" s="1">
        <v>12201</v>
      </c>
      <c r="BB32" s="1">
        <v>196305</v>
      </c>
      <c r="BC32" s="1" t="s">
        <v>224</v>
      </c>
      <c r="BE32" s="1">
        <v>202004</v>
      </c>
      <c r="BF32" s="1">
        <v>12401</v>
      </c>
      <c r="BG32" s="1">
        <v>469869</v>
      </c>
      <c r="BH32" s="1" t="s">
        <v>224</v>
      </c>
      <c r="BK32" s="1">
        <v>202006</v>
      </c>
      <c r="BL32" s="1">
        <v>16600</v>
      </c>
      <c r="BM32" s="1">
        <v>1.125</v>
      </c>
      <c r="BN32" s="1" t="s">
        <v>8</v>
      </c>
      <c r="BP32" s="1">
        <v>202004</v>
      </c>
      <c r="BQ32" s="1">
        <v>19400</v>
      </c>
      <c r="BR32" s="1">
        <v>4.03</v>
      </c>
      <c r="BS32" s="1" t="s">
        <v>8</v>
      </c>
      <c r="BU32" s="1">
        <v>202006</v>
      </c>
      <c r="BV32" s="1" t="s">
        <v>497</v>
      </c>
      <c r="BW32" s="1">
        <v>20</v>
      </c>
      <c r="BX32" s="6" t="s">
        <v>466</v>
      </c>
    </row>
    <row r="33" spans="1:76">
      <c r="A33" s="1">
        <v>20220422</v>
      </c>
      <c r="B33" s="1">
        <v>1285635158</v>
      </c>
      <c r="D33" s="1">
        <v>202005</v>
      </c>
      <c r="E33" s="1">
        <v>3572028204</v>
      </c>
      <c r="G33" s="1">
        <v>201606</v>
      </c>
      <c r="H33" s="1">
        <v>19600</v>
      </c>
      <c r="I33" s="1">
        <v>1.69</v>
      </c>
      <c r="J33" s="1" t="s">
        <v>8</v>
      </c>
      <c r="L33" s="1">
        <v>201606</v>
      </c>
      <c r="M33" s="1">
        <v>19700</v>
      </c>
      <c r="N33" s="1">
        <v>131157</v>
      </c>
      <c r="O33" s="1" t="s">
        <v>11</v>
      </c>
      <c r="Q33" s="1">
        <v>201606</v>
      </c>
      <c r="R33" s="1">
        <v>19750</v>
      </c>
      <c r="S33" s="1">
        <v>5580</v>
      </c>
      <c r="T33" s="1" t="s">
        <v>12</v>
      </c>
      <c r="V33" s="1">
        <v>202004</v>
      </c>
      <c r="W33" s="1">
        <v>18200</v>
      </c>
      <c r="X33" s="1">
        <v>91.91</v>
      </c>
      <c r="Y33" s="1" t="s">
        <v>9</v>
      </c>
      <c r="AA33" s="1">
        <v>202004</v>
      </c>
      <c r="AB33" s="1">
        <v>18201</v>
      </c>
      <c r="AC33" s="1">
        <v>-11.22</v>
      </c>
      <c r="AD33" s="1" t="s">
        <v>8</v>
      </c>
      <c r="AF33" s="1">
        <v>202004</v>
      </c>
      <c r="AG33" s="1">
        <v>18000</v>
      </c>
      <c r="AH33" s="1">
        <v>101.51</v>
      </c>
      <c r="AI33" s="1" t="s">
        <v>9</v>
      </c>
      <c r="AK33" s="1">
        <v>202004</v>
      </c>
      <c r="AL33" s="1">
        <v>18100</v>
      </c>
      <c r="AM33" s="1">
        <v>-0.97</v>
      </c>
      <c r="AN33" s="1" t="s">
        <v>8</v>
      </c>
      <c r="AP33" s="1">
        <v>202003</v>
      </c>
      <c r="AQ33" s="1">
        <v>12300</v>
      </c>
      <c r="AR33" s="1">
        <v>7.4</v>
      </c>
      <c r="AS33" s="1" t="s">
        <v>8</v>
      </c>
      <c r="AU33" s="1">
        <v>202003</v>
      </c>
      <c r="AV33" s="1">
        <v>12500</v>
      </c>
      <c r="AW33" s="1">
        <v>4.4800000000000004</v>
      </c>
      <c r="AX33" s="1" t="s">
        <v>8</v>
      </c>
      <c r="AZ33" s="1">
        <v>202003</v>
      </c>
      <c r="BA33" s="1">
        <v>12201</v>
      </c>
      <c r="BB33" s="1">
        <v>194377</v>
      </c>
      <c r="BC33" s="1" t="s">
        <v>224</v>
      </c>
      <c r="BE33" s="1">
        <v>202003</v>
      </c>
      <c r="BF33" s="1">
        <v>12401</v>
      </c>
      <c r="BG33" s="1">
        <v>467536</v>
      </c>
      <c r="BH33" s="1" t="s">
        <v>224</v>
      </c>
      <c r="BK33" s="1">
        <v>202005</v>
      </c>
      <c r="BL33" s="1">
        <v>16600</v>
      </c>
      <c r="BM33" s="1">
        <v>1.125</v>
      </c>
      <c r="BN33" s="1" t="s">
        <v>8</v>
      </c>
      <c r="BP33" s="1">
        <v>202003</v>
      </c>
      <c r="BQ33" s="1">
        <v>19400</v>
      </c>
      <c r="BR33" s="1">
        <v>3.72</v>
      </c>
      <c r="BS33" s="1" t="s">
        <v>8</v>
      </c>
      <c r="BU33" s="1">
        <v>202005</v>
      </c>
      <c r="BV33" s="1" t="s">
        <v>498</v>
      </c>
      <c r="BW33" s="1">
        <v>20</v>
      </c>
      <c r="BX33" s="6" t="s">
        <v>466</v>
      </c>
    </row>
    <row r="34" spans="1:76">
      <c r="A34" s="1">
        <v>20220415</v>
      </c>
      <c r="B34" s="1">
        <v>1384056388</v>
      </c>
      <c r="D34" s="1">
        <v>202004</v>
      </c>
      <c r="E34" s="1">
        <v>3314570423</v>
      </c>
      <c r="G34" s="1">
        <v>201603</v>
      </c>
      <c r="H34" s="1">
        <v>19600</v>
      </c>
      <c r="I34" s="1">
        <v>-0.09</v>
      </c>
      <c r="J34" s="1" t="s">
        <v>8</v>
      </c>
      <c r="L34" s="1">
        <v>201603</v>
      </c>
      <c r="M34" s="1">
        <v>19700</v>
      </c>
      <c r="N34" s="1">
        <v>129366</v>
      </c>
      <c r="O34" s="1" t="s">
        <v>11</v>
      </c>
      <c r="Q34" s="1">
        <v>201603</v>
      </c>
      <c r="R34" s="1">
        <v>19750</v>
      </c>
      <c r="S34" s="1">
        <v>5505</v>
      </c>
      <c r="T34" s="1" t="s">
        <v>12</v>
      </c>
      <c r="V34" s="1">
        <v>202003</v>
      </c>
      <c r="W34" s="1">
        <v>18200</v>
      </c>
      <c r="X34" s="1">
        <v>95.33</v>
      </c>
      <c r="Y34" s="1" t="s">
        <v>9</v>
      </c>
      <c r="AA34" s="1">
        <v>202003</v>
      </c>
      <c r="AB34" s="1">
        <v>18201</v>
      </c>
      <c r="AC34" s="1">
        <v>-7.51</v>
      </c>
      <c r="AD34" s="1" t="s">
        <v>8</v>
      </c>
      <c r="AF34" s="1">
        <v>202003</v>
      </c>
      <c r="AG34" s="1">
        <v>18000</v>
      </c>
      <c r="AH34" s="1">
        <v>101.71</v>
      </c>
      <c r="AI34" s="1" t="s">
        <v>9</v>
      </c>
      <c r="AK34" s="1">
        <v>202003</v>
      </c>
      <c r="AL34" s="1">
        <v>18100</v>
      </c>
      <c r="AM34" s="1">
        <v>-0.03</v>
      </c>
      <c r="AN34" s="1" t="s">
        <v>8</v>
      </c>
      <c r="AP34" s="1">
        <v>202002</v>
      </c>
      <c r="AQ34" s="1">
        <v>12300</v>
      </c>
      <c r="AR34" s="1">
        <v>7.43</v>
      </c>
      <c r="AS34" s="1" t="s">
        <v>8</v>
      </c>
      <c r="AU34" s="1">
        <v>202002</v>
      </c>
      <c r="AV34" s="1">
        <v>12500</v>
      </c>
      <c r="AW34" s="1">
        <v>4.4800000000000004</v>
      </c>
      <c r="AX34" s="1" t="s">
        <v>8</v>
      </c>
      <c r="AZ34" s="1">
        <v>202002</v>
      </c>
      <c r="BA34" s="1">
        <v>12201</v>
      </c>
      <c r="BB34" s="1">
        <v>193608</v>
      </c>
      <c r="BC34" s="1" t="s">
        <v>224</v>
      </c>
      <c r="BE34" s="1">
        <v>202002</v>
      </c>
      <c r="BF34" s="1">
        <v>12401</v>
      </c>
      <c r="BG34" s="1">
        <v>466110</v>
      </c>
      <c r="BH34" s="1" t="s">
        <v>224</v>
      </c>
      <c r="BK34" s="1">
        <v>202004</v>
      </c>
      <c r="BL34" s="1">
        <v>16600</v>
      </c>
      <c r="BM34" s="1">
        <v>1.125</v>
      </c>
      <c r="BN34" s="1" t="s">
        <v>8</v>
      </c>
      <c r="BP34" s="1">
        <v>202002</v>
      </c>
      <c r="BQ34" s="1">
        <v>19400</v>
      </c>
      <c r="BR34" s="1">
        <v>3.7</v>
      </c>
      <c r="BS34" s="1" t="s">
        <v>8</v>
      </c>
      <c r="BU34" s="1">
        <v>202004</v>
      </c>
      <c r="BV34" s="1" t="s">
        <v>499</v>
      </c>
      <c r="BW34" s="1">
        <v>20</v>
      </c>
      <c r="BX34" s="6" t="s">
        <v>466</v>
      </c>
    </row>
    <row r="35" spans="1:76">
      <c r="A35" s="1">
        <v>20220408</v>
      </c>
      <c r="B35" s="1">
        <v>842003015</v>
      </c>
      <c r="D35" s="1">
        <v>202003</v>
      </c>
      <c r="E35" s="1">
        <v>4274131282</v>
      </c>
      <c r="G35" s="1">
        <v>201512</v>
      </c>
      <c r="H35" s="1">
        <v>19600</v>
      </c>
      <c r="I35" s="1">
        <v>-0.2</v>
      </c>
      <c r="J35" s="1" t="s">
        <v>8</v>
      </c>
      <c r="L35" s="1">
        <v>201512</v>
      </c>
      <c r="M35" s="1">
        <v>19700</v>
      </c>
      <c r="N35" s="1">
        <v>133778</v>
      </c>
      <c r="O35" s="1" t="s">
        <v>11</v>
      </c>
      <c r="Q35" s="1">
        <v>201512</v>
      </c>
      <c r="R35" s="1">
        <v>19750</v>
      </c>
      <c r="S35" s="1">
        <v>5698</v>
      </c>
      <c r="T35" s="1" t="s">
        <v>12</v>
      </c>
      <c r="V35" s="1">
        <v>202002</v>
      </c>
      <c r="W35" s="1">
        <v>18200</v>
      </c>
      <c r="X35" s="1">
        <v>97.99</v>
      </c>
      <c r="Y35" s="1" t="s">
        <v>9</v>
      </c>
      <c r="AA35" s="1">
        <v>202002</v>
      </c>
      <c r="AB35" s="1">
        <v>18201</v>
      </c>
      <c r="AC35" s="1">
        <v>-4.4800000000000004</v>
      </c>
      <c r="AD35" s="1" t="s">
        <v>8</v>
      </c>
      <c r="AF35" s="1">
        <v>202002</v>
      </c>
      <c r="AG35" s="1">
        <v>18000</v>
      </c>
      <c r="AH35" s="1">
        <v>102.17</v>
      </c>
      <c r="AI35" s="1" t="s">
        <v>9</v>
      </c>
      <c r="AK35" s="1">
        <v>202002</v>
      </c>
      <c r="AL35" s="1">
        <v>18100</v>
      </c>
      <c r="AM35" s="1">
        <v>-0.21</v>
      </c>
      <c r="AN35" s="1" t="s">
        <v>8</v>
      </c>
      <c r="AP35" s="1">
        <v>202001</v>
      </c>
      <c r="AQ35" s="1">
        <v>12300</v>
      </c>
      <c r="AR35" s="1">
        <v>7.23</v>
      </c>
      <c r="AS35" s="1" t="s">
        <v>8</v>
      </c>
      <c r="AU35" s="1">
        <v>202001</v>
      </c>
      <c r="AV35" s="1">
        <v>12500</v>
      </c>
      <c r="AW35" s="1">
        <v>4.5999999999999996</v>
      </c>
      <c r="AX35" s="1" t="s">
        <v>8</v>
      </c>
      <c r="AZ35" s="1">
        <v>202001</v>
      </c>
      <c r="BA35" s="1">
        <v>12201</v>
      </c>
      <c r="BB35" s="1">
        <v>192034</v>
      </c>
      <c r="BC35" s="1" t="s">
        <v>224</v>
      </c>
      <c r="BE35" s="1">
        <v>202001</v>
      </c>
      <c r="BF35" s="1">
        <v>12401</v>
      </c>
      <c r="BG35" s="1">
        <v>462595</v>
      </c>
      <c r="BH35" s="1" t="s">
        <v>224</v>
      </c>
      <c r="BK35" s="1">
        <v>202003</v>
      </c>
      <c r="BL35" s="1">
        <v>16600</v>
      </c>
      <c r="BM35" s="1">
        <v>1.125</v>
      </c>
      <c r="BN35" s="1" t="s">
        <v>8</v>
      </c>
      <c r="BP35" s="1">
        <v>202001</v>
      </c>
      <c r="BQ35" s="1">
        <v>19400</v>
      </c>
      <c r="BR35" s="1">
        <v>3.64</v>
      </c>
      <c r="BS35" s="1" t="s">
        <v>8</v>
      </c>
      <c r="BU35" s="1">
        <v>202003</v>
      </c>
      <c r="BV35" s="1" t="s">
        <v>500</v>
      </c>
      <c r="BW35" s="1">
        <v>22</v>
      </c>
      <c r="BX35" s="6" t="s">
        <v>466</v>
      </c>
    </row>
    <row r="36" spans="1:76">
      <c r="A36" s="1">
        <v>20220401</v>
      </c>
      <c r="B36" s="1">
        <v>1271994000</v>
      </c>
      <c r="D36" s="1">
        <v>202002</v>
      </c>
      <c r="E36" s="1">
        <v>2774410618</v>
      </c>
      <c r="G36" s="1">
        <v>201509</v>
      </c>
      <c r="H36" s="1">
        <v>19600</v>
      </c>
      <c r="I36" s="1">
        <v>-0.28000000000000003</v>
      </c>
      <c r="J36" s="1" t="s">
        <v>8</v>
      </c>
      <c r="L36" s="1">
        <v>201509</v>
      </c>
      <c r="M36" s="1">
        <v>19700</v>
      </c>
      <c r="N36" s="1">
        <v>133081</v>
      </c>
      <c r="O36" s="1" t="s">
        <v>11</v>
      </c>
      <c r="Q36" s="1">
        <v>201509</v>
      </c>
      <c r="R36" s="1">
        <v>19750</v>
      </c>
      <c r="S36" s="1">
        <v>5671</v>
      </c>
      <c r="T36" s="1" t="s">
        <v>12</v>
      </c>
      <c r="V36" s="1">
        <v>202001</v>
      </c>
      <c r="W36" s="1">
        <v>18200</v>
      </c>
      <c r="X36" s="1">
        <v>98.88</v>
      </c>
      <c r="Y36" s="1" t="s">
        <v>9</v>
      </c>
      <c r="AA36" s="1">
        <v>202001</v>
      </c>
      <c r="AB36" s="1">
        <v>18201</v>
      </c>
      <c r="AC36" s="1">
        <v>-3.32</v>
      </c>
      <c r="AD36" s="1" t="s">
        <v>8</v>
      </c>
      <c r="AF36" s="1">
        <v>202001</v>
      </c>
      <c r="AG36" s="1">
        <v>18000</v>
      </c>
      <c r="AH36" s="1">
        <v>103.28</v>
      </c>
      <c r="AI36" s="1" t="s">
        <v>9</v>
      </c>
      <c r="AK36" s="1">
        <v>202001</v>
      </c>
      <c r="AL36" s="1">
        <v>18100</v>
      </c>
      <c r="AM36" s="1">
        <v>1.86</v>
      </c>
      <c r="AN36" s="1" t="s">
        <v>8</v>
      </c>
      <c r="AP36" s="1">
        <v>201912</v>
      </c>
      <c r="AQ36" s="1">
        <v>12300</v>
      </c>
      <c r="AR36" s="1">
        <v>7.59</v>
      </c>
      <c r="AS36" s="1" t="s">
        <v>8</v>
      </c>
      <c r="AU36" s="1">
        <v>201912</v>
      </c>
      <c r="AV36" s="1">
        <v>12500</v>
      </c>
      <c r="AW36" s="1">
        <v>4.5199999999999996</v>
      </c>
      <c r="AX36" s="1" t="s">
        <v>8</v>
      </c>
      <c r="AZ36" s="1">
        <v>201912</v>
      </c>
      <c r="BA36" s="1">
        <v>12201</v>
      </c>
      <c r="BB36" s="1">
        <v>189014</v>
      </c>
      <c r="BC36" s="1" t="s">
        <v>224</v>
      </c>
      <c r="BE36" s="1">
        <v>201912</v>
      </c>
      <c r="BF36" s="1">
        <v>12401</v>
      </c>
      <c r="BG36" s="1">
        <v>458473</v>
      </c>
      <c r="BH36" s="1" t="s">
        <v>224</v>
      </c>
      <c r="BK36" s="1">
        <v>202002</v>
      </c>
      <c r="BL36" s="1">
        <v>16600</v>
      </c>
      <c r="BM36" s="1">
        <v>1.375</v>
      </c>
      <c r="BN36" s="1" t="s">
        <v>8</v>
      </c>
      <c r="BP36" s="1">
        <v>201912</v>
      </c>
      <c r="BQ36" s="1">
        <v>19400</v>
      </c>
      <c r="BR36" s="1">
        <v>3.67</v>
      </c>
      <c r="BS36" s="1" t="s">
        <v>8</v>
      </c>
      <c r="BU36" s="1">
        <v>202002</v>
      </c>
      <c r="BV36" s="1" t="s">
        <v>501</v>
      </c>
      <c r="BW36" s="1">
        <v>19</v>
      </c>
      <c r="BX36" s="6" t="s">
        <v>466</v>
      </c>
    </row>
    <row r="37" spans="1:76">
      <c r="A37" s="1">
        <v>20220325</v>
      </c>
      <c r="B37" s="1">
        <v>1353588102</v>
      </c>
      <c r="D37" s="1">
        <v>202001</v>
      </c>
      <c r="E37" s="1">
        <v>2357210077</v>
      </c>
      <c r="G37" s="1">
        <v>201506</v>
      </c>
      <c r="H37" s="1">
        <v>19600</v>
      </c>
      <c r="I37" s="1">
        <v>1.89</v>
      </c>
      <c r="J37" s="1" t="s">
        <v>8</v>
      </c>
      <c r="L37" s="1">
        <v>201506</v>
      </c>
      <c r="M37" s="1">
        <v>19700</v>
      </c>
      <c r="N37" s="1">
        <v>134159</v>
      </c>
      <c r="O37" s="1" t="s">
        <v>11</v>
      </c>
      <c r="Q37" s="1">
        <v>201506</v>
      </c>
      <c r="R37" s="1">
        <v>19750</v>
      </c>
      <c r="S37" s="1">
        <v>5719</v>
      </c>
      <c r="T37" s="1" t="s">
        <v>12</v>
      </c>
      <c r="V37" s="1">
        <v>201912</v>
      </c>
      <c r="W37" s="1">
        <v>18200</v>
      </c>
      <c r="X37" s="1">
        <v>99.54</v>
      </c>
      <c r="Y37" s="1" t="s">
        <v>9</v>
      </c>
      <c r="AA37" s="1">
        <v>201912</v>
      </c>
      <c r="AB37" s="1">
        <v>18201</v>
      </c>
      <c r="AC37" s="1">
        <v>-3.48</v>
      </c>
      <c r="AD37" s="1" t="s">
        <v>8</v>
      </c>
      <c r="AF37" s="1">
        <v>201912</v>
      </c>
      <c r="AG37" s="1">
        <v>18000</v>
      </c>
      <c r="AH37" s="1">
        <v>102.66</v>
      </c>
      <c r="AI37" s="1" t="s">
        <v>9</v>
      </c>
      <c r="AK37" s="1">
        <v>201912</v>
      </c>
      <c r="AL37" s="1">
        <v>18100</v>
      </c>
      <c r="AM37" s="1">
        <v>1.1399999999999999</v>
      </c>
      <c r="AN37" s="1" t="s">
        <v>8</v>
      </c>
      <c r="AP37" s="1">
        <v>201911</v>
      </c>
      <c r="AQ37" s="1">
        <v>12300</v>
      </c>
      <c r="AR37" s="1">
        <v>7.87</v>
      </c>
      <c r="AS37" s="1" t="s">
        <v>8</v>
      </c>
      <c r="AU37" s="1">
        <v>201911</v>
      </c>
      <c r="AV37" s="1">
        <v>12500</v>
      </c>
      <c r="AW37" s="1">
        <v>4.2300000000000004</v>
      </c>
      <c r="AX37" s="1" t="s">
        <v>8</v>
      </c>
      <c r="AZ37" s="1">
        <v>201911</v>
      </c>
      <c r="BA37" s="1">
        <v>12201</v>
      </c>
      <c r="BB37" s="1">
        <v>187404</v>
      </c>
      <c r="BC37" s="1" t="s">
        <v>224</v>
      </c>
      <c r="BE37" s="1">
        <v>201911</v>
      </c>
      <c r="BF37" s="1">
        <v>12401</v>
      </c>
      <c r="BG37" s="1">
        <v>457668</v>
      </c>
      <c r="BH37" s="1" t="s">
        <v>224</v>
      </c>
      <c r="BK37" s="1">
        <v>202001</v>
      </c>
      <c r="BL37" s="1">
        <v>16600</v>
      </c>
      <c r="BM37" s="1">
        <v>1.375</v>
      </c>
      <c r="BN37" s="1" t="s">
        <v>8</v>
      </c>
      <c r="BP37" s="1">
        <v>201911</v>
      </c>
      <c r="BQ37" s="1">
        <v>19400</v>
      </c>
      <c r="BR37" s="1">
        <v>3.73</v>
      </c>
      <c r="BS37" s="1" t="s">
        <v>8</v>
      </c>
      <c r="BU37" s="1">
        <v>202001</v>
      </c>
      <c r="BV37" s="1" t="s">
        <v>502</v>
      </c>
      <c r="BW37" s="1">
        <v>15</v>
      </c>
      <c r="BX37" s="6" t="s">
        <v>466</v>
      </c>
    </row>
    <row r="38" spans="1:76">
      <c r="A38" s="1">
        <v>20220318</v>
      </c>
      <c r="B38" s="1">
        <v>1860061740</v>
      </c>
      <c r="D38" s="1">
        <v>201912</v>
      </c>
      <c r="E38" s="1">
        <v>2781230643</v>
      </c>
      <c r="G38" s="1">
        <v>201503</v>
      </c>
      <c r="H38" s="1">
        <v>19600</v>
      </c>
      <c r="I38" s="1">
        <v>4.8</v>
      </c>
      <c r="J38" s="1" t="s">
        <v>8</v>
      </c>
      <c r="L38" s="1">
        <v>201503</v>
      </c>
      <c r="M38" s="1">
        <v>19700</v>
      </c>
      <c r="N38" s="1">
        <v>133456</v>
      </c>
      <c r="O38" s="1" t="s">
        <v>11</v>
      </c>
      <c r="Q38" s="1">
        <v>201503</v>
      </c>
      <c r="R38" s="1">
        <v>19750</v>
      </c>
      <c r="S38" s="1">
        <v>5692</v>
      </c>
      <c r="T38" s="1" t="s">
        <v>12</v>
      </c>
      <c r="V38" s="1">
        <v>201911</v>
      </c>
      <c r="W38" s="1">
        <v>18200</v>
      </c>
      <c r="X38" s="1">
        <v>99.72</v>
      </c>
      <c r="Y38" s="1" t="s">
        <v>9</v>
      </c>
      <c r="AA38" s="1">
        <v>201911</v>
      </c>
      <c r="AB38" s="1">
        <v>18201</v>
      </c>
      <c r="AC38" s="1">
        <v>-5.08</v>
      </c>
      <c r="AD38" s="1" t="s">
        <v>8</v>
      </c>
      <c r="AF38" s="1">
        <v>201911</v>
      </c>
      <c r="AG38" s="1">
        <v>18000</v>
      </c>
      <c r="AH38" s="1">
        <v>102.6</v>
      </c>
      <c r="AI38" s="1" t="s">
        <v>9</v>
      </c>
      <c r="AK38" s="1">
        <v>201911</v>
      </c>
      <c r="AL38" s="1">
        <v>18100</v>
      </c>
      <c r="AM38" s="1">
        <v>0.57999999999999996</v>
      </c>
      <c r="AN38" s="1" t="s">
        <v>8</v>
      </c>
      <c r="AP38" s="1">
        <v>201910</v>
      </c>
      <c r="AQ38" s="1">
        <v>12300</v>
      </c>
      <c r="AR38" s="1">
        <v>7.21</v>
      </c>
      <c r="AS38" s="1" t="s">
        <v>8</v>
      </c>
      <c r="AU38" s="1">
        <v>201910</v>
      </c>
      <c r="AV38" s="1">
        <v>12500</v>
      </c>
      <c r="AW38" s="1">
        <v>4.2300000000000004</v>
      </c>
      <c r="AX38" s="1" t="s">
        <v>8</v>
      </c>
      <c r="AZ38" s="1">
        <v>201910</v>
      </c>
      <c r="BA38" s="1">
        <v>12201</v>
      </c>
      <c r="BB38" s="1">
        <v>186632</v>
      </c>
      <c r="BC38" s="1" t="s">
        <v>224</v>
      </c>
      <c r="BE38" s="1">
        <v>201910</v>
      </c>
      <c r="BF38" s="1">
        <v>12401</v>
      </c>
      <c r="BG38" s="1">
        <v>454835</v>
      </c>
      <c r="BH38" s="1" t="s">
        <v>224</v>
      </c>
      <c r="BK38" s="1">
        <v>201912</v>
      </c>
      <c r="BL38" s="1">
        <v>16600</v>
      </c>
      <c r="BM38" s="1">
        <v>1.375</v>
      </c>
      <c r="BN38" s="1" t="s">
        <v>8</v>
      </c>
      <c r="BP38" s="1">
        <v>201910</v>
      </c>
      <c r="BQ38" s="1">
        <v>19400</v>
      </c>
      <c r="BR38" s="1">
        <v>3.77</v>
      </c>
      <c r="BS38" s="1" t="s">
        <v>8</v>
      </c>
      <c r="BU38" s="1">
        <v>201912</v>
      </c>
      <c r="BV38" s="1" t="s">
        <v>503</v>
      </c>
      <c r="BW38" s="1">
        <v>22</v>
      </c>
      <c r="BX38" s="6" t="s">
        <v>466</v>
      </c>
    </row>
    <row r="39" spans="1:76">
      <c r="A39" s="1">
        <v>20220311</v>
      </c>
      <c r="B39" s="1">
        <v>1873010789</v>
      </c>
      <c r="D39" s="1">
        <v>201911</v>
      </c>
      <c r="E39" s="1">
        <v>2787101692</v>
      </c>
      <c r="G39" s="1">
        <v>201412</v>
      </c>
      <c r="H39" s="1">
        <v>19600</v>
      </c>
      <c r="I39" s="1">
        <v>4.38</v>
      </c>
      <c r="J39" s="1" t="s">
        <v>8</v>
      </c>
      <c r="L39" s="1">
        <v>201412</v>
      </c>
      <c r="M39" s="1">
        <v>19700</v>
      </c>
      <c r="N39" s="1">
        <v>138879</v>
      </c>
      <c r="O39" s="1" t="s">
        <v>11</v>
      </c>
      <c r="Q39" s="1">
        <v>201412</v>
      </c>
      <c r="R39" s="1">
        <v>19750</v>
      </c>
      <c r="S39" s="1">
        <v>5927</v>
      </c>
      <c r="T39" s="1" t="s">
        <v>12</v>
      </c>
      <c r="V39" s="1">
        <v>201910</v>
      </c>
      <c r="W39" s="1">
        <v>18200</v>
      </c>
      <c r="X39" s="1">
        <v>100.49</v>
      </c>
      <c r="Y39" s="1" t="s">
        <v>9</v>
      </c>
      <c r="AA39" s="1">
        <v>201910</v>
      </c>
      <c r="AB39" s="1">
        <v>18201</v>
      </c>
      <c r="AC39" s="1">
        <v>-6.37</v>
      </c>
      <c r="AD39" s="1" t="s">
        <v>8</v>
      </c>
      <c r="AF39" s="1">
        <v>201910</v>
      </c>
      <c r="AG39" s="1">
        <v>18000</v>
      </c>
      <c r="AH39" s="1">
        <v>103.02</v>
      </c>
      <c r="AI39" s="1" t="s">
        <v>9</v>
      </c>
      <c r="AK39" s="1">
        <v>201910</v>
      </c>
      <c r="AL39" s="1">
        <v>18100</v>
      </c>
      <c r="AM39" s="1">
        <v>0.37</v>
      </c>
      <c r="AN39" s="1" t="s">
        <v>8</v>
      </c>
      <c r="AP39" s="1">
        <v>201909</v>
      </c>
      <c r="AQ39" s="1">
        <v>12300</v>
      </c>
      <c r="AR39" s="1">
        <v>7.67</v>
      </c>
      <c r="AS39" s="1" t="s">
        <v>8</v>
      </c>
      <c r="AU39" s="1">
        <v>201909</v>
      </c>
      <c r="AV39" s="1">
        <v>12500</v>
      </c>
      <c r="AW39" s="1">
        <v>3.56</v>
      </c>
      <c r="AX39" s="1" t="s">
        <v>8</v>
      </c>
      <c r="AZ39" s="1">
        <v>201909</v>
      </c>
      <c r="BA39" s="1">
        <v>12201</v>
      </c>
      <c r="BB39" s="1">
        <v>187446</v>
      </c>
      <c r="BC39" s="1" t="s">
        <v>224</v>
      </c>
      <c r="BE39" s="1">
        <v>201909</v>
      </c>
      <c r="BF39" s="1">
        <v>12401</v>
      </c>
      <c r="BG39" s="1">
        <v>453277</v>
      </c>
      <c r="BH39" s="1" t="s">
        <v>224</v>
      </c>
      <c r="BK39" s="1">
        <v>201911</v>
      </c>
      <c r="BL39" s="1">
        <v>16600</v>
      </c>
      <c r="BM39" s="1">
        <v>1.375</v>
      </c>
      <c r="BN39" s="1" t="s">
        <v>8</v>
      </c>
      <c r="BP39" s="1">
        <v>201909</v>
      </c>
      <c r="BQ39" s="1">
        <v>19400</v>
      </c>
      <c r="BR39" s="1">
        <v>3.8</v>
      </c>
      <c r="BS39" s="1" t="s">
        <v>8</v>
      </c>
      <c r="BU39" s="1">
        <v>201911</v>
      </c>
      <c r="BV39" s="1" t="s">
        <v>504</v>
      </c>
      <c r="BW39" s="1">
        <v>21</v>
      </c>
      <c r="BX39" s="6" t="s">
        <v>466</v>
      </c>
    </row>
    <row r="40" spans="1:76">
      <c r="A40" s="1">
        <v>20220304</v>
      </c>
      <c r="B40" s="1">
        <v>1388007242</v>
      </c>
      <c r="D40" s="1">
        <v>201910</v>
      </c>
      <c r="E40" s="1">
        <v>2797176000</v>
      </c>
      <c r="G40" s="1">
        <v>201409</v>
      </c>
      <c r="H40" s="1">
        <v>19600</v>
      </c>
      <c r="I40" s="1">
        <v>4.9000000000000004</v>
      </c>
      <c r="J40" s="1" t="s">
        <v>8</v>
      </c>
      <c r="L40" s="1">
        <v>201409</v>
      </c>
      <c r="M40" s="1">
        <v>19700</v>
      </c>
      <c r="N40" s="1">
        <v>137646</v>
      </c>
      <c r="O40" s="1" t="s">
        <v>11</v>
      </c>
      <c r="Q40" s="1">
        <v>201409</v>
      </c>
      <c r="R40" s="1">
        <v>19750</v>
      </c>
      <c r="S40" s="1">
        <v>5880</v>
      </c>
      <c r="T40" s="1" t="s">
        <v>12</v>
      </c>
      <c r="V40" s="1">
        <v>201909</v>
      </c>
      <c r="W40" s="1">
        <v>18200</v>
      </c>
      <c r="X40" s="1">
        <v>102.19</v>
      </c>
      <c r="Y40" s="1" t="s">
        <v>9</v>
      </c>
      <c r="AA40" s="1">
        <v>201909</v>
      </c>
      <c r="AB40" s="1">
        <v>18201</v>
      </c>
      <c r="AC40" s="1">
        <v>-4.8</v>
      </c>
      <c r="AD40" s="1" t="s">
        <v>8</v>
      </c>
      <c r="AF40" s="1">
        <v>201909</v>
      </c>
      <c r="AG40" s="1">
        <v>18000</v>
      </c>
      <c r="AH40" s="1">
        <v>103</v>
      </c>
      <c r="AI40" s="1" t="s">
        <v>9</v>
      </c>
      <c r="AK40" s="1">
        <v>201909</v>
      </c>
      <c r="AL40" s="1">
        <v>18100</v>
      </c>
      <c r="AM40" s="1">
        <v>0.42</v>
      </c>
      <c r="AN40" s="1" t="s">
        <v>8</v>
      </c>
      <c r="AP40" s="1">
        <v>201908</v>
      </c>
      <c r="AQ40" s="1">
        <v>12300</v>
      </c>
      <c r="AR40" s="1">
        <v>7.57</v>
      </c>
      <c r="AS40" s="1" t="s">
        <v>8</v>
      </c>
      <c r="AU40" s="1">
        <v>201908</v>
      </c>
      <c r="AV40" s="1">
        <v>12500</v>
      </c>
      <c r="AW40" s="1">
        <v>3.51</v>
      </c>
      <c r="AX40" s="1" t="s">
        <v>8</v>
      </c>
      <c r="AZ40" s="1">
        <v>201908</v>
      </c>
      <c r="BA40" s="1">
        <v>12201</v>
      </c>
      <c r="BB40" s="1">
        <v>187268</v>
      </c>
      <c r="BC40" s="1" t="s">
        <v>224</v>
      </c>
      <c r="BE40" s="1">
        <v>201908</v>
      </c>
      <c r="BF40" s="1">
        <v>12401</v>
      </c>
      <c r="BG40" s="1">
        <v>453135</v>
      </c>
      <c r="BH40" s="1" t="s">
        <v>224</v>
      </c>
      <c r="BK40" s="1">
        <v>201910</v>
      </c>
      <c r="BL40" s="1">
        <v>16600</v>
      </c>
      <c r="BM40" s="1">
        <v>1.375</v>
      </c>
      <c r="BN40" s="1" t="s">
        <v>8</v>
      </c>
      <c r="BP40" s="1">
        <v>201908</v>
      </c>
      <c r="BQ40" s="1">
        <v>19400</v>
      </c>
      <c r="BR40" s="1">
        <v>3.89</v>
      </c>
      <c r="BS40" s="1" t="s">
        <v>8</v>
      </c>
      <c r="BU40" s="1">
        <v>201910</v>
      </c>
      <c r="BV40" s="1" t="s">
        <v>505</v>
      </c>
      <c r="BW40" s="1">
        <v>21</v>
      </c>
      <c r="BX40" s="6" t="s">
        <v>466</v>
      </c>
    </row>
    <row r="41" spans="1:76">
      <c r="A41" s="1">
        <v>20220225</v>
      </c>
      <c r="B41" s="1">
        <v>1751573141</v>
      </c>
      <c r="D41" s="1">
        <v>201909</v>
      </c>
      <c r="E41" s="1">
        <v>2277207768</v>
      </c>
      <c r="G41" s="1">
        <v>201406</v>
      </c>
      <c r="H41" s="1">
        <v>19600</v>
      </c>
      <c r="I41" s="1">
        <v>4.92</v>
      </c>
      <c r="J41" s="1" t="s">
        <v>8</v>
      </c>
      <c r="L41" s="1">
        <v>201406</v>
      </c>
      <c r="M41" s="1">
        <v>19700</v>
      </c>
      <c r="N41" s="1">
        <v>131523</v>
      </c>
      <c r="O41" s="1" t="s">
        <v>11</v>
      </c>
      <c r="Q41" s="1">
        <v>201406</v>
      </c>
      <c r="R41" s="1">
        <v>19750</v>
      </c>
      <c r="S41" s="1">
        <v>5623</v>
      </c>
      <c r="T41" s="1" t="s">
        <v>12</v>
      </c>
      <c r="V41" s="1">
        <v>201908</v>
      </c>
      <c r="W41" s="1">
        <v>18200</v>
      </c>
      <c r="X41" s="1">
        <v>102.96</v>
      </c>
      <c r="Y41" s="1" t="s">
        <v>9</v>
      </c>
      <c r="AA41" s="1">
        <v>201908</v>
      </c>
      <c r="AB41" s="1">
        <v>18201</v>
      </c>
      <c r="AC41" s="1">
        <v>-3.66</v>
      </c>
      <c r="AD41" s="1" t="s">
        <v>8</v>
      </c>
      <c r="AF41" s="1">
        <v>201908</v>
      </c>
      <c r="AG41" s="1">
        <v>18000</v>
      </c>
      <c r="AH41" s="1">
        <v>102.84</v>
      </c>
      <c r="AI41" s="1" t="s">
        <v>9</v>
      </c>
      <c r="AK41" s="1">
        <v>201908</v>
      </c>
      <c r="AL41" s="1">
        <v>18100</v>
      </c>
      <c r="AM41" s="1">
        <v>0.43</v>
      </c>
      <c r="AN41" s="1" t="s">
        <v>8</v>
      </c>
      <c r="AP41" s="1">
        <v>201907</v>
      </c>
      <c r="AQ41" s="1">
        <v>12300</v>
      </c>
      <c r="AR41" s="1">
        <v>7.33</v>
      </c>
      <c r="AS41" s="1" t="s">
        <v>8</v>
      </c>
      <c r="AU41" s="1">
        <v>201907</v>
      </c>
      <c r="AV41" s="1">
        <v>12500</v>
      </c>
      <c r="AW41" s="1">
        <v>3.26</v>
      </c>
      <c r="AX41" s="1" t="s">
        <v>8</v>
      </c>
      <c r="AZ41" s="1">
        <v>201907</v>
      </c>
      <c r="BA41" s="1">
        <v>12201</v>
      </c>
      <c r="BB41" s="1">
        <v>184632</v>
      </c>
      <c r="BC41" s="1" t="s">
        <v>224</v>
      </c>
      <c r="BE41" s="1">
        <v>201907</v>
      </c>
      <c r="BF41" s="1">
        <v>12401</v>
      </c>
      <c r="BG41" s="1">
        <v>452028</v>
      </c>
      <c r="BH41" s="1" t="s">
        <v>224</v>
      </c>
      <c r="BK41" s="1">
        <v>201909</v>
      </c>
      <c r="BL41" s="1">
        <v>16600</v>
      </c>
      <c r="BM41" s="1">
        <v>1.375</v>
      </c>
      <c r="BN41" s="1" t="s">
        <v>8</v>
      </c>
      <c r="BP41" s="1">
        <v>201907</v>
      </c>
      <c r="BQ41" s="1">
        <v>19400</v>
      </c>
      <c r="BR41" s="1">
        <v>3.82</v>
      </c>
      <c r="BS41" s="1" t="s">
        <v>8</v>
      </c>
      <c r="BU41" s="1">
        <v>201909</v>
      </c>
      <c r="BV41" s="1" t="s">
        <v>506</v>
      </c>
      <c r="BW41" s="1">
        <v>19</v>
      </c>
      <c r="BX41" s="6" t="s">
        <v>466</v>
      </c>
    </row>
    <row r="42" spans="1:76">
      <c r="A42" s="1">
        <v>20220218</v>
      </c>
      <c r="B42" s="1">
        <v>1394429643</v>
      </c>
      <c r="D42" s="1">
        <v>201908</v>
      </c>
      <c r="E42" s="1">
        <v>2629279472</v>
      </c>
      <c r="G42" s="1">
        <v>201403</v>
      </c>
      <c r="H42" s="1">
        <v>19600</v>
      </c>
      <c r="I42" s="1">
        <v>4.6900000000000004</v>
      </c>
      <c r="J42" s="1" t="s">
        <v>8</v>
      </c>
      <c r="L42" s="1">
        <v>201403</v>
      </c>
      <c r="M42" s="1">
        <v>19700</v>
      </c>
      <c r="N42" s="1">
        <v>127284</v>
      </c>
      <c r="O42" s="1" t="s">
        <v>11</v>
      </c>
      <c r="Q42" s="1">
        <v>201403</v>
      </c>
      <c r="R42" s="1">
        <v>19750</v>
      </c>
      <c r="S42" s="1">
        <v>5444</v>
      </c>
      <c r="T42" s="1" t="s">
        <v>12</v>
      </c>
      <c r="V42" s="1">
        <v>201907</v>
      </c>
      <c r="W42" s="1">
        <v>18200</v>
      </c>
      <c r="X42" s="1">
        <v>102.54</v>
      </c>
      <c r="Y42" s="1" t="s">
        <v>9</v>
      </c>
      <c r="AA42" s="1">
        <v>201907</v>
      </c>
      <c r="AB42" s="1">
        <v>18201</v>
      </c>
      <c r="AC42" s="1">
        <v>-3.57</v>
      </c>
      <c r="AD42" s="1" t="s">
        <v>8</v>
      </c>
      <c r="AF42" s="1">
        <v>201907</v>
      </c>
      <c r="AG42" s="1">
        <v>18000</v>
      </c>
      <c r="AH42" s="1">
        <v>102.86</v>
      </c>
      <c r="AI42" s="1" t="s">
        <v>9</v>
      </c>
      <c r="AK42" s="1">
        <v>201907</v>
      </c>
      <c r="AL42" s="1">
        <v>18100</v>
      </c>
      <c r="AM42" s="1">
        <v>0.38</v>
      </c>
      <c r="AN42" s="1" t="s">
        <v>8</v>
      </c>
      <c r="AP42" s="1">
        <v>201906</v>
      </c>
      <c r="AQ42" s="1">
        <v>12300</v>
      </c>
      <c r="AR42" s="1">
        <v>7.87</v>
      </c>
      <c r="AS42" s="1" t="s">
        <v>8</v>
      </c>
      <c r="AU42" s="1">
        <v>201906</v>
      </c>
      <c r="AV42" s="1">
        <v>12500</v>
      </c>
      <c r="AW42" s="1">
        <v>3.36</v>
      </c>
      <c r="AX42" s="1" t="s">
        <v>8</v>
      </c>
      <c r="AZ42" s="1">
        <v>201906</v>
      </c>
      <c r="BA42" s="1">
        <v>12201</v>
      </c>
      <c r="BB42" s="1">
        <v>182744</v>
      </c>
      <c r="BC42" s="1" t="s">
        <v>224</v>
      </c>
      <c r="BE42" s="1">
        <v>201906</v>
      </c>
      <c r="BF42" s="1">
        <v>12401</v>
      </c>
      <c r="BG42" s="1">
        <v>450382</v>
      </c>
      <c r="BH42" s="1" t="s">
        <v>224</v>
      </c>
      <c r="BK42" s="1">
        <v>201908</v>
      </c>
      <c r="BL42" s="1">
        <v>16600</v>
      </c>
      <c r="BM42" s="1">
        <v>1.375</v>
      </c>
      <c r="BN42" s="1" t="s">
        <v>8</v>
      </c>
      <c r="BP42" s="1">
        <v>201906</v>
      </c>
      <c r="BQ42" s="1">
        <v>19400</v>
      </c>
      <c r="BR42" s="1">
        <v>3.73</v>
      </c>
      <c r="BS42" s="1" t="s">
        <v>8</v>
      </c>
      <c r="BU42" s="1">
        <v>201908</v>
      </c>
      <c r="BV42" s="1" t="s">
        <v>507</v>
      </c>
      <c r="BW42" s="1">
        <v>21</v>
      </c>
      <c r="BX42" s="6" t="s">
        <v>466</v>
      </c>
    </row>
    <row r="43" spans="1:76">
      <c r="A43" s="1">
        <v>20220211</v>
      </c>
      <c r="B43" s="1">
        <v>1487260409</v>
      </c>
      <c r="D43" s="1">
        <v>201907</v>
      </c>
      <c r="E43" s="1">
        <v>2693792964</v>
      </c>
      <c r="G43" s="1">
        <v>201312</v>
      </c>
      <c r="H43" s="1">
        <v>19600</v>
      </c>
      <c r="I43" s="1">
        <v>3.73</v>
      </c>
      <c r="J43" s="1" t="s">
        <v>8</v>
      </c>
      <c r="L43" s="1">
        <v>201312</v>
      </c>
      <c r="M43" s="1">
        <v>19700</v>
      </c>
      <c r="N43" s="1">
        <v>135036</v>
      </c>
      <c r="O43" s="1" t="s">
        <v>11</v>
      </c>
      <c r="Q43" s="1">
        <v>201312</v>
      </c>
      <c r="R43" s="1">
        <v>19750</v>
      </c>
      <c r="S43" s="1">
        <v>5779</v>
      </c>
      <c r="T43" s="1" t="s">
        <v>12</v>
      </c>
      <c r="V43" s="1">
        <v>201906</v>
      </c>
      <c r="W43" s="1">
        <v>18200</v>
      </c>
      <c r="X43" s="1">
        <v>103.33</v>
      </c>
      <c r="Y43" s="1" t="s">
        <v>9</v>
      </c>
      <c r="AA43" s="1">
        <v>201906</v>
      </c>
      <c r="AB43" s="1">
        <v>18201</v>
      </c>
      <c r="AC43" s="1">
        <v>-2.0099999999999998</v>
      </c>
      <c r="AD43" s="1" t="s">
        <v>8</v>
      </c>
      <c r="AF43" s="1">
        <v>201906</v>
      </c>
      <c r="AG43" s="1">
        <v>18000</v>
      </c>
      <c r="AH43" s="1">
        <v>102.98</v>
      </c>
      <c r="AI43" s="1" t="s">
        <v>9</v>
      </c>
      <c r="AK43" s="1">
        <v>201906</v>
      </c>
      <c r="AL43" s="1">
        <v>18100</v>
      </c>
      <c r="AM43" s="1">
        <v>0.85</v>
      </c>
      <c r="AN43" s="1" t="s">
        <v>8</v>
      </c>
      <c r="AP43" s="1">
        <v>201905</v>
      </c>
      <c r="AQ43" s="1">
        <v>12300</v>
      </c>
      <c r="AR43" s="1">
        <v>7.1</v>
      </c>
      <c r="AS43" s="1" t="s">
        <v>8</v>
      </c>
      <c r="AU43" s="1">
        <v>201905</v>
      </c>
      <c r="AV43" s="1">
        <v>12500</v>
      </c>
      <c r="AW43" s="1">
        <v>3.13</v>
      </c>
      <c r="AX43" s="1" t="s">
        <v>8</v>
      </c>
      <c r="AZ43" s="1">
        <v>201905</v>
      </c>
      <c r="BA43" s="1">
        <v>12201</v>
      </c>
      <c r="BB43" s="1">
        <v>183473</v>
      </c>
      <c r="BC43" s="1" t="s">
        <v>224</v>
      </c>
      <c r="BE43" s="1">
        <v>201905</v>
      </c>
      <c r="BF43" s="1">
        <v>12401</v>
      </c>
      <c r="BG43" s="1">
        <v>452276</v>
      </c>
      <c r="BH43" s="1" t="s">
        <v>224</v>
      </c>
      <c r="BK43" s="1">
        <v>201907</v>
      </c>
      <c r="BL43" s="1">
        <v>16600</v>
      </c>
      <c r="BM43" s="1">
        <v>1.375</v>
      </c>
      <c r="BN43" s="1" t="s">
        <v>8</v>
      </c>
      <c r="BP43" s="1">
        <v>201905</v>
      </c>
      <c r="BQ43" s="1">
        <v>19400</v>
      </c>
      <c r="BR43" s="1">
        <v>3.67</v>
      </c>
      <c r="BS43" s="1" t="s">
        <v>8</v>
      </c>
      <c r="BU43" s="1">
        <v>201907</v>
      </c>
      <c r="BV43" s="1" t="s">
        <v>508</v>
      </c>
      <c r="BW43" s="1">
        <v>23</v>
      </c>
      <c r="BX43" s="6" t="s">
        <v>466</v>
      </c>
    </row>
    <row r="44" spans="1:76">
      <c r="A44" s="1">
        <v>20220126</v>
      </c>
      <c r="B44" s="1">
        <v>772221557</v>
      </c>
      <c r="D44" s="1">
        <v>201906</v>
      </c>
      <c r="E44" s="1">
        <v>2004411146</v>
      </c>
      <c r="G44" s="1">
        <v>201309</v>
      </c>
      <c r="H44" s="1">
        <v>19600</v>
      </c>
      <c r="I44" s="1">
        <v>1.95</v>
      </c>
      <c r="J44" s="1" t="s">
        <v>8</v>
      </c>
      <c r="L44" s="1">
        <v>201309</v>
      </c>
      <c r="M44" s="1">
        <v>19700</v>
      </c>
      <c r="N44" s="1">
        <v>129456</v>
      </c>
      <c r="O44" s="1" t="s">
        <v>11</v>
      </c>
      <c r="Q44" s="1">
        <v>201309</v>
      </c>
      <c r="R44" s="1">
        <v>19750</v>
      </c>
      <c r="S44" s="1">
        <v>5544</v>
      </c>
      <c r="T44" s="1" t="s">
        <v>12</v>
      </c>
      <c r="V44" s="1">
        <v>201905</v>
      </c>
      <c r="W44" s="1">
        <v>18200</v>
      </c>
      <c r="X44" s="1">
        <v>104.15</v>
      </c>
      <c r="Y44" s="1" t="s">
        <v>9</v>
      </c>
      <c r="AA44" s="1">
        <v>201905</v>
      </c>
      <c r="AB44" s="1">
        <v>18201</v>
      </c>
      <c r="AC44" s="1">
        <v>-0.39</v>
      </c>
      <c r="AD44" s="1" t="s">
        <v>8</v>
      </c>
      <c r="AF44" s="1">
        <v>201905</v>
      </c>
      <c r="AG44" s="1">
        <v>18000</v>
      </c>
      <c r="AH44" s="1">
        <v>102.64</v>
      </c>
      <c r="AI44" s="1" t="s">
        <v>9</v>
      </c>
      <c r="AK44" s="1">
        <v>201905</v>
      </c>
      <c r="AL44" s="1">
        <v>18100</v>
      </c>
      <c r="AM44" s="1">
        <v>0.93</v>
      </c>
      <c r="AN44" s="1" t="s">
        <v>8</v>
      </c>
      <c r="AP44" s="1">
        <v>201904</v>
      </c>
      <c r="AQ44" s="1">
        <v>12300</v>
      </c>
      <c r="AR44" s="1">
        <v>7.61</v>
      </c>
      <c r="AS44" s="1" t="s">
        <v>8</v>
      </c>
      <c r="AU44" s="1">
        <v>201904</v>
      </c>
      <c r="AV44" s="1">
        <v>12500</v>
      </c>
      <c r="AW44" s="1">
        <v>3.61</v>
      </c>
      <c r="AX44" s="1" t="s">
        <v>8</v>
      </c>
      <c r="AZ44" s="1">
        <v>201904</v>
      </c>
      <c r="BA44" s="1">
        <v>12201</v>
      </c>
      <c r="BB44" s="1">
        <v>182616</v>
      </c>
      <c r="BC44" s="1" t="s">
        <v>224</v>
      </c>
      <c r="BE44" s="1">
        <v>201904</v>
      </c>
      <c r="BF44" s="1">
        <v>12401</v>
      </c>
      <c r="BG44" s="1">
        <v>450874</v>
      </c>
      <c r="BH44" s="1" t="s">
        <v>224</v>
      </c>
      <c r="BK44" s="1">
        <v>201906</v>
      </c>
      <c r="BL44" s="1">
        <v>16600</v>
      </c>
      <c r="BM44" s="1">
        <v>1.375</v>
      </c>
      <c r="BN44" s="1" t="s">
        <v>8</v>
      </c>
      <c r="BP44" s="1">
        <v>201904</v>
      </c>
      <c r="BQ44" s="1">
        <v>19400</v>
      </c>
      <c r="BR44" s="1">
        <v>3.67</v>
      </c>
      <c r="BS44" s="1" t="s">
        <v>8</v>
      </c>
      <c r="BU44" s="1">
        <v>201906</v>
      </c>
      <c r="BV44" s="1" t="s">
        <v>509</v>
      </c>
      <c r="BW44" s="1">
        <v>19</v>
      </c>
      <c r="BX44" s="6" t="s">
        <v>466</v>
      </c>
    </row>
    <row r="45" spans="1:76">
      <c r="A45" s="1">
        <v>20220121</v>
      </c>
      <c r="B45" s="1">
        <v>1350082864</v>
      </c>
      <c r="D45" s="1">
        <v>201905</v>
      </c>
      <c r="E45" s="1">
        <v>2592513264</v>
      </c>
      <c r="G45" s="1">
        <v>201306</v>
      </c>
      <c r="H45" s="1">
        <v>19600</v>
      </c>
      <c r="I45" s="1">
        <v>2.68</v>
      </c>
      <c r="J45" s="1" t="s">
        <v>8</v>
      </c>
      <c r="L45" s="1">
        <v>201306</v>
      </c>
      <c r="M45" s="1">
        <v>19700</v>
      </c>
      <c r="N45" s="1">
        <v>124244</v>
      </c>
      <c r="O45" s="1" t="s">
        <v>11</v>
      </c>
      <c r="Q45" s="1">
        <v>201306</v>
      </c>
      <c r="R45" s="1">
        <v>19750</v>
      </c>
      <c r="S45" s="1">
        <v>5324</v>
      </c>
      <c r="T45" s="1" t="s">
        <v>12</v>
      </c>
      <c r="V45" s="1">
        <v>201904</v>
      </c>
      <c r="W45" s="1">
        <v>18200</v>
      </c>
      <c r="X45" s="1">
        <v>103.53</v>
      </c>
      <c r="Y45" s="1" t="s">
        <v>9</v>
      </c>
      <c r="AA45" s="1">
        <v>201904</v>
      </c>
      <c r="AB45" s="1">
        <v>18201</v>
      </c>
      <c r="AC45" s="1">
        <v>0.68</v>
      </c>
      <c r="AD45" s="1" t="s">
        <v>8</v>
      </c>
      <c r="AF45" s="1">
        <v>201904</v>
      </c>
      <c r="AG45" s="1">
        <v>18000</v>
      </c>
      <c r="AH45" s="1">
        <v>102.5</v>
      </c>
      <c r="AI45" s="1" t="s">
        <v>9</v>
      </c>
      <c r="AK45" s="1">
        <v>201904</v>
      </c>
      <c r="AL45" s="1">
        <v>18100</v>
      </c>
      <c r="AM45" s="1">
        <v>0.66</v>
      </c>
      <c r="AN45" s="1" t="s">
        <v>8</v>
      </c>
      <c r="AP45" s="1">
        <v>201903</v>
      </c>
      <c r="AQ45" s="1">
        <v>12300</v>
      </c>
      <c r="AR45" s="1">
        <v>7.55</v>
      </c>
      <c r="AS45" s="1" t="s">
        <v>8</v>
      </c>
      <c r="AU45" s="1">
        <v>201903</v>
      </c>
      <c r="AV45" s="1">
        <v>12500</v>
      </c>
      <c r="AW45" s="1">
        <v>3.34</v>
      </c>
      <c r="AX45" s="1" t="s">
        <v>8</v>
      </c>
      <c r="AZ45" s="1">
        <v>201903</v>
      </c>
      <c r="BA45" s="1">
        <v>12201</v>
      </c>
      <c r="BB45" s="1">
        <v>181621</v>
      </c>
      <c r="BC45" s="1" t="s">
        <v>224</v>
      </c>
      <c r="BE45" s="1">
        <v>201903</v>
      </c>
      <c r="BF45" s="1">
        <v>12401</v>
      </c>
      <c r="BG45" s="1">
        <v>447760</v>
      </c>
      <c r="BH45" s="1" t="s">
        <v>224</v>
      </c>
      <c r="BK45" s="1">
        <v>201905</v>
      </c>
      <c r="BL45" s="1">
        <v>16600</v>
      </c>
      <c r="BM45" s="1">
        <v>1.375</v>
      </c>
      <c r="BN45" s="1" t="s">
        <v>8</v>
      </c>
      <c r="BP45" s="1">
        <v>201903</v>
      </c>
      <c r="BQ45" s="1">
        <v>19400</v>
      </c>
      <c r="BR45" s="1">
        <v>3.68</v>
      </c>
      <c r="BS45" s="1" t="s">
        <v>8</v>
      </c>
      <c r="BU45" s="1">
        <v>201905</v>
      </c>
      <c r="BV45" s="1" t="s">
        <v>510</v>
      </c>
      <c r="BW45" s="1">
        <v>22</v>
      </c>
      <c r="BX45" s="6" t="s">
        <v>466</v>
      </c>
    </row>
    <row r="46" spans="1:76">
      <c r="A46" s="1">
        <v>20220114</v>
      </c>
      <c r="B46" s="1">
        <v>1494800787</v>
      </c>
      <c r="D46" s="1">
        <v>201904</v>
      </c>
      <c r="E46" s="1">
        <v>2644273426</v>
      </c>
      <c r="G46" s="1">
        <v>201303</v>
      </c>
      <c r="H46" s="1">
        <v>19600</v>
      </c>
      <c r="I46" s="1">
        <v>1.5</v>
      </c>
      <c r="J46" s="1" t="s">
        <v>8</v>
      </c>
      <c r="L46" s="1">
        <v>201303</v>
      </c>
      <c r="M46" s="1">
        <v>19700</v>
      </c>
      <c r="N46" s="1">
        <v>124221</v>
      </c>
      <c r="O46" s="1" t="s">
        <v>11</v>
      </c>
      <c r="Q46" s="1">
        <v>201303</v>
      </c>
      <c r="R46" s="1">
        <v>19750</v>
      </c>
      <c r="S46" s="1">
        <v>5326</v>
      </c>
      <c r="T46" s="1" t="s">
        <v>12</v>
      </c>
      <c r="V46" s="1">
        <v>201903</v>
      </c>
      <c r="W46" s="1">
        <v>18200</v>
      </c>
      <c r="X46" s="1">
        <v>103.07</v>
      </c>
      <c r="Y46" s="1" t="s">
        <v>9</v>
      </c>
      <c r="AA46" s="1">
        <v>201903</v>
      </c>
      <c r="AB46" s="1">
        <v>18201</v>
      </c>
      <c r="AC46" s="1">
        <v>1.19</v>
      </c>
      <c r="AD46" s="1" t="s">
        <v>8</v>
      </c>
      <c r="AF46" s="1">
        <v>201903</v>
      </c>
      <c r="AG46" s="1">
        <v>18000</v>
      </c>
      <c r="AH46" s="1">
        <v>101.74</v>
      </c>
      <c r="AI46" s="1" t="s">
        <v>9</v>
      </c>
      <c r="AK46" s="1">
        <v>201903</v>
      </c>
      <c r="AL46" s="1">
        <v>18100</v>
      </c>
      <c r="AM46" s="1">
        <v>0.56000000000000005</v>
      </c>
      <c r="AN46" s="1" t="s">
        <v>8</v>
      </c>
      <c r="AP46" s="1">
        <v>201902</v>
      </c>
      <c r="AQ46" s="1">
        <v>12300</v>
      </c>
      <c r="AR46" s="1">
        <v>5.97</v>
      </c>
      <c r="AS46" s="1" t="s">
        <v>8</v>
      </c>
      <c r="AU46" s="1">
        <v>201902</v>
      </c>
      <c r="AV46" s="1">
        <v>12500</v>
      </c>
      <c r="AW46" s="1">
        <v>2.99</v>
      </c>
      <c r="AX46" s="1" t="s">
        <v>8</v>
      </c>
      <c r="AZ46" s="1">
        <v>201902</v>
      </c>
      <c r="BA46" s="1">
        <v>12201</v>
      </c>
      <c r="BB46" s="1">
        <v>180950</v>
      </c>
      <c r="BC46" s="1" t="s">
        <v>224</v>
      </c>
      <c r="BE46" s="1">
        <v>201902</v>
      </c>
      <c r="BF46" s="1">
        <v>12401</v>
      </c>
      <c r="BG46" s="1">
        <v>446683</v>
      </c>
      <c r="BH46" s="1" t="s">
        <v>224</v>
      </c>
      <c r="BK46" s="1">
        <v>201904</v>
      </c>
      <c r="BL46" s="1">
        <v>16600</v>
      </c>
      <c r="BM46" s="1">
        <v>1.375</v>
      </c>
      <c r="BN46" s="1" t="s">
        <v>8</v>
      </c>
      <c r="BP46" s="1">
        <v>201902</v>
      </c>
      <c r="BQ46" s="1">
        <v>19400</v>
      </c>
      <c r="BR46" s="1">
        <v>3.72</v>
      </c>
      <c r="BS46" s="1" t="s">
        <v>8</v>
      </c>
      <c r="BU46" s="1">
        <v>201904</v>
      </c>
      <c r="BV46" s="1" t="s">
        <v>511</v>
      </c>
      <c r="BW46" s="1">
        <v>20</v>
      </c>
      <c r="BX46" s="6" t="s">
        <v>466</v>
      </c>
    </row>
    <row r="47" spans="1:76">
      <c r="A47" s="1">
        <v>20220107</v>
      </c>
      <c r="B47" s="1">
        <v>1644044943</v>
      </c>
      <c r="D47" s="1">
        <v>201903</v>
      </c>
      <c r="E47" s="1">
        <v>2270137973</v>
      </c>
      <c r="G47" s="1">
        <v>201212</v>
      </c>
      <c r="H47" s="1">
        <v>19600</v>
      </c>
      <c r="I47" s="1">
        <v>4.4800000000000004</v>
      </c>
      <c r="J47" s="1" t="s">
        <v>8</v>
      </c>
      <c r="L47" s="1">
        <v>201212</v>
      </c>
      <c r="M47" s="1">
        <v>19700</v>
      </c>
      <c r="N47" s="1">
        <v>129444</v>
      </c>
      <c r="O47" s="1" t="s">
        <v>11</v>
      </c>
      <c r="Q47" s="1">
        <v>201212</v>
      </c>
      <c r="R47" s="1">
        <v>19750</v>
      </c>
      <c r="S47" s="1">
        <v>5555</v>
      </c>
      <c r="T47" s="1" t="s">
        <v>12</v>
      </c>
      <c r="V47" s="1">
        <v>201902</v>
      </c>
      <c r="W47" s="1">
        <v>18200</v>
      </c>
      <c r="X47" s="1">
        <v>102.59</v>
      </c>
      <c r="Y47" s="1" t="s">
        <v>9</v>
      </c>
      <c r="AA47" s="1">
        <v>201902</v>
      </c>
      <c r="AB47" s="1">
        <v>18201</v>
      </c>
      <c r="AC47" s="1">
        <v>0.63</v>
      </c>
      <c r="AD47" s="1" t="s">
        <v>8</v>
      </c>
      <c r="AF47" s="1">
        <v>201902</v>
      </c>
      <c r="AG47" s="1">
        <v>18000</v>
      </c>
      <c r="AH47" s="1">
        <v>102.38</v>
      </c>
      <c r="AI47" s="1" t="s">
        <v>9</v>
      </c>
      <c r="AK47" s="1">
        <v>201902</v>
      </c>
      <c r="AL47" s="1">
        <v>18100</v>
      </c>
      <c r="AM47" s="1">
        <v>0.22</v>
      </c>
      <c r="AN47" s="1" t="s">
        <v>8</v>
      </c>
      <c r="AP47" s="1">
        <v>201901</v>
      </c>
      <c r="AQ47" s="1">
        <v>12300</v>
      </c>
      <c r="AR47" s="1">
        <v>7.07</v>
      </c>
      <c r="AS47" s="1" t="s">
        <v>8</v>
      </c>
      <c r="AU47" s="1">
        <v>201901</v>
      </c>
      <c r="AV47" s="1">
        <v>12500</v>
      </c>
      <c r="AW47" s="1">
        <v>3.38</v>
      </c>
      <c r="AX47" s="1" t="s">
        <v>8</v>
      </c>
      <c r="AZ47" s="1">
        <v>201901</v>
      </c>
      <c r="BA47" s="1">
        <v>12201</v>
      </c>
      <c r="BB47" s="1">
        <v>178458</v>
      </c>
      <c r="BC47" s="1" t="s">
        <v>224</v>
      </c>
      <c r="BE47" s="1">
        <v>201901</v>
      </c>
      <c r="BF47" s="1">
        <v>12401</v>
      </c>
      <c r="BG47" s="1">
        <v>442258</v>
      </c>
      <c r="BH47" s="1" t="s">
        <v>224</v>
      </c>
      <c r="BK47" s="1">
        <v>201903</v>
      </c>
      <c r="BL47" s="1">
        <v>16600</v>
      </c>
      <c r="BM47" s="1">
        <v>1.375</v>
      </c>
      <c r="BN47" s="1" t="s">
        <v>8</v>
      </c>
      <c r="BP47" s="1">
        <v>201901</v>
      </c>
      <c r="BQ47" s="1">
        <v>19400</v>
      </c>
      <c r="BR47" s="1">
        <v>3.64</v>
      </c>
      <c r="BS47" s="1" t="s">
        <v>8</v>
      </c>
      <c r="BU47" s="1">
        <v>201903</v>
      </c>
      <c r="BV47" s="1" t="s">
        <v>512</v>
      </c>
      <c r="BW47" s="1">
        <v>20</v>
      </c>
      <c r="BX47" s="6" t="s">
        <v>466</v>
      </c>
    </row>
    <row r="48" spans="1:76">
      <c r="A48" s="1">
        <v>20211230</v>
      </c>
      <c r="B48" s="1">
        <v>1011796473</v>
      </c>
      <c r="D48" s="1">
        <v>201902</v>
      </c>
      <c r="E48" s="1">
        <v>1632063096</v>
      </c>
      <c r="G48" s="1">
        <v>201209</v>
      </c>
      <c r="H48" s="1">
        <v>19600</v>
      </c>
      <c r="I48" s="1">
        <v>2.1800000000000002</v>
      </c>
      <c r="J48" s="1" t="s">
        <v>8</v>
      </c>
      <c r="L48" s="1">
        <v>201209</v>
      </c>
      <c r="M48" s="1">
        <v>19700</v>
      </c>
      <c r="N48" s="1">
        <v>125894</v>
      </c>
      <c r="O48" s="1" t="s">
        <v>11</v>
      </c>
      <c r="Q48" s="1">
        <v>201209</v>
      </c>
      <c r="R48" s="1">
        <v>19750</v>
      </c>
      <c r="S48" s="1">
        <v>5408</v>
      </c>
      <c r="T48" s="1" t="s">
        <v>12</v>
      </c>
      <c r="V48" s="1">
        <v>201901</v>
      </c>
      <c r="W48" s="1">
        <v>18200</v>
      </c>
      <c r="X48" s="1">
        <v>102.28</v>
      </c>
      <c r="Y48" s="1" t="s">
        <v>9</v>
      </c>
      <c r="AA48" s="1">
        <v>201901</v>
      </c>
      <c r="AB48" s="1">
        <v>18201</v>
      </c>
      <c r="AC48" s="1">
        <v>0.26</v>
      </c>
      <c r="AD48" s="1" t="s">
        <v>8</v>
      </c>
      <c r="AF48" s="1">
        <v>201901</v>
      </c>
      <c r="AG48" s="1">
        <v>18000</v>
      </c>
      <c r="AH48" s="1">
        <v>101.39</v>
      </c>
      <c r="AI48" s="1" t="s">
        <v>9</v>
      </c>
      <c r="AK48" s="1">
        <v>201901</v>
      </c>
      <c r="AL48" s="1">
        <v>18100</v>
      </c>
      <c r="AM48" s="1">
        <v>0.18</v>
      </c>
      <c r="AN48" s="1" t="s">
        <v>8</v>
      </c>
      <c r="AP48" s="1">
        <v>201812</v>
      </c>
      <c r="AQ48" s="1">
        <v>12300</v>
      </c>
      <c r="AR48" s="1">
        <v>5.82</v>
      </c>
      <c r="AS48" s="1" t="s">
        <v>8</v>
      </c>
      <c r="AU48" s="1">
        <v>201812</v>
      </c>
      <c r="AV48" s="1">
        <v>12500</v>
      </c>
      <c r="AW48" s="1">
        <v>2.65</v>
      </c>
      <c r="AX48" s="1" t="s">
        <v>8</v>
      </c>
      <c r="AZ48" s="1">
        <v>201812</v>
      </c>
      <c r="BA48" s="1">
        <v>12201</v>
      </c>
      <c r="BB48" s="1">
        <v>175928</v>
      </c>
      <c r="BC48" s="1" t="s">
        <v>224</v>
      </c>
      <c r="BE48" s="1">
        <v>201812</v>
      </c>
      <c r="BF48" s="1">
        <v>12401</v>
      </c>
      <c r="BG48" s="1">
        <v>440316</v>
      </c>
      <c r="BH48" s="1" t="s">
        <v>224</v>
      </c>
      <c r="BK48" s="1">
        <v>201902</v>
      </c>
      <c r="BL48" s="1">
        <v>16600</v>
      </c>
      <c r="BM48" s="1">
        <v>1.375</v>
      </c>
      <c r="BN48" s="1" t="s">
        <v>8</v>
      </c>
      <c r="BP48" s="1">
        <v>201812</v>
      </c>
      <c r="BQ48" s="1">
        <v>19400</v>
      </c>
      <c r="BR48" s="1">
        <v>3.66</v>
      </c>
      <c r="BS48" s="1" t="s">
        <v>8</v>
      </c>
      <c r="BU48" s="1">
        <v>201902</v>
      </c>
      <c r="BV48" s="1" t="s">
        <v>513</v>
      </c>
      <c r="BW48" s="1">
        <v>13</v>
      </c>
      <c r="BX48" s="6" t="s">
        <v>466</v>
      </c>
    </row>
    <row r="49" spans="1:76">
      <c r="A49" s="1">
        <v>20211224</v>
      </c>
      <c r="B49" s="1">
        <v>1306237604</v>
      </c>
      <c r="D49" s="1">
        <v>201901</v>
      </c>
      <c r="E49" s="1">
        <v>1947131686</v>
      </c>
      <c r="G49" s="1">
        <v>201206</v>
      </c>
      <c r="H49" s="1">
        <v>19600</v>
      </c>
      <c r="I49" s="1">
        <v>1.04</v>
      </c>
      <c r="J49" s="1" t="s">
        <v>8</v>
      </c>
      <c r="L49" s="1">
        <v>201206</v>
      </c>
      <c r="M49" s="1">
        <v>19700</v>
      </c>
      <c r="N49" s="1">
        <v>120007</v>
      </c>
      <c r="O49" s="1" t="s">
        <v>11</v>
      </c>
      <c r="Q49" s="1">
        <v>201206</v>
      </c>
      <c r="R49" s="1">
        <v>19750</v>
      </c>
      <c r="S49" s="1">
        <v>5160</v>
      </c>
      <c r="T49" s="1" t="s">
        <v>12</v>
      </c>
      <c r="V49" s="1">
        <v>201812</v>
      </c>
      <c r="W49" s="1">
        <v>18200</v>
      </c>
      <c r="X49" s="1">
        <v>103.13</v>
      </c>
      <c r="Y49" s="1" t="s">
        <v>9</v>
      </c>
      <c r="AA49" s="1">
        <v>201812</v>
      </c>
      <c r="AB49" s="1">
        <v>18201</v>
      </c>
      <c r="AC49" s="1">
        <v>0.78</v>
      </c>
      <c r="AD49" s="1" t="s">
        <v>8</v>
      </c>
      <c r="AF49" s="1">
        <v>201812</v>
      </c>
      <c r="AG49" s="1">
        <v>18000</v>
      </c>
      <c r="AH49" s="1">
        <v>101.5</v>
      </c>
      <c r="AI49" s="1" t="s">
        <v>9</v>
      </c>
      <c r="AK49" s="1">
        <v>201812</v>
      </c>
      <c r="AL49" s="1">
        <v>18100</v>
      </c>
      <c r="AM49" s="1">
        <v>-0.06</v>
      </c>
      <c r="AN49" s="1" t="s">
        <v>8</v>
      </c>
      <c r="AP49" s="1">
        <v>201811</v>
      </c>
      <c r="AQ49" s="1">
        <v>12300</v>
      </c>
      <c r="AR49" s="1">
        <v>5.44</v>
      </c>
      <c r="AS49" s="1" t="s">
        <v>8</v>
      </c>
      <c r="AU49" s="1">
        <v>201811</v>
      </c>
      <c r="AV49" s="1">
        <v>12500</v>
      </c>
      <c r="AW49" s="1">
        <v>3.22</v>
      </c>
      <c r="AX49" s="1" t="s">
        <v>8</v>
      </c>
      <c r="AZ49" s="1">
        <v>201811</v>
      </c>
      <c r="BA49" s="1">
        <v>12201</v>
      </c>
      <c r="BB49" s="1">
        <v>174390</v>
      </c>
      <c r="BC49" s="1" t="s">
        <v>224</v>
      </c>
      <c r="BE49" s="1">
        <v>201811</v>
      </c>
      <c r="BF49" s="1">
        <v>12401</v>
      </c>
      <c r="BG49" s="1">
        <v>439487</v>
      </c>
      <c r="BH49" s="1" t="s">
        <v>224</v>
      </c>
      <c r="BK49" s="1">
        <v>201901</v>
      </c>
      <c r="BL49" s="1">
        <v>16600</v>
      </c>
      <c r="BM49" s="1">
        <v>1.375</v>
      </c>
      <c r="BN49" s="1" t="s">
        <v>8</v>
      </c>
      <c r="BP49" s="1">
        <v>201811</v>
      </c>
      <c r="BQ49" s="1">
        <v>19400</v>
      </c>
      <c r="BR49" s="1">
        <v>3.7</v>
      </c>
      <c r="BS49" s="1" t="s">
        <v>8</v>
      </c>
      <c r="BU49" s="1">
        <v>201901</v>
      </c>
      <c r="BV49" s="1" t="s">
        <v>514</v>
      </c>
      <c r="BW49" s="1">
        <v>21</v>
      </c>
      <c r="BX49" s="6" t="s">
        <v>466</v>
      </c>
    </row>
    <row r="50" spans="1:76">
      <c r="A50" s="1">
        <v>20211217</v>
      </c>
      <c r="B50" s="1">
        <v>1520569350</v>
      </c>
      <c r="D50" s="1">
        <v>201812</v>
      </c>
      <c r="E50" s="1">
        <v>2067360617</v>
      </c>
      <c r="G50" s="1">
        <v>201203</v>
      </c>
      <c r="H50" s="1">
        <v>19600</v>
      </c>
      <c r="I50" s="1">
        <v>1.0900000000000001</v>
      </c>
      <c r="J50" s="1" t="s">
        <v>8</v>
      </c>
      <c r="L50" s="1">
        <v>201203</v>
      </c>
      <c r="M50" s="1">
        <v>19700</v>
      </c>
      <c r="N50" s="1">
        <v>120191</v>
      </c>
      <c r="O50" s="1" t="s">
        <v>11</v>
      </c>
      <c r="Q50" s="1">
        <v>201203</v>
      </c>
      <c r="R50" s="1">
        <v>19750</v>
      </c>
      <c r="S50" s="1">
        <v>5172</v>
      </c>
      <c r="T50" s="1" t="s">
        <v>12</v>
      </c>
      <c r="V50" s="1">
        <v>201811</v>
      </c>
      <c r="W50" s="1">
        <v>18200</v>
      </c>
      <c r="X50" s="1">
        <v>105.06</v>
      </c>
      <c r="Y50" s="1" t="s">
        <v>9</v>
      </c>
      <c r="AA50" s="1">
        <v>201811</v>
      </c>
      <c r="AB50" s="1">
        <v>18201</v>
      </c>
      <c r="AC50" s="1">
        <v>2.96</v>
      </c>
      <c r="AD50" s="1" t="s">
        <v>8</v>
      </c>
      <c r="AF50" s="1">
        <v>201811</v>
      </c>
      <c r="AG50" s="1">
        <v>18000</v>
      </c>
      <c r="AH50" s="1">
        <v>102.01</v>
      </c>
      <c r="AI50" s="1" t="s">
        <v>9</v>
      </c>
      <c r="AK50" s="1">
        <v>201811</v>
      </c>
      <c r="AL50" s="1">
        <v>18100</v>
      </c>
      <c r="AM50" s="1">
        <v>0.28999999999999998</v>
      </c>
      <c r="AN50" s="1" t="s">
        <v>8</v>
      </c>
      <c r="AP50" s="1">
        <v>201810</v>
      </c>
      <c r="AQ50" s="1">
        <v>12300</v>
      </c>
      <c r="AR50" s="1">
        <v>5.0199999999999996</v>
      </c>
      <c r="AS50" s="1" t="s">
        <v>8</v>
      </c>
      <c r="AU50" s="1">
        <v>201810</v>
      </c>
      <c r="AV50" s="1">
        <v>12500</v>
      </c>
      <c r="AW50" s="1">
        <v>3.03</v>
      </c>
      <c r="AX50" s="1" t="s">
        <v>8</v>
      </c>
      <c r="AZ50" s="1">
        <v>201810</v>
      </c>
      <c r="BA50" s="1">
        <v>12201</v>
      </c>
      <c r="BB50" s="1">
        <v>174445</v>
      </c>
      <c r="BC50" s="1" t="s">
        <v>224</v>
      </c>
      <c r="BE50" s="1">
        <v>201810</v>
      </c>
      <c r="BF50" s="1">
        <v>12401</v>
      </c>
      <c r="BG50" s="1">
        <v>438210</v>
      </c>
      <c r="BH50" s="1" t="s">
        <v>224</v>
      </c>
      <c r="BK50" s="1">
        <v>201812</v>
      </c>
      <c r="BL50" s="1">
        <v>16600</v>
      </c>
      <c r="BM50" s="1">
        <v>1.375</v>
      </c>
      <c r="BN50" s="1" t="s">
        <v>8</v>
      </c>
      <c r="BP50" s="1">
        <v>201810</v>
      </c>
      <c r="BQ50" s="1">
        <v>19400</v>
      </c>
      <c r="BR50" s="1">
        <v>3.75</v>
      </c>
      <c r="BS50" s="1" t="s">
        <v>8</v>
      </c>
      <c r="BU50" s="1">
        <v>201812</v>
      </c>
      <c r="BV50" s="1" t="s">
        <v>515</v>
      </c>
      <c r="BW50" s="1">
        <v>21</v>
      </c>
      <c r="BX50" s="6" t="s">
        <v>466</v>
      </c>
    </row>
    <row r="51" spans="1:76">
      <c r="A51" s="1">
        <v>20211210</v>
      </c>
      <c r="B51" s="1">
        <v>1664928340</v>
      </c>
      <c r="D51" s="1">
        <v>201811</v>
      </c>
      <c r="E51" s="1">
        <v>2484361023</v>
      </c>
      <c r="G51" s="1">
        <v>201112</v>
      </c>
      <c r="H51" s="1">
        <v>19600</v>
      </c>
      <c r="I51" s="1">
        <v>0.89</v>
      </c>
      <c r="J51" s="1" t="s">
        <v>8</v>
      </c>
      <c r="L51" s="1">
        <v>201112</v>
      </c>
      <c r="M51" s="1">
        <v>19700</v>
      </c>
      <c r="N51" s="1">
        <v>118726</v>
      </c>
      <c r="O51" s="1" t="s">
        <v>11</v>
      </c>
      <c r="Q51" s="1">
        <v>201112</v>
      </c>
      <c r="R51" s="1">
        <v>19750</v>
      </c>
      <c r="S51" s="1">
        <v>5112</v>
      </c>
      <c r="T51" s="1" t="s">
        <v>12</v>
      </c>
      <c r="V51" s="1">
        <v>201810</v>
      </c>
      <c r="W51" s="1">
        <v>18200</v>
      </c>
      <c r="X51" s="1">
        <v>107.33</v>
      </c>
      <c r="Y51" s="1" t="s">
        <v>9</v>
      </c>
      <c r="AA51" s="1">
        <v>201810</v>
      </c>
      <c r="AB51" s="1">
        <v>18201</v>
      </c>
      <c r="AC51" s="1">
        <v>5.69</v>
      </c>
      <c r="AD51" s="1" t="s">
        <v>8</v>
      </c>
      <c r="AF51" s="1">
        <v>201810</v>
      </c>
      <c r="AG51" s="1">
        <v>18000</v>
      </c>
      <c r="AH51" s="1">
        <v>102.64</v>
      </c>
      <c r="AI51" s="1" t="s">
        <v>9</v>
      </c>
      <c r="AK51" s="1">
        <v>201810</v>
      </c>
      <c r="AL51" s="1">
        <v>18100</v>
      </c>
      <c r="AM51" s="1">
        <v>1.1599999999999999</v>
      </c>
      <c r="AN51" s="1" t="s">
        <v>8</v>
      </c>
      <c r="AP51" s="1">
        <v>201809</v>
      </c>
      <c r="AQ51" s="1">
        <v>12300</v>
      </c>
      <c r="AR51" s="1">
        <v>5.45</v>
      </c>
      <c r="AS51" s="1" t="s">
        <v>8</v>
      </c>
      <c r="AU51" s="1">
        <v>201809</v>
      </c>
      <c r="AV51" s="1">
        <v>12500</v>
      </c>
      <c r="AW51" s="1">
        <v>3.33</v>
      </c>
      <c r="AX51" s="1" t="s">
        <v>8</v>
      </c>
      <c r="AZ51" s="1">
        <v>201809</v>
      </c>
      <c r="BA51" s="1">
        <v>12201</v>
      </c>
      <c r="BB51" s="1">
        <v>174549</v>
      </c>
      <c r="BC51" s="1" t="s">
        <v>224</v>
      </c>
      <c r="BE51" s="1">
        <v>201809</v>
      </c>
      <c r="BF51" s="1">
        <v>12401</v>
      </c>
      <c r="BG51" s="1">
        <v>438374</v>
      </c>
      <c r="BH51" s="1" t="s">
        <v>224</v>
      </c>
      <c r="BK51" s="1">
        <v>201811</v>
      </c>
      <c r="BL51" s="1">
        <v>16600</v>
      </c>
      <c r="BM51" s="1">
        <v>1.375</v>
      </c>
      <c r="BN51" s="1" t="s">
        <v>8</v>
      </c>
      <c r="BP51" s="1">
        <v>201809</v>
      </c>
      <c r="BQ51" s="1">
        <v>19400</v>
      </c>
      <c r="BR51" s="1">
        <v>3.76</v>
      </c>
      <c r="BS51" s="1" t="s">
        <v>8</v>
      </c>
      <c r="BU51" s="1">
        <v>201811</v>
      </c>
      <c r="BV51" s="1" t="s">
        <v>516</v>
      </c>
      <c r="BW51" s="1">
        <v>22</v>
      </c>
      <c r="BX51" s="6" t="s">
        <v>466</v>
      </c>
    </row>
    <row r="52" spans="1:76">
      <c r="A52" s="1">
        <v>20211203</v>
      </c>
      <c r="B52" s="1">
        <v>1795732162</v>
      </c>
      <c r="D52" s="1">
        <v>201810</v>
      </c>
      <c r="E52" s="1">
        <v>2677432321</v>
      </c>
      <c r="G52" s="1">
        <v>201109</v>
      </c>
      <c r="H52" s="1">
        <v>19600</v>
      </c>
      <c r="I52" s="1">
        <v>3.28</v>
      </c>
      <c r="J52" s="1" t="s">
        <v>8</v>
      </c>
      <c r="L52" s="1">
        <v>201109</v>
      </c>
      <c r="M52" s="1">
        <v>19700</v>
      </c>
      <c r="N52" s="1">
        <v>124831</v>
      </c>
      <c r="O52" s="1" t="s">
        <v>11</v>
      </c>
      <c r="Q52" s="1">
        <v>201109</v>
      </c>
      <c r="R52" s="1">
        <v>19750</v>
      </c>
      <c r="S52" s="1">
        <v>5381</v>
      </c>
      <c r="T52" s="1" t="s">
        <v>12</v>
      </c>
      <c r="V52" s="1">
        <v>201809</v>
      </c>
      <c r="W52" s="1">
        <v>18200</v>
      </c>
      <c r="X52" s="1">
        <v>107.34</v>
      </c>
      <c r="Y52" s="1" t="s">
        <v>9</v>
      </c>
      <c r="AA52" s="1">
        <v>201809</v>
      </c>
      <c r="AB52" s="1">
        <v>18201</v>
      </c>
      <c r="AC52" s="1">
        <v>6.29</v>
      </c>
      <c r="AD52" s="1" t="s">
        <v>8</v>
      </c>
      <c r="AF52" s="1">
        <v>201809</v>
      </c>
      <c r="AG52" s="1">
        <v>18000</v>
      </c>
      <c r="AH52" s="1">
        <v>102.57</v>
      </c>
      <c r="AI52" s="1" t="s">
        <v>9</v>
      </c>
      <c r="AK52" s="1">
        <v>201809</v>
      </c>
      <c r="AL52" s="1">
        <v>18100</v>
      </c>
      <c r="AM52" s="1">
        <v>1.72</v>
      </c>
      <c r="AN52" s="1" t="s">
        <v>8</v>
      </c>
      <c r="AP52" s="1">
        <v>201808</v>
      </c>
      <c r="AQ52" s="1">
        <v>12300</v>
      </c>
      <c r="AR52" s="1">
        <v>4.8899999999999997</v>
      </c>
      <c r="AS52" s="1" t="s">
        <v>8</v>
      </c>
      <c r="AU52" s="1">
        <v>201808</v>
      </c>
      <c r="AV52" s="1">
        <v>12500</v>
      </c>
      <c r="AW52" s="1">
        <v>3.17</v>
      </c>
      <c r="AX52" s="1" t="s">
        <v>8</v>
      </c>
      <c r="AZ52" s="1">
        <v>201808</v>
      </c>
      <c r="BA52" s="1">
        <v>12201</v>
      </c>
      <c r="BB52" s="1">
        <v>174149</v>
      </c>
      <c r="BC52" s="1" t="s">
        <v>224</v>
      </c>
      <c r="BE52" s="1">
        <v>201808</v>
      </c>
      <c r="BF52" s="1">
        <v>12401</v>
      </c>
      <c r="BG52" s="1">
        <v>438438</v>
      </c>
      <c r="BH52" s="1" t="s">
        <v>224</v>
      </c>
      <c r="BK52" s="1">
        <v>201810</v>
      </c>
      <c r="BL52" s="1">
        <v>16600</v>
      </c>
      <c r="BM52" s="1">
        <v>1.375</v>
      </c>
      <c r="BN52" s="1" t="s">
        <v>8</v>
      </c>
      <c r="BP52" s="1">
        <v>201808</v>
      </c>
      <c r="BQ52" s="1">
        <v>19400</v>
      </c>
      <c r="BR52" s="1">
        <v>3.87</v>
      </c>
      <c r="BS52" s="1" t="s">
        <v>8</v>
      </c>
      <c r="BU52" s="1">
        <v>201810</v>
      </c>
      <c r="BV52" s="1" t="s">
        <v>517</v>
      </c>
      <c r="BW52" s="1">
        <v>22</v>
      </c>
      <c r="BX52" s="6" t="s">
        <v>466</v>
      </c>
    </row>
    <row r="53" spans="1:76">
      <c r="A53" s="1">
        <v>20211126</v>
      </c>
      <c r="B53" s="1">
        <v>1595023711</v>
      </c>
      <c r="D53" s="1">
        <v>201809</v>
      </c>
      <c r="E53" s="1">
        <v>2415950242</v>
      </c>
      <c r="G53" s="1">
        <v>201106</v>
      </c>
      <c r="H53" s="1">
        <v>19600</v>
      </c>
      <c r="I53" s="1">
        <v>4.16</v>
      </c>
      <c r="J53" s="1" t="s">
        <v>8</v>
      </c>
      <c r="L53" s="1">
        <v>201106</v>
      </c>
      <c r="M53" s="1">
        <v>19700</v>
      </c>
      <c r="N53" s="1">
        <v>120053</v>
      </c>
      <c r="O53" s="1" t="s">
        <v>11</v>
      </c>
      <c r="Q53" s="1">
        <v>201106</v>
      </c>
      <c r="R53" s="1">
        <v>19750</v>
      </c>
      <c r="S53" s="1">
        <v>5179</v>
      </c>
      <c r="T53" s="1" t="s">
        <v>12</v>
      </c>
      <c r="V53" s="1">
        <v>201808</v>
      </c>
      <c r="W53" s="1">
        <v>18200</v>
      </c>
      <c r="X53" s="1">
        <v>106.87</v>
      </c>
      <c r="Y53" s="1" t="s">
        <v>9</v>
      </c>
      <c r="AA53" s="1">
        <v>201808</v>
      </c>
      <c r="AB53" s="1">
        <v>18201</v>
      </c>
      <c r="AC53" s="1">
        <v>6.78</v>
      </c>
      <c r="AD53" s="1" t="s">
        <v>8</v>
      </c>
      <c r="AF53" s="1">
        <v>201808</v>
      </c>
      <c r="AG53" s="1">
        <v>18000</v>
      </c>
      <c r="AH53" s="1">
        <v>102.4</v>
      </c>
      <c r="AI53" s="1" t="s">
        <v>9</v>
      </c>
      <c r="AK53" s="1">
        <v>201808</v>
      </c>
      <c r="AL53" s="1">
        <v>18100</v>
      </c>
      <c r="AM53" s="1">
        <v>1.54</v>
      </c>
      <c r="AN53" s="1" t="s">
        <v>8</v>
      </c>
      <c r="AP53" s="1">
        <v>201807</v>
      </c>
      <c r="AQ53" s="1">
        <v>12300</v>
      </c>
      <c r="AR53" s="1">
        <v>6</v>
      </c>
      <c r="AS53" s="1" t="s">
        <v>8</v>
      </c>
      <c r="AU53" s="1">
        <v>201807</v>
      </c>
      <c r="AV53" s="1">
        <v>12500</v>
      </c>
      <c r="AW53" s="1">
        <v>3.75</v>
      </c>
      <c r="AX53" s="1" t="s">
        <v>8</v>
      </c>
      <c r="AZ53" s="1">
        <v>201807</v>
      </c>
      <c r="BA53" s="1">
        <v>12201</v>
      </c>
      <c r="BB53" s="1">
        <v>172016</v>
      </c>
      <c r="BC53" s="1" t="s">
        <v>224</v>
      </c>
      <c r="BE53" s="1">
        <v>201807</v>
      </c>
      <c r="BF53" s="1">
        <v>12401</v>
      </c>
      <c r="BG53" s="1">
        <v>437234</v>
      </c>
      <c r="BH53" s="1" t="s">
        <v>224</v>
      </c>
      <c r="BK53" s="1">
        <v>201809</v>
      </c>
      <c r="BL53" s="1">
        <v>16600</v>
      </c>
      <c r="BM53" s="1">
        <v>1.375</v>
      </c>
      <c r="BN53" s="1" t="s">
        <v>8</v>
      </c>
      <c r="BP53" s="1">
        <v>201807</v>
      </c>
      <c r="BQ53" s="1">
        <v>19400</v>
      </c>
      <c r="BR53" s="1">
        <v>3.81</v>
      </c>
      <c r="BS53" s="1" t="s">
        <v>8</v>
      </c>
      <c r="BU53" s="1">
        <v>201809</v>
      </c>
      <c r="BV53" s="1" t="s">
        <v>518</v>
      </c>
      <c r="BW53" s="1">
        <v>19</v>
      </c>
      <c r="BX53" s="6" t="s">
        <v>466</v>
      </c>
    </row>
    <row r="54" spans="1:76">
      <c r="A54" s="1">
        <v>20211119</v>
      </c>
      <c r="B54" s="1">
        <v>1969193689</v>
      </c>
      <c r="D54" s="1">
        <v>201808</v>
      </c>
      <c r="E54" s="1">
        <v>2881195280</v>
      </c>
      <c r="G54" s="1">
        <v>201103</v>
      </c>
      <c r="H54" s="1">
        <v>19600</v>
      </c>
      <c r="I54" s="1">
        <v>6.72</v>
      </c>
      <c r="J54" s="1" t="s">
        <v>8</v>
      </c>
      <c r="L54" s="1">
        <v>201103</v>
      </c>
      <c r="M54" s="1">
        <v>19700</v>
      </c>
      <c r="N54" s="1">
        <v>120347</v>
      </c>
      <c r="O54" s="1" t="s">
        <v>11</v>
      </c>
      <c r="Q54" s="1">
        <v>201103</v>
      </c>
      <c r="R54" s="1">
        <v>19750</v>
      </c>
      <c r="S54" s="1">
        <v>5194</v>
      </c>
      <c r="T54" s="1" t="s">
        <v>12</v>
      </c>
      <c r="V54" s="1">
        <v>201807</v>
      </c>
      <c r="W54" s="1">
        <v>18200</v>
      </c>
      <c r="X54" s="1">
        <v>106.34</v>
      </c>
      <c r="Y54" s="1" t="s">
        <v>9</v>
      </c>
      <c r="AA54" s="1">
        <v>201807</v>
      </c>
      <c r="AB54" s="1">
        <v>18201</v>
      </c>
      <c r="AC54" s="1">
        <v>7.04</v>
      </c>
      <c r="AD54" s="1" t="s">
        <v>8</v>
      </c>
      <c r="AF54" s="1">
        <v>201807</v>
      </c>
      <c r="AG54" s="1">
        <v>18000</v>
      </c>
      <c r="AH54" s="1">
        <v>102.47</v>
      </c>
      <c r="AI54" s="1" t="s">
        <v>9</v>
      </c>
      <c r="AK54" s="1">
        <v>201807</v>
      </c>
      <c r="AL54" s="1">
        <v>18100</v>
      </c>
      <c r="AM54" s="1">
        <v>1.76</v>
      </c>
      <c r="AN54" s="1" t="s">
        <v>8</v>
      </c>
      <c r="AP54" s="1">
        <v>201806</v>
      </c>
      <c r="AQ54" s="1">
        <v>12300</v>
      </c>
      <c r="AR54" s="1">
        <v>5.42</v>
      </c>
      <c r="AS54" s="1" t="s">
        <v>8</v>
      </c>
      <c r="AU54" s="1">
        <v>201806</v>
      </c>
      <c r="AV54" s="1">
        <v>12500</v>
      </c>
      <c r="AW54" s="1">
        <v>3.76</v>
      </c>
      <c r="AX54" s="1" t="s">
        <v>8</v>
      </c>
      <c r="AZ54" s="1">
        <v>201806</v>
      </c>
      <c r="BA54" s="1">
        <v>12201</v>
      </c>
      <c r="BB54" s="1">
        <v>170226</v>
      </c>
      <c r="BC54" s="1" t="s">
        <v>224</v>
      </c>
      <c r="BE54" s="1">
        <v>201806</v>
      </c>
      <c r="BF54" s="1">
        <v>12401</v>
      </c>
      <c r="BG54" s="1">
        <v>437069</v>
      </c>
      <c r="BH54" s="1" t="s">
        <v>224</v>
      </c>
      <c r="BK54" s="1">
        <v>201808</v>
      </c>
      <c r="BL54" s="1">
        <v>16600</v>
      </c>
      <c r="BM54" s="1">
        <v>1.375</v>
      </c>
      <c r="BN54" s="1" t="s">
        <v>8</v>
      </c>
      <c r="BP54" s="1">
        <v>201806</v>
      </c>
      <c r="BQ54" s="1">
        <v>19400</v>
      </c>
      <c r="BR54" s="1">
        <v>3.7</v>
      </c>
      <c r="BS54" s="1" t="s">
        <v>8</v>
      </c>
      <c r="BU54" s="1">
        <v>201808</v>
      </c>
      <c r="BV54" s="1" t="s">
        <v>519</v>
      </c>
      <c r="BW54" s="1">
        <v>23</v>
      </c>
      <c r="BX54" s="6" t="s">
        <v>466</v>
      </c>
    </row>
    <row r="55" spans="1:76">
      <c r="A55" s="1">
        <v>20211112</v>
      </c>
      <c r="B55" s="1">
        <v>1913784562</v>
      </c>
      <c r="D55" s="1">
        <v>201807</v>
      </c>
      <c r="E55" s="1">
        <v>3119827593</v>
      </c>
      <c r="G55" s="1">
        <v>201012</v>
      </c>
      <c r="H55" s="1">
        <v>19600</v>
      </c>
      <c r="I55" s="1">
        <v>6.34</v>
      </c>
      <c r="J55" s="1" t="s">
        <v>8</v>
      </c>
      <c r="L55" s="1">
        <v>201012</v>
      </c>
      <c r="M55" s="1">
        <v>19700</v>
      </c>
      <c r="N55" s="1">
        <v>116295</v>
      </c>
      <c r="O55" s="1" t="s">
        <v>11</v>
      </c>
      <c r="Q55" s="1">
        <v>201012</v>
      </c>
      <c r="R55" s="1">
        <v>19750</v>
      </c>
      <c r="S55" s="1">
        <v>5023</v>
      </c>
      <c r="T55" s="1" t="s">
        <v>12</v>
      </c>
      <c r="V55" s="1">
        <v>201806</v>
      </c>
      <c r="W55" s="1">
        <v>18200</v>
      </c>
      <c r="X55" s="1">
        <v>105.45</v>
      </c>
      <c r="Y55" s="1" t="s">
        <v>9</v>
      </c>
      <c r="AA55" s="1">
        <v>201806</v>
      </c>
      <c r="AB55" s="1">
        <v>18201</v>
      </c>
      <c r="AC55" s="1">
        <v>6.66</v>
      </c>
      <c r="AD55" s="1" t="s">
        <v>8</v>
      </c>
      <c r="AF55" s="1">
        <v>201806</v>
      </c>
      <c r="AG55" s="1">
        <v>18000</v>
      </c>
      <c r="AH55" s="1">
        <v>102.11</v>
      </c>
      <c r="AI55" s="1" t="s">
        <v>9</v>
      </c>
      <c r="AK55" s="1">
        <v>201806</v>
      </c>
      <c r="AL55" s="1">
        <v>18100</v>
      </c>
      <c r="AM55" s="1">
        <v>1.4</v>
      </c>
      <c r="AN55" s="1" t="s">
        <v>8</v>
      </c>
      <c r="AP55" s="1">
        <v>201805</v>
      </c>
      <c r="AQ55" s="1">
        <v>12300</v>
      </c>
      <c r="AR55" s="1">
        <v>5.79</v>
      </c>
      <c r="AS55" s="1" t="s">
        <v>8</v>
      </c>
      <c r="AU55" s="1">
        <v>201805</v>
      </c>
      <c r="AV55" s="1">
        <v>12500</v>
      </c>
      <c r="AW55" s="1">
        <v>4.01</v>
      </c>
      <c r="AX55" s="1" t="s">
        <v>8</v>
      </c>
      <c r="AZ55" s="1">
        <v>201805</v>
      </c>
      <c r="BA55" s="1">
        <v>12201</v>
      </c>
      <c r="BB55" s="1">
        <v>171100</v>
      </c>
      <c r="BC55" s="1" t="s">
        <v>224</v>
      </c>
      <c r="BE55" s="1">
        <v>201805</v>
      </c>
      <c r="BF55" s="1">
        <v>12401</v>
      </c>
      <c r="BG55" s="1">
        <v>437387</v>
      </c>
      <c r="BH55" s="1" t="s">
        <v>224</v>
      </c>
      <c r="BK55" s="1">
        <v>201807</v>
      </c>
      <c r="BL55" s="1">
        <v>16600</v>
      </c>
      <c r="BM55" s="1">
        <v>1.375</v>
      </c>
      <c r="BN55" s="1" t="s">
        <v>8</v>
      </c>
      <c r="BP55" s="1">
        <v>201805</v>
      </c>
      <c r="BQ55" s="1">
        <v>19400</v>
      </c>
      <c r="BR55" s="1">
        <v>3.63</v>
      </c>
      <c r="BS55" s="1" t="s">
        <v>8</v>
      </c>
      <c r="BU55" s="1">
        <v>201807</v>
      </c>
      <c r="BV55" s="1" t="s">
        <v>520</v>
      </c>
      <c r="BW55" s="1">
        <v>22</v>
      </c>
      <c r="BX55" s="6" t="s">
        <v>466</v>
      </c>
    </row>
    <row r="56" spans="1:76">
      <c r="A56" s="1">
        <v>20211105</v>
      </c>
      <c r="B56" s="1">
        <v>1693099292</v>
      </c>
      <c r="D56" s="1">
        <v>201806</v>
      </c>
      <c r="E56" s="1">
        <v>3205254254</v>
      </c>
      <c r="G56" s="1">
        <v>201009</v>
      </c>
      <c r="H56" s="1">
        <v>19600</v>
      </c>
      <c r="I56" s="1">
        <v>11.54</v>
      </c>
      <c r="J56" s="1" t="s">
        <v>8</v>
      </c>
      <c r="L56" s="1">
        <v>201009</v>
      </c>
      <c r="M56" s="1">
        <v>19700</v>
      </c>
      <c r="N56" s="1">
        <v>112692</v>
      </c>
      <c r="O56" s="1" t="s">
        <v>11</v>
      </c>
      <c r="Q56" s="1">
        <v>201009</v>
      </c>
      <c r="R56" s="1">
        <v>19750</v>
      </c>
      <c r="S56" s="1">
        <v>4869</v>
      </c>
      <c r="T56" s="1" t="s">
        <v>12</v>
      </c>
      <c r="V56" s="1">
        <v>201805</v>
      </c>
      <c r="W56" s="1">
        <v>18200</v>
      </c>
      <c r="X56" s="1">
        <v>104.56</v>
      </c>
      <c r="Y56" s="1" t="s">
        <v>9</v>
      </c>
      <c r="AA56" s="1">
        <v>201805</v>
      </c>
      <c r="AB56" s="1">
        <v>18201</v>
      </c>
      <c r="AC56" s="1">
        <v>5.58</v>
      </c>
      <c r="AD56" s="1" t="s">
        <v>8</v>
      </c>
      <c r="AF56" s="1">
        <v>201805</v>
      </c>
      <c r="AG56" s="1">
        <v>18000</v>
      </c>
      <c r="AH56" s="1">
        <v>101.69</v>
      </c>
      <c r="AI56" s="1" t="s">
        <v>9</v>
      </c>
      <c r="AK56" s="1">
        <v>201805</v>
      </c>
      <c r="AL56" s="1">
        <v>18100</v>
      </c>
      <c r="AM56" s="1">
        <v>1.75</v>
      </c>
      <c r="AN56" s="1" t="s">
        <v>8</v>
      </c>
      <c r="AP56" s="1">
        <v>201804</v>
      </c>
      <c r="AQ56" s="1">
        <v>12300</v>
      </c>
      <c r="AR56" s="1">
        <v>5.93</v>
      </c>
      <c r="AS56" s="1" t="s">
        <v>8</v>
      </c>
      <c r="AU56" s="1">
        <v>201804</v>
      </c>
      <c r="AV56" s="1">
        <v>12500</v>
      </c>
      <c r="AW56" s="1">
        <v>3.47</v>
      </c>
      <c r="AX56" s="1" t="s">
        <v>8</v>
      </c>
      <c r="AZ56" s="1">
        <v>201804</v>
      </c>
      <c r="BA56" s="1">
        <v>12201</v>
      </c>
      <c r="BB56" s="1">
        <v>169638</v>
      </c>
      <c r="BC56" s="1" t="s">
        <v>224</v>
      </c>
      <c r="BE56" s="1">
        <v>201804</v>
      </c>
      <c r="BF56" s="1">
        <v>12401</v>
      </c>
      <c r="BG56" s="1">
        <v>434752</v>
      </c>
      <c r="BH56" s="1" t="s">
        <v>224</v>
      </c>
      <c r="BK56" s="1">
        <v>201806</v>
      </c>
      <c r="BL56" s="1">
        <v>16600</v>
      </c>
      <c r="BM56" s="1">
        <v>1.375</v>
      </c>
      <c r="BN56" s="1" t="s">
        <v>8</v>
      </c>
      <c r="BP56" s="1">
        <v>201804</v>
      </c>
      <c r="BQ56" s="1">
        <v>19400</v>
      </c>
      <c r="BR56" s="1">
        <v>3.64</v>
      </c>
      <c r="BS56" s="1" t="s">
        <v>8</v>
      </c>
      <c r="BU56" s="1">
        <v>201806</v>
      </c>
      <c r="BV56" s="1" t="s">
        <v>521</v>
      </c>
      <c r="BW56" s="1">
        <v>20</v>
      </c>
      <c r="BX56" s="6" t="s">
        <v>466</v>
      </c>
    </row>
    <row r="57" spans="1:76">
      <c r="A57" s="1">
        <v>20211029</v>
      </c>
      <c r="B57" s="1">
        <v>1557370017</v>
      </c>
      <c r="D57" s="1">
        <v>201805</v>
      </c>
      <c r="E57" s="1">
        <v>3118494163</v>
      </c>
      <c r="G57" s="1">
        <v>201006</v>
      </c>
      <c r="H57" s="1">
        <v>19600</v>
      </c>
      <c r="I57" s="1">
        <v>12.02</v>
      </c>
      <c r="J57" s="1" t="s">
        <v>8</v>
      </c>
      <c r="L57" s="1">
        <v>201006</v>
      </c>
      <c r="M57" s="1">
        <v>19700</v>
      </c>
      <c r="N57" s="1">
        <v>108559</v>
      </c>
      <c r="O57" s="1" t="s">
        <v>11</v>
      </c>
      <c r="Q57" s="1">
        <v>201006</v>
      </c>
      <c r="R57" s="1">
        <v>19750</v>
      </c>
      <c r="S57" s="1">
        <v>4692</v>
      </c>
      <c r="T57" s="1" t="s">
        <v>12</v>
      </c>
      <c r="V57" s="1">
        <v>201804</v>
      </c>
      <c r="W57" s="1">
        <v>18200</v>
      </c>
      <c r="X57" s="1">
        <v>102.83</v>
      </c>
      <c r="Y57" s="1" t="s">
        <v>9</v>
      </c>
      <c r="AA57" s="1">
        <v>201804</v>
      </c>
      <c r="AB57" s="1">
        <v>18201</v>
      </c>
      <c r="AC57" s="1">
        <v>2.48</v>
      </c>
      <c r="AD57" s="1" t="s">
        <v>8</v>
      </c>
      <c r="AF57" s="1">
        <v>201804</v>
      </c>
      <c r="AG57" s="1">
        <v>18000</v>
      </c>
      <c r="AH57" s="1">
        <v>101.83</v>
      </c>
      <c r="AI57" s="1" t="s">
        <v>9</v>
      </c>
      <c r="AK57" s="1">
        <v>201804</v>
      </c>
      <c r="AL57" s="1">
        <v>18100</v>
      </c>
      <c r="AM57" s="1">
        <v>2</v>
      </c>
      <c r="AN57" s="1" t="s">
        <v>8</v>
      </c>
      <c r="AP57" s="1">
        <v>201803</v>
      </c>
      <c r="AQ57" s="1">
        <v>12300</v>
      </c>
      <c r="AR57" s="1">
        <v>5.3</v>
      </c>
      <c r="AS57" s="1" t="s">
        <v>8</v>
      </c>
      <c r="AU57" s="1">
        <v>201803</v>
      </c>
      <c r="AV57" s="1">
        <v>12500</v>
      </c>
      <c r="AW57" s="1">
        <v>3.45</v>
      </c>
      <c r="AX57" s="1" t="s">
        <v>8</v>
      </c>
      <c r="AZ57" s="1">
        <v>201803</v>
      </c>
      <c r="BA57" s="1">
        <v>12201</v>
      </c>
      <c r="BB57" s="1">
        <v>169947</v>
      </c>
      <c r="BC57" s="1" t="s">
        <v>224</v>
      </c>
      <c r="BE57" s="1">
        <v>201803</v>
      </c>
      <c r="BF57" s="1">
        <v>12401</v>
      </c>
      <c r="BG57" s="1">
        <v>434306</v>
      </c>
      <c r="BH57" s="1" t="s">
        <v>224</v>
      </c>
      <c r="BK57" s="1">
        <v>201805</v>
      </c>
      <c r="BL57" s="1">
        <v>16600</v>
      </c>
      <c r="BM57" s="1">
        <v>1.375</v>
      </c>
      <c r="BN57" s="1" t="s">
        <v>8</v>
      </c>
      <c r="BP57" s="1">
        <v>201803</v>
      </c>
      <c r="BQ57" s="1">
        <v>19400</v>
      </c>
      <c r="BR57" s="1">
        <v>3.66</v>
      </c>
      <c r="BS57" s="1" t="s">
        <v>8</v>
      </c>
      <c r="BU57" s="1">
        <v>201805</v>
      </c>
      <c r="BV57" s="1" t="s">
        <v>522</v>
      </c>
      <c r="BW57" s="1">
        <v>22</v>
      </c>
      <c r="BX57" s="6" t="s">
        <v>466</v>
      </c>
    </row>
    <row r="58" spans="1:76">
      <c r="A58" s="1">
        <v>20211022</v>
      </c>
      <c r="B58" s="1">
        <v>1406282884</v>
      </c>
      <c r="D58" s="1">
        <v>201804</v>
      </c>
      <c r="E58" s="1">
        <v>2421917482</v>
      </c>
      <c r="G58" s="1">
        <v>201003</v>
      </c>
      <c r="H58" s="1">
        <v>19600</v>
      </c>
      <c r="I58" s="1">
        <v>11.55</v>
      </c>
      <c r="J58" s="1" t="s">
        <v>8</v>
      </c>
      <c r="L58" s="1">
        <v>201003</v>
      </c>
      <c r="M58" s="1">
        <v>19700</v>
      </c>
      <c r="N58" s="1">
        <v>106699</v>
      </c>
      <c r="O58" s="1" t="s">
        <v>11</v>
      </c>
      <c r="Q58" s="1">
        <v>201003</v>
      </c>
      <c r="R58" s="1">
        <v>19750</v>
      </c>
      <c r="S58" s="1">
        <v>4613</v>
      </c>
      <c r="T58" s="1" t="s">
        <v>12</v>
      </c>
      <c r="V58" s="1">
        <v>201803</v>
      </c>
      <c r="W58" s="1">
        <v>18200</v>
      </c>
      <c r="X58" s="1">
        <v>101.86</v>
      </c>
      <c r="Y58" s="1" t="s">
        <v>9</v>
      </c>
      <c r="AA58" s="1">
        <v>201803</v>
      </c>
      <c r="AB58" s="1">
        <v>18201</v>
      </c>
      <c r="AC58" s="1">
        <v>0.57999999999999996</v>
      </c>
      <c r="AD58" s="1" t="s">
        <v>8</v>
      </c>
      <c r="AF58" s="1">
        <v>201803</v>
      </c>
      <c r="AG58" s="1">
        <v>18000</v>
      </c>
      <c r="AH58" s="1">
        <v>101.17</v>
      </c>
      <c r="AI58" s="1" t="s">
        <v>9</v>
      </c>
      <c r="AK58" s="1">
        <v>201803</v>
      </c>
      <c r="AL58" s="1">
        <v>18100</v>
      </c>
      <c r="AM58" s="1">
        <v>1.59</v>
      </c>
      <c r="AN58" s="1" t="s">
        <v>8</v>
      </c>
      <c r="AP58" s="1">
        <v>201802</v>
      </c>
      <c r="AQ58" s="1">
        <v>12300</v>
      </c>
      <c r="AR58" s="1">
        <v>5.55</v>
      </c>
      <c r="AS58" s="1" t="s">
        <v>8</v>
      </c>
      <c r="AU58" s="1">
        <v>201802</v>
      </c>
      <c r="AV58" s="1">
        <v>12500</v>
      </c>
      <c r="AW58" s="1">
        <v>3.64</v>
      </c>
      <c r="AX58" s="1" t="s">
        <v>8</v>
      </c>
      <c r="AZ58" s="1">
        <v>201802</v>
      </c>
      <c r="BA58" s="1">
        <v>12201</v>
      </c>
      <c r="BB58" s="1">
        <v>170755</v>
      </c>
      <c r="BC58" s="1" t="s">
        <v>224</v>
      </c>
      <c r="BE58" s="1">
        <v>201802</v>
      </c>
      <c r="BF58" s="1">
        <v>12401</v>
      </c>
      <c r="BG58" s="1">
        <v>434028</v>
      </c>
      <c r="BH58" s="1" t="s">
        <v>224</v>
      </c>
      <c r="BK58" s="1">
        <v>201804</v>
      </c>
      <c r="BL58" s="1">
        <v>16600</v>
      </c>
      <c r="BM58" s="1">
        <v>1.375</v>
      </c>
      <c r="BN58" s="1" t="s">
        <v>8</v>
      </c>
      <c r="BP58" s="1">
        <v>201802</v>
      </c>
      <c r="BQ58" s="1">
        <v>19400</v>
      </c>
      <c r="BR58" s="1">
        <v>3.7</v>
      </c>
      <c r="BS58" s="1" t="s">
        <v>8</v>
      </c>
      <c r="BU58" s="1">
        <v>201804</v>
      </c>
      <c r="BV58" s="1" t="s">
        <v>523</v>
      </c>
      <c r="BW58" s="1">
        <v>18</v>
      </c>
      <c r="BX58" s="6" t="s">
        <v>466</v>
      </c>
    </row>
    <row r="59" spans="1:76">
      <c r="A59" s="1">
        <v>20211015</v>
      </c>
      <c r="B59" s="1">
        <v>1092208035</v>
      </c>
      <c r="D59" s="1">
        <v>201803</v>
      </c>
      <c r="E59" s="1">
        <v>2851504715</v>
      </c>
      <c r="G59" s="1">
        <v>200912</v>
      </c>
      <c r="H59" s="1">
        <v>19600</v>
      </c>
      <c r="I59" s="1">
        <v>8.58</v>
      </c>
      <c r="J59" s="1" t="s">
        <v>8</v>
      </c>
      <c r="L59" s="1">
        <v>200912</v>
      </c>
      <c r="M59" s="1">
        <v>19700</v>
      </c>
      <c r="N59" s="1">
        <v>106425</v>
      </c>
      <c r="O59" s="1" t="s">
        <v>11</v>
      </c>
      <c r="Q59" s="1">
        <v>200912</v>
      </c>
      <c r="R59" s="1">
        <v>19750</v>
      </c>
      <c r="S59" s="1">
        <v>4605</v>
      </c>
      <c r="T59" s="1" t="s">
        <v>12</v>
      </c>
      <c r="V59" s="1">
        <v>201802</v>
      </c>
      <c r="W59" s="1">
        <v>18200</v>
      </c>
      <c r="X59" s="1">
        <v>101.95</v>
      </c>
      <c r="Y59" s="1" t="s">
        <v>9</v>
      </c>
      <c r="AA59" s="1">
        <v>201802</v>
      </c>
      <c r="AB59" s="1">
        <v>18201</v>
      </c>
      <c r="AC59" s="1">
        <v>-0.21</v>
      </c>
      <c r="AD59" s="1" t="s">
        <v>8</v>
      </c>
      <c r="AF59" s="1">
        <v>201802</v>
      </c>
      <c r="AG59" s="1">
        <v>18000</v>
      </c>
      <c r="AH59" s="1">
        <v>102.16</v>
      </c>
      <c r="AI59" s="1" t="s">
        <v>9</v>
      </c>
      <c r="AK59" s="1">
        <v>201802</v>
      </c>
      <c r="AL59" s="1">
        <v>18100</v>
      </c>
      <c r="AM59" s="1">
        <v>2.2000000000000002</v>
      </c>
      <c r="AN59" s="1" t="s">
        <v>8</v>
      </c>
      <c r="AP59" s="1">
        <v>201801</v>
      </c>
      <c r="AQ59" s="1">
        <v>12300</v>
      </c>
      <c r="AR59" s="1">
        <v>3.23</v>
      </c>
      <c r="AS59" s="1" t="s">
        <v>8</v>
      </c>
      <c r="AU59" s="1">
        <v>201801</v>
      </c>
      <c r="AV59" s="1">
        <v>12500</v>
      </c>
      <c r="AW59" s="1">
        <v>3.21</v>
      </c>
      <c r="AX59" s="1" t="s">
        <v>8</v>
      </c>
      <c r="AZ59" s="1">
        <v>201801</v>
      </c>
      <c r="BA59" s="1">
        <v>12201</v>
      </c>
      <c r="BB59" s="1">
        <v>167487</v>
      </c>
      <c r="BC59" s="1" t="s">
        <v>224</v>
      </c>
      <c r="BE59" s="1">
        <v>201801</v>
      </c>
      <c r="BF59" s="1">
        <v>12401</v>
      </c>
      <c r="BG59" s="1">
        <v>428810</v>
      </c>
      <c r="BH59" s="1" t="s">
        <v>224</v>
      </c>
      <c r="BK59" s="1">
        <v>201803</v>
      </c>
      <c r="BL59" s="1">
        <v>16600</v>
      </c>
      <c r="BM59" s="1">
        <v>1.375</v>
      </c>
      <c r="BN59" s="1" t="s">
        <v>8</v>
      </c>
      <c r="BP59" s="1">
        <v>201801</v>
      </c>
      <c r="BQ59" s="1">
        <v>19400</v>
      </c>
      <c r="BR59" s="1">
        <v>3.63</v>
      </c>
      <c r="BS59" s="1" t="s">
        <v>8</v>
      </c>
      <c r="BU59" s="1">
        <v>201803</v>
      </c>
      <c r="BV59" s="1" t="s">
        <v>524</v>
      </c>
      <c r="BW59" s="1">
        <v>23</v>
      </c>
      <c r="BX59" s="6" t="s">
        <v>466</v>
      </c>
    </row>
    <row r="60" spans="1:76">
      <c r="A60" s="1">
        <v>20211008</v>
      </c>
      <c r="B60" s="1">
        <v>1500863921</v>
      </c>
      <c r="D60" s="1">
        <v>201802</v>
      </c>
      <c r="E60" s="1">
        <v>1849525722</v>
      </c>
      <c r="G60" s="1">
        <v>200909</v>
      </c>
      <c r="H60" s="1">
        <v>19600</v>
      </c>
      <c r="I60" s="1">
        <v>-1.1299999999999999</v>
      </c>
      <c r="J60" s="1" t="s">
        <v>8</v>
      </c>
      <c r="L60" s="1">
        <v>200909</v>
      </c>
      <c r="M60" s="1">
        <v>19700</v>
      </c>
      <c r="N60" s="1">
        <v>99445</v>
      </c>
      <c r="O60" s="1" t="s">
        <v>11</v>
      </c>
      <c r="Q60" s="1">
        <v>200909</v>
      </c>
      <c r="R60" s="1">
        <v>19750</v>
      </c>
      <c r="S60" s="1">
        <v>4309</v>
      </c>
      <c r="T60" s="1" t="s">
        <v>12</v>
      </c>
      <c r="V60" s="1">
        <v>201801</v>
      </c>
      <c r="W60" s="1">
        <v>18200</v>
      </c>
      <c r="X60" s="1">
        <v>102.01</v>
      </c>
      <c r="Y60" s="1" t="s">
        <v>9</v>
      </c>
      <c r="AA60" s="1">
        <v>201801</v>
      </c>
      <c r="AB60" s="1">
        <v>18201</v>
      </c>
      <c r="AC60" s="1">
        <v>-0.73</v>
      </c>
      <c r="AD60" s="1" t="s">
        <v>8</v>
      </c>
      <c r="AF60" s="1">
        <v>201801</v>
      </c>
      <c r="AG60" s="1">
        <v>18000</v>
      </c>
      <c r="AH60" s="1">
        <v>101.21</v>
      </c>
      <c r="AI60" s="1" t="s">
        <v>9</v>
      </c>
      <c r="AK60" s="1">
        <v>201801</v>
      </c>
      <c r="AL60" s="1">
        <v>18100</v>
      </c>
      <c r="AM60" s="1">
        <v>0.89</v>
      </c>
      <c r="AN60" s="1" t="s">
        <v>8</v>
      </c>
      <c r="AP60" s="1">
        <v>201712</v>
      </c>
      <c r="AQ60" s="1">
        <v>12300</v>
      </c>
      <c r="AR60" s="1">
        <v>3.48</v>
      </c>
      <c r="AS60" s="1" t="s">
        <v>8</v>
      </c>
      <c r="AU60" s="1">
        <v>201712</v>
      </c>
      <c r="AV60" s="1">
        <v>12500</v>
      </c>
      <c r="AW60" s="1">
        <v>3.56</v>
      </c>
      <c r="AX60" s="1" t="s">
        <v>8</v>
      </c>
      <c r="AZ60" s="1">
        <v>201712</v>
      </c>
      <c r="BA60" s="1">
        <v>12201</v>
      </c>
      <c r="BB60" s="1">
        <v>166457</v>
      </c>
      <c r="BC60" s="1" t="s">
        <v>224</v>
      </c>
      <c r="BE60" s="1">
        <v>201712</v>
      </c>
      <c r="BF60" s="1">
        <v>12401</v>
      </c>
      <c r="BG60" s="1">
        <v>427190</v>
      </c>
      <c r="BH60" s="1" t="s">
        <v>224</v>
      </c>
      <c r="BK60" s="1">
        <v>201802</v>
      </c>
      <c r="BL60" s="1">
        <v>16600</v>
      </c>
      <c r="BM60" s="1">
        <v>1.375</v>
      </c>
      <c r="BN60" s="1" t="s">
        <v>8</v>
      </c>
      <c r="BP60" s="1">
        <v>201712</v>
      </c>
      <c r="BQ60" s="1">
        <v>19400</v>
      </c>
      <c r="BR60" s="1">
        <v>3.66</v>
      </c>
      <c r="BS60" s="1" t="s">
        <v>8</v>
      </c>
      <c r="BU60" s="1">
        <v>201802</v>
      </c>
      <c r="BV60" s="1" t="s">
        <v>525</v>
      </c>
      <c r="BW60" s="1">
        <v>13</v>
      </c>
      <c r="BX60" s="6" t="s">
        <v>466</v>
      </c>
    </row>
    <row r="61" spans="1:76">
      <c r="A61" s="1">
        <v>20211001</v>
      </c>
      <c r="B61" s="1">
        <v>1512436453</v>
      </c>
      <c r="D61" s="1">
        <v>201801</v>
      </c>
      <c r="E61" s="1">
        <v>3069552705</v>
      </c>
      <c r="G61" s="1">
        <v>200906</v>
      </c>
      <c r="H61" s="1">
        <v>19600</v>
      </c>
      <c r="I61" s="1">
        <v>-5.92</v>
      </c>
      <c r="J61" s="1" t="s">
        <v>8</v>
      </c>
      <c r="L61" s="1">
        <v>200906</v>
      </c>
      <c r="M61" s="1">
        <v>19700</v>
      </c>
      <c r="N61" s="1">
        <v>93555</v>
      </c>
      <c r="O61" s="1" t="s">
        <v>11</v>
      </c>
      <c r="Q61" s="1">
        <v>200906</v>
      </c>
      <c r="R61" s="1">
        <v>19750</v>
      </c>
      <c r="S61" s="1">
        <v>4056</v>
      </c>
      <c r="T61" s="1" t="s">
        <v>12</v>
      </c>
      <c r="V61" s="1">
        <v>201712</v>
      </c>
      <c r="W61" s="1">
        <v>18200</v>
      </c>
      <c r="X61" s="1">
        <v>102.33</v>
      </c>
      <c r="Y61" s="1" t="s">
        <v>9</v>
      </c>
      <c r="AA61" s="1">
        <v>201712</v>
      </c>
      <c r="AB61" s="1">
        <v>18201</v>
      </c>
      <c r="AC61" s="1">
        <v>0.31</v>
      </c>
      <c r="AD61" s="1" t="s">
        <v>8</v>
      </c>
      <c r="AF61" s="1">
        <v>201712</v>
      </c>
      <c r="AG61" s="1">
        <v>18000</v>
      </c>
      <c r="AH61" s="1">
        <v>101.56</v>
      </c>
      <c r="AI61" s="1" t="s">
        <v>9</v>
      </c>
      <c r="AK61" s="1">
        <v>201712</v>
      </c>
      <c r="AL61" s="1">
        <v>18100</v>
      </c>
      <c r="AM61" s="1">
        <v>1.22</v>
      </c>
      <c r="AN61" s="1" t="s">
        <v>8</v>
      </c>
      <c r="AP61" s="1">
        <v>201711</v>
      </c>
      <c r="AQ61" s="1">
        <v>12300</v>
      </c>
      <c r="AR61" s="1">
        <v>4.53</v>
      </c>
      <c r="AS61" s="1" t="s">
        <v>8</v>
      </c>
      <c r="AU61" s="1">
        <v>201711</v>
      </c>
      <c r="AV61" s="1">
        <v>12500</v>
      </c>
      <c r="AW61" s="1">
        <v>4.01</v>
      </c>
      <c r="AX61" s="1" t="s">
        <v>8</v>
      </c>
      <c r="AZ61" s="1">
        <v>201711</v>
      </c>
      <c r="BA61" s="1">
        <v>12201</v>
      </c>
      <c r="BB61" s="1">
        <v>165944</v>
      </c>
      <c r="BC61" s="1" t="s">
        <v>224</v>
      </c>
      <c r="BE61" s="1">
        <v>201711</v>
      </c>
      <c r="BF61" s="1">
        <v>12401</v>
      </c>
      <c r="BG61" s="1">
        <v>426309</v>
      </c>
      <c r="BH61" s="1" t="s">
        <v>224</v>
      </c>
      <c r="BK61" s="1">
        <v>201801</v>
      </c>
      <c r="BL61" s="1">
        <v>16600</v>
      </c>
      <c r="BM61" s="1">
        <v>1.375</v>
      </c>
      <c r="BN61" s="1" t="s">
        <v>8</v>
      </c>
      <c r="BP61" s="1">
        <v>201711</v>
      </c>
      <c r="BQ61" s="1">
        <v>19400</v>
      </c>
      <c r="BR61" s="1">
        <v>3.71</v>
      </c>
      <c r="BS61" s="1" t="s">
        <v>8</v>
      </c>
      <c r="BU61" s="1">
        <v>201801</v>
      </c>
      <c r="BV61" s="1" t="s">
        <v>526</v>
      </c>
      <c r="BW61" s="1">
        <v>22</v>
      </c>
      <c r="BX61" s="6" t="s">
        <v>466</v>
      </c>
    </row>
    <row r="62" spans="1:76">
      <c r="A62" s="1">
        <v>20210924</v>
      </c>
      <c r="B62" s="1">
        <v>831236291</v>
      </c>
      <c r="D62" s="1">
        <v>201712</v>
      </c>
      <c r="E62" s="1">
        <v>2455514342</v>
      </c>
      <c r="G62" s="1">
        <v>200903</v>
      </c>
      <c r="H62" s="1">
        <v>19600</v>
      </c>
      <c r="I62" s="1">
        <v>-7.88</v>
      </c>
      <c r="J62" s="1" t="s">
        <v>8</v>
      </c>
      <c r="L62" s="1">
        <v>200903</v>
      </c>
      <c r="M62" s="1">
        <v>19700</v>
      </c>
      <c r="N62" s="1">
        <v>91363</v>
      </c>
      <c r="O62" s="1" t="s">
        <v>11</v>
      </c>
      <c r="Q62" s="1">
        <v>200903</v>
      </c>
      <c r="R62" s="1">
        <v>19750</v>
      </c>
      <c r="S62" s="1">
        <v>3963</v>
      </c>
      <c r="T62" s="1" t="s">
        <v>12</v>
      </c>
      <c r="V62" s="1">
        <v>201711</v>
      </c>
      <c r="W62" s="1">
        <v>18200</v>
      </c>
      <c r="X62" s="1">
        <v>102.04</v>
      </c>
      <c r="Y62" s="1" t="s">
        <v>9</v>
      </c>
      <c r="AA62" s="1">
        <v>201711</v>
      </c>
      <c r="AB62" s="1">
        <v>18201</v>
      </c>
      <c r="AC62" s="1">
        <v>1.56</v>
      </c>
      <c r="AD62" s="1" t="s">
        <v>8</v>
      </c>
      <c r="AF62" s="1">
        <v>201711</v>
      </c>
      <c r="AG62" s="1">
        <v>18000</v>
      </c>
      <c r="AH62" s="1">
        <v>101.71</v>
      </c>
      <c r="AI62" s="1" t="s">
        <v>9</v>
      </c>
      <c r="AK62" s="1">
        <v>201711</v>
      </c>
      <c r="AL62" s="1">
        <v>18100</v>
      </c>
      <c r="AM62" s="1">
        <v>0.34</v>
      </c>
      <c r="AN62" s="1" t="s">
        <v>8</v>
      </c>
      <c r="AP62" s="1">
        <v>201710</v>
      </c>
      <c r="AQ62" s="1">
        <v>12300</v>
      </c>
      <c r="AR62" s="1">
        <v>4.42</v>
      </c>
      <c r="AS62" s="1" t="s">
        <v>8</v>
      </c>
      <c r="AU62" s="1">
        <v>201710</v>
      </c>
      <c r="AV62" s="1">
        <v>12500</v>
      </c>
      <c r="AW62" s="1">
        <v>3.79</v>
      </c>
      <c r="AX62" s="1" t="s">
        <v>8</v>
      </c>
      <c r="AZ62" s="1">
        <v>201710</v>
      </c>
      <c r="BA62" s="1">
        <v>12201</v>
      </c>
      <c r="BB62" s="1">
        <v>165647</v>
      </c>
      <c r="BC62" s="1" t="s">
        <v>224</v>
      </c>
      <c r="BE62" s="1">
        <v>201710</v>
      </c>
      <c r="BF62" s="1">
        <v>12401</v>
      </c>
      <c r="BG62" s="1">
        <v>423847</v>
      </c>
      <c r="BH62" s="1" t="s">
        <v>224</v>
      </c>
      <c r="BK62" s="1">
        <v>201712</v>
      </c>
      <c r="BL62" s="1">
        <v>16600</v>
      </c>
      <c r="BM62" s="1">
        <v>1.375</v>
      </c>
      <c r="BN62" s="1" t="s">
        <v>8</v>
      </c>
      <c r="BP62" s="1">
        <v>201710</v>
      </c>
      <c r="BQ62" s="1">
        <v>19400</v>
      </c>
      <c r="BR62" s="1">
        <v>3.75</v>
      </c>
      <c r="BS62" s="1" t="s">
        <v>8</v>
      </c>
      <c r="BU62" s="1">
        <v>201712</v>
      </c>
      <c r="BV62" s="1" t="s">
        <v>527</v>
      </c>
      <c r="BW62" s="1">
        <v>21</v>
      </c>
      <c r="BX62" s="6" t="s">
        <v>466</v>
      </c>
    </row>
    <row r="63" spans="1:76">
      <c r="A63" s="1">
        <v>20210917</v>
      </c>
      <c r="B63" s="1">
        <v>1351470048</v>
      </c>
      <c r="D63" s="1">
        <v>201711</v>
      </c>
      <c r="E63" s="1">
        <v>2952255994</v>
      </c>
      <c r="G63" s="1">
        <v>200812</v>
      </c>
      <c r="H63" s="1">
        <v>19600</v>
      </c>
      <c r="I63" s="1">
        <v>-7.36</v>
      </c>
      <c r="J63" s="1" t="s">
        <v>8</v>
      </c>
      <c r="L63" s="1">
        <v>200812</v>
      </c>
      <c r="M63" s="1">
        <v>19700</v>
      </c>
      <c r="N63" s="1">
        <v>97931</v>
      </c>
      <c r="O63" s="1" t="s">
        <v>11</v>
      </c>
      <c r="Q63" s="1">
        <v>200812</v>
      </c>
      <c r="R63" s="1">
        <v>19750</v>
      </c>
      <c r="S63" s="1">
        <v>4253</v>
      </c>
      <c r="T63" s="1" t="s">
        <v>12</v>
      </c>
      <c r="V63" s="1">
        <v>201710</v>
      </c>
      <c r="W63" s="1">
        <v>18200</v>
      </c>
      <c r="X63" s="1">
        <v>101.55</v>
      </c>
      <c r="Y63" s="1" t="s">
        <v>9</v>
      </c>
      <c r="AA63" s="1">
        <v>201710</v>
      </c>
      <c r="AB63" s="1">
        <v>18201</v>
      </c>
      <c r="AC63" s="1">
        <v>1.65</v>
      </c>
      <c r="AD63" s="1" t="s">
        <v>8</v>
      </c>
      <c r="AF63" s="1">
        <v>201710</v>
      </c>
      <c r="AG63" s="1">
        <v>18000</v>
      </c>
      <c r="AH63" s="1">
        <v>101.46</v>
      </c>
      <c r="AI63" s="1" t="s">
        <v>9</v>
      </c>
      <c r="AK63" s="1">
        <v>201710</v>
      </c>
      <c r="AL63" s="1">
        <v>18100</v>
      </c>
      <c r="AM63" s="1">
        <v>-0.33</v>
      </c>
      <c r="AN63" s="1" t="s">
        <v>8</v>
      </c>
      <c r="AP63" s="1">
        <v>201709</v>
      </c>
      <c r="AQ63" s="1">
        <v>12300</v>
      </c>
      <c r="AR63" s="1">
        <v>4.55</v>
      </c>
      <c r="AS63" s="1" t="s">
        <v>8</v>
      </c>
      <c r="AU63" s="1">
        <v>201709</v>
      </c>
      <c r="AV63" s="1">
        <v>12500</v>
      </c>
      <c r="AW63" s="1">
        <v>3.58</v>
      </c>
      <c r="AX63" s="1" t="s">
        <v>8</v>
      </c>
      <c r="AZ63" s="1">
        <v>201709</v>
      </c>
      <c r="BA63" s="1">
        <v>12201</v>
      </c>
      <c r="BB63" s="1">
        <v>165890</v>
      </c>
      <c r="BC63" s="1" t="s">
        <v>224</v>
      </c>
      <c r="BE63" s="1">
        <v>201709</v>
      </c>
      <c r="BF63" s="1">
        <v>12401</v>
      </c>
      <c r="BG63" s="1">
        <v>424219</v>
      </c>
      <c r="BH63" s="1" t="s">
        <v>224</v>
      </c>
      <c r="BK63" s="1">
        <v>201711</v>
      </c>
      <c r="BL63" s="1">
        <v>16600</v>
      </c>
      <c r="BM63" s="1">
        <v>1.375</v>
      </c>
      <c r="BN63" s="1" t="s">
        <v>8</v>
      </c>
      <c r="BP63" s="1">
        <v>201709</v>
      </c>
      <c r="BQ63" s="1">
        <v>19400</v>
      </c>
      <c r="BR63" s="1">
        <v>3.77</v>
      </c>
      <c r="BS63" s="1" t="s">
        <v>8</v>
      </c>
      <c r="BU63" s="1">
        <v>201711</v>
      </c>
      <c r="BV63" s="1" t="s">
        <v>528</v>
      </c>
      <c r="BW63" s="1">
        <v>22</v>
      </c>
      <c r="BX63" s="6" t="s">
        <v>466</v>
      </c>
    </row>
    <row r="64" spans="1:76">
      <c r="A64" s="1">
        <v>20210910</v>
      </c>
      <c r="B64" s="1">
        <v>1559765449</v>
      </c>
      <c r="D64" s="1">
        <v>201710</v>
      </c>
      <c r="E64" s="1">
        <v>2308173155</v>
      </c>
      <c r="G64" s="1">
        <v>200809</v>
      </c>
      <c r="H64" s="1">
        <v>19600</v>
      </c>
      <c r="I64" s="1">
        <v>-1.39</v>
      </c>
      <c r="J64" s="1" t="s">
        <v>8</v>
      </c>
      <c r="L64" s="1">
        <v>200809</v>
      </c>
      <c r="M64" s="1">
        <v>19700</v>
      </c>
      <c r="N64" s="1">
        <v>103829</v>
      </c>
      <c r="O64" s="1" t="s">
        <v>11</v>
      </c>
      <c r="Q64" s="1">
        <v>200809</v>
      </c>
      <c r="R64" s="1">
        <v>19750</v>
      </c>
      <c r="S64" s="1">
        <v>4514</v>
      </c>
      <c r="T64" s="1" t="s">
        <v>12</v>
      </c>
      <c r="V64" s="1">
        <v>201709</v>
      </c>
      <c r="W64" s="1">
        <v>18200</v>
      </c>
      <c r="X64" s="1">
        <v>100.99</v>
      </c>
      <c r="Y64" s="1" t="s">
        <v>9</v>
      </c>
      <c r="AA64" s="1">
        <v>201709</v>
      </c>
      <c r="AB64" s="1">
        <v>18201</v>
      </c>
      <c r="AC64" s="1">
        <v>1.92</v>
      </c>
      <c r="AD64" s="1" t="s">
        <v>8</v>
      </c>
      <c r="AF64" s="1">
        <v>201709</v>
      </c>
      <c r="AG64" s="1">
        <v>18000</v>
      </c>
      <c r="AH64" s="1">
        <v>100.84</v>
      </c>
      <c r="AI64" s="1" t="s">
        <v>9</v>
      </c>
      <c r="AK64" s="1">
        <v>201709</v>
      </c>
      <c r="AL64" s="1">
        <v>18100</v>
      </c>
      <c r="AM64" s="1">
        <v>0.49</v>
      </c>
      <c r="AN64" s="1" t="s">
        <v>8</v>
      </c>
      <c r="AP64" s="1">
        <v>201708</v>
      </c>
      <c r="AQ64" s="1">
        <v>12300</v>
      </c>
      <c r="AR64" s="1">
        <v>4.71</v>
      </c>
      <c r="AS64" s="1" t="s">
        <v>8</v>
      </c>
      <c r="AU64" s="1">
        <v>201708</v>
      </c>
      <c r="AV64" s="1">
        <v>12500</v>
      </c>
      <c r="AW64" s="1">
        <v>3.74</v>
      </c>
      <c r="AX64" s="1" t="s">
        <v>8</v>
      </c>
      <c r="AZ64" s="1">
        <v>201708</v>
      </c>
      <c r="BA64" s="1">
        <v>12201</v>
      </c>
      <c r="BB64" s="1">
        <v>165523</v>
      </c>
      <c r="BC64" s="1" t="s">
        <v>224</v>
      </c>
      <c r="BE64" s="1">
        <v>201708</v>
      </c>
      <c r="BF64" s="1">
        <v>12401</v>
      </c>
      <c r="BG64" s="1">
        <v>423936</v>
      </c>
      <c r="BH64" s="1" t="s">
        <v>224</v>
      </c>
      <c r="BK64" s="1">
        <v>201710</v>
      </c>
      <c r="BL64" s="1">
        <v>16600</v>
      </c>
      <c r="BM64" s="1">
        <v>1.375</v>
      </c>
      <c r="BN64" s="1" t="s">
        <v>8</v>
      </c>
      <c r="BP64" s="1">
        <v>201708</v>
      </c>
      <c r="BQ64" s="1">
        <v>19400</v>
      </c>
      <c r="BR64" s="1">
        <v>3.89</v>
      </c>
      <c r="BS64" s="1" t="s">
        <v>8</v>
      </c>
      <c r="BU64" s="1">
        <v>201710</v>
      </c>
      <c r="BV64" s="1" t="s">
        <v>529</v>
      </c>
      <c r="BW64" s="1">
        <v>19</v>
      </c>
      <c r="BX64" s="6" t="s">
        <v>466</v>
      </c>
    </row>
    <row r="65" spans="1:76">
      <c r="A65" s="1">
        <v>20210903</v>
      </c>
      <c r="B65" s="1">
        <v>1706317827</v>
      </c>
      <c r="D65" s="1">
        <v>201709</v>
      </c>
      <c r="E65" s="1">
        <v>2683729627</v>
      </c>
      <c r="G65" s="1">
        <v>200806</v>
      </c>
      <c r="H65" s="1">
        <v>19600</v>
      </c>
      <c r="I65" s="1">
        <v>5.65</v>
      </c>
      <c r="J65" s="1" t="s">
        <v>8</v>
      </c>
      <c r="L65" s="1">
        <v>200806</v>
      </c>
      <c r="M65" s="1">
        <v>19700</v>
      </c>
      <c r="N65" s="1">
        <v>108753</v>
      </c>
      <c r="O65" s="1" t="s">
        <v>11</v>
      </c>
      <c r="Q65" s="1">
        <v>200806</v>
      </c>
      <c r="R65" s="1">
        <v>19750</v>
      </c>
      <c r="S65" s="1">
        <v>4730</v>
      </c>
      <c r="T65" s="1" t="s">
        <v>12</v>
      </c>
      <c r="V65" s="1">
        <v>201708</v>
      </c>
      <c r="W65" s="1">
        <v>18200</v>
      </c>
      <c r="X65" s="1">
        <v>100.08</v>
      </c>
      <c r="Y65" s="1" t="s">
        <v>9</v>
      </c>
      <c r="AA65" s="1">
        <v>201708</v>
      </c>
      <c r="AB65" s="1">
        <v>18201</v>
      </c>
      <c r="AC65" s="1">
        <v>1.17</v>
      </c>
      <c r="AD65" s="1" t="s">
        <v>8</v>
      </c>
      <c r="AF65" s="1">
        <v>201708</v>
      </c>
      <c r="AG65" s="1">
        <v>18000</v>
      </c>
      <c r="AH65" s="1">
        <v>100.85</v>
      </c>
      <c r="AI65" s="1" t="s">
        <v>9</v>
      </c>
      <c r="AK65" s="1">
        <v>201708</v>
      </c>
      <c r="AL65" s="1">
        <v>18100</v>
      </c>
      <c r="AM65" s="1">
        <v>0.96</v>
      </c>
      <c r="AN65" s="1" t="s">
        <v>8</v>
      </c>
      <c r="AP65" s="1">
        <v>201707</v>
      </c>
      <c r="AQ65" s="1">
        <v>12300</v>
      </c>
      <c r="AR65" s="1">
        <v>4.83</v>
      </c>
      <c r="AS65" s="1" t="s">
        <v>8</v>
      </c>
      <c r="AU65" s="1">
        <v>201707</v>
      </c>
      <c r="AV65" s="1">
        <v>12500</v>
      </c>
      <c r="AW65" s="1">
        <v>3.26</v>
      </c>
      <c r="AX65" s="1" t="s">
        <v>8</v>
      </c>
      <c r="AZ65" s="1">
        <v>201707</v>
      </c>
      <c r="BA65" s="1">
        <v>12201</v>
      </c>
      <c r="BB65" s="1">
        <v>162655</v>
      </c>
      <c r="BC65" s="1" t="s">
        <v>224</v>
      </c>
      <c r="BE65" s="1">
        <v>201707</v>
      </c>
      <c r="BF65" s="1">
        <v>12401</v>
      </c>
      <c r="BG65" s="1">
        <v>421707</v>
      </c>
      <c r="BH65" s="1" t="s">
        <v>224</v>
      </c>
      <c r="BK65" s="1">
        <v>201709</v>
      </c>
      <c r="BL65" s="1">
        <v>16600</v>
      </c>
      <c r="BM65" s="1">
        <v>1.375</v>
      </c>
      <c r="BN65" s="1" t="s">
        <v>8</v>
      </c>
      <c r="BP65" s="1">
        <v>201707</v>
      </c>
      <c r="BQ65" s="1">
        <v>19400</v>
      </c>
      <c r="BR65" s="1">
        <v>3.84</v>
      </c>
      <c r="BS65" s="1" t="s">
        <v>8</v>
      </c>
      <c r="BU65" s="1">
        <v>201709</v>
      </c>
      <c r="BV65" s="1" t="s">
        <v>530</v>
      </c>
      <c r="BW65" s="1">
        <v>22</v>
      </c>
      <c r="BX65" s="6" t="s">
        <v>466</v>
      </c>
    </row>
    <row r="66" spans="1:76">
      <c r="A66" s="1">
        <v>20210827</v>
      </c>
      <c r="B66" s="1">
        <v>1846991569</v>
      </c>
      <c r="D66" s="1">
        <v>201708</v>
      </c>
      <c r="E66" s="1">
        <v>2619728855</v>
      </c>
      <c r="G66" s="1">
        <v>200803</v>
      </c>
      <c r="H66" s="1">
        <v>19600</v>
      </c>
      <c r="I66" s="1">
        <v>7.66</v>
      </c>
      <c r="J66" s="1" t="s">
        <v>8</v>
      </c>
      <c r="L66" s="1">
        <v>200803</v>
      </c>
      <c r="M66" s="1">
        <v>19700</v>
      </c>
      <c r="N66" s="1">
        <v>105311</v>
      </c>
      <c r="O66" s="1" t="s">
        <v>11</v>
      </c>
      <c r="Q66" s="1">
        <v>200803</v>
      </c>
      <c r="R66" s="1">
        <v>19750</v>
      </c>
      <c r="S66" s="1">
        <v>4584</v>
      </c>
      <c r="T66" s="1" t="s">
        <v>12</v>
      </c>
      <c r="V66" s="1">
        <v>201707</v>
      </c>
      <c r="W66" s="1">
        <v>18200</v>
      </c>
      <c r="X66" s="1">
        <v>99.35</v>
      </c>
      <c r="Y66" s="1" t="s">
        <v>9</v>
      </c>
      <c r="AA66" s="1">
        <v>201707</v>
      </c>
      <c r="AB66" s="1">
        <v>18201</v>
      </c>
      <c r="AC66" s="1">
        <v>-0.66</v>
      </c>
      <c r="AD66" s="1" t="s">
        <v>8</v>
      </c>
      <c r="AF66" s="1">
        <v>201707</v>
      </c>
      <c r="AG66" s="1">
        <v>18000</v>
      </c>
      <c r="AH66" s="1">
        <v>100.7</v>
      </c>
      <c r="AI66" s="1" t="s">
        <v>9</v>
      </c>
      <c r="AK66" s="1">
        <v>201707</v>
      </c>
      <c r="AL66" s="1">
        <v>18100</v>
      </c>
      <c r="AM66" s="1">
        <v>0.77</v>
      </c>
      <c r="AN66" s="1" t="s">
        <v>8</v>
      </c>
      <c r="AP66" s="1">
        <v>201706</v>
      </c>
      <c r="AQ66" s="1">
        <v>12300</v>
      </c>
      <c r="AR66" s="1">
        <v>4.87</v>
      </c>
      <c r="AS66" s="1" t="s">
        <v>8</v>
      </c>
      <c r="AU66" s="1">
        <v>201706</v>
      </c>
      <c r="AV66" s="1">
        <v>12500</v>
      </c>
      <c r="AW66" s="1">
        <v>3.57</v>
      </c>
      <c r="AX66" s="1" t="s">
        <v>8</v>
      </c>
      <c r="AZ66" s="1">
        <v>201706</v>
      </c>
      <c r="BA66" s="1">
        <v>12201</v>
      </c>
      <c r="BB66" s="1">
        <v>160741</v>
      </c>
      <c r="BC66" s="1" t="s">
        <v>224</v>
      </c>
      <c r="BE66" s="1">
        <v>201706</v>
      </c>
      <c r="BF66" s="1">
        <v>12401</v>
      </c>
      <c r="BG66" s="1">
        <v>419869</v>
      </c>
      <c r="BH66" s="1" t="s">
        <v>224</v>
      </c>
      <c r="BK66" s="1">
        <v>201708</v>
      </c>
      <c r="BL66" s="1">
        <v>16600</v>
      </c>
      <c r="BM66" s="1">
        <v>1.375</v>
      </c>
      <c r="BN66" s="1" t="s">
        <v>8</v>
      </c>
      <c r="BP66" s="1">
        <v>201706</v>
      </c>
      <c r="BQ66" s="1">
        <v>19400</v>
      </c>
      <c r="BR66" s="1">
        <v>3.74</v>
      </c>
      <c r="BS66" s="1" t="s">
        <v>8</v>
      </c>
      <c r="BU66" s="1">
        <v>201708</v>
      </c>
      <c r="BV66" s="1" t="s">
        <v>531</v>
      </c>
      <c r="BW66" s="1">
        <v>23</v>
      </c>
      <c r="BX66" s="6" t="s">
        <v>466</v>
      </c>
    </row>
    <row r="67" spans="1:76">
      <c r="A67" s="1">
        <v>20210820</v>
      </c>
      <c r="B67" s="1">
        <v>1853453285</v>
      </c>
      <c r="D67" s="1">
        <v>201707</v>
      </c>
      <c r="E67" s="1">
        <v>2057577637</v>
      </c>
      <c r="G67" s="1">
        <v>200712</v>
      </c>
      <c r="H67" s="1">
        <v>19600</v>
      </c>
      <c r="I67" s="1">
        <v>6.58</v>
      </c>
      <c r="J67" s="1" t="s">
        <v>8</v>
      </c>
      <c r="L67" s="1">
        <v>200712</v>
      </c>
      <c r="M67" s="1">
        <v>19700</v>
      </c>
      <c r="N67" s="1">
        <v>109482</v>
      </c>
      <c r="O67" s="1" t="s">
        <v>11</v>
      </c>
      <c r="Q67" s="1">
        <v>200712</v>
      </c>
      <c r="R67" s="1">
        <v>19750</v>
      </c>
      <c r="S67" s="1">
        <v>4769</v>
      </c>
      <c r="T67" s="1" t="s">
        <v>12</v>
      </c>
      <c r="V67" s="1">
        <v>201706</v>
      </c>
      <c r="W67" s="1">
        <v>18200</v>
      </c>
      <c r="X67" s="1">
        <v>98.87</v>
      </c>
      <c r="Y67" s="1" t="s">
        <v>9</v>
      </c>
      <c r="AA67" s="1">
        <v>201706</v>
      </c>
      <c r="AB67" s="1">
        <v>18201</v>
      </c>
      <c r="AC67" s="1">
        <v>-1.74</v>
      </c>
      <c r="AD67" s="1" t="s">
        <v>8</v>
      </c>
      <c r="AF67" s="1">
        <v>201706</v>
      </c>
      <c r="AG67" s="1">
        <v>18000</v>
      </c>
      <c r="AH67" s="1">
        <v>100.7</v>
      </c>
      <c r="AI67" s="1" t="s">
        <v>9</v>
      </c>
      <c r="AK67" s="1">
        <v>201706</v>
      </c>
      <c r="AL67" s="1">
        <v>18100</v>
      </c>
      <c r="AM67" s="1">
        <v>1</v>
      </c>
      <c r="AN67" s="1" t="s">
        <v>8</v>
      </c>
      <c r="AP67" s="1">
        <v>201705</v>
      </c>
      <c r="AQ67" s="1">
        <v>12300</v>
      </c>
      <c r="AR67" s="1">
        <v>4.51</v>
      </c>
      <c r="AS67" s="1" t="s">
        <v>8</v>
      </c>
      <c r="AU67" s="1">
        <v>201705</v>
      </c>
      <c r="AV67" s="1">
        <v>12500</v>
      </c>
      <c r="AW67" s="1">
        <v>3.81</v>
      </c>
      <c r="AX67" s="1" t="s">
        <v>8</v>
      </c>
      <c r="AZ67" s="1">
        <v>201705</v>
      </c>
      <c r="BA67" s="1">
        <v>12201</v>
      </c>
      <c r="BB67" s="1">
        <v>160888</v>
      </c>
      <c r="BC67" s="1" t="s">
        <v>224</v>
      </c>
      <c r="BE67" s="1">
        <v>201705</v>
      </c>
      <c r="BF67" s="1">
        <v>12401</v>
      </c>
      <c r="BG67" s="1">
        <v>421673</v>
      </c>
      <c r="BH67" s="1" t="s">
        <v>224</v>
      </c>
      <c r="BK67" s="1">
        <v>201707</v>
      </c>
      <c r="BL67" s="1">
        <v>16600</v>
      </c>
      <c r="BM67" s="1">
        <v>1.375</v>
      </c>
      <c r="BN67" s="1" t="s">
        <v>8</v>
      </c>
      <c r="BP67" s="1">
        <v>201705</v>
      </c>
      <c r="BQ67" s="1">
        <v>19400</v>
      </c>
      <c r="BR67" s="1">
        <v>3.66</v>
      </c>
      <c r="BS67" s="1" t="s">
        <v>8</v>
      </c>
      <c r="BU67" s="1">
        <v>201707</v>
      </c>
      <c r="BV67" s="1" t="s">
        <v>532</v>
      </c>
      <c r="BW67" s="1">
        <v>21</v>
      </c>
      <c r="BX67" s="6" t="s">
        <v>466</v>
      </c>
    </row>
    <row r="68" spans="1:76">
      <c r="A68" s="1">
        <v>20210813</v>
      </c>
      <c r="B68" s="1">
        <v>1806866125</v>
      </c>
      <c r="D68" s="1">
        <v>201706</v>
      </c>
      <c r="E68" s="1">
        <v>2201685317</v>
      </c>
      <c r="G68" s="1">
        <v>200709</v>
      </c>
      <c r="H68" s="1">
        <v>19600</v>
      </c>
      <c r="I68" s="1">
        <v>7.97</v>
      </c>
      <c r="J68" s="1" t="s">
        <v>8</v>
      </c>
      <c r="L68" s="1">
        <v>200709</v>
      </c>
      <c r="M68" s="1">
        <v>19700</v>
      </c>
      <c r="N68" s="1">
        <v>104905</v>
      </c>
      <c r="O68" s="1" t="s">
        <v>11</v>
      </c>
      <c r="Q68" s="1">
        <v>200709</v>
      </c>
      <c r="R68" s="1">
        <v>19750</v>
      </c>
      <c r="S68" s="1">
        <v>4577</v>
      </c>
      <c r="T68" s="1" t="s">
        <v>12</v>
      </c>
      <c r="V68" s="1">
        <v>201705</v>
      </c>
      <c r="W68" s="1">
        <v>18200</v>
      </c>
      <c r="X68" s="1">
        <v>99.03</v>
      </c>
      <c r="Y68" s="1" t="s">
        <v>9</v>
      </c>
      <c r="AA68" s="1">
        <v>201705</v>
      </c>
      <c r="AB68" s="1">
        <v>18201</v>
      </c>
      <c r="AC68" s="1">
        <v>-1.29</v>
      </c>
      <c r="AD68" s="1" t="s">
        <v>8</v>
      </c>
      <c r="AF68" s="1">
        <v>201705</v>
      </c>
      <c r="AG68" s="1">
        <v>18000</v>
      </c>
      <c r="AH68" s="1">
        <v>99.94</v>
      </c>
      <c r="AI68" s="1" t="s">
        <v>9</v>
      </c>
      <c r="AK68" s="1">
        <v>201705</v>
      </c>
      <c r="AL68" s="1">
        <v>18100</v>
      </c>
      <c r="AM68" s="1">
        <v>0.59</v>
      </c>
      <c r="AN68" s="1" t="s">
        <v>8</v>
      </c>
      <c r="AP68" s="1">
        <v>201704</v>
      </c>
      <c r="AQ68" s="1">
        <v>12300</v>
      </c>
      <c r="AR68" s="1">
        <v>3.69</v>
      </c>
      <c r="AS68" s="1" t="s">
        <v>8</v>
      </c>
      <c r="AU68" s="1">
        <v>201704</v>
      </c>
      <c r="AV68" s="1">
        <v>12500</v>
      </c>
      <c r="AW68" s="1">
        <v>3.49</v>
      </c>
      <c r="AX68" s="1" t="s">
        <v>8</v>
      </c>
      <c r="AZ68" s="1">
        <v>201704</v>
      </c>
      <c r="BA68" s="1">
        <v>12201</v>
      </c>
      <c r="BB68" s="1">
        <v>160641</v>
      </c>
      <c r="BC68" s="1" t="s">
        <v>224</v>
      </c>
      <c r="BE68" s="1">
        <v>201704</v>
      </c>
      <c r="BF68" s="1">
        <v>12401</v>
      </c>
      <c r="BG68" s="1">
        <v>419672</v>
      </c>
      <c r="BH68" s="1" t="s">
        <v>224</v>
      </c>
      <c r="BK68" s="1">
        <v>201706</v>
      </c>
      <c r="BL68" s="1">
        <v>16600</v>
      </c>
      <c r="BM68" s="1">
        <v>1.375</v>
      </c>
      <c r="BN68" s="1" t="s">
        <v>8</v>
      </c>
      <c r="BP68" s="1">
        <v>201704</v>
      </c>
      <c r="BQ68" s="1">
        <v>19400</v>
      </c>
      <c r="BR68" s="1">
        <v>3.67</v>
      </c>
      <c r="BS68" s="1" t="s">
        <v>8</v>
      </c>
      <c r="BU68" s="1">
        <v>201706</v>
      </c>
      <c r="BV68" s="1" t="s">
        <v>533</v>
      </c>
      <c r="BW68" s="1">
        <v>23</v>
      </c>
      <c r="BX68" s="6" t="s">
        <v>466</v>
      </c>
    </row>
    <row r="69" spans="1:76">
      <c r="A69" s="1">
        <v>20210806</v>
      </c>
      <c r="B69" s="1">
        <v>1996760868</v>
      </c>
      <c r="D69" s="1">
        <v>201705</v>
      </c>
      <c r="E69" s="1">
        <v>1807704788</v>
      </c>
      <c r="G69" s="1">
        <v>200706</v>
      </c>
      <c r="H69" s="1">
        <v>19600</v>
      </c>
      <c r="I69" s="1">
        <v>7.12</v>
      </c>
      <c r="J69" s="1" t="s">
        <v>8</v>
      </c>
      <c r="L69" s="1">
        <v>200706</v>
      </c>
      <c r="M69" s="1">
        <v>19700</v>
      </c>
      <c r="N69" s="1">
        <v>96447</v>
      </c>
      <c r="O69" s="1" t="s">
        <v>11</v>
      </c>
      <c r="Q69" s="1">
        <v>200706</v>
      </c>
      <c r="R69" s="1">
        <v>19750</v>
      </c>
      <c r="S69" s="1">
        <v>4212</v>
      </c>
      <c r="T69" s="1" t="s">
        <v>12</v>
      </c>
      <c r="V69" s="1">
        <v>201704</v>
      </c>
      <c r="W69" s="1">
        <v>18200</v>
      </c>
      <c r="X69" s="1">
        <v>100.34</v>
      </c>
      <c r="Y69" s="1" t="s">
        <v>9</v>
      </c>
      <c r="AA69" s="1">
        <v>201704</v>
      </c>
      <c r="AB69" s="1">
        <v>18201</v>
      </c>
      <c r="AC69" s="1">
        <v>0.99</v>
      </c>
      <c r="AD69" s="1" t="s">
        <v>8</v>
      </c>
      <c r="AF69" s="1">
        <v>201704</v>
      </c>
      <c r="AG69" s="1">
        <v>18000</v>
      </c>
      <c r="AH69" s="1">
        <v>99.83</v>
      </c>
      <c r="AI69" s="1" t="s">
        <v>9</v>
      </c>
      <c r="AK69" s="1">
        <v>201704</v>
      </c>
      <c r="AL69" s="1">
        <v>18100</v>
      </c>
      <c r="AM69" s="1">
        <v>0.1</v>
      </c>
      <c r="AN69" s="1" t="s">
        <v>8</v>
      </c>
      <c r="AP69" s="1">
        <v>201703</v>
      </c>
      <c r="AQ69" s="1">
        <v>12300</v>
      </c>
      <c r="AR69" s="1">
        <v>4.4000000000000004</v>
      </c>
      <c r="AS69" s="1" t="s">
        <v>8</v>
      </c>
      <c r="AU69" s="1">
        <v>201703</v>
      </c>
      <c r="AV69" s="1">
        <v>12500</v>
      </c>
      <c r="AW69" s="1">
        <v>3.59</v>
      </c>
      <c r="AX69" s="1" t="s">
        <v>8</v>
      </c>
      <c r="AZ69" s="1">
        <v>201703</v>
      </c>
      <c r="BA69" s="1">
        <v>12201</v>
      </c>
      <c r="BB69" s="1">
        <v>161150</v>
      </c>
      <c r="BC69" s="1" t="s">
        <v>224</v>
      </c>
      <c r="BE69" s="1">
        <v>201703</v>
      </c>
      <c r="BF69" s="1">
        <v>12401</v>
      </c>
      <c r="BG69" s="1">
        <v>419212</v>
      </c>
      <c r="BH69" s="1" t="s">
        <v>224</v>
      </c>
      <c r="BK69" s="1">
        <v>201705</v>
      </c>
      <c r="BL69" s="1">
        <v>16600</v>
      </c>
      <c r="BM69" s="1">
        <v>1.375</v>
      </c>
      <c r="BN69" s="1" t="s">
        <v>8</v>
      </c>
      <c r="BP69" s="1">
        <v>201703</v>
      </c>
      <c r="BQ69" s="1">
        <v>19400</v>
      </c>
      <c r="BR69" s="1">
        <v>3.78</v>
      </c>
      <c r="BS69" s="1" t="s">
        <v>8</v>
      </c>
      <c r="BU69" s="1">
        <v>201705</v>
      </c>
      <c r="BV69" s="1" t="s">
        <v>534</v>
      </c>
      <c r="BW69" s="1">
        <v>20</v>
      </c>
      <c r="BX69" s="6" t="s">
        <v>466</v>
      </c>
    </row>
    <row r="70" spans="1:76">
      <c r="A70" s="1">
        <v>20210730</v>
      </c>
      <c r="B70" s="1">
        <v>2553508611</v>
      </c>
      <c r="D70" s="1">
        <v>201704</v>
      </c>
      <c r="E70" s="1">
        <v>1611976300</v>
      </c>
      <c r="G70" s="1">
        <v>200703</v>
      </c>
      <c r="H70" s="1">
        <v>19600</v>
      </c>
      <c r="I70" s="1">
        <v>5.64</v>
      </c>
      <c r="J70" s="1" t="s">
        <v>8</v>
      </c>
      <c r="L70" s="1">
        <v>200703</v>
      </c>
      <c r="M70" s="1">
        <v>19700</v>
      </c>
      <c r="N70" s="1">
        <v>96106</v>
      </c>
      <c r="O70" s="1" t="s">
        <v>11</v>
      </c>
      <c r="Q70" s="1">
        <v>200703</v>
      </c>
      <c r="R70" s="1">
        <v>19750</v>
      </c>
      <c r="S70" s="1">
        <v>4199</v>
      </c>
      <c r="T70" s="1" t="s">
        <v>12</v>
      </c>
      <c r="V70" s="1">
        <v>201703</v>
      </c>
      <c r="W70" s="1">
        <v>18200</v>
      </c>
      <c r="X70" s="1">
        <v>101.27</v>
      </c>
      <c r="Y70" s="1" t="s">
        <v>9</v>
      </c>
      <c r="AA70" s="1">
        <v>201703</v>
      </c>
      <c r="AB70" s="1">
        <v>18201</v>
      </c>
      <c r="AC70" s="1">
        <v>1.71</v>
      </c>
      <c r="AD70" s="1" t="s">
        <v>8</v>
      </c>
      <c r="AF70" s="1">
        <v>201703</v>
      </c>
      <c r="AG70" s="1">
        <v>18000</v>
      </c>
      <c r="AH70" s="1">
        <v>99.59</v>
      </c>
      <c r="AI70" s="1" t="s">
        <v>9</v>
      </c>
      <c r="AK70" s="1">
        <v>201703</v>
      </c>
      <c r="AL70" s="1">
        <v>18100</v>
      </c>
      <c r="AM70" s="1">
        <v>0.18</v>
      </c>
      <c r="AN70" s="1" t="s">
        <v>8</v>
      </c>
      <c r="AP70" s="1">
        <v>201702</v>
      </c>
      <c r="AQ70" s="1">
        <v>12300</v>
      </c>
      <c r="AR70" s="1">
        <v>4.68</v>
      </c>
      <c r="AS70" s="1" t="s">
        <v>8</v>
      </c>
      <c r="AU70" s="1">
        <v>201702</v>
      </c>
      <c r="AV70" s="1">
        <v>12500</v>
      </c>
      <c r="AW70" s="1">
        <v>3.45</v>
      </c>
      <c r="AX70" s="1" t="s">
        <v>8</v>
      </c>
      <c r="AZ70" s="1">
        <v>201702</v>
      </c>
      <c r="BA70" s="1">
        <v>12201</v>
      </c>
      <c r="BB70" s="1">
        <v>162382</v>
      </c>
      <c r="BC70" s="1" t="s">
        <v>224</v>
      </c>
      <c r="BE70" s="1">
        <v>201702</v>
      </c>
      <c r="BF70" s="1">
        <v>12401</v>
      </c>
      <c r="BG70" s="1">
        <v>418230</v>
      </c>
      <c r="BH70" s="1" t="s">
        <v>224</v>
      </c>
      <c r="BK70" s="1">
        <v>201704</v>
      </c>
      <c r="BL70" s="1">
        <v>16600</v>
      </c>
      <c r="BM70" s="1">
        <v>1.375</v>
      </c>
      <c r="BN70" s="1" t="s">
        <v>8</v>
      </c>
      <c r="BP70" s="1">
        <v>201702</v>
      </c>
      <c r="BQ70" s="1">
        <v>19400</v>
      </c>
      <c r="BR70" s="1">
        <v>3.85</v>
      </c>
      <c r="BS70" s="1" t="s">
        <v>8</v>
      </c>
      <c r="BU70" s="1">
        <v>201704</v>
      </c>
      <c r="BV70" s="1" t="s">
        <v>535</v>
      </c>
      <c r="BW70" s="1">
        <v>18</v>
      </c>
      <c r="BX70" s="6" t="s">
        <v>466</v>
      </c>
    </row>
    <row r="71" spans="1:76">
      <c r="A71" s="1">
        <v>20210723</v>
      </c>
      <c r="B71" s="1">
        <v>2725624166</v>
      </c>
      <c r="D71" s="1">
        <v>201703</v>
      </c>
      <c r="E71" s="1">
        <v>2097251400</v>
      </c>
      <c r="G71" s="1">
        <v>200612</v>
      </c>
      <c r="H71" s="1">
        <v>19600</v>
      </c>
      <c r="I71" s="1">
        <v>4.33</v>
      </c>
      <c r="J71" s="1" t="s">
        <v>8</v>
      </c>
      <c r="L71" s="1">
        <v>200612</v>
      </c>
      <c r="M71" s="1">
        <v>19700</v>
      </c>
      <c r="N71" s="1">
        <v>101595</v>
      </c>
      <c r="O71" s="1" t="s">
        <v>11</v>
      </c>
      <c r="Q71" s="1">
        <v>200612</v>
      </c>
      <c r="R71" s="1">
        <v>19750</v>
      </c>
      <c r="S71" s="1">
        <v>4443</v>
      </c>
      <c r="T71" s="1" t="s">
        <v>12</v>
      </c>
      <c r="V71" s="1">
        <v>201702</v>
      </c>
      <c r="W71" s="1">
        <v>18200</v>
      </c>
      <c r="X71" s="1">
        <v>102.16</v>
      </c>
      <c r="Y71" s="1" t="s">
        <v>9</v>
      </c>
      <c r="AA71" s="1">
        <v>201702</v>
      </c>
      <c r="AB71" s="1">
        <v>18201</v>
      </c>
      <c r="AC71" s="1">
        <v>2.4700000000000002</v>
      </c>
      <c r="AD71" s="1" t="s">
        <v>8</v>
      </c>
      <c r="AF71" s="1">
        <v>201702</v>
      </c>
      <c r="AG71" s="1">
        <v>18000</v>
      </c>
      <c r="AH71" s="1">
        <v>99.96</v>
      </c>
      <c r="AI71" s="1" t="s">
        <v>9</v>
      </c>
      <c r="AK71" s="1">
        <v>201702</v>
      </c>
      <c r="AL71" s="1">
        <v>18100</v>
      </c>
      <c r="AM71" s="1">
        <v>-0.06</v>
      </c>
      <c r="AN71" s="1" t="s">
        <v>8</v>
      </c>
      <c r="AP71" s="1">
        <v>201701</v>
      </c>
      <c r="AQ71" s="1">
        <v>12300</v>
      </c>
      <c r="AR71" s="1">
        <v>6.12</v>
      </c>
      <c r="AS71" s="1" t="s">
        <v>8</v>
      </c>
      <c r="AU71" s="1">
        <v>201701</v>
      </c>
      <c r="AV71" s="1">
        <v>12500</v>
      </c>
      <c r="AW71" s="1">
        <v>3.54</v>
      </c>
      <c r="AX71" s="1" t="s">
        <v>8</v>
      </c>
      <c r="AZ71" s="1">
        <v>201701</v>
      </c>
      <c r="BA71" s="1">
        <v>12201</v>
      </c>
      <c r="BB71" s="1">
        <v>162441</v>
      </c>
      <c r="BC71" s="1" t="s">
        <v>224</v>
      </c>
      <c r="BE71" s="1">
        <v>201701</v>
      </c>
      <c r="BF71" s="1">
        <v>12401</v>
      </c>
      <c r="BG71" s="1">
        <v>414630</v>
      </c>
      <c r="BH71" s="1" t="s">
        <v>224</v>
      </c>
      <c r="BK71" s="1">
        <v>201703</v>
      </c>
      <c r="BL71" s="1">
        <v>16600</v>
      </c>
      <c r="BM71" s="1">
        <v>1.375</v>
      </c>
      <c r="BN71" s="1" t="s">
        <v>8</v>
      </c>
      <c r="BP71" s="1">
        <v>201701</v>
      </c>
      <c r="BQ71" s="1">
        <v>19400</v>
      </c>
      <c r="BR71" s="1">
        <v>3.78</v>
      </c>
      <c r="BS71" s="1" t="s">
        <v>8</v>
      </c>
      <c r="BU71" s="1">
        <v>201703</v>
      </c>
      <c r="BV71" s="1" t="s">
        <v>536</v>
      </c>
      <c r="BW71" s="1">
        <v>23</v>
      </c>
      <c r="BX71" s="6" t="s">
        <v>466</v>
      </c>
    </row>
    <row r="72" spans="1:76">
      <c r="A72" s="1">
        <v>20210716</v>
      </c>
      <c r="B72" s="1">
        <v>2838266354</v>
      </c>
      <c r="D72" s="1">
        <v>201702</v>
      </c>
      <c r="E72" s="1">
        <v>1883265243</v>
      </c>
      <c r="G72" s="1">
        <v>200609</v>
      </c>
      <c r="H72" s="1">
        <v>19600</v>
      </c>
      <c r="I72" s="1">
        <v>7.19</v>
      </c>
      <c r="J72" s="1" t="s">
        <v>8</v>
      </c>
      <c r="L72" s="1">
        <v>200609</v>
      </c>
      <c r="M72" s="1">
        <v>19700</v>
      </c>
      <c r="N72" s="1">
        <v>97670</v>
      </c>
      <c r="O72" s="1" t="s">
        <v>11</v>
      </c>
      <c r="Q72" s="1">
        <v>200609</v>
      </c>
      <c r="R72" s="1">
        <v>19750</v>
      </c>
      <c r="S72" s="1">
        <v>4278</v>
      </c>
      <c r="T72" s="1" t="s">
        <v>12</v>
      </c>
      <c r="V72" s="1">
        <v>201701</v>
      </c>
      <c r="W72" s="1">
        <v>18200</v>
      </c>
      <c r="X72" s="1">
        <v>102.76</v>
      </c>
      <c r="Y72" s="1" t="s">
        <v>9</v>
      </c>
      <c r="AA72" s="1">
        <v>201701</v>
      </c>
      <c r="AB72" s="1">
        <v>18201</v>
      </c>
      <c r="AC72" s="1">
        <v>2.75</v>
      </c>
      <c r="AD72" s="1" t="s">
        <v>8</v>
      </c>
      <c r="AF72" s="1">
        <v>201701</v>
      </c>
      <c r="AG72" s="1">
        <v>18000</v>
      </c>
      <c r="AH72" s="1">
        <v>100.32</v>
      </c>
      <c r="AI72" s="1" t="s">
        <v>9</v>
      </c>
      <c r="AK72" s="1">
        <v>201701</v>
      </c>
      <c r="AL72" s="1">
        <v>18100</v>
      </c>
      <c r="AM72" s="1">
        <v>2.2400000000000002</v>
      </c>
      <c r="AN72" s="1" t="s">
        <v>8</v>
      </c>
      <c r="AP72" s="1">
        <v>201612</v>
      </c>
      <c r="AQ72" s="1">
        <v>12300</v>
      </c>
      <c r="AR72" s="1">
        <v>5.79</v>
      </c>
      <c r="AS72" s="1" t="s">
        <v>8</v>
      </c>
      <c r="AU72" s="1">
        <v>201612</v>
      </c>
      <c r="AV72" s="1">
        <v>12500</v>
      </c>
      <c r="AW72" s="1">
        <v>3.55</v>
      </c>
      <c r="AX72" s="1" t="s">
        <v>8</v>
      </c>
      <c r="AZ72" s="1">
        <v>201612</v>
      </c>
      <c r="BA72" s="1">
        <v>12201</v>
      </c>
      <c r="BB72" s="1">
        <v>160011</v>
      </c>
      <c r="BC72" s="1" t="s">
        <v>224</v>
      </c>
      <c r="BE72" s="1">
        <v>201612</v>
      </c>
      <c r="BF72" s="1">
        <v>12401</v>
      </c>
      <c r="BG72" s="1">
        <v>412352</v>
      </c>
      <c r="BH72" s="1" t="s">
        <v>224</v>
      </c>
      <c r="BK72" s="1">
        <v>201702</v>
      </c>
      <c r="BL72" s="1">
        <v>16600</v>
      </c>
      <c r="BM72" s="1">
        <v>1.375</v>
      </c>
      <c r="BN72" s="1" t="s">
        <v>8</v>
      </c>
      <c r="BP72" s="1">
        <v>201612</v>
      </c>
      <c r="BQ72" s="1">
        <v>19400</v>
      </c>
      <c r="BR72" s="1">
        <v>3.79</v>
      </c>
      <c r="BS72" s="1" t="s">
        <v>8</v>
      </c>
      <c r="BU72" s="1">
        <v>201702</v>
      </c>
      <c r="BV72" s="1" t="s">
        <v>537</v>
      </c>
      <c r="BW72" s="1">
        <v>18</v>
      </c>
      <c r="BX72" s="6" t="s">
        <v>466</v>
      </c>
    </row>
    <row r="73" spans="1:76">
      <c r="A73" s="1">
        <v>20210709</v>
      </c>
      <c r="B73" s="1">
        <v>3002960141</v>
      </c>
      <c r="D73" s="1">
        <v>201701</v>
      </c>
      <c r="E73" s="1">
        <v>1120019272</v>
      </c>
      <c r="G73" s="1">
        <v>200606</v>
      </c>
      <c r="H73" s="1">
        <v>19600</v>
      </c>
      <c r="I73" s="1">
        <v>5.64</v>
      </c>
      <c r="J73" s="1" t="s">
        <v>8</v>
      </c>
      <c r="L73" s="1">
        <v>200606</v>
      </c>
      <c r="M73" s="1">
        <v>19700</v>
      </c>
      <c r="N73" s="1">
        <v>93900</v>
      </c>
      <c r="O73" s="1" t="s">
        <v>11</v>
      </c>
      <c r="Q73" s="1">
        <v>200606</v>
      </c>
      <c r="R73" s="1">
        <v>19750</v>
      </c>
      <c r="S73" s="1">
        <v>4117</v>
      </c>
      <c r="T73" s="1" t="s">
        <v>12</v>
      </c>
      <c r="V73" s="1">
        <v>201612</v>
      </c>
      <c r="W73" s="1">
        <v>18200</v>
      </c>
      <c r="X73" s="1">
        <v>102.01</v>
      </c>
      <c r="Y73" s="1" t="s">
        <v>9</v>
      </c>
      <c r="AA73" s="1">
        <v>201612</v>
      </c>
      <c r="AB73" s="1">
        <v>18201</v>
      </c>
      <c r="AC73" s="1">
        <v>1.79</v>
      </c>
      <c r="AD73" s="1" t="s">
        <v>8</v>
      </c>
      <c r="AF73" s="1">
        <v>201612</v>
      </c>
      <c r="AG73" s="1">
        <v>18000</v>
      </c>
      <c r="AH73" s="1">
        <v>100.34</v>
      </c>
      <c r="AI73" s="1" t="s">
        <v>9</v>
      </c>
      <c r="AK73" s="1">
        <v>201612</v>
      </c>
      <c r="AL73" s="1">
        <v>18100</v>
      </c>
      <c r="AM73" s="1">
        <v>1.69</v>
      </c>
      <c r="AN73" s="1" t="s">
        <v>8</v>
      </c>
      <c r="AP73" s="1">
        <v>201611</v>
      </c>
      <c r="AQ73" s="1">
        <v>12300</v>
      </c>
      <c r="AR73" s="1">
        <v>5.96</v>
      </c>
      <c r="AS73" s="1" t="s">
        <v>8</v>
      </c>
      <c r="AU73" s="1">
        <v>201611</v>
      </c>
      <c r="AV73" s="1">
        <v>12500</v>
      </c>
      <c r="AW73" s="1">
        <v>3.77</v>
      </c>
      <c r="AX73" s="1" t="s">
        <v>8</v>
      </c>
      <c r="AZ73" s="1">
        <v>201611</v>
      </c>
      <c r="BA73" s="1">
        <v>12201</v>
      </c>
      <c r="BB73" s="1">
        <v>158957</v>
      </c>
      <c r="BC73" s="1" t="s">
        <v>224</v>
      </c>
      <c r="BE73" s="1">
        <v>201611</v>
      </c>
      <c r="BF73" s="1">
        <v>12401</v>
      </c>
      <c r="BG73" s="1">
        <v>409654</v>
      </c>
      <c r="BH73" s="1" t="s">
        <v>224</v>
      </c>
      <c r="BK73" s="1">
        <v>201701</v>
      </c>
      <c r="BL73" s="1">
        <v>16600</v>
      </c>
      <c r="BM73" s="1">
        <v>1.375</v>
      </c>
      <c r="BN73" s="1" t="s">
        <v>8</v>
      </c>
      <c r="BP73" s="1">
        <v>201611</v>
      </c>
      <c r="BQ73" s="1">
        <v>19400</v>
      </c>
      <c r="BR73" s="1">
        <v>3.87</v>
      </c>
      <c r="BS73" s="1" t="s">
        <v>8</v>
      </c>
      <c r="BU73" s="1">
        <v>201701</v>
      </c>
      <c r="BV73" s="1" t="s">
        <v>538</v>
      </c>
      <c r="BW73" s="1">
        <v>16</v>
      </c>
      <c r="BX73" s="6" t="s">
        <v>466</v>
      </c>
    </row>
    <row r="74" spans="1:76">
      <c r="A74" s="1">
        <v>20210702</v>
      </c>
      <c r="B74" s="1">
        <v>2846787109</v>
      </c>
      <c r="D74" s="1">
        <v>201612</v>
      </c>
      <c r="E74" s="1">
        <v>1399913333</v>
      </c>
      <c r="G74" s="1">
        <v>200603</v>
      </c>
      <c r="H74" s="1">
        <v>19600</v>
      </c>
      <c r="I74" s="1">
        <v>6.05</v>
      </c>
      <c r="J74" s="1" t="s">
        <v>8</v>
      </c>
      <c r="L74" s="1">
        <v>200603</v>
      </c>
      <c r="M74" s="1">
        <v>19700</v>
      </c>
      <c r="N74" s="1">
        <v>93327</v>
      </c>
      <c r="O74" s="1" t="s">
        <v>11</v>
      </c>
      <c r="Q74" s="1">
        <v>200603</v>
      </c>
      <c r="R74" s="1">
        <v>19750</v>
      </c>
      <c r="S74" s="1">
        <v>4096</v>
      </c>
      <c r="T74" s="1" t="s">
        <v>12</v>
      </c>
      <c r="V74" s="1">
        <v>201611</v>
      </c>
      <c r="W74" s="1">
        <v>18200</v>
      </c>
      <c r="X74" s="1">
        <v>100.47</v>
      </c>
      <c r="Y74" s="1" t="s">
        <v>9</v>
      </c>
      <c r="AA74" s="1">
        <v>201611</v>
      </c>
      <c r="AB74" s="1">
        <v>18201</v>
      </c>
      <c r="AC74" s="1">
        <v>-0.39</v>
      </c>
      <c r="AD74" s="1" t="s">
        <v>8</v>
      </c>
      <c r="AF74" s="1">
        <v>201611</v>
      </c>
      <c r="AG74" s="1">
        <v>18000</v>
      </c>
      <c r="AH74" s="1">
        <v>101.37</v>
      </c>
      <c r="AI74" s="1" t="s">
        <v>9</v>
      </c>
      <c r="AK74" s="1">
        <v>201611</v>
      </c>
      <c r="AL74" s="1">
        <v>18100</v>
      </c>
      <c r="AM74" s="1">
        <v>1.97</v>
      </c>
      <c r="AN74" s="1" t="s">
        <v>8</v>
      </c>
      <c r="AP74" s="1">
        <v>201610</v>
      </c>
      <c r="AQ74" s="1">
        <v>12300</v>
      </c>
      <c r="AR74" s="1">
        <v>6.53</v>
      </c>
      <c r="AS74" s="1" t="s">
        <v>8</v>
      </c>
      <c r="AU74" s="1">
        <v>201610</v>
      </c>
      <c r="AV74" s="1">
        <v>12500</v>
      </c>
      <c r="AW74" s="1">
        <v>3.83</v>
      </c>
      <c r="AX74" s="1" t="s">
        <v>8</v>
      </c>
      <c r="AZ74" s="1">
        <v>201610</v>
      </c>
      <c r="BA74" s="1">
        <v>12201</v>
      </c>
      <c r="BB74" s="1">
        <v>158354</v>
      </c>
      <c r="BC74" s="1" t="s">
        <v>224</v>
      </c>
      <c r="BE74" s="1">
        <v>201610</v>
      </c>
      <c r="BF74" s="1">
        <v>12401</v>
      </c>
      <c r="BG74" s="1">
        <v>408147</v>
      </c>
      <c r="BH74" s="1" t="s">
        <v>224</v>
      </c>
      <c r="BK74" s="1">
        <v>201612</v>
      </c>
      <c r="BL74" s="1">
        <v>16600</v>
      </c>
      <c r="BM74" s="1">
        <v>1.375</v>
      </c>
      <c r="BN74" s="1" t="s">
        <v>8</v>
      </c>
      <c r="BP74" s="1">
        <v>201610</v>
      </c>
      <c r="BQ74" s="1">
        <v>19400</v>
      </c>
      <c r="BR74" s="1">
        <v>3.95</v>
      </c>
      <c r="BS74" s="1" t="s">
        <v>8</v>
      </c>
      <c r="BU74" s="1">
        <v>201612</v>
      </c>
      <c r="BV74" s="1" t="s">
        <v>539</v>
      </c>
      <c r="BW74" s="1">
        <v>22</v>
      </c>
      <c r="BX74" s="6" t="s">
        <v>466</v>
      </c>
    </row>
    <row r="75" spans="1:76">
      <c r="A75" s="1">
        <v>20210625</v>
      </c>
      <c r="B75" s="1">
        <v>2501922238</v>
      </c>
      <c r="D75" s="1">
        <v>201611</v>
      </c>
      <c r="E75" s="1">
        <v>1663772526</v>
      </c>
      <c r="G75" s="1">
        <v>200512</v>
      </c>
      <c r="H75" s="1">
        <v>19600</v>
      </c>
      <c r="I75" s="1">
        <v>7.63</v>
      </c>
      <c r="J75" s="1" t="s">
        <v>8</v>
      </c>
      <c r="L75" s="1">
        <v>200512</v>
      </c>
      <c r="M75" s="1">
        <v>19700</v>
      </c>
      <c r="N75" s="1">
        <v>96823</v>
      </c>
      <c r="O75" s="1" t="s">
        <v>11</v>
      </c>
      <c r="Q75" s="1">
        <v>200512</v>
      </c>
      <c r="R75" s="1">
        <v>19750</v>
      </c>
      <c r="S75" s="1">
        <v>4254</v>
      </c>
      <c r="T75" s="1" t="s">
        <v>12</v>
      </c>
      <c r="V75" s="1">
        <v>201610</v>
      </c>
      <c r="W75" s="1">
        <v>18200</v>
      </c>
      <c r="X75" s="1">
        <v>99.9</v>
      </c>
      <c r="Y75" s="1" t="s">
        <v>9</v>
      </c>
      <c r="AA75" s="1">
        <v>201610</v>
      </c>
      <c r="AB75" s="1">
        <v>18201</v>
      </c>
      <c r="AC75" s="1">
        <v>-1.83</v>
      </c>
      <c r="AD75" s="1" t="s">
        <v>8</v>
      </c>
      <c r="AF75" s="1">
        <v>201610</v>
      </c>
      <c r="AG75" s="1">
        <v>18000</v>
      </c>
      <c r="AH75" s="1">
        <v>101.8</v>
      </c>
      <c r="AI75" s="1" t="s">
        <v>9</v>
      </c>
      <c r="AK75" s="1">
        <v>201610</v>
      </c>
      <c r="AL75" s="1">
        <v>18100</v>
      </c>
      <c r="AM75" s="1">
        <v>1.7</v>
      </c>
      <c r="AN75" s="1" t="s">
        <v>8</v>
      </c>
      <c r="AP75" s="1">
        <v>201609</v>
      </c>
      <c r="AQ75" s="1">
        <v>12300</v>
      </c>
      <c r="AR75" s="1">
        <v>5.91</v>
      </c>
      <c r="AS75" s="1" t="s">
        <v>8</v>
      </c>
      <c r="AU75" s="1">
        <v>201609</v>
      </c>
      <c r="AV75" s="1">
        <v>12500</v>
      </c>
      <c r="AW75" s="1">
        <v>3.98</v>
      </c>
      <c r="AX75" s="1" t="s">
        <v>8</v>
      </c>
      <c r="AZ75" s="1">
        <v>201609</v>
      </c>
      <c r="BA75" s="1">
        <v>12201</v>
      </c>
      <c r="BB75" s="1">
        <v>158727</v>
      </c>
      <c r="BC75" s="1" t="s">
        <v>224</v>
      </c>
      <c r="BE75" s="1">
        <v>201609</v>
      </c>
      <c r="BF75" s="1">
        <v>12401</v>
      </c>
      <c r="BG75" s="1">
        <v>408681</v>
      </c>
      <c r="BH75" s="1" t="s">
        <v>224</v>
      </c>
      <c r="BK75" s="1">
        <v>201611</v>
      </c>
      <c r="BL75" s="1">
        <v>16600</v>
      </c>
      <c r="BM75" s="1">
        <v>1.375</v>
      </c>
      <c r="BN75" s="1" t="s">
        <v>8</v>
      </c>
      <c r="BP75" s="1">
        <v>201609</v>
      </c>
      <c r="BQ75" s="1">
        <v>19400</v>
      </c>
      <c r="BR75" s="1">
        <v>3.99</v>
      </c>
      <c r="BS75" s="1" t="s">
        <v>8</v>
      </c>
      <c r="BU75" s="1">
        <v>201611</v>
      </c>
      <c r="BV75" s="1" t="s">
        <v>540</v>
      </c>
      <c r="BW75" s="1">
        <v>22</v>
      </c>
      <c r="BX75" s="6" t="s">
        <v>466</v>
      </c>
    </row>
    <row r="76" spans="1:76">
      <c r="A76" s="1">
        <v>20210618</v>
      </c>
      <c r="B76" s="1">
        <v>2011349081</v>
      </c>
      <c r="D76" s="1">
        <v>201610</v>
      </c>
      <c r="E76" s="1">
        <v>1322057507</v>
      </c>
      <c r="G76" s="1">
        <v>200509</v>
      </c>
      <c r="H76" s="1">
        <v>19600</v>
      </c>
      <c r="I76" s="1">
        <v>5.0599999999999996</v>
      </c>
      <c r="J76" s="1" t="s">
        <v>8</v>
      </c>
      <c r="L76" s="1">
        <v>200509</v>
      </c>
      <c r="M76" s="1">
        <v>19700</v>
      </c>
      <c r="N76" s="1">
        <v>93946</v>
      </c>
      <c r="O76" s="1" t="s">
        <v>11</v>
      </c>
      <c r="Q76" s="1">
        <v>200509</v>
      </c>
      <c r="R76" s="1">
        <v>19750</v>
      </c>
      <c r="S76" s="1">
        <v>4132</v>
      </c>
      <c r="T76" s="1" t="s">
        <v>12</v>
      </c>
      <c r="V76" s="1">
        <v>201609</v>
      </c>
      <c r="W76" s="1">
        <v>18200</v>
      </c>
      <c r="X76" s="1">
        <v>99.09</v>
      </c>
      <c r="Y76" s="1" t="s">
        <v>9</v>
      </c>
      <c r="AA76" s="1">
        <v>201609</v>
      </c>
      <c r="AB76" s="1">
        <v>18201</v>
      </c>
      <c r="AC76" s="1">
        <v>-3.78</v>
      </c>
      <c r="AD76" s="1" t="s">
        <v>8</v>
      </c>
      <c r="AF76" s="1">
        <v>201609</v>
      </c>
      <c r="AG76" s="1">
        <v>18000</v>
      </c>
      <c r="AH76" s="1">
        <v>100.35</v>
      </c>
      <c r="AI76" s="1" t="s">
        <v>9</v>
      </c>
      <c r="AK76" s="1">
        <v>201609</v>
      </c>
      <c r="AL76" s="1">
        <v>18100</v>
      </c>
      <c r="AM76" s="1">
        <v>0.34</v>
      </c>
      <c r="AN76" s="1" t="s">
        <v>8</v>
      </c>
      <c r="AP76" s="1">
        <v>201608</v>
      </c>
      <c r="AQ76" s="1">
        <v>12300</v>
      </c>
      <c r="AR76" s="1">
        <v>6.49</v>
      </c>
      <c r="AS76" s="1" t="s">
        <v>8</v>
      </c>
      <c r="AU76" s="1">
        <v>201608</v>
      </c>
      <c r="AV76" s="1">
        <v>12500</v>
      </c>
      <c r="AW76" s="1">
        <v>4.24</v>
      </c>
      <c r="AX76" s="1" t="s">
        <v>8</v>
      </c>
      <c r="AZ76" s="1">
        <v>201608</v>
      </c>
      <c r="BA76" s="1">
        <v>12201</v>
      </c>
      <c r="BB76" s="1">
        <v>157479</v>
      </c>
      <c r="BC76" s="1" t="s">
        <v>224</v>
      </c>
      <c r="BE76" s="1">
        <v>201608</v>
      </c>
      <c r="BF76" s="1">
        <v>12401</v>
      </c>
      <c r="BG76" s="1">
        <v>408628</v>
      </c>
      <c r="BH76" s="1" t="s">
        <v>224</v>
      </c>
      <c r="BK76" s="1">
        <v>201610</v>
      </c>
      <c r="BL76" s="1">
        <v>16600</v>
      </c>
      <c r="BM76" s="1">
        <v>1.375</v>
      </c>
      <c r="BN76" s="1" t="s">
        <v>8</v>
      </c>
      <c r="BP76" s="1">
        <v>201608</v>
      </c>
      <c r="BQ76" s="1">
        <v>19400</v>
      </c>
      <c r="BR76" s="1">
        <v>4.08</v>
      </c>
      <c r="BS76" s="1" t="s">
        <v>8</v>
      </c>
      <c r="BU76" s="1">
        <v>201610</v>
      </c>
      <c r="BV76" s="1" t="s">
        <v>541</v>
      </c>
      <c r="BW76" s="1">
        <v>20</v>
      </c>
      <c r="BX76" s="6" t="s">
        <v>466</v>
      </c>
    </row>
    <row r="77" spans="1:76">
      <c r="A77" s="1">
        <v>20210611</v>
      </c>
      <c r="B77" s="1">
        <v>2073419370</v>
      </c>
      <c r="D77" s="1">
        <v>201609</v>
      </c>
      <c r="E77" s="1">
        <v>1430007250</v>
      </c>
      <c r="G77" s="1">
        <v>200506</v>
      </c>
      <c r="H77" s="1">
        <v>19600</v>
      </c>
      <c r="I77" s="1">
        <v>4.82</v>
      </c>
      <c r="J77" s="1" t="s">
        <v>8</v>
      </c>
      <c r="L77" s="1">
        <v>200506</v>
      </c>
      <c r="M77" s="1">
        <v>19700</v>
      </c>
      <c r="N77" s="1">
        <v>91648</v>
      </c>
      <c r="O77" s="1" t="s">
        <v>11</v>
      </c>
      <c r="Q77" s="1">
        <v>200506</v>
      </c>
      <c r="R77" s="1">
        <v>19750</v>
      </c>
      <c r="S77" s="1">
        <v>4034</v>
      </c>
      <c r="T77" s="1" t="s">
        <v>12</v>
      </c>
      <c r="V77" s="1">
        <v>201608</v>
      </c>
      <c r="W77" s="1">
        <v>18200</v>
      </c>
      <c r="X77" s="1">
        <v>98.92</v>
      </c>
      <c r="Y77" s="1" t="s">
        <v>9</v>
      </c>
      <c r="AA77" s="1">
        <v>201608</v>
      </c>
      <c r="AB77" s="1">
        <v>18201</v>
      </c>
      <c r="AC77" s="1">
        <v>-3.98</v>
      </c>
      <c r="AD77" s="1" t="s">
        <v>8</v>
      </c>
      <c r="AF77" s="1">
        <v>201608</v>
      </c>
      <c r="AG77" s="1">
        <v>18000</v>
      </c>
      <c r="AH77" s="1">
        <v>99.89</v>
      </c>
      <c r="AI77" s="1" t="s">
        <v>9</v>
      </c>
      <c r="AK77" s="1">
        <v>201608</v>
      </c>
      <c r="AL77" s="1">
        <v>18100</v>
      </c>
      <c r="AM77" s="1">
        <v>0.56000000000000005</v>
      </c>
      <c r="AN77" s="1" t="s">
        <v>8</v>
      </c>
      <c r="AP77" s="1">
        <v>201607</v>
      </c>
      <c r="AQ77" s="1">
        <v>12300</v>
      </c>
      <c r="AR77" s="1">
        <v>6.33</v>
      </c>
      <c r="AS77" s="1" t="s">
        <v>8</v>
      </c>
      <c r="AU77" s="1">
        <v>201607</v>
      </c>
      <c r="AV77" s="1">
        <v>12500</v>
      </c>
      <c r="AW77" s="1">
        <v>4.71</v>
      </c>
      <c r="AX77" s="1" t="s">
        <v>8</v>
      </c>
      <c r="AZ77" s="1">
        <v>201607</v>
      </c>
      <c r="BA77" s="1">
        <v>12201</v>
      </c>
      <c r="BB77" s="1">
        <v>154966</v>
      </c>
      <c r="BC77" s="1" t="s">
        <v>224</v>
      </c>
      <c r="BE77" s="1">
        <v>201607</v>
      </c>
      <c r="BF77" s="1">
        <v>12401</v>
      </c>
      <c r="BG77" s="1">
        <v>407037</v>
      </c>
      <c r="BH77" s="1" t="s">
        <v>224</v>
      </c>
      <c r="BK77" s="1">
        <v>201609</v>
      </c>
      <c r="BL77" s="1">
        <v>16600</v>
      </c>
      <c r="BM77" s="1">
        <v>1.375</v>
      </c>
      <c r="BN77" s="1" t="s">
        <v>8</v>
      </c>
      <c r="BP77" s="1">
        <v>201607</v>
      </c>
      <c r="BQ77" s="1">
        <v>19400</v>
      </c>
      <c r="BR77" s="1">
        <v>4.0199999999999996</v>
      </c>
      <c r="BS77" s="1" t="s">
        <v>8</v>
      </c>
      <c r="BU77" s="1">
        <v>201609</v>
      </c>
      <c r="BV77" s="1" t="s">
        <v>542</v>
      </c>
      <c r="BW77" s="1">
        <v>19</v>
      </c>
      <c r="BX77" s="6" t="s">
        <v>466</v>
      </c>
    </row>
    <row r="78" spans="1:76">
      <c r="A78" s="1">
        <v>20210604</v>
      </c>
      <c r="B78" s="1">
        <v>2480787291</v>
      </c>
      <c r="D78" s="1">
        <v>201608</v>
      </c>
      <c r="E78" s="1">
        <v>1783837600</v>
      </c>
      <c r="G78" s="1">
        <v>200503</v>
      </c>
      <c r="H78" s="1">
        <v>19600</v>
      </c>
      <c r="I78" s="1">
        <v>3.76</v>
      </c>
      <c r="J78" s="1" t="s">
        <v>8</v>
      </c>
      <c r="L78" s="1">
        <v>200503</v>
      </c>
      <c r="M78" s="1">
        <v>19700</v>
      </c>
      <c r="N78" s="1">
        <v>91625</v>
      </c>
      <c r="O78" s="1" t="s">
        <v>11</v>
      </c>
      <c r="Q78" s="1">
        <v>200503</v>
      </c>
      <c r="R78" s="1">
        <v>19750</v>
      </c>
      <c r="S78" s="1">
        <v>4036</v>
      </c>
      <c r="T78" s="1" t="s">
        <v>12</v>
      </c>
      <c r="V78" s="1">
        <v>201607</v>
      </c>
      <c r="W78" s="1">
        <v>18200</v>
      </c>
      <c r="X78" s="1">
        <v>100.01</v>
      </c>
      <c r="Y78" s="1" t="s">
        <v>9</v>
      </c>
      <c r="AA78" s="1">
        <v>201607</v>
      </c>
      <c r="AB78" s="1">
        <v>18201</v>
      </c>
      <c r="AC78" s="1">
        <v>-2.4900000000000002</v>
      </c>
      <c r="AD78" s="1" t="s">
        <v>8</v>
      </c>
      <c r="AF78" s="1">
        <v>201607</v>
      </c>
      <c r="AG78" s="1">
        <v>18000</v>
      </c>
      <c r="AH78" s="1">
        <v>99.93</v>
      </c>
      <c r="AI78" s="1" t="s">
        <v>9</v>
      </c>
      <c r="AK78" s="1">
        <v>201607</v>
      </c>
      <c r="AL78" s="1">
        <v>18100</v>
      </c>
      <c r="AM78" s="1">
        <v>1.24</v>
      </c>
      <c r="AN78" s="1" t="s">
        <v>8</v>
      </c>
      <c r="AP78" s="1">
        <v>201606</v>
      </c>
      <c r="AQ78" s="1">
        <v>12300</v>
      </c>
      <c r="AR78" s="1">
        <v>5.91</v>
      </c>
      <c r="AS78" s="1" t="s">
        <v>8</v>
      </c>
      <c r="AU78" s="1">
        <v>201606</v>
      </c>
      <c r="AV78" s="1">
        <v>12500</v>
      </c>
      <c r="AW78" s="1">
        <v>4.6500000000000004</v>
      </c>
      <c r="AX78" s="1" t="s">
        <v>8</v>
      </c>
      <c r="AZ78" s="1">
        <v>201606</v>
      </c>
      <c r="BA78" s="1">
        <v>12201</v>
      </c>
      <c r="BB78" s="1">
        <v>153917</v>
      </c>
      <c r="BC78" s="1" t="s">
        <v>224</v>
      </c>
      <c r="BE78" s="1">
        <v>201606</v>
      </c>
      <c r="BF78" s="1">
        <v>12401</v>
      </c>
      <c r="BG78" s="1">
        <v>404865</v>
      </c>
      <c r="BH78" s="1" t="s">
        <v>224</v>
      </c>
      <c r="BK78" s="1">
        <v>201608</v>
      </c>
      <c r="BL78" s="1">
        <v>16600</v>
      </c>
      <c r="BM78" s="1">
        <v>1.375</v>
      </c>
      <c r="BN78" s="1" t="s">
        <v>8</v>
      </c>
      <c r="BP78" s="1">
        <v>201606</v>
      </c>
      <c r="BQ78" s="1">
        <v>19400</v>
      </c>
      <c r="BR78" s="1">
        <v>3.92</v>
      </c>
      <c r="BS78" s="1" t="s">
        <v>8</v>
      </c>
      <c r="BU78" s="1">
        <v>201608</v>
      </c>
      <c r="BV78" s="1" t="s">
        <v>543</v>
      </c>
      <c r="BW78" s="1">
        <v>23</v>
      </c>
      <c r="BX78" s="6" t="s">
        <v>466</v>
      </c>
    </row>
    <row r="79" spans="1:76">
      <c r="A79" s="1">
        <v>20210528</v>
      </c>
      <c r="B79" s="1">
        <v>2429793265</v>
      </c>
      <c r="D79" s="1">
        <v>201607</v>
      </c>
      <c r="E79" s="1">
        <v>1736214468</v>
      </c>
      <c r="G79" s="1">
        <v>200412</v>
      </c>
      <c r="H79" s="1">
        <v>19600</v>
      </c>
      <c r="I79" s="1">
        <v>3.6</v>
      </c>
      <c r="J79" s="1" t="s">
        <v>8</v>
      </c>
      <c r="L79" s="1">
        <v>200412</v>
      </c>
      <c r="M79" s="1">
        <v>19700</v>
      </c>
      <c r="N79" s="1">
        <v>91418</v>
      </c>
      <c r="O79" s="1" t="s">
        <v>11</v>
      </c>
      <c r="Q79" s="1">
        <v>200412</v>
      </c>
      <c r="R79" s="1">
        <v>19750</v>
      </c>
      <c r="S79" s="1">
        <v>4032</v>
      </c>
      <c r="T79" s="1" t="s">
        <v>12</v>
      </c>
      <c r="V79" s="1">
        <v>201606</v>
      </c>
      <c r="W79" s="1">
        <v>18200</v>
      </c>
      <c r="X79" s="1">
        <v>100.62</v>
      </c>
      <c r="Y79" s="1" t="s">
        <v>9</v>
      </c>
      <c r="AA79" s="1">
        <v>201606</v>
      </c>
      <c r="AB79" s="1">
        <v>18201</v>
      </c>
      <c r="AC79" s="1">
        <v>-2.8</v>
      </c>
      <c r="AD79" s="1" t="s">
        <v>8</v>
      </c>
      <c r="AF79" s="1">
        <v>201606</v>
      </c>
      <c r="AG79" s="1">
        <v>18000</v>
      </c>
      <c r="AH79" s="1">
        <v>99.7</v>
      </c>
      <c r="AI79" s="1" t="s">
        <v>9</v>
      </c>
      <c r="AK79" s="1">
        <v>201606</v>
      </c>
      <c r="AL79" s="1">
        <v>18100</v>
      </c>
      <c r="AM79" s="1">
        <v>0.9</v>
      </c>
      <c r="AN79" s="1" t="s">
        <v>8</v>
      </c>
      <c r="AP79" s="1">
        <v>201605</v>
      </c>
      <c r="AQ79" s="1">
        <v>12300</v>
      </c>
      <c r="AR79" s="1">
        <v>5.72</v>
      </c>
      <c r="AS79" s="1" t="s">
        <v>8</v>
      </c>
      <c r="AU79" s="1">
        <v>201605</v>
      </c>
      <c r="AV79" s="1">
        <v>12500</v>
      </c>
      <c r="AW79" s="1">
        <v>3.88</v>
      </c>
      <c r="AX79" s="1" t="s">
        <v>8</v>
      </c>
      <c r="AZ79" s="1">
        <v>201605</v>
      </c>
      <c r="BA79" s="1">
        <v>12201</v>
      </c>
      <c r="BB79" s="1">
        <v>154790</v>
      </c>
      <c r="BC79" s="1" t="s">
        <v>224</v>
      </c>
      <c r="BE79" s="1">
        <v>201605</v>
      </c>
      <c r="BF79" s="1">
        <v>12401</v>
      </c>
      <c r="BG79" s="1">
        <v>405184</v>
      </c>
      <c r="BH79" s="1" t="s">
        <v>224</v>
      </c>
      <c r="BK79" s="1">
        <v>201607</v>
      </c>
      <c r="BL79" s="1">
        <v>16600</v>
      </c>
      <c r="BM79" s="1">
        <v>1.375</v>
      </c>
      <c r="BN79" s="1" t="s">
        <v>8</v>
      </c>
      <c r="BP79" s="1">
        <v>201605</v>
      </c>
      <c r="BQ79" s="1">
        <v>19400</v>
      </c>
      <c r="BR79" s="1">
        <v>3.84</v>
      </c>
      <c r="BS79" s="1" t="s">
        <v>8</v>
      </c>
      <c r="BU79" s="1">
        <v>201607</v>
      </c>
      <c r="BV79" s="1" t="s">
        <v>544</v>
      </c>
      <c r="BW79" s="1">
        <v>20</v>
      </c>
      <c r="BX79" s="6" t="s">
        <v>466</v>
      </c>
    </row>
    <row r="80" spans="1:76">
      <c r="A80" s="1">
        <v>20210521</v>
      </c>
      <c r="B80" s="1">
        <v>2252126056</v>
      </c>
      <c r="D80" s="1">
        <v>201606</v>
      </c>
      <c r="E80" s="1">
        <v>1559601858</v>
      </c>
      <c r="G80" s="1">
        <v>200409</v>
      </c>
      <c r="H80" s="1">
        <v>19600</v>
      </c>
      <c r="I80" s="1">
        <v>7.05</v>
      </c>
      <c r="J80" s="1" t="s">
        <v>8</v>
      </c>
      <c r="L80" s="1">
        <v>200409</v>
      </c>
      <c r="M80" s="1">
        <v>19700</v>
      </c>
      <c r="N80" s="1">
        <v>86861</v>
      </c>
      <c r="O80" s="1" t="s">
        <v>11</v>
      </c>
      <c r="Q80" s="1">
        <v>200409</v>
      </c>
      <c r="R80" s="1">
        <v>19750</v>
      </c>
      <c r="S80" s="1">
        <v>3834</v>
      </c>
      <c r="T80" s="1" t="s">
        <v>12</v>
      </c>
      <c r="V80" s="1">
        <v>201605</v>
      </c>
      <c r="W80" s="1">
        <v>18200</v>
      </c>
      <c r="X80" s="1">
        <v>100.32</v>
      </c>
      <c r="Y80" s="1" t="s">
        <v>9</v>
      </c>
      <c r="AA80" s="1">
        <v>201605</v>
      </c>
      <c r="AB80" s="1">
        <v>18201</v>
      </c>
      <c r="AC80" s="1">
        <v>-2.8</v>
      </c>
      <c r="AD80" s="1" t="s">
        <v>8</v>
      </c>
      <c r="AF80" s="1">
        <v>201605</v>
      </c>
      <c r="AG80" s="1">
        <v>18000</v>
      </c>
      <c r="AH80" s="1">
        <v>99.35</v>
      </c>
      <c r="AI80" s="1" t="s">
        <v>9</v>
      </c>
      <c r="AK80" s="1">
        <v>201605</v>
      </c>
      <c r="AL80" s="1">
        <v>18100</v>
      </c>
      <c r="AM80" s="1">
        <v>1.23</v>
      </c>
      <c r="AN80" s="1" t="s">
        <v>8</v>
      </c>
      <c r="AP80" s="1">
        <v>201604</v>
      </c>
      <c r="AQ80" s="1">
        <v>12300</v>
      </c>
      <c r="AR80" s="1">
        <v>6.22</v>
      </c>
      <c r="AS80" s="1" t="s">
        <v>8</v>
      </c>
      <c r="AU80" s="1">
        <v>201604</v>
      </c>
      <c r="AV80" s="1">
        <v>12500</v>
      </c>
      <c r="AW80" s="1">
        <v>4.58</v>
      </c>
      <c r="AX80" s="1" t="s">
        <v>8</v>
      </c>
      <c r="AZ80" s="1">
        <v>201604</v>
      </c>
      <c r="BA80" s="1">
        <v>12201</v>
      </c>
      <c r="BB80" s="1">
        <v>154152</v>
      </c>
      <c r="BC80" s="1" t="s">
        <v>224</v>
      </c>
      <c r="BE80" s="1">
        <v>201604</v>
      </c>
      <c r="BF80" s="1">
        <v>12401</v>
      </c>
      <c r="BG80" s="1">
        <v>404971</v>
      </c>
      <c r="BH80" s="1" t="s">
        <v>224</v>
      </c>
      <c r="BK80" s="1">
        <v>201606</v>
      </c>
      <c r="BL80" s="1">
        <v>16600</v>
      </c>
      <c r="BM80" s="1">
        <v>1.5</v>
      </c>
      <c r="BN80" s="1" t="s">
        <v>8</v>
      </c>
      <c r="BP80" s="1">
        <v>201604</v>
      </c>
      <c r="BQ80" s="1">
        <v>19400</v>
      </c>
      <c r="BR80" s="1">
        <v>3.86</v>
      </c>
      <c r="BS80" s="1" t="s">
        <v>8</v>
      </c>
      <c r="BU80" s="1">
        <v>201606</v>
      </c>
      <c r="BV80" s="1" t="s">
        <v>545</v>
      </c>
      <c r="BW80" s="1">
        <v>21</v>
      </c>
      <c r="BX80" s="6" t="s">
        <v>466</v>
      </c>
    </row>
    <row r="81" spans="1:76">
      <c r="A81" s="1">
        <v>20210514</v>
      </c>
      <c r="B81" s="1">
        <v>3100062779</v>
      </c>
      <c r="D81" s="1">
        <v>201605</v>
      </c>
      <c r="E81" s="1">
        <v>1585493682</v>
      </c>
      <c r="G81" s="1">
        <v>200406</v>
      </c>
      <c r="H81" s="1">
        <v>19600</v>
      </c>
      <c r="I81" s="1">
        <v>10.8</v>
      </c>
      <c r="J81" s="1" t="s">
        <v>8</v>
      </c>
      <c r="L81" s="1">
        <v>200406</v>
      </c>
      <c r="M81" s="1">
        <v>19700</v>
      </c>
      <c r="N81" s="1">
        <v>84594</v>
      </c>
      <c r="O81" s="1" t="s">
        <v>11</v>
      </c>
      <c r="Q81" s="1">
        <v>200406</v>
      </c>
      <c r="R81" s="1">
        <v>19750</v>
      </c>
      <c r="S81" s="1">
        <v>3737</v>
      </c>
      <c r="T81" s="1" t="s">
        <v>12</v>
      </c>
      <c r="V81" s="1">
        <v>201604</v>
      </c>
      <c r="W81" s="1">
        <v>18200</v>
      </c>
      <c r="X81" s="1">
        <v>99.36</v>
      </c>
      <c r="Y81" s="1" t="s">
        <v>9</v>
      </c>
      <c r="AA81" s="1">
        <v>201604</v>
      </c>
      <c r="AB81" s="1">
        <v>18201</v>
      </c>
      <c r="AC81" s="1">
        <v>-4.2</v>
      </c>
      <c r="AD81" s="1" t="s">
        <v>8</v>
      </c>
      <c r="AF81" s="1">
        <v>201604</v>
      </c>
      <c r="AG81" s="1">
        <v>18000</v>
      </c>
      <c r="AH81" s="1">
        <v>99.73</v>
      </c>
      <c r="AI81" s="1" t="s">
        <v>9</v>
      </c>
      <c r="AK81" s="1">
        <v>201604</v>
      </c>
      <c r="AL81" s="1">
        <v>18100</v>
      </c>
      <c r="AM81" s="1">
        <v>1.87</v>
      </c>
      <c r="AN81" s="1" t="s">
        <v>8</v>
      </c>
      <c r="AP81" s="1">
        <v>201603</v>
      </c>
      <c r="AQ81" s="1">
        <v>12300</v>
      </c>
      <c r="AR81" s="1">
        <v>6.14</v>
      </c>
      <c r="AS81" s="1" t="s">
        <v>8</v>
      </c>
      <c r="AU81" s="1">
        <v>201603</v>
      </c>
      <c r="AV81" s="1">
        <v>12500</v>
      </c>
      <c r="AW81" s="1">
        <v>4.7</v>
      </c>
      <c r="AX81" s="1" t="s">
        <v>8</v>
      </c>
      <c r="AZ81" s="1">
        <v>201603</v>
      </c>
      <c r="BA81" s="1">
        <v>12201</v>
      </c>
      <c r="BB81" s="1">
        <v>154112</v>
      </c>
      <c r="BC81" s="1" t="s">
        <v>224</v>
      </c>
      <c r="BE81" s="1">
        <v>201603</v>
      </c>
      <c r="BF81" s="1">
        <v>12401</v>
      </c>
      <c r="BG81" s="1">
        <v>404498</v>
      </c>
      <c r="BH81" s="1" t="s">
        <v>224</v>
      </c>
      <c r="BK81" s="1">
        <v>201605</v>
      </c>
      <c r="BL81" s="1">
        <v>16600</v>
      </c>
      <c r="BM81" s="1">
        <v>1.5</v>
      </c>
      <c r="BN81" s="1" t="s">
        <v>8</v>
      </c>
      <c r="BP81" s="1">
        <v>201603</v>
      </c>
      <c r="BQ81" s="1">
        <v>19400</v>
      </c>
      <c r="BR81" s="1">
        <v>3.89</v>
      </c>
      <c r="BS81" s="1" t="s">
        <v>8</v>
      </c>
      <c r="BU81" s="1">
        <v>201605</v>
      </c>
      <c r="BV81" s="1" t="s">
        <v>546</v>
      </c>
      <c r="BW81" s="1">
        <v>21</v>
      </c>
      <c r="BX81" s="6" t="s">
        <v>466</v>
      </c>
    </row>
    <row r="82" spans="1:76">
      <c r="A82" s="1">
        <v>20210507</v>
      </c>
      <c r="B82" s="1">
        <v>2689503560</v>
      </c>
      <c r="D82" s="1">
        <v>201604</v>
      </c>
      <c r="E82" s="1">
        <v>1485127881</v>
      </c>
      <c r="G82" s="1">
        <v>200403</v>
      </c>
      <c r="H82" s="1">
        <v>19600</v>
      </c>
      <c r="I82" s="1">
        <v>6.93</v>
      </c>
      <c r="J82" s="1" t="s">
        <v>8</v>
      </c>
      <c r="L82" s="1">
        <v>200403</v>
      </c>
      <c r="M82" s="1">
        <v>19700</v>
      </c>
      <c r="N82" s="1">
        <v>84008</v>
      </c>
      <c r="O82" s="1" t="s">
        <v>11</v>
      </c>
      <c r="Q82" s="1">
        <v>200403</v>
      </c>
      <c r="R82" s="1">
        <v>19750</v>
      </c>
      <c r="S82" s="1">
        <v>3714</v>
      </c>
      <c r="T82" s="1" t="s">
        <v>12</v>
      </c>
      <c r="V82" s="1">
        <v>201603</v>
      </c>
      <c r="W82" s="1">
        <v>18200</v>
      </c>
      <c r="X82" s="1">
        <v>99.57</v>
      </c>
      <c r="Y82" s="1" t="s">
        <v>9</v>
      </c>
      <c r="AA82" s="1">
        <v>201603</v>
      </c>
      <c r="AB82" s="1">
        <v>18201</v>
      </c>
      <c r="AC82" s="1">
        <v>-4.93</v>
      </c>
      <c r="AD82" s="1" t="s">
        <v>8</v>
      </c>
      <c r="AF82" s="1">
        <v>201603</v>
      </c>
      <c r="AG82" s="1">
        <v>18000</v>
      </c>
      <c r="AH82" s="1">
        <v>99.41</v>
      </c>
      <c r="AI82" s="1" t="s">
        <v>9</v>
      </c>
      <c r="AK82" s="1">
        <v>201603</v>
      </c>
      <c r="AL82" s="1">
        <v>18100</v>
      </c>
      <c r="AM82" s="1">
        <v>2.0099999999999998</v>
      </c>
      <c r="AN82" s="1" t="s">
        <v>8</v>
      </c>
      <c r="AP82" s="1">
        <v>201602</v>
      </c>
      <c r="AQ82" s="1">
        <v>12300</v>
      </c>
      <c r="AR82" s="1">
        <v>5.58</v>
      </c>
      <c r="AS82" s="1" t="s">
        <v>8</v>
      </c>
      <c r="AU82" s="1">
        <v>201602</v>
      </c>
      <c r="AV82" s="1">
        <v>12500</v>
      </c>
      <c r="AW82" s="1">
        <v>4.7300000000000004</v>
      </c>
      <c r="AX82" s="1" t="s">
        <v>8</v>
      </c>
      <c r="AZ82" s="1">
        <v>201602</v>
      </c>
      <c r="BA82" s="1">
        <v>12201</v>
      </c>
      <c r="BB82" s="1">
        <v>154540</v>
      </c>
      <c r="BC82" s="1" t="s">
        <v>224</v>
      </c>
      <c r="BE82" s="1">
        <v>201602</v>
      </c>
      <c r="BF82" s="1">
        <v>12401</v>
      </c>
      <c r="BG82" s="1">
        <v>403859</v>
      </c>
      <c r="BH82" s="1" t="s">
        <v>224</v>
      </c>
      <c r="BK82" s="1">
        <v>201604</v>
      </c>
      <c r="BL82" s="1">
        <v>16600</v>
      </c>
      <c r="BM82" s="1">
        <v>1.5</v>
      </c>
      <c r="BN82" s="1" t="s">
        <v>8</v>
      </c>
      <c r="BP82" s="1">
        <v>201602</v>
      </c>
      <c r="BQ82" s="1">
        <v>19400</v>
      </c>
      <c r="BR82" s="1">
        <v>3.95</v>
      </c>
      <c r="BS82" s="1" t="s">
        <v>8</v>
      </c>
      <c r="BU82" s="1">
        <v>201604</v>
      </c>
      <c r="BV82" s="1" t="s">
        <v>547</v>
      </c>
      <c r="BW82" s="1">
        <v>19</v>
      </c>
      <c r="BX82" s="6" t="s">
        <v>466</v>
      </c>
    </row>
    <row r="83" spans="1:76">
      <c r="A83" s="1">
        <v>20210429</v>
      </c>
      <c r="B83" s="1">
        <v>2033075378</v>
      </c>
      <c r="D83" s="1">
        <v>201603</v>
      </c>
      <c r="E83" s="1">
        <v>2139339845</v>
      </c>
      <c r="G83" s="1">
        <v>200312</v>
      </c>
      <c r="H83" s="1">
        <v>19600</v>
      </c>
      <c r="I83" s="1">
        <v>7.26</v>
      </c>
      <c r="J83" s="1" t="s">
        <v>8</v>
      </c>
      <c r="L83" s="1">
        <v>200312</v>
      </c>
      <c r="M83" s="1">
        <v>19700</v>
      </c>
      <c r="N83" s="1">
        <v>86515</v>
      </c>
      <c r="O83" s="1" t="s">
        <v>11</v>
      </c>
      <c r="Q83" s="1">
        <v>200312</v>
      </c>
      <c r="R83" s="1">
        <v>19750</v>
      </c>
      <c r="S83" s="1">
        <v>3829</v>
      </c>
      <c r="T83" s="1" t="s">
        <v>12</v>
      </c>
      <c r="V83" s="1">
        <v>201602</v>
      </c>
      <c r="W83" s="1">
        <v>18200</v>
      </c>
      <c r="X83" s="1">
        <v>99.7</v>
      </c>
      <c r="Y83" s="1" t="s">
        <v>9</v>
      </c>
      <c r="AA83" s="1">
        <v>201602</v>
      </c>
      <c r="AB83" s="1">
        <v>18201</v>
      </c>
      <c r="AC83" s="1">
        <v>-4.9000000000000004</v>
      </c>
      <c r="AD83" s="1" t="s">
        <v>8</v>
      </c>
      <c r="AF83" s="1">
        <v>201602</v>
      </c>
      <c r="AG83" s="1">
        <v>18000</v>
      </c>
      <c r="AH83" s="1">
        <v>100.02</v>
      </c>
      <c r="AI83" s="1" t="s">
        <v>9</v>
      </c>
      <c r="AK83" s="1">
        <v>201602</v>
      </c>
      <c r="AL83" s="1">
        <v>18100</v>
      </c>
      <c r="AM83" s="1">
        <v>2.41</v>
      </c>
      <c r="AN83" s="1" t="s">
        <v>8</v>
      </c>
      <c r="AP83" s="1">
        <v>201601</v>
      </c>
      <c r="AQ83" s="1">
        <v>12300</v>
      </c>
      <c r="AR83" s="1">
        <v>7.08</v>
      </c>
      <c r="AS83" s="1" t="s">
        <v>8</v>
      </c>
      <c r="AU83" s="1">
        <v>201601</v>
      </c>
      <c r="AV83" s="1">
        <v>12500</v>
      </c>
      <c r="AW83" s="1">
        <v>5.8</v>
      </c>
      <c r="AX83" s="1" t="s">
        <v>8</v>
      </c>
      <c r="AZ83" s="1">
        <v>201601</v>
      </c>
      <c r="BA83" s="1">
        <v>12201</v>
      </c>
      <c r="BB83" s="1">
        <v>153176</v>
      </c>
      <c r="BC83" s="1" t="s">
        <v>224</v>
      </c>
      <c r="BE83" s="1">
        <v>201601</v>
      </c>
      <c r="BF83" s="1">
        <v>12401</v>
      </c>
      <c r="BG83" s="1">
        <v>399752</v>
      </c>
      <c r="BH83" s="1" t="s">
        <v>224</v>
      </c>
      <c r="BK83" s="1">
        <v>201603</v>
      </c>
      <c r="BL83" s="1">
        <v>16600</v>
      </c>
      <c r="BM83" s="1">
        <v>1.5</v>
      </c>
      <c r="BN83" s="1" t="s">
        <v>8</v>
      </c>
      <c r="BP83" s="1">
        <v>201601</v>
      </c>
      <c r="BQ83" s="1">
        <v>19400</v>
      </c>
      <c r="BR83" s="1">
        <v>3.87</v>
      </c>
      <c r="BS83" s="1" t="s">
        <v>8</v>
      </c>
      <c r="BU83" s="1">
        <v>201603</v>
      </c>
      <c r="BV83" s="1" t="s">
        <v>548</v>
      </c>
      <c r="BW83" s="1">
        <v>23</v>
      </c>
      <c r="BX83" s="6" t="s">
        <v>466</v>
      </c>
    </row>
    <row r="84" spans="1:76">
      <c r="A84" s="1">
        <v>20210423</v>
      </c>
      <c r="B84" s="1">
        <v>2453417464</v>
      </c>
      <c r="D84" s="1">
        <v>201602</v>
      </c>
      <c r="E84" s="1">
        <v>1075555017</v>
      </c>
      <c r="G84" s="1">
        <v>200309</v>
      </c>
      <c r="H84" s="1">
        <v>19600</v>
      </c>
      <c r="I84" s="1">
        <v>5.41</v>
      </c>
      <c r="J84" s="1" t="s">
        <v>8</v>
      </c>
      <c r="L84" s="1">
        <v>200309</v>
      </c>
      <c r="M84" s="1">
        <v>19700</v>
      </c>
      <c r="N84" s="1">
        <v>80402</v>
      </c>
      <c r="O84" s="1" t="s">
        <v>11</v>
      </c>
      <c r="Q84" s="1">
        <v>200309</v>
      </c>
      <c r="R84" s="1">
        <v>19750</v>
      </c>
      <c r="S84" s="1">
        <v>3562</v>
      </c>
      <c r="T84" s="1" t="s">
        <v>12</v>
      </c>
      <c r="V84" s="1">
        <v>201601</v>
      </c>
      <c r="W84" s="1">
        <v>18200</v>
      </c>
      <c r="X84" s="1">
        <v>100.01</v>
      </c>
      <c r="Y84" s="1" t="s">
        <v>9</v>
      </c>
      <c r="AA84" s="1">
        <v>201601</v>
      </c>
      <c r="AB84" s="1">
        <v>18201</v>
      </c>
      <c r="AC84" s="1">
        <v>-5.14</v>
      </c>
      <c r="AD84" s="1" t="s">
        <v>8</v>
      </c>
      <c r="AF84" s="1">
        <v>201601</v>
      </c>
      <c r="AG84" s="1">
        <v>18000</v>
      </c>
      <c r="AH84" s="1">
        <v>98.12</v>
      </c>
      <c r="AI84" s="1" t="s">
        <v>9</v>
      </c>
      <c r="AK84" s="1">
        <v>201601</v>
      </c>
      <c r="AL84" s="1">
        <v>18100</v>
      </c>
      <c r="AM84" s="1">
        <v>0.81</v>
      </c>
      <c r="AN84" s="1" t="s">
        <v>8</v>
      </c>
      <c r="AP84" s="1">
        <v>201512</v>
      </c>
      <c r="AQ84" s="1">
        <v>12300</v>
      </c>
      <c r="AR84" s="1">
        <v>6.87</v>
      </c>
      <c r="AS84" s="1" t="s">
        <v>8</v>
      </c>
      <c r="AU84" s="1">
        <v>201512</v>
      </c>
      <c r="AV84" s="1">
        <v>12500</v>
      </c>
      <c r="AW84" s="1">
        <v>5.8</v>
      </c>
      <c r="AX84" s="1" t="s">
        <v>8</v>
      </c>
      <c r="AZ84" s="1">
        <v>201512</v>
      </c>
      <c r="BA84" s="1">
        <v>12201</v>
      </c>
      <c r="BB84" s="1">
        <v>150937</v>
      </c>
      <c r="BC84" s="1" t="s">
        <v>224</v>
      </c>
      <c r="BE84" s="1">
        <v>201512</v>
      </c>
      <c r="BF84" s="1">
        <v>12401</v>
      </c>
      <c r="BG84" s="1">
        <v>396061</v>
      </c>
      <c r="BH84" s="1" t="s">
        <v>224</v>
      </c>
      <c r="BK84" s="1">
        <v>201602</v>
      </c>
      <c r="BL84" s="1">
        <v>16600</v>
      </c>
      <c r="BM84" s="1">
        <v>1.625</v>
      </c>
      <c r="BN84" s="1" t="s">
        <v>8</v>
      </c>
      <c r="BP84" s="1">
        <v>201512</v>
      </c>
      <c r="BQ84" s="1">
        <v>19400</v>
      </c>
      <c r="BR84" s="1">
        <v>3.87</v>
      </c>
      <c r="BS84" s="1" t="s">
        <v>8</v>
      </c>
      <c r="BU84" s="1">
        <v>201602</v>
      </c>
      <c r="BV84" s="1" t="s">
        <v>549</v>
      </c>
      <c r="BW84" s="1">
        <v>13</v>
      </c>
      <c r="BX84" s="6" t="s">
        <v>466</v>
      </c>
    </row>
    <row r="85" spans="1:76">
      <c r="A85" s="1">
        <v>20210416</v>
      </c>
      <c r="B85" s="1">
        <v>2186252655</v>
      </c>
      <c r="D85" s="1">
        <v>201601</v>
      </c>
      <c r="E85" s="1">
        <v>1734697901</v>
      </c>
      <c r="G85" s="1">
        <v>200306</v>
      </c>
      <c r="H85" s="1">
        <v>19600</v>
      </c>
      <c r="I85" s="1">
        <v>-1.1499999999999999</v>
      </c>
      <c r="J85" s="1" t="s">
        <v>8</v>
      </c>
      <c r="L85" s="1">
        <v>200306</v>
      </c>
      <c r="M85" s="1">
        <v>19700</v>
      </c>
      <c r="N85" s="1">
        <v>74072</v>
      </c>
      <c r="O85" s="1" t="s">
        <v>11</v>
      </c>
      <c r="Q85" s="1">
        <v>200306</v>
      </c>
      <c r="R85" s="1">
        <v>19750</v>
      </c>
      <c r="S85" s="1">
        <v>3285</v>
      </c>
      <c r="T85" s="1" t="s">
        <v>12</v>
      </c>
      <c r="V85" s="1">
        <v>201512</v>
      </c>
      <c r="W85" s="1">
        <v>18200</v>
      </c>
      <c r="X85" s="1">
        <v>100.22</v>
      </c>
      <c r="Y85" s="1" t="s">
        <v>9</v>
      </c>
      <c r="AA85" s="1">
        <v>201512</v>
      </c>
      <c r="AB85" s="1">
        <v>18201</v>
      </c>
      <c r="AC85" s="1">
        <v>-7.3</v>
      </c>
      <c r="AD85" s="1" t="s">
        <v>8</v>
      </c>
      <c r="AF85" s="1">
        <v>201512</v>
      </c>
      <c r="AG85" s="1">
        <v>18000</v>
      </c>
      <c r="AH85" s="1">
        <v>98.67</v>
      </c>
      <c r="AI85" s="1" t="s">
        <v>9</v>
      </c>
      <c r="AK85" s="1">
        <v>201512</v>
      </c>
      <c r="AL85" s="1">
        <v>18100</v>
      </c>
      <c r="AM85" s="1">
        <v>0.13</v>
      </c>
      <c r="AN85" s="1" t="s">
        <v>8</v>
      </c>
      <c r="AP85" s="1">
        <v>201511</v>
      </c>
      <c r="AQ85" s="1">
        <v>12300</v>
      </c>
      <c r="AR85" s="1">
        <v>6.57</v>
      </c>
      <c r="AS85" s="1" t="s">
        <v>8</v>
      </c>
      <c r="AU85" s="1">
        <v>201511</v>
      </c>
      <c r="AV85" s="1">
        <v>12500</v>
      </c>
      <c r="AW85" s="1">
        <v>5.98</v>
      </c>
      <c r="AX85" s="1" t="s">
        <v>8</v>
      </c>
      <c r="AZ85" s="1">
        <v>201511</v>
      </c>
      <c r="BA85" s="1">
        <v>12201</v>
      </c>
      <c r="BB85" s="1">
        <v>149174</v>
      </c>
      <c r="BC85" s="1" t="s">
        <v>224</v>
      </c>
      <c r="BE85" s="1">
        <v>201511</v>
      </c>
      <c r="BF85" s="1">
        <v>12401</v>
      </c>
      <c r="BG85" s="1">
        <v>394048</v>
      </c>
      <c r="BH85" s="1" t="s">
        <v>224</v>
      </c>
      <c r="BK85" s="1">
        <v>201601</v>
      </c>
      <c r="BL85" s="1">
        <v>16600</v>
      </c>
      <c r="BM85" s="1">
        <v>1.625</v>
      </c>
      <c r="BN85" s="1" t="s">
        <v>8</v>
      </c>
      <c r="BP85" s="1">
        <v>201511</v>
      </c>
      <c r="BQ85" s="1">
        <v>19400</v>
      </c>
      <c r="BR85" s="1">
        <v>3.91</v>
      </c>
      <c r="BS85" s="1" t="s">
        <v>8</v>
      </c>
      <c r="BU85" s="1">
        <v>201601</v>
      </c>
      <c r="BV85" s="1" t="s">
        <v>550</v>
      </c>
      <c r="BW85" s="1">
        <v>21</v>
      </c>
      <c r="BX85" s="6" t="s">
        <v>466</v>
      </c>
    </row>
    <row r="86" spans="1:76">
      <c r="A86" s="1">
        <v>20210409</v>
      </c>
      <c r="B86" s="1">
        <v>1523401307</v>
      </c>
      <c r="D86" s="1">
        <v>201512</v>
      </c>
      <c r="E86" s="1">
        <v>1746604319</v>
      </c>
      <c r="G86" s="1">
        <v>200303</v>
      </c>
      <c r="H86" s="1">
        <v>19600</v>
      </c>
      <c r="I86" s="1">
        <v>5.17</v>
      </c>
      <c r="J86" s="1" t="s">
        <v>8</v>
      </c>
      <c r="L86" s="1">
        <v>200303</v>
      </c>
      <c r="M86" s="1">
        <v>19700</v>
      </c>
      <c r="N86" s="1">
        <v>76385</v>
      </c>
      <c r="O86" s="1" t="s">
        <v>11</v>
      </c>
      <c r="Q86" s="1">
        <v>200303</v>
      </c>
      <c r="R86" s="1">
        <v>19750</v>
      </c>
      <c r="S86" s="1">
        <v>3390</v>
      </c>
      <c r="T86" s="1" t="s">
        <v>12</v>
      </c>
      <c r="V86" s="1">
        <v>201511</v>
      </c>
      <c r="W86" s="1">
        <v>18200</v>
      </c>
      <c r="X86" s="1">
        <v>100.86</v>
      </c>
      <c r="Y86" s="1" t="s">
        <v>9</v>
      </c>
      <c r="AA86" s="1">
        <v>201511</v>
      </c>
      <c r="AB86" s="1">
        <v>18201</v>
      </c>
      <c r="AC86" s="1">
        <v>-7.97</v>
      </c>
      <c r="AD86" s="1" t="s">
        <v>8</v>
      </c>
      <c r="AF86" s="1">
        <v>201511</v>
      </c>
      <c r="AG86" s="1">
        <v>18000</v>
      </c>
      <c r="AH86" s="1">
        <v>99.41</v>
      </c>
      <c r="AI86" s="1" t="s">
        <v>9</v>
      </c>
      <c r="AK86" s="1">
        <v>201511</v>
      </c>
      <c r="AL86" s="1">
        <v>18100</v>
      </c>
      <c r="AM86" s="1">
        <v>0.54</v>
      </c>
      <c r="AN86" s="1" t="s">
        <v>8</v>
      </c>
      <c r="AP86" s="1">
        <v>201510</v>
      </c>
      <c r="AQ86" s="1">
        <v>12300</v>
      </c>
      <c r="AR86" s="1">
        <v>7.16</v>
      </c>
      <c r="AS86" s="1" t="s">
        <v>8</v>
      </c>
      <c r="AU86" s="1">
        <v>201510</v>
      </c>
      <c r="AV86" s="1">
        <v>12500</v>
      </c>
      <c r="AW86" s="1">
        <v>6.75</v>
      </c>
      <c r="AX86" s="1" t="s">
        <v>8</v>
      </c>
      <c r="AZ86" s="1">
        <v>201510</v>
      </c>
      <c r="BA86" s="1">
        <v>12201</v>
      </c>
      <c r="BB86" s="1">
        <v>148906</v>
      </c>
      <c r="BC86" s="1" t="s">
        <v>224</v>
      </c>
      <c r="BE86" s="1">
        <v>201510</v>
      </c>
      <c r="BF86" s="1">
        <v>12401</v>
      </c>
      <c r="BG86" s="1">
        <v>392518</v>
      </c>
      <c r="BH86" s="1" t="s">
        <v>224</v>
      </c>
      <c r="BK86" s="1">
        <v>201512</v>
      </c>
      <c r="BL86" s="1">
        <v>16600</v>
      </c>
      <c r="BM86" s="1">
        <v>1.625</v>
      </c>
      <c r="BN86" s="1" t="s">
        <v>8</v>
      </c>
      <c r="BP86" s="1">
        <v>201510</v>
      </c>
      <c r="BQ86" s="1">
        <v>19400</v>
      </c>
      <c r="BR86" s="1">
        <v>3.9</v>
      </c>
      <c r="BS86" s="1" t="s">
        <v>8</v>
      </c>
      <c r="BU86" s="1">
        <v>201512</v>
      </c>
      <c r="BV86" s="1" t="s">
        <v>551</v>
      </c>
      <c r="BW86" s="1">
        <v>23</v>
      </c>
      <c r="BX86" s="6" t="s">
        <v>466</v>
      </c>
    </row>
    <row r="87" spans="1:76">
      <c r="A87" s="1">
        <v>20210401</v>
      </c>
      <c r="B87" s="1">
        <v>1310405185</v>
      </c>
      <c r="D87" s="1">
        <v>201511</v>
      </c>
      <c r="E87" s="1">
        <v>1894163444</v>
      </c>
      <c r="G87" s="1">
        <v>200212</v>
      </c>
      <c r="H87" s="1">
        <v>19600</v>
      </c>
      <c r="I87" s="1">
        <v>6.22</v>
      </c>
      <c r="J87" s="1" t="s">
        <v>8</v>
      </c>
      <c r="L87" s="1">
        <v>200212</v>
      </c>
      <c r="M87" s="1">
        <v>19700</v>
      </c>
      <c r="N87" s="1">
        <v>80429</v>
      </c>
      <c r="O87" s="1" t="s">
        <v>11</v>
      </c>
      <c r="Q87" s="1">
        <v>200212</v>
      </c>
      <c r="R87" s="1">
        <v>19750</v>
      </c>
      <c r="S87" s="1">
        <v>3574</v>
      </c>
      <c r="T87" s="1" t="s">
        <v>12</v>
      </c>
      <c r="V87" s="1">
        <v>201510</v>
      </c>
      <c r="W87" s="1">
        <v>18200</v>
      </c>
      <c r="X87" s="1">
        <v>101.76</v>
      </c>
      <c r="Y87" s="1" t="s">
        <v>9</v>
      </c>
      <c r="AA87" s="1">
        <v>201510</v>
      </c>
      <c r="AB87" s="1">
        <v>18201</v>
      </c>
      <c r="AC87" s="1">
        <v>-8.66</v>
      </c>
      <c r="AD87" s="1" t="s">
        <v>8</v>
      </c>
      <c r="AF87" s="1">
        <v>201510</v>
      </c>
      <c r="AG87" s="1">
        <v>18000</v>
      </c>
      <c r="AH87" s="1">
        <v>100.1</v>
      </c>
      <c r="AI87" s="1" t="s">
        <v>9</v>
      </c>
      <c r="AK87" s="1">
        <v>201510</v>
      </c>
      <c r="AL87" s="1">
        <v>18100</v>
      </c>
      <c r="AM87" s="1">
        <v>0.31</v>
      </c>
      <c r="AN87" s="1" t="s">
        <v>8</v>
      </c>
      <c r="AP87" s="1">
        <v>201509</v>
      </c>
      <c r="AQ87" s="1">
        <v>12300</v>
      </c>
      <c r="AR87" s="1">
        <v>6.87</v>
      </c>
      <c r="AS87" s="1" t="s">
        <v>8</v>
      </c>
      <c r="AU87" s="1">
        <v>201509</v>
      </c>
      <c r="AV87" s="1">
        <v>12500</v>
      </c>
      <c r="AW87" s="1">
        <v>6.78</v>
      </c>
      <c r="AX87" s="1" t="s">
        <v>8</v>
      </c>
      <c r="AZ87" s="1">
        <v>201509</v>
      </c>
      <c r="BA87" s="1">
        <v>12201</v>
      </c>
      <c r="BB87" s="1">
        <v>149233</v>
      </c>
      <c r="BC87" s="1" t="s">
        <v>224</v>
      </c>
      <c r="BE87" s="1">
        <v>201509</v>
      </c>
      <c r="BF87" s="1">
        <v>12401</v>
      </c>
      <c r="BG87" s="1">
        <v>392764</v>
      </c>
      <c r="BH87" s="1" t="s">
        <v>224</v>
      </c>
      <c r="BK87" s="1">
        <v>201511</v>
      </c>
      <c r="BL87" s="1">
        <v>16600</v>
      </c>
      <c r="BM87" s="1">
        <v>1.75</v>
      </c>
      <c r="BN87" s="1" t="s">
        <v>8</v>
      </c>
      <c r="BP87" s="1">
        <v>201509</v>
      </c>
      <c r="BQ87" s="1">
        <v>19400</v>
      </c>
      <c r="BR87" s="1">
        <v>3.89</v>
      </c>
      <c r="BS87" s="1" t="s">
        <v>8</v>
      </c>
      <c r="BU87" s="1">
        <v>201511</v>
      </c>
      <c r="BV87" s="1" t="s">
        <v>552</v>
      </c>
      <c r="BW87" s="1">
        <v>21</v>
      </c>
      <c r="BX87" s="6" t="s">
        <v>466</v>
      </c>
    </row>
    <row r="88" spans="1:76">
      <c r="A88" s="1">
        <v>20210326</v>
      </c>
      <c r="B88" s="1">
        <v>1640334806</v>
      </c>
      <c r="D88" s="1">
        <v>201510</v>
      </c>
      <c r="E88" s="1">
        <v>1865889269</v>
      </c>
      <c r="G88" s="1">
        <v>200209</v>
      </c>
      <c r="H88" s="1">
        <v>19600</v>
      </c>
      <c r="I88" s="1">
        <v>7.02</v>
      </c>
      <c r="J88" s="1" t="s">
        <v>8</v>
      </c>
      <c r="L88" s="1">
        <v>200209</v>
      </c>
      <c r="M88" s="1">
        <v>19700</v>
      </c>
      <c r="N88" s="1">
        <v>78307</v>
      </c>
      <c r="O88" s="1" t="s">
        <v>11</v>
      </c>
      <c r="Q88" s="1">
        <v>200209</v>
      </c>
      <c r="R88" s="1">
        <v>19750</v>
      </c>
      <c r="S88" s="1">
        <v>3484</v>
      </c>
      <c r="T88" s="1" t="s">
        <v>12</v>
      </c>
      <c r="V88" s="1">
        <v>201509</v>
      </c>
      <c r="W88" s="1">
        <v>18200</v>
      </c>
      <c r="X88" s="1">
        <v>102.98</v>
      </c>
      <c r="Y88" s="1" t="s">
        <v>9</v>
      </c>
      <c r="AA88" s="1">
        <v>201509</v>
      </c>
      <c r="AB88" s="1">
        <v>18201</v>
      </c>
      <c r="AC88" s="1">
        <v>-8.7100000000000009</v>
      </c>
      <c r="AD88" s="1" t="s">
        <v>8</v>
      </c>
      <c r="AF88" s="1">
        <v>201509</v>
      </c>
      <c r="AG88" s="1">
        <v>18000</v>
      </c>
      <c r="AH88" s="1">
        <v>100.01</v>
      </c>
      <c r="AI88" s="1" t="s">
        <v>9</v>
      </c>
      <c r="AK88" s="1">
        <v>201509</v>
      </c>
      <c r="AL88" s="1">
        <v>18100</v>
      </c>
      <c r="AM88" s="1">
        <v>0.28999999999999998</v>
      </c>
      <c r="AN88" s="1" t="s">
        <v>8</v>
      </c>
      <c r="AP88" s="1">
        <v>201508</v>
      </c>
      <c r="AQ88" s="1">
        <v>12300</v>
      </c>
      <c r="AR88" s="1">
        <v>6.29</v>
      </c>
      <c r="AS88" s="1" t="s">
        <v>8</v>
      </c>
      <c r="AU88" s="1">
        <v>201508</v>
      </c>
      <c r="AV88" s="1">
        <v>12500</v>
      </c>
      <c r="AW88" s="1">
        <v>6.08</v>
      </c>
      <c r="AX88" s="1" t="s">
        <v>8</v>
      </c>
      <c r="AZ88" s="1">
        <v>201508</v>
      </c>
      <c r="BA88" s="1">
        <v>12201</v>
      </c>
      <c r="BB88" s="1">
        <v>147896</v>
      </c>
      <c r="BC88" s="1" t="s">
        <v>224</v>
      </c>
      <c r="BE88" s="1">
        <v>201508</v>
      </c>
      <c r="BF88" s="1">
        <v>12401</v>
      </c>
      <c r="BG88" s="1">
        <v>390980</v>
      </c>
      <c r="BH88" s="1" t="s">
        <v>224</v>
      </c>
      <c r="BK88" s="1">
        <v>201510</v>
      </c>
      <c r="BL88" s="1">
        <v>16600</v>
      </c>
      <c r="BM88" s="1">
        <v>1.75</v>
      </c>
      <c r="BN88" s="1" t="s">
        <v>8</v>
      </c>
      <c r="BP88" s="1">
        <v>201508</v>
      </c>
      <c r="BQ88" s="1">
        <v>19400</v>
      </c>
      <c r="BR88" s="1">
        <v>3.9</v>
      </c>
      <c r="BS88" s="1" t="s">
        <v>8</v>
      </c>
      <c r="BU88" s="1">
        <v>201510</v>
      </c>
      <c r="BV88" s="1" t="s">
        <v>553</v>
      </c>
      <c r="BW88" s="1">
        <v>21</v>
      </c>
      <c r="BX88" s="6" t="s">
        <v>466</v>
      </c>
    </row>
    <row r="89" spans="1:76">
      <c r="A89" s="1">
        <v>20210319</v>
      </c>
      <c r="B89" s="1">
        <v>1609315487</v>
      </c>
      <c r="D89" s="1">
        <v>201509</v>
      </c>
      <c r="E89" s="1">
        <v>1678921184</v>
      </c>
      <c r="G89" s="1">
        <v>200206</v>
      </c>
      <c r="H89" s="1">
        <v>19600</v>
      </c>
      <c r="I89" s="1">
        <v>6.75</v>
      </c>
      <c r="J89" s="1" t="s">
        <v>8</v>
      </c>
      <c r="L89" s="1">
        <v>200206</v>
      </c>
      <c r="M89" s="1">
        <v>19700</v>
      </c>
      <c r="N89" s="1">
        <v>75055</v>
      </c>
      <c r="O89" s="1" t="s">
        <v>11</v>
      </c>
      <c r="Q89" s="1">
        <v>200206</v>
      </c>
      <c r="R89" s="1">
        <v>19750</v>
      </c>
      <c r="S89" s="1">
        <v>3344</v>
      </c>
      <c r="T89" s="1" t="s">
        <v>12</v>
      </c>
      <c r="V89" s="1">
        <v>201508</v>
      </c>
      <c r="W89" s="1">
        <v>18200</v>
      </c>
      <c r="X89" s="1">
        <v>103.02</v>
      </c>
      <c r="Y89" s="1" t="s">
        <v>9</v>
      </c>
      <c r="AA89" s="1">
        <v>201508</v>
      </c>
      <c r="AB89" s="1">
        <v>18201</v>
      </c>
      <c r="AC89" s="1">
        <v>-9.4600000000000009</v>
      </c>
      <c r="AD89" s="1" t="s">
        <v>8</v>
      </c>
      <c r="AF89" s="1">
        <v>201508</v>
      </c>
      <c r="AG89" s="1">
        <v>18000</v>
      </c>
      <c r="AH89" s="1">
        <v>99.33</v>
      </c>
      <c r="AI89" s="1" t="s">
        <v>9</v>
      </c>
      <c r="AK89" s="1">
        <v>201508</v>
      </c>
      <c r="AL89" s="1">
        <v>18100</v>
      </c>
      <c r="AM89" s="1">
        <v>-0.44</v>
      </c>
      <c r="AN89" s="1" t="s">
        <v>8</v>
      </c>
      <c r="AP89" s="1">
        <v>201507</v>
      </c>
      <c r="AQ89" s="1">
        <v>12300</v>
      </c>
      <c r="AR89" s="1">
        <v>5.29</v>
      </c>
      <c r="AS89" s="1" t="s">
        <v>8</v>
      </c>
      <c r="AU89" s="1">
        <v>201507</v>
      </c>
      <c r="AV89" s="1">
        <v>12500</v>
      </c>
      <c r="AW89" s="1">
        <v>5.86</v>
      </c>
      <c r="AX89" s="1" t="s">
        <v>8</v>
      </c>
      <c r="AZ89" s="1">
        <v>201507</v>
      </c>
      <c r="BA89" s="1">
        <v>12201</v>
      </c>
      <c r="BB89" s="1">
        <v>145863</v>
      </c>
      <c r="BC89" s="1" t="s">
        <v>224</v>
      </c>
      <c r="BE89" s="1">
        <v>201507</v>
      </c>
      <c r="BF89" s="1">
        <v>12401</v>
      </c>
      <c r="BG89" s="1">
        <v>388749</v>
      </c>
      <c r="BH89" s="1" t="s">
        <v>224</v>
      </c>
      <c r="BK89" s="1">
        <v>201509</v>
      </c>
      <c r="BL89" s="1">
        <v>16600</v>
      </c>
      <c r="BM89" s="1">
        <v>1.75</v>
      </c>
      <c r="BN89" s="1" t="s">
        <v>8</v>
      </c>
      <c r="BP89" s="1">
        <v>201507</v>
      </c>
      <c r="BQ89" s="1">
        <v>19400</v>
      </c>
      <c r="BR89" s="1">
        <v>3.82</v>
      </c>
      <c r="BS89" s="1" t="s">
        <v>8</v>
      </c>
      <c r="BU89" s="1">
        <v>201509</v>
      </c>
      <c r="BV89" s="1" t="s">
        <v>554</v>
      </c>
      <c r="BW89" s="1">
        <v>20</v>
      </c>
      <c r="BX89" s="6" t="s">
        <v>466</v>
      </c>
    </row>
    <row r="90" spans="1:76">
      <c r="A90" s="1">
        <v>20210312</v>
      </c>
      <c r="B90" s="1">
        <v>1515795843</v>
      </c>
      <c r="D90" s="1">
        <v>201508</v>
      </c>
      <c r="E90" s="1">
        <v>2010108813</v>
      </c>
      <c r="G90" s="1">
        <v>200203</v>
      </c>
      <c r="H90" s="1">
        <v>19600</v>
      </c>
      <c r="I90" s="1">
        <v>1.82</v>
      </c>
      <c r="J90" s="1" t="s">
        <v>8</v>
      </c>
      <c r="L90" s="1">
        <v>200203</v>
      </c>
      <c r="M90" s="1">
        <v>19700</v>
      </c>
      <c r="N90" s="1">
        <v>73638</v>
      </c>
      <c r="O90" s="1" t="s">
        <v>11</v>
      </c>
      <c r="Q90" s="1">
        <v>200203</v>
      </c>
      <c r="R90" s="1">
        <v>19750</v>
      </c>
      <c r="S90" s="1">
        <v>3284</v>
      </c>
      <c r="T90" s="1" t="s">
        <v>12</v>
      </c>
      <c r="V90" s="1">
        <v>201507</v>
      </c>
      <c r="W90" s="1">
        <v>18200</v>
      </c>
      <c r="X90" s="1">
        <v>102.56</v>
      </c>
      <c r="Y90" s="1" t="s">
        <v>9</v>
      </c>
      <c r="AA90" s="1">
        <v>201507</v>
      </c>
      <c r="AB90" s="1">
        <v>18201</v>
      </c>
      <c r="AC90" s="1">
        <v>-10.220000000000001</v>
      </c>
      <c r="AD90" s="1" t="s">
        <v>8</v>
      </c>
      <c r="AF90" s="1">
        <v>201507</v>
      </c>
      <c r="AG90" s="1">
        <v>18000</v>
      </c>
      <c r="AH90" s="1">
        <v>98.71</v>
      </c>
      <c r="AI90" s="1" t="s">
        <v>9</v>
      </c>
      <c r="AK90" s="1">
        <v>201507</v>
      </c>
      <c r="AL90" s="1">
        <v>18100</v>
      </c>
      <c r="AM90" s="1">
        <v>-0.63</v>
      </c>
      <c r="AN90" s="1" t="s">
        <v>8</v>
      </c>
      <c r="AP90" s="1">
        <v>201506</v>
      </c>
      <c r="AQ90" s="1">
        <v>12300</v>
      </c>
      <c r="AR90" s="1">
        <v>6.07</v>
      </c>
      <c r="AS90" s="1" t="s">
        <v>8</v>
      </c>
      <c r="AU90" s="1">
        <v>201506</v>
      </c>
      <c r="AV90" s="1">
        <v>12500</v>
      </c>
      <c r="AW90" s="1">
        <v>6.33</v>
      </c>
      <c r="AX90" s="1" t="s">
        <v>8</v>
      </c>
      <c r="AZ90" s="1">
        <v>201506</v>
      </c>
      <c r="BA90" s="1">
        <v>12201</v>
      </c>
      <c r="BB90" s="1">
        <v>144885</v>
      </c>
      <c r="BC90" s="1" t="s">
        <v>224</v>
      </c>
      <c r="BE90" s="1">
        <v>201506</v>
      </c>
      <c r="BF90" s="1">
        <v>12401</v>
      </c>
      <c r="BG90" s="1">
        <v>387740</v>
      </c>
      <c r="BH90" s="1" t="s">
        <v>224</v>
      </c>
      <c r="BK90" s="1">
        <v>201508</v>
      </c>
      <c r="BL90" s="1">
        <v>16600</v>
      </c>
      <c r="BM90" s="1">
        <v>1.875</v>
      </c>
      <c r="BN90" s="1" t="s">
        <v>8</v>
      </c>
      <c r="BP90" s="1">
        <v>201506</v>
      </c>
      <c r="BQ90" s="1">
        <v>19400</v>
      </c>
      <c r="BR90" s="1">
        <v>3.71</v>
      </c>
      <c r="BS90" s="1" t="s">
        <v>8</v>
      </c>
      <c r="BU90" s="1">
        <v>201508</v>
      </c>
      <c r="BV90" s="1" t="s">
        <v>555</v>
      </c>
      <c r="BW90" s="1">
        <v>21</v>
      </c>
      <c r="BX90" s="6" t="s">
        <v>466</v>
      </c>
    </row>
    <row r="91" spans="1:76">
      <c r="A91" s="1">
        <v>20210305</v>
      </c>
      <c r="B91" s="1">
        <v>1305940801</v>
      </c>
      <c r="D91" s="1">
        <v>201507</v>
      </c>
      <c r="E91" s="1">
        <v>2029915711</v>
      </c>
      <c r="G91" s="1">
        <v>200112</v>
      </c>
      <c r="H91" s="1">
        <v>19600</v>
      </c>
      <c r="I91" s="1">
        <v>-0.3</v>
      </c>
      <c r="J91" s="1" t="s">
        <v>8</v>
      </c>
      <c r="L91" s="1">
        <v>200112</v>
      </c>
      <c r="M91" s="1">
        <v>19700</v>
      </c>
      <c r="N91" s="1">
        <v>77460</v>
      </c>
      <c r="O91" s="1" t="s">
        <v>11</v>
      </c>
      <c r="Q91" s="1">
        <v>200112</v>
      </c>
      <c r="R91" s="1">
        <v>19750</v>
      </c>
      <c r="S91" s="1">
        <v>3459</v>
      </c>
      <c r="T91" s="1" t="s">
        <v>12</v>
      </c>
      <c r="V91" s="1">
        <v>201506</v>
      </c>
      <c r="W91" s="1">
        <v>18200</v>
      </c>
      <c r="X91" s="1">
        <v>103.52</v>
      </c>
      <c r="Y91" s="1" t="s">
        <v>9</v>
      </c>
      <c r="AA91" s="1">
        <v>201506</v>
      </c>
      <c r="AB91" s="1">
        <v>18201</v>
      </c>
      <c r="AC91" s="1">
        <v>-9.4600000000000009</v>
      </c>
      <c r="AD91" s="1" t="s">
        <v>8</v>
      </c>
      <c r="AF91" s="1">
        <v>201506</v>
      </c>
      <c r="AG91" s="1">
        <v>18000</v>
      </c>
      <c r="AH91" s="1">
        <v>98.81</v>
      </c>
      <c r="AI91" s="1" t="s">
        <v>9</v>
      </c>
      <c r="AK91" s="1">
        <v>201506</v>
      </c>
      <c r="AL91" s="1">
        <v>18100</v>
      </c>
      <c r="AM91" s="1">
        <v>-0.56000000000000005</v>
      </c>
      <c r="AN91" s="1" t="s">
        <v>8</v>
      </c>
      <c r="AP91" s="1">
        <v>201505</v>
      </c>
      <c r="AQ91" s="1">
        <v>12300</v>
      </c>
      <c r="AR91" s="1">
        <v>6.47</v>
      </c>
      <c r="AS91" s="1" t="s">
        <v>8</v>
      </c>
      <c r="AU91" s="1">
        <v>201505</v>
      </c>
      <c r="AV91" s="1">
        <v>12500</v>
      </c>
      <c r="AW91" s="1">
        <v>6.93</v>
      </c>
      <c r="AX91" s="1" t="s">
        <v>8</v>
      </c>
      <c r="AZ91" s="1">
        <v>201505</v>
      </c>
      <c r="BA91" s="1">
        <v>12201</v>
      </c>
      <c r="BB91" s="1">
        <v>145612</v>
      </c>
      <c r="BC91" s="1" t="s">
        <v>224</v>
      </c>
      <c r="BE91" s="1">
        <v>201505</v>
      </c>
      <c r="BF91" s="1">
        <v>12401</v>
      </c>
      <c r="BG91" s="1">
        <v>389065</v>
      </c>
      <c r="BH91" s="1" t="s">
        <v>224</v>
      </c>
      <c r="BK91" s="1">
        <v>201507</v>
      </c>
      <c r="BL91" s="1">
        <v>16600</v>
      </c>
      <c r="BM91" s="1">
        <v>1.875</v>
      </c>
      <c r="BN91" s="1" t="s">
        <v>8</v>
      </c>
      <c r="BP91" s="1">
        <v>201505</v>
      </c>
      <c r="BQ91" s="1">
        <v>19400</v>
      </c>
      <c r="BR91" s="1">
        <v>3.62</v>
      </c>
      <c r="BS91" s="1" t="s">
        <v>8</v>
      </c>
      <c r="BU91" s="1">
        <v>201507</v>
      </c>
      <c r="BV91" s="1" t="s">
        <v>556</v>
      </c>
      <c r="BW91" s="1">
        <v>22</v>
      </c>
      <c r="BX91" s="6" t="s">
        <v>466</v>
      </c>
    </row>
    <row r="92" spans="1:76">
      <c r="A92" s="1">
        <v>20210226</v>
      </c>
      <c r="B92" s="1">
        <v>1942723821</v>
      </c>
      <c r="D92" s="1">
        <v>201506</v>
      </c>
      <c r="E92" s="1">
        <v>2007207591</v>
      </c>
      <c r="G92" s="1">
        <v>200109</v>
      </c>
      <c r="H92" s="1">
        <v>19600</v>
      </c>
      <c r="I92" s="1">
        <v>-4.0599999999999996</v>
      </c>
      <c r="J92" s="1" t="s">
        <v>8</v>
      </c>
      <c r="L92" s="1">
        <v>200109</v>
      </c>
      <c r="M92" s="1">
        <v>19700</v>
      </c>
      <c r="N92" s="1">
        <v>71407</v>
      </c>
      <c r="O92" s="1" t="s">
        <v>11</v>
      </c>
      <c r="Q92" s="1">
        <v>200109</v>
      </c>
      <c r="R92" s="1">
        <v>19750</v>
      </c>
      <c r="S92" s="1">
        <v>3194</v>
      </c>
      <c r="T92" s="1" t="s">
        <v>12</v>
      </c>
      <c r="V92" s="1">
        <v>201505</v>
      </c>
      <c r="W92" s="1">
        <v>18200</v>
      </c>
      <c r="X92" s="1">
        <v>103.21</v>
      </c>
      <c r="Y92" s="1" t="s">
        <v>9</v>
      </c>
      <c r="AA92" s="1">
        <v>201505</v>
      </c>
      <c r="AB92" s="1">
        <v>18201</v>
      </c>
      <c r="AC92" s="1">
        <v>-9.66</v>
      </c>
      <c r="AD92" s="1" t="s">
        <v>8</v>
      </c>
      <c r="AF92" s="1">
        <v>201505</v>
      </c>
      <c r="AG92" s="1">
        <v>18000</v>
      </c>
      <c r="AH92" s="1">
        <v>98.14</v>
      </c>
      <c r="AI92" s="1" t="s">
        <v>9</v>
      </c>
      <c r="AK92" s="1">
        <v>201505</v>
      </c>
      <c r="AL92" s="1">
        <v>18100</v>
      </c>
      <c r="AM92" s="1">
        <v>-0.73</v>
      </c>
      <c r="AN92" s="1" t="s">
        <v>8</v>
      </c>
      <c r="AP92" s="1">
        <v>201504</v>
      </c>
      <c r="AQ92" s="1">
        <v>12300</v>
      </c>
      <c r="AR92" s="1">
        <v>5.96</v>
      </c>
      <c r="AS92" s="1" t="s">
        <v>8</v>
      </c>
      <c r="AU92" s="1">
        <v>201504</v>
      </c>
      <c r="AV92" s="1">
        <v>12500</v>
      </c>
      <c r="AW92" s="1">
        <v>6.7</v>
      </c>
      <c r="AX92" s="1" t="s">
        <v>8</v>
      </c>
      <c r="AZ92" s="1">
        <v>201504</v>
      </c>
      <c r="BA92" s="1">
        <v>12201</v>
      </c>
      <c r="BB92" s="1">
        <v>145014</v>
      </c>
      <c r="BC92" s="1" t="s">
        <v>224</v>
      </c>
      <c r="BE92" s="1">
        <v>201504</v>
      </c>
      <c r="BF92" s="1">
        <v>12401</v>
      </c>
      <c r="BG92" s="1">
        <v>386981</v>
      </c>
      <c r="BH92" s="1" t="s">
        <v>224</v>
      </c>
      <c r="BK92" s="1">
        <v>201506</v>
      </c>
      <c r="BL92" s="1">
        <v>16600</v>
      </c>
      <c r="BM92" s="1">
        <v>1.875</v>
      </c>
      <c r="BN92" s="1" t="s">
        <v>8</v>
      </c>
      <c r="BP92" s="1">
        <v>201504</v>
      </c>
      <c r="BQ92" s="1">
        <v>19400</v>
      </c>
      <c r="BR92" s="1">
        <v>3.63</v>
      </c>
      <c r="BS92" s="1" t="s">
        <v>8</v>
      </c>
      <c r="BU92" s="1">
        <v>201506</v>
      </c>
      <c r="BV92" s="1" t="s">
        <v>557</v>
      </c>
      <c r="BW92" s="1">
        <v>21</v>
      </c>
      <c r="BX92" s="6" t="s">
        <v>466</v>
      </c>
    </row>
    <row r="93" spans="1:76">
      <c r="A93" s="1">
        <v>20210219</v>
      </c>
      <c r="B93" s="1">
        <v>1145219357</v>
      </c>
      <c r="D93" s="1">
        <v>201505</v>
      </c>
      <c r="E93" s="1">
        <v>1949290873</v>
      </c>
      <c r="G93" s="1">
        <v>200106</v>
      </c>
      <c r="H93" s="1">
        <v>19600</v>
      </c>
      <c r="I93" s="1">
        <v>-2.5499999999999998</v>
      </c>
      <c r="J93" s="1" t="s">
        <v>8</v>
      </c>
      <c r="L93" s="1">
        <v>200106</v>
      </c>
      <c r="M93" s="1">
        <v>19700</v>
      </c>
      <c r="N93" s="1">
        <v>72865</v>
      </c>
      <c r="O93" s="1" t="s">
        <v>11</v>
      </c>
      <c r="Q93" s="1">
        <v>200106</v>
      </c>
      <c r="R93" s="1">
        <v>19750</v>
      </c>
      <c r="S93" s="1">
        <v>3264</v>
      </c>
      <c r="T93" s="1" t="s">
        <v>12</v>
      </c>
      <c r="V93" s="1">
        <v>201504</v>
      </c>
      <c r="W93" s="1">
        <v>18200</v>
      </c>
      <c r="X93" s="1">
        <v>103.72</v>
      </c>
      <c r="Y93" s="1" t="s">
        <v>9</v>
      </c>
      <c r="AA93" s="1">
        <v>201504</v>
      </c>
      <c r="AB93" s="1">
        <v>18201</v>
      </c>
      <c r="AC93" s="1">
        <v>-9.1300000000000008</v>
      </c>
      <c r="AD93" s="1" t="s">
        <v>8</v>
      </c>
      <c r="AF93" s="1">
        <v>201504</v>
      </c>
      <c r="AG93" s="1">
        <v>18000</v>
      </c>
      <c r="AH93" s="1">
        <v>97.9</v>
      </c>
      <c r="AI93" s="1" t="s">
        <v>9</v>
      </c>
      <c r="AK93" s="1">
        <v>201504</v>
      </c>
      <c r="AL93" s="1">
        <v>18100</v>
      </c>
      <c r="AM93" s="1">
        <v>-0.82</v>
      </c>
      <c r="AN93" s="1" t="s">
        <v>8</v>
      </c>
      <c r="AP93" s="1">
        <v>201503</v>
      </c>
      <c r="AQ93" s="1">
        <v>12300</v>
      </c>
      <c r="AR93" s="1">
        <v>5.7</v>
      </c>
      <c r="AS93" s="1" t="s">
        <v>8</v>
      </c>
      <c r="AU93" s="1">
        <v>201503</v>
      </c>
      <c r="AV93" s="1">
        <v>12500</v>
      </c>
      <c r="AW93" s="1">
        <v>6.45</v>
      </c>
      <c r="AX93" s="1" t="s">
        <v>8</v>
      </c>
      <c r="AZ93" s="1">
        <v>201503</v>
      </c>
      <c r="BA93" s="1">
        <v>12201</v>
      </c>
      <c r="BB93" s="1">
        <v>145171</v>
      </c>
      <c r="BC93" s="1" t="s">
        <v>224</v>
      </c>
      <c r="BE93" s="1">
        <v>201503</v>
      </c>
      <c r="BF93" s="1">
        <v>12401</v>
      </c>
      <c r="BG93" s="1">
        <v>385930</v>
      </c>
      <c r="BH93" s="1" t="s">
        <v>224</v>
      </c>
      <c r="BK93" s="1">
        <v>201505</v>
      </c>
      <c r="BL93" s="1">
        <v>16600</v>
      </c>
      <c r="BM93" s="1">
        <v>1.875</v>
      </c>
      <c r="BN93" s="1" t="s">
        <v>8</v>
      </c>
      <c r="BP93" s="1">
        <v>201503</v>
      </c>
      <c r="BQ93" s="1">
        <v>19400</v>
      </c>
      <c r="BR93" s="1">
        <v>3.72</v>
      </c>
      <c r="BS93" s="1" t="s">
        <v>8</v>
      </c>
      <c r="BU93" s="1">
        <v>201505</v>
      </c>
      <c r="BV93" s="1" t="s">
        <v>558</v>
      </c>
      <c r="BW93" s="1">
        <v>20</v>
      </c>
      <c r="BX93" s="6" t="s">
        <v>466</v>
      </c>
    </row>
    <row r="94" spans="1:76">
      <c r="A94" s="1">
        <v>20210205</v>
      </c>
      <c r="B94" s="1">
        <v>1426624786</v>
      </c>
      <c r="D94" s="1">
        <v>201504</v>
      </c>
      <c r="E94" s="1">
        <v>2145123783</v>
      </c>
      <c r="G94" s="1">
        <v>200103</v>
      </c>
      <c r="H94" s="1">
        <v>19600</v>
      </c>
      <c r="I94" s="1">
        <v>1.45</v>
      </c>
      <c r="J94" s="1" t="s">
        <v>8</v>
      </c>
      <c r="L94" s="1">
        <v>200103</v>
      </c>
      <c r="M94" s="1">
        <v>19700</v>
      </c>
      <c r="N94" s="1">
        <v>77571</v>
      </c>
      <c r="O94" s="1" t="s">
        <v>11</v>
      </c>
      <c r="Q94" s="1">
        <v>200103</v>
      </c>
      <c r="R94" s="1">
        <v>19750</v>
      </c>
      <c r="S94" s="1">
        <v>3480</v>
      </c>
      <c r="T94" s="1" t="s">
        <v>12</v>
      </c>
      <c r="V94" s="1">
        <v>201503</v>
      </c>
      <c r="W94" s="1">
        <v>18200</v>
      </c>
      <c r="X94" s="1">
        <v>104.73</v>
      </c>
      <c r="Y94" s="1" t="s">
        <v>9</v>
      </c>
      <c r="AA94" s="1">
        <v>201503</v>
      </c>
      <c r="AB94" s="1">
        <v>18201</v>
      </c>
      <c r="AC94" s="1">
        <v>-8.82</v>
      </c>
      <c r="AD94" s="1" t="s">
        <v>8</v>
      </c>
      <c r="AF94" s="1">
        <v>201503</v>
      </c>
      <c r="AG94" s="1">
        <v>18000</v>
      </c>
      <c r="AH94" s="1">
        <v>97.45</v>
      </c>
      <c r="AI94" s="1" t="s">
        <v>9</v>
      </c>
      <c r="AK94" s="1">
        <v>201503</v>
      </c>
      <c r="AL94" s="1">
        <v>18100</v>
      </c>
      <c r="AM94" s="1">
        <v>-0.61</v>
      </c>
      <c r="AN94" s="1" t="s">
        <v>8</v>
      </c>
      <c r="AP94" s="1">
        <v>201502</v>
      </c>
      <c r="AQ94" s="1">
        <v>12300</v>
      </c>
      <c r="AR94" s="1">
        <v>6.85</v>
      </c>
      <c r="AS94" s="1" t="s">
        <v>8</v>
      </c>
      <c r="AU94" s="1">
        <v>201502</v>
      </c>
      <c r="AV94" s="1">
        <v>12500</v>
      </c>
      <c r="AW94" s="1">
        <v>6.9</v>
      </c>
      <c r="AX94" s="1" t="s">
        <v>8</v>
      </c>
      <c r="AZ94" s="1">
        <v>201502</v>
      </c>
      <c r="BA94" s="1">
        <v>12201</v>
      </c>
      <c r="BB94" s="1">
        <v>145643</v>
      </c>
      <c r="BC94" s="1" t="s">
        <v>224</v>
      </c>
      <c r="BE94" s="1">
        <v>201502</v>
      </c>
      <c r="BF94" s="1">
        <v>12401</v>
      </c>
      <c r="BG94" s="1">
        <v>383991</v>
      </c>
      <c r="BH94" s="1" t="s">
        <v>224</v>
      </c>
      <c r="BK94" s="1">
        <v>201504</v>
      </c>
      <c r="BL94" s="1">
        <v>16600</v>
      </c>
      <c r="BM94" s="1">
        <v>1.875</v>
      </c>
      <c r="BN94" s="1" t="s">
        <v>8</v>
      </c>
      <c r="BP94" s="1">
        <v>201502</v>
      </c>
      <c r="BQ94" s="1">
        <v>19400</v>
      </c>
      <c r="BR94" s="1">
        <v>3.69</v>
      </c>
      <c r="BS94" s="1" t="s">
        <v>8</v>
      </c>
      <c r="BU94" s="1">
        <v>201504</v>
      </c>
      <c r="BV94" s="1" t="s">
        <v>559</v>
      </c>
      <c r="BW94" s="1">
        <v>20</v>
      </c>
      <c r="BX94" s="6" t="s">
        <v>466</v>
      </c>
    </row>
    <row r="95" spans="1:76">
      <c r="A95" s="1">
        <v>20210129</v>
      </c>
      <c r="B95" s="1">
        <v>1767871598</v>
      </c>
      <c r="D95" s="1">
        <v>201503</v>
      </c>
      <c r="E95" s="1">
        <v>2171932508</v>
      </c>
      <c r="G95" s="1">
        <v>200012</v>
      </c>
      <c r="H95" s="1">
        <v>19600</v>
      </c>
      <c r="I95" s="1">
        <v>5.78</v>
      </c>
      <c r="J95" s="1" t="s">
        <v>8</v>
      </c>
      <c r="L95" s="1">
        <v>200012</v>
      </c>
      <c r="M95" s="1">
        <v>19700</v>
      </c>
      <c r="N95" s="1">
        <v>84271</v>
      </c>
      <c r="O95" s="1" t="s">
        <v>11</v>
      </c>
      <c r="Q95" s="1">
        <v>200012</v>
      </c>
      <c r="R95" s="1">
        <v>19750</v>
      </c>
      <c r="S95" s="1">
        <v>3787</v>
      </c>
      <c r="T95" s="1" t="s">
        <v>12</v>
      </c>
      <c r="V95" s="1">
        <v>201502</v>
      </c>
      <c r="W95" s="1">
        <v>18200</v>
      </c>
      <c r="X95" s="1">
        <v>104.84</v>
      </c>
      <c r="Y95" s="1" t="s">
        <v>9</v>
      </c>
      <c r="AA95" s="1">
        <v>201502</v>
      </c>
      <c r="AB95" s="1">
        <v>18201</v>
      </c>
      <c r="AC95" s="1">
        <v>-8.83</v>
      </c>
      <c r="AD95" s="1" t="s">
        <v>8</v>
      </c>
      <c r="AF95" s="1">
        <v>201502</v>
      </c>
      <c r="AG95" s="1">
        <v>18000</v>
      </c>
      <c r="AH95" s="1">
        <v>97.67</v>
      </c>
      <c r="AI95" s="1" t="s">
        <v>9</v>
      </c>
      <c r="AK95" s="1">
        <v>201502</v>
      </c>
      <c r="AL95" s="1">
        <v>18100</v>
      </c>
      <c r="AM95" s="1">
        <v>-0.2</v>
      </c>
      <c r="AN95" s="1" t="s">
        <v>8</v>
      </c>
      <c r="AP95" s="1">
        <v>201501</v>
      </c>
      <c r="AQ95" s="1">
        <v>12300</v>
      </c>
      <c r="AR95" s="1">
        <v>4.1399999999999997</v>
      </c>
      <c r="AS95" s="1" t="s">
        <v>8</v>
      </c>
      <c r="AU95" s="1">
        <v>201501</v>
      </c>
      <c r="AV95" s="1">
        <v>12500</v>
      </c>
      <c r="AW95" s="1">
        <v>5.7</v>
      </c>
      <c r="AX95" s="1" t="s">
        <v>8</v>
      </c>
      <c r="AZ95" s="1">
        <v>201501</v>
      </c>
      <c r="BA95" s="1">
        <v>12201</v>
      </c>
      <c r="BB95" s="1">
        <v>143263</v>
      </c>
      <c r="BC95" s="1" t="s">
        <v>224</v>
      </c>
      <c r="BE95" s="1">
        <v>201501</v>
      </c>
      <c r="BF95" s="1">
        <v>12401</v>
      </c>
      <c r="BG95" s="1">
        <v>378461</v>
      </c>
      <c r="BH95" s="1" t="s">
        <v>224</v>
      </c>
      <c r="BK95" s="1">
        <v>201503</v>
      </c>
      <c r="BL95" s="1">
        <v>16600</v>
      </c>
      <c r="BM95" s="1">
        <v>1.875</v>
      </c>
      <c r="BN95" s="1" t="s">
        <v>8</v>
      </c>
      <c r="BP95" s="1">
        <v>201501</v>
      </c>
      <c r="BQ95" s="1">
        <v>19400</v>
      </c>
      <c r="BR95" s="1">
        <v>3.71</v>
      </c>
      <c r="BS95" s="1" t="s">
        <v>8</v>
      </c>
      <c r="BU95" s="1">
        <v>201503</v>
      </c>
      <c r="BV95" s="1" t="s">
        <v>560</v>
      </c>
      <c r="BW95" s="1">
        <v>22</v>
      </c>
      <c r="BX95" s="6" t="s">
        <v>466</v>
      </c>
    </row>
    <row r="96" spans="1:76">
      <c r="A96" s="1">
        <v>20210122</v>
      </c>
      <c r="B96" s="1">
        <v>1846792352</v>
      </c>
      <c r="D96" s="1">
        <v>201502</v>
      </c>
      <c r="E96" s="1">
        <v>1101456572</v>
      </c>
      <c r="G96" s="1">
        <v>200009</v>
      </c>
      <c r="H96" s="1">
        <v>19600</v>
      </c>
      <c r="I96" s="1">
        <v>7.19</v>
      </c>
      <c r="J96" s="1" t="s">
        <v>8</v>
      </c>
      <c r="L96" s="1">
        <v>200009</v>
      </c>
      <c r="M96" s="1">
        <v>19700</v>
      </c>
      <c r="N96" s="1">
        <v>83514</v>
      </c>
      <c r="O96" s="1" t="s">
        <v>11</v>
      </c>
      <c r="Q96" s="1">
        <v>200009</v>
      </c>
      <c r="R96" s="1">
        <v>19750</v>
      </c>
      <c r="S96" s="1">
        <v>3762</v>
      </c>
      <c r="T96" s="1" t="s">
        <v>12</v>
      </c>
      <c r="V96" s="1">
        <v>201501</v>
      </c>
      <c r="W96" s="1">
        <v>18200</v>
      </c>
      <c r="X96" s="1">
        <v>105.43</v>
      </c>
      <c r="Y96" s="1" t="s">
        <v>9</v>
      </c>
      <c r="AA96" s="1">
        <v>201501</v>
      </c>
      <c r="AB96" s="1">
        <v>18201</v>
      </c>
      <c r="AC96" s="1">
        <v>-7.87</v>
      </c>
      <c r="AD96" s="1" t="s">
        <v>8</v>
      </c>
      <c r="AF96" s="1">
        <v>201501</v>
      </c>
      <c r="AG96" s="1">
        <v>18000</v>
      </c>
      <c r="AH96" s="1">
        <v>97.33</v>
      </c>
      <c r="AI96" s="1" t="s">
        <v>9</v>
      </c>
      <c r="AK96" s="1">
        <v>201501</v>
      </c>
      <c r="AL96" s="1">
        <v>18100</v>
      </c>
      <c r="AM96" s="1">
        <v>-0.94</v>
      </c>
      <c r="AN96" s="1" t="s">
        <v>8</v>
      </c>
      <c r="AP96" s="1">
        <v>201412</v>
      </c>
      <c r="AQ96" s="1">
        <v>12300</v>
      </c>
      <c r="AR96" s="1">
        <v>6.23</v>
      </c>
      <c r="AS96" s="1" t="s">
        <v>8</v>
      </c>
      <c r="AU96" s="1">
        <v>201412</v>
      </c>
      <c r="AV96" s="1">
        <v>12500</v>
      </c>
      <c r="AW96" s="1">
        <v>6.13</v>
      </c>
      <c r="AX96" s="1" t="s">
        <v>8</v>
      </c>
      <c r="AZ96" s="1">
        <v>201412</v>
      </c>
      <c r="BA96" s="1">
        <v>12201</v>
      </c>
      <c r="BB96" s="1">
        <v>141894</v>
      </c>
      <c r="BC96" s="1" t="s">
        <v>224</v>
      </c>
      <c r="BE96" s="1">
        <v>201412</v>
      </c>
      <c r="BF96" s="1">
        <v>12401</v>
      </c>
      <c r="BG96" s="1">
        <v>374757</v>
      </c>
      <c r="BH96" s="1" t="s">
        <v>224</v>
      </c>
      <c r="BK96" s="1">
        <v>201502</v>
      </c>
      <c r="BL96" s="1">
        <v>16600</v>
      </c>
      <c r="BM96" s="1">
        <v>1.875</v>
      </c>
      <c r="BN96" s="1" t="s">
        <v>8</v>
      </c>
      <c r="BP96" s="1">
        <v>201412</v>
      </c>
      <c r="BQ96" s="1">
        <v>19400</v>
      </c>
      <c r="BR96" s="1">
        <v>3.79</v>
      </c>
      <c r="BS96" s="1" t="s">
        <v>8</v>
      </c>
      <c r="BU96" s="1">
        <v>201502</v>
      </c>
      <c r="BV96" s="1" t="s">
        <v>561</v>
      </c>
      <c r="BW96" s="1">
        <v>13</v>
      </c>
      <c r="BX96" s="6" t="s">
        <v>466</v>
      </c>
    </row>
    <row r="97" spans="1:76">
      <c r="A97" s="1">
        <v>20210115</v>
      </c>
      <c r="B97" s="1">
        <v>1929757201</v>
      </c>
      <c r="D97" s="1">
        <v>201501</v>
      </c>
      <c r="E97" s="1">
        <v>1904482312</v>
      </c>
      <c r="G97" s="1">
        <v>200006</v>
      </c>
      <c r="H97" s="1">
        <v>19600</v>
      </c>
      <c r="I97" s="1">
        <v>6.27</v>
      </c>
      <c r="J97" s="1" t="s">
        <v>8</v>
      </c>
      <c r="L97" s="1">
        <v>200006</v>
      </c>
      <c r="M97" s="1">
        <v>19700</v>
      </c>
      <c r="N97" s="1">
        <v>81801</v>
      </c>
      <c r="O97" s="1" t="s">
        <v>11</v>
      </c>
      <c r="Q97" s="1">
        <v>200006</v>
      </c>
      <c r="R97" s="1">
        <v>19750</v>
      </c>
      <c r="S97" s="1">
        <v>3691</v>
      </c>
      <c r="T97" s="1" t="s">
        <v>12</v>
      </c>
      <c r="V97" s="1">
        <v>201412</v>
      </c>
      <c r="W97" s="1">
        <v>18200</v>
      </c>
      <c r="X97" s="1">
        <v>108.11</v>
      </c>
      <c r="Y97" s="1" t="s">
        <v>9</v>
      </c>
      <c r="AA97" s="1">
        <v>201412</v>
      </c>
      <c r="AB97" s="1">
        <v>18201</v>
      </c>
      <c r="AC97" s="1">
        <v>-4.78</v>
      </c>
      <c r="AD97" s="1" t="s">
        <v>8</v>
      </c>
      <c r="AF97" s="1">
        <v>201412</v>
      </c>
      <c r="AG97" s="1">
        <v>18000</v>
      </c>
      <c r="AH97" s="1">
        <v>98.54</v>
      </c>
      <c r="AI97" s="1" t="s">
        <v>9</v>
      </c>
      <c r="AK97" s="1">
        <v>201412</v>
      </c>
      <c r="AL97" s="1">
        <v>18100</v>
      </c>
      <c r="AM97" s="1">
        <v>0.6</v>
      </c>
      <c r="AN97" s="1" t="s">
        <v>8</v>
      </c>
      <c r="AP97" s="1">
        <v>201411</v>
      </c>
      <c r="AQ97" s="1">
        <v>12300</v>
      </c>
      <c r="AR97" s="1">
        <v>6.95</v>
      </c>
      <c r="AS97" s="1" t="s">
        <v>8</v>
      </c>
      <c r="AU97" s="1">
        <v>201411</v>
      </c>
      <c r="AV97" s="1">
        <v>12500</v>
      </c>
      <c r="AW97" s="1">
        <v>5.67</v>
      </c>
      <c r="AX97" s="1" t="s">
        <v>8</v>
      </c>
      <c r="AZ97" s="1">
        <v>201411</v>
      </c>
      <c r="BA97" s="1">
        <v>12201</v>
      </c>
      <c r="BB97" s="1">
        <v>139765</v>
      </c>
      <c r="BC97" s="1" t="s">
        <v>224</v>
      </c>
      <c r="BE97" s="1">
        <v>201411</v>
      </c>
      <c r="BF97" s="1">
        <v>12401</v>
      </c>
      <c r="BG97" s="1">
        <v>370367</v>
      </c>
      <c r="BH97" s="1" t="s">
        <v>224</v>
      </c>
      <c r="BK97" s="1">
        <v>201501</v>
      </c>
      <c r="BL97" s="1">
        <v>16600</v>
      </c>
      <c r="BM97" s="1">
        <v>1.875</v>
      </c>
      <c r="BN97" s="1" t="s">
        <v>8</v>
      </c>
      <c r="BP97" s="1">
        <v>201411</v>
      </c>
      <c r="BQ97" s="1">
        <v>19400</v>
      </c>
      <c r="BR97" s="1">
        <v>3.89</v>
      </c>
      <c r="BS97" s="1" t="s">
        <v>8</v>
      </c>
      <c r="BU97" s="1">
        <v>201501</v>
      </c>
      <c r="BV97" s="1" t="s">
        <v>562</v>
      </c>
      <c r="BW97" s="1">
        <v>20</v>
      </c>
      <c r="BX97" s="6" t="s">
        <v>466</v>
      </c>
    </row>
    <row r="98" spans="1:76">
      <c r="A98" s="1">
        <v>20210108</v>
      </c>
      <c r="B98" s="1">
        <v>1881564656</v>
      </c>
      <c r="D98" s="1">
        <v>201412</v>
      </c>
      <c r="E98" s="1">
        <v>2018427058</v>
      </c>
      <c r="G98" s="1">
        <v>200003</v>
      </c>
      <c r="H98" s="1">
        <v>19600</v>
      </c>
      <c r="I98" s="1">
        <v>6.02</v>
      </c>
      <c r="J98" s="1" t="s">
        <v>8</v>
      </c>
      <c r="L98" s="1">
        <v>200003</v>
      </c>
      <c r="M98" s="1">
        <v>19700</v>
      </c>
      <c r="N98" s="1">
        <v>81139</v>
      </c>
      <c r="O98" s="1" t="s">
        <v>11</v>
      </c>
      <c r="Q98" s="1">
        <v>200003</v>
      </c>
      <c r="R98" s="1">
        <v>19750</v>
      </c>
      <c r="S98" s="1">
        <v>3668</v>
      </c>
      <c r="T98" s="1" t="s">
        <v>12</v>
      </c>
      <c r="V98" s="1">
        <v>201411</v>
      </c>
      <c r="W98" s="1">
        <v>18200</v>
      </c>
      <c r="X98" s="1">
        <v>109.6</v>
      </c>
      <c r="Y98" s="1" t="s">
        <v>9</v>
      </c>
      <c r="AA98" s="1">
        <v>201411</v>
      </c>
      <c r="AB98" s="1">
        <v>18201</v>
      </c>
      <c r="AC98" s="1">
        <v>-2.91</v>
      </c>
      <c r="AD98" s="1" t="s">
        <v>8</v>
      </c>
      <c r="AF98" s="1">
        <v>201411</v>
      </c>
      <c r="AG98" s="1">
        <v>18000</v>
      </c>
      <c r="AH98" s="1">
        <v>98.88</v>
      </c>
      <c r="AI98" s="1" t="s">
        <v>9</v>
      </c>
      <c r="AK98" s="1">
        <v>201411</v>
      </c>
      <c r="AL98" s="1">
        <v>18100</v>
      </c>
      <c r="AM98" s="1">
        <v>0.86</v>
      </c>
      <c r="AN98" s="1" t="s">
        <v>8</v>
      </c>
      <c r="AP98" s="1">
        <v>201410</v>
      </c>
      <c r="AQ98" s="1">
        <v>12300</v>
      </c>
      <c r="AR98" s="1">
        <v>6.51</v>
      </c>
      <c r="AS98" s="1" t="s">
        <v>8</v>
      </c>
      <c r="AU98" s="1">
        <v>201410</v>
      </c>
      <c r="AV98" s="1">
        <v>12500</v>
      </c>
      <c r="AW98" s="1">
        <v>4.87</v>
      </c>
      <c r="AX98" s="1" t="s">
        <v>8</v>
      </c>
      <c r="AZ98" s="1">
        <v>201410</v>
      </c>
      <c r="BA98" s="1">
        <v>12201</v>
      </c>
      <c r="BB98" s="1">
        <v>139487</v>
      </c>
      <c r="BC98" s="1" t="s">
        <v>224</v>
      </c>
      <c r="BE98" s="1">
        <v>201410</v>
      </c>
      <c r="BF98" s="1">
        <v>12401</v>
      </c>
      <c r="BG98" s="1">
        <v>368276</v>
      </c>
      <c r="BH98" s="1" t="s">
        <v>224</v>
      </c>
      <c r="BK98" s="1">
        <v>201412</v>
      </c>
      <c r="BL98" s="1">
        <v>16600</v>
      </c>
      <c r="BM98" s="1">
        <v>1.875</v>
      </c>
      <c r="BN98" s="1" t="s">
        <v>8</v>
      </c>
      <c r="BP98" s="1">
        <v>201410</v>
      </c>
      <c r="BQ98" s="1">
        <v>19400</v>
      </c>
      <c r="BR98" s="1">
        <v>3.95</v>
      </c>
      <c r="BS98" s="1" t="s">
        <v>8</v>
      </c>
      <c r="BU98" s="1">
        <v>201412</v>
      </c>
      <c r="BV98" s="1" t="s">
        <v>563</v>
      </c>
      <c r="BW98" s="1">
        <v>24</v>
      </c>
      <c r="BX98" s="6" t="s">
        <v>466</v>
      </c>
    </row>
    <row r="99" spans="1:76">
      <c r="A99" s="1">
        <v>20201231</v>
      </c>
      <c r="B99" s="1">
        <v>1064588829</v>
      </c>
      <c r="D99" s="1">
        <v>201411</v>
      </c>
      <c r="E99" s="1">
        <v>1581695580</v>
      </c>
      <c r="G99" s="1">
        <v>199912</v>
      </c>
      <c r="H99" s="1">
        <v>19600</v>
      </c>
      <c r="I99" s="1">
        <v>7.53</v>
      </c>
      <c r="J99" s="1" t="s">
        <v>8</v>
      </c>
      <c r="L99" s="1">
        <v>199912</v>
      </c>
      <c r="M99" s="1">
        <v>19700</v>
      </c>
      <c r="N99" s="1">
        <v>80708</v>
      </c>
      <c r="O99" s="1" t="s">
        <v>11</v>
      </c>
      <c r="Q99" s="1">
        <v>199912</v>
      </c>
      <c r="R99" s="1">
        <v>19750</v>
      </c>
      <c r="S99" s="1">
        <v>3656</v>
      </c>
      <c r="T99" s="1" t="s">
        <v>12</v>
      </c>
      <c r="V99" s="1">
        <v>201410</v>
      </c>
      <c r="W99" s="1">
        <v>18200</v>
      </c>
      <c r="X99" s="1">
        <v>111.41</v>
      </c>
      <c r="Y99" s="1" t="s">
        <v>9</v>
      </c>
      <c r="AA99" s="1">
        <v>201410</v>
      </c>
      <c r="AB99" s="1">
        <v>18201</v>
      </c>
      <c r="AC99" s="1">
        <v>-1.38</v>
      </c>
      <c r="AD99" s="1" t="s">
        <v>8</v>
      </c>
      <c r="AF99" s="1">
        <v>201410</v>
      </c>
      <c r="AG99" s="1">
        <v>18000</v>
      </c>
      <c r="AH99" s="1">
        <v>99.79</v>
      </c>
      <c r="AI99" s="1" t="s">
        <v>9</v>
      </c>
      <c r="AK99" s="1">
        <v>201410</v>
      </c>
      <c r="AL99" s="1">
        <v>18100</v>
      </c>
      <c r="AM99" s="1">
        <v>1.05</v>
      </c>
      <c r="AN99" s="1" t="s">
        <v>8</v>
      </c>
      <c r="AP99" s="1">
        <v>201409</v>
      </c>
      <c r="AQ99" s="1">
        <v>12300</v>
      </c>
      <c r="AR99" s="1">
        <v>7.06</v>
      </c>
      <c r="AS99" s="1" t="s">
        <v>8</v>
      </c>
      <c r="AU99" s="1">
        <v>201409</v>
      </c>
      <c r="AV99" s="1">
        <v>12500</v>
      </c>
      <c r="AW99" s="1">
        <v>5.03</v>
      </c>
      <c r="AX99" s="1" t="s">
        <v>8</v>
      </c>
      <c r="AZ99" s="1">
        <v>201409</v>
      </c>
      <c r="BA99" s="1">
        <v>12201</v>
      </c>
      <c r="BB99" s="1">
        <v>139965</v>
      </c>
      <c r="BC99" s="1" t="s">
        <v>224</v>
      </c>
      <c r="BE99" s="1">
        <v>201409</v>
      </c>
      <c r="BF99" s="1">
        <v>12401</v>
      </c>
      <c r="BG99" s="1">
        <v>368802</v>
      </c>
      <c r="BH99" s="1" t="s">
        <v>224</v>
      </c>
      <c r="BK99" s="1">
        <v>201411</v>
      </c>
      <c r="BL99" s="1">
        <v>16600</v>
      </c>
      <c r="BM99" s="1">
        <v>1.875</v>
      </c>
      <c r="BN99" s="1" t="s">
        <v>8</v>
      </c>
      <c r="BP99" s="1">
        <v>201409</v>
      </c>
      <c r="BQ99" s="1">
        <v>19400</v>
      </c>
      <c r="BR99" s="1">
        <v>3.96</v>
      </c>
      <c r="BS99" s="1" t="s">
        <v>8</v>
      </c>
      <c r="BU99" s="1">
        <v>201411</v>
      </c>
      <c r="BV99" s="1" t="s">
        <v>564</v>
      </c>
      <c r="BW99" s="1">
        <v>20</v>
      </c>
      <c r="BX99" s="6" t="s">
        <v>466</v>
      </c>
    </row>
    <row r="100" spans="1:76">
      <c r="A100" s="1">
        <v>20201225</v>
      </c>
      <c r="B100" s="1">
        <v>1211094959</v>
      </c>
      <c r="D100" s="1">
        <v>201410</v>
      </c>
      <c r="E100" s="1">
        <v>1843200974</v>
      </c>
      <c r="G100" s="1">
        <v>199909</v>
      </c>
      <c r="H100" s="1">
        <v>19600</v>
      </c>
      <c r="I100" s="1">
        <v>5.85</v>
      </c>
      <c r="J100" s="1" t="s">
        <v>8</v>
      </c>
      <c r="L100" s="1">
        <v>199909</v>
      </c>
      <c r="M100" s="1">
        <v>19700</v>
      </c>
      <c r="N100" s="1">
        <v>75814</v>
      </c>
      <c r="O100" s="1" t="s">
        <v>11</v>
      </c>
      <c r="Q100" s="1">
        <v>199909</v>
      </c>
      <c r="R100" s="1">
        <v>19750</v>
      </c>
      <c r="S100" s="1">
        <v>3442</v>
      </c>
      <c r="T100" s="1" t="s">
        <v>12</v>
      </c>
      <c r="V100" s="1">
        <v>201409</v>
      </c>
      <c r="W100" s="1">
        <v>18200</v>
      </c>
      <c r="X100" s="1">
        <v>112.8</v>
      </c>
      <c r="Y100" s="1" t="s">
        <v>9</v>
      </c>
      <c r="AA100" s="1">
        <v>201409</v>
      </c>
      <c r="AB100" s="1">
        <v>18201</v>
      </c>
      <c r="AC100" s="1">
        <v>-0.85</v>
      </c>
      <c r="AD100" s="1" t="s">
        <v>8</v>
      </c>
      <c r="AF100" s="1">
        <v>201409</v>
      </c>
      <c r="AG100" s="1">
        <v>18000</v>
      </c>
      <c r="AH100" s="1">
        <v>99.72</v>
      </c>
      <c r="AI100" s="1" t="s">
        <v>9</v>
      </c>
      <c r="AK100" s="1">
        <v>201409</v>
      </c>
      <c r="AL100" s="1">
        <v>18100</v>
      </c>
      <c r="AM100" s="1">
        <v>0.71</v>
      </c>
      <c r="AN100" s="1" t="s">
        <v>8</v>
      </c>
      <c r="AP100" s="1">
        <v>201408</v>
      </c>
      <c r="AQ100" s="1">
        <v>12300</v>
      </c>
      <c r="AR100" s="1">
        <v>7.38</v>
      </c>
      <c r="AS100" s="1" t="s">
        <v>8</v>
      </c>
      <c r="AU100" s="1">
        <v>201408</v>
      </c>
      <c r="AV100" s="1">
        <v>12500</v>
      </c>
      <c r="AW100" s="1">
        <v>5.75</v>
      </c>
      <c r="AX100" s="1" t="s">
        <v>8</v>
      </c>
      <c r="AZ100" s="1">
        <v>201408</v>
      </c>
      <c r="BA100" s="1">
        <v>12201</v>
      </c>
      <c r="BB100" s="1">
        <v>139705</v>
      </c>
      <c r="BC100" s="1" t="s">
        <v>224</v>
      </c>
      <c r="BE100" s="1">
        <v>201408</v>
      </c>
      <c r="BF100" s="1">
        <v>12401</v>
      </c>
      <c r="BG100" s="1">
        <v>368799</v>
      </c>
      <c r="BH100" s="1" t="s">
        <v>224</v>
      </c>
      <c r="BK100" s="1">
        <v>201410</v>
      </c>
      <c r="BL100" s="1">
        <v>16600</v>
      </c>
      <c r="BM100" s="1">
        <v>1.875</v>
      </c>
      <c r="BN100" s="1" t="s">
        <v>8</v>
      </c>
      <c r="BP100" s="1">
        <v>201408</v>
      </c>
      <c r="BQ100" s="1">
        <v>19400</v>
      </c>
      <c r="BR100" s="1">
        <v>4.08</v>
      </c>
      <c r="BS100" s="1" t="s">
        <v>8</v>
      </c>
      <c r="BU100" s="1">
        <v>201410</v>
      </c>
      <c r="BV100" s="1" t="s">
        <v>565</v>
      </c>
      <c r="BW100" s="1">
        <v>22</v>
      </c>
      <c r="BX100" s="6" t="s">
        <v>466</v>
      </c>
    </row>
    <row r="101" spans="1:76">
      <c r="A101" s="1">
        <v>20201218</v>
      </c>
      <c r="B101" s="1">
        <v>1244751075</v>
      </c>
      <c r="D101" s="1">
        <v>201409</v>
      </c>
      <c r="E101" s="1">
        <v>1705158779</v>
      </c>
      <c r="G101" s="1">
        <v>199906</v>
      </c>
      <c r="H101" s="1">
        <v>19600</v>
      </c>
      <c r="I101" s="1">
        <v>7.24</v>
      </c>
      <c r="J101" s="1" t="s">
        <v>8</v>
      </c>
      <c r="L101" s="1">
        <v>199906</v>
      </c>
      <c r="M101" s="1">
        <v>19700</v>
      </c>
      <c r="N101" s="1">
        <v>73540</v>
      </c>
      <c r="O101" s="1" t="s">
        <v>11</v>
      </c>
      <c r="Q101" s="1">
        <v>199906</v>
      </c>
      <c r="R101" s="1">
        <v>19750</v>
      </c>
      <c r="S101" s="1">
        <v>3345</v>
      </c>
      <c r="T101" s="1" t="s">
        <v>12</v>
      </c>
      <c r="V101" s="1">
        <v>201408</v>
      </c>
      <c r="W101" s="1">
        <v>18200</v>
      </c>
      <c r="X101" s="1">
        <v>113.78</v>
      </c>
      <c r="Y101" s="1" t="s">
        <v>9</v>
      </c>
      <c r="AA101" s="1">
        <v>201408</v>
      </c>
      <c r="AB101" s="1">
        <v>18201</v>
      </c>
      <c r="AC101" s="1">
        <v>0.03</v>
      </c>
      <c r="AD101" s="1" t="s">
        <v>8</v>
      </c>
      <c r="AF101" s="1">
        <v>201408</v>
      </c>
      <c r="AG101" s="1">
        <v>18000</v>
      </c>
      <c r="AH101" s="1">
        <v>99.77</v>
      </c>
      <c r="AI101" s="1" t="s">
        <v>9</v>
      </c>
      <c r="AK101" s="1">
        <v>201408</v>
      </c>
      <c r="AL101" s="1">
        <v>18100</v>
      </c>
      <c r="AM101" s="1">
        <v>2.08</v>
      </c>
      <c r="AN101" s="1" t="s">
        <v>8</v>
      </c>
      <c r="AP101" s="1">
        <v>201407</v>
      </c>
      <c r="AQ101" s="1">
        <v>12300</v>
      </c>
      <c r="AR101" s="1">
        <v>7.32</v>
      </c>
      <c r="AS101" s="1" t="s">
        <v>8</v>
      </c>
      <c r="AU101" s="1">
        <v>201407</v>
      </c>
      <c r="AV101" s="1">
        <v>12500</v>
      </c>
      <c r="AW101" s="1">
        <v>5.59</v>
      </c>
      <c r="AX101" s="1" t="s">
        <v>8</v>
      </c>
      <c r="AZ101" s="1">
        <v>201407</v>
      </c>
      <c r="BA101" s="1">
        <v>12201</v>
      </c>
      <c r="BB101" s="1">
        <v>138044</v>
      </c>
      <c r="BC101" s="1" t="s">
        <v>224</v>
      </c>
      <c r="BE101" s="1">
        <v>201407</v>
      </c>
      <c r="BF101" s="1">
        <v>12401</v>
      </c>
      <c r="BG101" s="1">
        <v>366529</v>
      </c>
      <c r="BH101" s="1" t="s">
        <v>224</v>
      </c>
      <c r="BK101" s="1">
        <v>201409</v>
      </c>
      <c r="BL101" s="1">
        <v>16600</v>
      </c>
      <c r="BM101" s="1">
        <v>1.875</v>
      </c>
      <c r="BN101" s="1" t="s">
        <v>8</v>
      </c>
      <c r="BP101" s="1">
        <v>201407</v>
      </c>
      <c r="BQ101" s="1">
        <v>19400</v>
      </c>
      <c r="BR101" s="1">
        <v>4.0199999999999996</v>
      </c>
      <c r="BS101" s="1" t="s">
        <v>8</v>
      </c>
      <c r="BU101" s="1">
        <v>201409</v>
      </c>
      <c r="BV101" s="1" t="s">
        <v>566</v>
      </c>
      <c r="BW101" s="1">
        <v>21</v>
      </c>
      <c r="BX101" s="6" t="s">
        <v>466</v>
      </c>
    </row>
    <row r="102" spans="1:76">
      <c r="A102" s="1">
        <v>20201211</v>
      </c>
      <c r="B102" s="1">
        <v>1560662991</v>
      </c>
      <c r="D102" s="1">
        <v>201408</v>
      </c>
      <c r="E102" s="1">
        <v>1936821042</v>
      </c>
      <c r="G102" s="1">
        <v>199903</v>
      </c>
      <c r="H102" s="1">
        <v>19600</v>
      </c>
      <c r="I102" s="1">
        <v>6.26</v>
      </c>
      <c r="J102" s="1" t="s">
        <v>8</v>
      </c>
      <c r="L102" s="1">
        <v>199903</v>
      </c>
      <c r="M102" s="1">
        <v>19700</v>
      </c>
      <c r="N102" s="1">
        <v>73765</v>
      </c>
      <c r="O102" s="1" t="s">
        <v>11</v>
      </c>
      <c r="Q102" s="1">
        <v>199903</v>
      </c>
      <c r="R102" s="1">
        <v>19750</v>
      </c>
      <c r="S102" s="1">
        <v>3361</v>
      </c>
      <c r="T102" s="1" t="s">
        <v>12</v>
      </c>
      <c r="V102" s="1">
        <v>201407</v>
      </c>
      <c r="W102" s="1">
        <v>18200</v>
      </c>
      <c r="X102" s="1">
        <v>114.24</v>
      </c>
      <c r="Y102" s="1" t="s">
        <v>9</v>
      </c>
      <c r="AA102" s="1">
        <v>201407</v>
      </c>
      <c r="AB102" s="1">
        <v>18201</v>
      </c>
      <c r="AC102" s="1">
        <v>0.85</v>
      </c>
      <c r="AD102" s="1" t="s">
        <v>8</v>
      </c>
      <c r="AF102" s="1">
        <v>201407</v>
      </c>
      <c r="AG102" s="1">
        <v>18000</v>
      </c>
      <c r="AH102" s="1">
        <v>99.34</v>
      </c>
      <c r="AI102" s="1" t="s">
        <v>9</v>
      </c>
      <c r="AK102" s="1">
        <v>201407</v>
      </c>
      <c r="AL102" s="1">
        <v>18100</v>
      </c>
      <c r="AM102" s="1">
        <v>1.76</v>
      </c>
      <c r="AN102" s="1" t="s">
        <v>8</v>
      </c>
      <c r="AP102" s="1">
        <v>201406</v>
      </c>
      <c r="AQ102" s="1">
        <v>12300</v>
      </c>
      <c r="AR102" s="1">
        <v>6.9</v>
      </c>
      <c r="AS102" s="1" t="s">
        <v>8</v>
      </c>
      <c r="AU102" s="1">
        <v>201406</v>
      </c>
      <c r="AV102" s="1">
        <v>12500</v>
      </c>
      <c r="AW102" s="1">
        <v>5.38</v>
      </c>
      <c r="AX102" s="1" t="s">
        <v>8</v>
      </c>
      <c r="AZ102" s="1">
        <v>201406</v>
      </c>
      <c r="BA102" s="1">
        <v>12201</v>
      </c>
      <c r="BB102" s="1">
        <v>136572</v>
      </c>
      <c r="BC102" s="1" t="s">
        <v>224</v>
      </c>
      <c r="BE102" s="1">
        <v>201406</v>
      </c>
      <c r="BF102" s="1">
        <v>12401</v>
      </c>
      <c r="BG102" s="1">
        <v>363987</v>
      </c>
      <c r="BH102" s="1" t="s">
        <v>224</v>
      </c>
      <c r="BK102" s="1">
        <v>201408</v>
      </c>
      <c r="BL102" s="1">
        <v>16600</v>
      </c>
      <c r="BM102" s="1">
        <v>1.875</v>
      </c>
      <c r="BN102" s="1" t="s">
        <v>8</v>
      </c>
      <c r="BP102" s="1">
        <v>201406</v>
      </c>
      <c r="BQ102" s="1">
        <v>19400</v>
      </c>
      <c r="BR102" s="1">
        <v>3.92</v>
      </c>
      <c r="BS102" s="1" t="s">
        <v>8</v>
      </c>
      <c r="BU102" s="1">
        <v>201408</v>
      </c>
      <c r="BV102" s="1" t="s">
        <v>567</v>
      </c>
      <c r="BW102" s="1">
        <v>21</v>
      </c>
      <c r="BX102" s="6" t="s">
        <v>466</v>
      </c>
    </row>
    <row r="103" spans="1:76">
      <c r="A103" s="1">
        <v>20201204</v>
      </c>
      <c r="B103" s="1">
        <v>1522492406</v>
      </c>
      <c r="D103" s="1">
        <v>201407</v>
      </c>
      <c r="E103" s="1">
        <v>2554255641</v>
      </c>
      <c r="G103" s="1">
        <v>199812</v>
      </c>
      <c r="H103" s="1">
        <v>19600</v>
      </c>
      <c r="I103" s="1">
        <v>3.16</v>
      </c>
      <c r="J103" s="1" t="s">
        <v>8</v>
      </c>
      <c r="L103" s="1">
        <v>199812</v>
      </c>
      <c r="M103" s="1">
        <v>19700</v>
      </c>
      <c r="N103" s="1">
        <v>75078</v>
      </c>
      <c r="O103" s="1" t="s">
        <v>11</v>
      </c>
      <c r="Q103" s="1">
        <v>199812</v>
      </c>
      <c r="R103" s="1">
        <v>19750</v>
      </c>
      <c r="S103" s="1">
        <v>3427</v>
      </c>
      <c r="T103" s="1" t="s">
        <v>12</v>
      </c>
      <c r="V103" s="1">
        <v>201406</v>
      </c>
      <c r="W103" s="1">
        <v>18200</v>
      </c>
      <c r="X103" s="1">
        <v>114.34</v>
      </c>
      <c r="Y103" s="1" t="s">
        <v>9</v>
      </c>
      <c r="AA103" s="1">
        <v>201406</v>
      </c>
      <c r="AB103" s="1">
        <v>18201</v>
      </c>
      <c r="AC103" s="1">
        <v>0.8</v>
      </c>
      <c r="AD103" s="1" t="s">
        <v>8</v>
      </c>
      <c r="AF103" s="1">
        <v>201406</v>
      </c>
      <c r="AG103" s="1">
        <v>18000</v>
      </c>
      <c r="AH103" s="1">
        <v>99.37</v>
      </c>
      <c r="AI103" s="1" t="s">
        <v>9</v>
      </c>
      <c r="AK103" s="1">
        <v>201406</v>
      </c>
      <c r="AL103" s="1">
        <v>18100</v>
      </c>
      <c r="AM103" s="1">
        <v>1.64</v>
      </c>
      <c r="AN103" s="1" t="s">
        <v>8</v>
      </c>
      <c r="AP103" s="1">
        <v>201405</v>
      </c>
      <c r="AQ103" s="1">
        <v>12300</v>
      </c>
      <c r="AR103" s="1">
        <v>7.49</v>
      </c>
      <c r="AS103" s="1" t="s">
        <v>8</v>
      </c>
      <c r="AU103" s="1">
        <v>201405</v>
      </c>
      <c r="AV103" s="1">
        <v>12500</v>
      </c>
      <c r="AW103" s="1">
        <v>5.97</v>
      </c>
      <c r="AX103" s="1" t="s">
        <v>8</v>
      </c>
      <c r="AZ103" s="1">
        <v>201405</v>
      </c>
      <c r="BA103" s="1">
        <v>12201</v>
      </c>
      <c r="BB103" s="1">
        <v>137138</v>
      </c>
      <c r="BC103" s="1" t="s">
        <v>224</v>
      </c>
      <c r="BE103" s="1">
        <v>201405</v>
      </c>
      <c r="BF103" s="1">
        <v>12401</v>
      </c>
      <c r="BG103" s="1">
        <v>364250</v>
      </c>
      <c r="BH103" s="1" t="s">
        <v>224</v>
      </c>
      <c r="BK103" s="1">
        <v>201407</v>
      </c>
      <c r="BL103" s="1">
        <v>16600</v>
      </c>
      <c r="BM103" s="1">
        <v>1.875</v>
      </c>
      <c r="BN103" s="1" t="s">
        <v>8</v>
      </c>
      <c r="BP103" s="1">
        <v>201405</v>
      </c>
      <c r="BQ103" s="1">
        <v>19400</v>
      </c>
      <c r="BR103" s="1">
        <v>3.85</v>
      </c>
      <c r="BS103" s="1" t="s">
        <v>8</v>
      </c>
      <c r="BU103" s="1">
        <v>201407</v>
      </c>
      <c r="BV103" s="1" t="s">
        <v>568</v>
      </c>
      <c r="BW103" s="1">
        <v>22</v>
      </c>
      <c r="BX103" s="6" t="s">
        <v>466</v>
      </c>
    </row>
    <row r="104" spans="1:76">
      <c r="A104" s="1">
        <v>20201127</v>
      </c>
      <c r="B104" s="1">
        <v>1236836166</v>
      </c>
      <c r="D104" s="1">
        <v>201406</v>
      </c>
      <c r="E104" s="1">
        <v>2043297784</v>
      </c>
      <c r="G104" s="1">
        <v>199809</v>
      </c>
      <c r="H104" s="1">
        <v>19600</v>
      </c>
      <c r="I104" s="1">
        <v>4.75</v>
      </c>
      <c r="J104" s="1" t="s">
        <v>8</v>
      </c>
      <c r="L104" s="1">
        <v>199809</v>
      </c>
      <c r="M104" s="1">
        <v>19700</v>
      </c>
      <c r="N104" s="1">
        <v>67863</v>
      </c>
      <c r="O104" s="1" t="s">
        <v>11</v>
      </c>
      <c r="Q104" s="1">
        <v>199809</v>
      </c>
      <c r="R104" s="1">
        <v>19750</v>
      </c>
      <c r="S104" s="1">
        <v>3105</v>
      </c>
      <c r="T104" s="1" t="s">
        <v>12</v>
      </c>
      <c r="V104" s="1">
        <v>201405</v>
      </c>
      <c r="W104" s="1">
        <v>18200</v>
      </c>
      <c r="X104" s="1">
        <v>114.25</v>
      </c>
      <c r="Y104" s="1" t="s">
        <v>9</v>
      </c>
      <c r="AA104" s="1">
        <v>201405</v>
      </c>
      <c r="AB104" s="1">
        <v>18201</v>
      </c>
      <c r="AC104" s="1">
        <v>1.1399999999999999</v>
      </c>
      <c r="AD104" s="1" t="s">
        <v>8</v>
      </c>
      <c r="AF104" s="1">
        <v>201405</v>
      </c>
      <c r="AG104" s="1">
        <v>18000</v>
      </c>
      <c r="AH104" s="1">
        <v>98.86</v>
      </c>
      <c r="AI104" s="1" t="s">
        <v>9</v>
      </c>
      <c r="AK104" s="1">
        <v>201405</v>
      </c>
      <c r="AL104" s="1">
        <v>18100</v>
      </c>
      <c r="AM104" s="1">
        <v>1.62</v>
      </c>
      <c r="AN104" s="1" t="s">
        <v>8</v>
      </c>
      <c r="AP104" s="1">
        <v>201404</v>
      </c>
      <c r="AQ104" s="1">
        <v>12300</v>
      </c>
      <c r="AR104" s="1">
        <v>8.99</v>
      </c>
      <c r="AS104" s="1" t="s">
        <v>8</v>
      </c>
      <c r="AU104" s="1">
        <v>201404</v>
      </c>
      <c r="AV104" s="1">
        <v>12500</v>
      </c>
      <c r="AW104" s="1">
        <v>6.18</v>
      </c>
      <c r="AX104" s="1" t="s">
        <v>8</v>
      </c>
      <c r="AZ104" s="1">
        <v>201404</v>
      </c>
      <c r="BA104" s="1">
        <v>12201</v>
      </c>
      <c r="BB104" s="1">
        <v>136997</v>
      </c>
      <c r="BC104" s="1" t="s">
        <v>224</v>
      </c>
      <c r="BE104" s="1">
        <v>201404</v>
      </c>
      <c r="BF104" s="1">
        <v>12401</v>
      </c>
      <c r="BG104" s="1">
        <v>363274</v>
      </c>
      <c r="BH104" s="1" t="s">
        <v>224</v>
      </c>
      <c r="BK104" s="1">
        <v>201406</v>
      </c>
      <c r="BL104" s="1">
        <v>16600</v>
      </c>
      <c r="BM104" s="1">
        <v>1.875</v>
      </c>
      <c r="BN104" s="1" t="s">
        <v>8</v>
      </c>
      <c r="BP104" s="1">
        <v>201404</v>
      </c>
      <c r="BQ104" s="1">
        <v>19400</v>
      </c>
      <c r="BR104" s="1">
        <v>3.91</v>
      </c>
      <c r="BS104" s="1" t="s">
        <v>8</v>
      </c>
      <c r="BU104" s="1">
        <v>201406</v>
      </c>
      <c r="BV104" s="1" t="s">
        <v>569</v>
      </c>
      <c r="BW104" s="1">
        <v>20</v>
      </c>
      <c r="BX104" s="6" t="s">
        <v>466</v>
      </c>
    </row>
    <row r="105" spans="1:76">
      <c r="A105" s="1">
        <v>20201120</v>
      </c>
      <c r="B105" s="1">
        <v>1142167994</v>
      </c>
      <c r="D105" s="1">
        <v>201405</v>
      </c>
      <c r="E105" s="1">
        <v>1923223355</v>
      </c>
      <c r="G105" s="1">
        <v>199806</v>
      </c>
      <c r="H105" s="1">
        <v>19600</v>
      </c>
      <c r="I105" s="1">
        <v>4.2699999999999996</v>
      </c>
      <c r="J105" s="1" t="s">
        <v>8</v>
      </c>
      <c r="L105" s="1">
        <v>199806</v>
      </c>
      <c r="M105" s="1">
        <v>19700</v>
      </c>
      <c r="N105" s="1">
        <v>68085</v>
      </c>
      <c r="O105" s="1" t="s">
        <v>11</v>
      </c>
      <c r="Q105" s="1">
        <v>199806</v>
      </c>
      <c r="R105" s="1">
        <v>19750</v>
      </c>
      <c r="S105" s="1">
        <v>3122</v>
      </c>
      <c r="T105" s="1" t="s">
        <v>12</v>
      </c>
      <c r="V105" s="1">
        <v>201404</v>
      </c>
      <c r="W105" s="1">
        <v>18200</v>
      </c>
      <c r="X105" s="1">
        <v>114.14</v>
      </c>
      <c r="Y105" s="1" t="s">
        <v>9</v>
      </c>
      <c r="AA105" s="1">
        <v>201404</v>
      </c>
      <c r="AB105" s="1">
        <v>18201</v>
      </c>
      <c r="AC105" s="1">
        <v>0.08</v>
      </c>
      <c r="AD105" s="1" t="s">
        <v>8</v>
      </c>
      <c r="AF105" s="1">
        <v>201404</v>
      </c>
      <c r="AG105" s="1">
        <v>18000</v>
      </c>
      <c r="AH105" s="1">
        <v>98.71</v>
      </c>
      <c r="AI105" s="1" t="s">
        <v>9</v>
      </c>
      <c r="AK105" s="1">
        <v>201404</v>
      </c>
      <c r="AL105" s="1">
        <v>18100</v>
      </c>
      <c r="AM105" s="1">
        <v>1.66</v>
      </c>
      <c r="AN105" s="1" t="s">
        <v>8</v>
      </c>
      <c r="AP105" s="1">
        <v>201403</v>
      </c>
      <c r="AQ105" s="1">
        <v>12300</v>
      </c>
      <c r="AR105" s="1">
        <v>8.35</v>
      </c>
      <c r="AS105" s="1" t="s">
        <v>8</v>
      </c>
      <c r="AU105" s="1">
        <v>201403</v>
      </c>
      <c r="AV105" s="1">
        <v>12500</v>
      </c>
      <c r="AW105" s="1">
        <v>5.93</v>
      </c>
      <c r="AX105" s="1" t="s">
        <v>8</v>
      </c>
      <c r="AZ105" s="1">
        <v>201403</v>
      </c>
      <c r="BA105" s="1">
        <v>12201</v>
      </c>
      <c r="BB105" s="1">
        <v>137126</v>
      </c>
      <c r="BC105" s="1" t="s">
        <v>224</v>
      </c>
      <c r="BE105" s="1">
        <v>201403</v>
      </c>
      <c r="BF105" s="1">
        <v>12401</v>
      </c>
      <c r="BG105" s="1">
        <v>362153</v>
      </c>
      <c r="BH105" s="1" t="s">
        <v>224</v>
      </c>
      <c r="BK105" s="1">
        <v>201405</v>
      </c>
      <c r="BL105" s="1">
        <v>16600</v>
      </c>
      <c r="BM105" s="1">
        <v>1.875</v>
      </c>
      <c r="BN105" s="1" t="s">
        <v>8</v>
      </c>
      <c r="BP105" s="1">
        <v>201403</v>
      </c>
      <c r="BQ105" s="1">
        <v>19400</v>
      </c>
      <c r="BR105" s="1">
        <v>4.03</v>
      </c>
      <c r="BS105" s="1" t="s">
        <v>8</v>
      </c>
      <c r="BU105" s="1">
        <v>201405</v>
      </c>
      <c r="BV105" s="1" t="s">
        <v>570</v>
      </c>
      <c r="BW105" s="1">
        <v>21</v>
      </c>
      <c r="BX105" s="6" t="s">
        <v>466</v>
      </c>
    </row>
    <row r="106" spans="1:76">
      <c r="A106" s="1">
        <v>20201113</v>
      </c>
      <c r="B106" s="1">
        <v>1125423147</v>
      </c>
      <c r="D106" s="1">
        <v>201404</v>
      </c>
      <c r="E106" s="1">
        <v>2011608896</v>
      </c>
      <c r="G106" s="1">
        <v>199803</v>
      </c>
      <c r="H106" s="1">
        <v>19600</v>
      </c>
      <c r="I106" s="1">
        <v>4.7300000000000004</v>
      </c>
      <c r="J106" s="1" t="s">
        <v>8</v>
      </c>
      <c r="L106" s="1">
        <v>199803</v>
      </c>
      <c r="M106" s="1">
        <v>19700</v>
      </c>
      <c r="N106" s="1">
        <v>68900</v>
      </c>
      <c r="O106" s="1" t="s">
        <v>11</v>
      </c>
      <c r="Q106" s="1">
        <v>199803</v>
      </c>
      <c r="R106" s="1">
        <v>19750</v>
      </c>
      <c r="S106" s="1">
        <v>3166</v>
      </c>
      <c r="T106" s="1" t="s">
        <v>12</v>
      </c>
      <c r="V106" s="1">
        <v>201403</v>
      </c>
      <c r="W106" s="1">
        <v>18200</v>
      </c>
      <c r="X106" s="1">
        <v>114.86</v>
      </c>
      <c r="Y106" s="1" t="s">
        <v>9</v>
      </c>
      <c r="AA106" s="1">
        <v>201403</v>
      </c>
      <c r="AB106" s="1">
        <v>18201</v>
      </c>
      <c r="AC106" s="1">
        <v>-0.02</v>
      </c>
      <c r="AD106" s="1" t="s">
        <v>8</v>
      </c>
      <c r="AF106" s="1">
        <v>201403</v>
      </c>
      <c r="AG106" s="1">
        <v>18000</v>
      </c>
      <c r="AH106" s="1">
        <v>98.05</v>
      </c>
      <c r="AI106" s="1" t="s">
        <v>9</v>
      </c>
      <c r="AK106" s="1">
        <v>201403</v>
      </c>
      <c r="AL106" s="1">
        <v>18100</v>
      </c>
      <c r="AM106" s="1">
        <v>1.61</v>
      </c>
      <c r="AN106" s="1" t="s">
        <v>8</v>
      </c>
      <c r="AP106" s="1">
        <v>201402</v>
      </c>
      <c r="AQ106" s="1">
        <v>12300</v>
      </c>
      <c r="AR106" s="1">
        <v>8.33</v>
      </c>
      <c r="AS106" s="1" t="s">
        <v>8</v>
      </c>
      <c r="AU106" s="1">
        <v>201402</v>
      </c>
      <c r="AV106" s="1">
        <v>12500</v>
      </c>
      <c r="AW106" s="1">
        <v>5.82</v>
      </c>
      <c r="AX106" s="1" t="s">
        <v>8</v>
      </c>
      <c r="AZ106" s="1">
        <v>201402</v>
      </c>
      <c r="BA106" s="1">
        <v>12201</v>
      </c>
      <c r="BB106" s="1">
        <v>137240</v>
      </c>
      <c r="BC106" s="1" t="s">
        <v>224</v>
      </c>
      <c r="BE106" s="1">
        <v>201402</v>
      </c>
      <c r="BF106" s="1">
        <v>12401</v>
      </c>
      <c r="BG106" s="1">
        <v>360510</v>
      </c>
      <c r="BH106" s="1" t="s">
        <v>224</v>
      </c>
      <c r="BK106" s="1">
        <v>201404</v>
      </c>
      <c r="BL106" s="1">
        <v>16600</v>
      </c>
      <c r="BM106" s="1">
        <v>1.875</v>
      </c>
      <c r="BN106" s="1" t="s">
        <v>8</v>
      </c>
      <c r="BP106" s="1">
        <v>201402</v>
      </c>
      <c r="BQ106" s="1">
        <v>19400</v>
      </c>
      <c r="BR106" s="1">
        <v>4.09</v>
      </c>
      <c r="BS106" s="1" t="s">
        <v>8</v>
      </c>
      <c r="BU106" s="1">
        <v>201404</v>
      </c>
      <c r="BV106" s="1" t="s">
        <v>571</v>
      </c>
      <c r="BW106" s="1">
        <v>21</v>
      </c>
      <c r="BX106" s="6" t="s">
        <v>466</v>
      </c>
    </row>
    <row r="107" spans="1:76">
      <c r="A107" s="1">
        <v>20201106</v>
      </c>
      <c r="B107" s="1">
        <v>889605751</v>
      </c>
      <c r="D107" s="1">
        <v>201403</v>
      </c>
      <c r="E107" s="1">
        <v>2037864500</v>
      </c>
      <c r="G107" s="1">
        <v>199712</v>
      </c>
      <c r="H107" s="1">
        <v>19600</v>
      </c>
      <c r="I107" s="1">
        <v>6.74</v>
      </c>
      <c r="J107" s="1" t="s">
        <v>8</v>
      </c>
      <c r="L107" s="1">
        <v>199712</v>
      </c>
      <c r="M107" s="1">
        <v>19700</v>
      </c>
      <c r="N107" s="1">
        <v>75302</v>
      </c>
      <c r="O107" s="1" t="s">
        <v>11</v>
      </c>
      <c r="Q107" s="1">
        <v>199712</v>
      </c>
      <c r="R107" s="1">
        <v>19750</v>
      </c>
      <c r="S107" s="1">
        <v>3465</v>
      </c>
      <c r="T107" s="1" t="s">
        <v>12</v>
      </c>
      <c r="V107" s="1">
        <v>201402</v>
      </c>
      <c r="W107" s="1">
        <v>18200</v>
      </c>
      <c r="X107" s="1">
        <v>114.99</v>
      </c>
      <c r="Y107" s="1" t="s">
        <v>9</v>
      </c>
      <c r="AA107" s="1">
        <v>201402</v>
      </c>
      <c r="AB107" s="1">
        <v>18201</v>
      </c>
      <c r="AC107" s="1">
        <v>-0.36</v>
      </c>
      <c r="AD107" s="1" t="s">
        <v>8</v>
      </c>
      <c r="AF107" s="1">
        <v>201402</v>
      </c>
      <c r="AG107" s="1">
        <v>18000</v>
      </c>
      <c r="AH107" s="1">
        <v>97.87</v>
      </c>
      <c r="AI107" s="1" t="s">
        <v>9</v>
      </c>
      <c r="AK107" s="1">
        <v>201402</v>
      </c>
      <c r="AL107" s="1">
        <v>18100</v>
      </c>
      <c r="AM107" s="1">
        <v>-0.04</v>
      </c>
      <c r="AN107" s="1" t="s">
        <v>8</v>
      </c>
      <c r="AP107" s="1">
        <v>201401</v>
      </c>
      <c r="AQ107" s="1">
        <v>12300</v>
      </c>
      <c r="AR107" s="1">
        <v>9.9</v>
      </c>
      <c r="AS107" s="1" t="s">
        <v>8</v>
      </c>
      <c r="AU107" s="1">
        <v>201401</v>
      </c>
      <c r="AV107" s="1">
        <v>12500</v>
      </c>
      <c r="AW107" s="1">
        <v>6.05</v>
      </c>
      <c r="AX107" s="1" t="s">
        <v>8</v>
      </c>
      <c r="AZ107" s="1">
        <v>201401</v>
      </c>
      <c r="BA107" s="1">
        <v>12201</v>
      </c>
      <c r="BB107" s="1">
        <v>136397</v>
      </c>
      <c r="BC107" s="1" t="s">
        <v>224</v>
      </c>
      <c r="BE107" s="1">
        <v>201401</v>
      </c>
      <c r="BF107" s="1">
        <v>12401</v>
      </c>
      <c r="BG107" s="1">
        <v>357498</v>
      </c>
      <c r="BH107" s="1" t="s">
        <v>224</v>
      </c>
      <c r="BK107" s="1">
        <v>201403</v>
      </c>
      <c r="BL107" s="1">
        <v>16600</v>
      </c>
      <c r="BM107" s="1">
        <v>1.875</v>
      </c>
      <c r="BN107" s="1" t="s">
        <v>8</v>
      </c>
      <c r="BP107" s="1">
        <v>201401</v>
      </c>
      <c r="BQ107" s="1">
        <v>19400</v>
      </c>
      <c r="BR107" s="1">
        <v>4.0199999999999996</v>
      </c>
      <c r="BS107" s="1" t="s">
        <v>8</v>
      </c>
      <c r="BU107" s="1">
        <v>201403</v>
      </c>
      <c r="BV107" s="1" t="s">
        <v>572</v>
      </c>
      <c r="BW107" s="1">
        <v>21</v>
      </c>
      <c r="BX107" s="6" t="s">
        <v>466</v>
      </c>
    </row>
    <row r="108" spans="1:76">
      <c r="A108" s="1">
        <v>20201030</v>
      </c>
      <c r="B108" s="1">
        <v>903473943</v>
      </c>
      <c r="D108" s="1">
        <v>201402</v>
      </c>
      <c r="E108" s="1">
        <v>1574188058</v>
      </c>
      <c r="G108" s="1">
        <v>199709</v>
      </c>
      <c r="H108" s="1">
        <v>19600</v>
      </c>
      <c r="I108" s="1">
        <v>6.18</v>
      </c>
      <c r="J108" s="1" t="s">
        <v>8</v>
      </c>
      <c r="L108" s="1">
        <v>199709</v>
      </c>
      <c r="M108" s="1">
        <v>19700</v>
      </c>
      <c r="N108" s="1">
        <v>76186</v>
      </c>
      <c r="O108" s="1" t="s">
        <v>11</v>
      </c>
      <c r="Q108" s="1">
        <v>199709</v>
      </c>
      <c r="R108" s="1">
        <v>19750</v>
      </c>
      <c r="S108" s="1">
        <v>3518</v>
      </c>
      <c r="T108" s="1" t="s">
        <v>12</v>
      </c>
      <c r="V108" s="1">
        <v>201401</v>
      </c>
      <c r="W108" s="1">
        <v>18200</v>
      </c>
      <c r="X108" s="1">
        <v>114.44</v>
      </c>
      <c r="Y108" s="1" t="s">
        <v>9</v>
      </c>
      <c r="AA108" s="1">
        <v>201401</v>
      </c>
      <c r="AB108" s="1">
        <v>18201</v>
      </c>
      <c r="AC108" s="1">
        <v>0.59</v>
      </c>
      <c r="AD108" s="1" t="s">
        <v>8</v>
      </c>
      <c r="AF108" s="1">
        <v>201401</v>
      </c>
      <c r="AG108" s="1">
        <v>18000</v>
      </c>
      <c r="AH108" s="1">
        <v>98.25</v>
      </c>
      <c r="AI108" s="1" t="s">
        <v>9</v>
      </c>
      <c r="AK108" s="1">
        <v>201401</v>
      </c>
      <c r="AL108" s="1">
        <v>18100</v>
      </c>
      <c r="AM108" s="1">
        <v>0.82</v>
      </c>
      <c r="AN108" s="1" t="s">
        <v>8</v>
      </c>
      <c r="AP108" s="1">
        <v>201312</v>
      </c>
      <c r="AQ108" s="1">
        <v>12300</v>
      </c>
      <c r="AR108" s="1">
        <v>8.4700000000000006</v>
      </c>
      <c r="AS108" s="1" t="s">
        <v>8</v>
      </c>
      <c r="AU108" s="1">
        <v>201312</v>
      </c>
      <c r="AV108" s="1">
        <v>12500</v>
      </c>
      <c r="AW108" s="1">
        <v>5.79</v>
      </c>
      <c r="AX108" s="1" t="s">
        <v>8</v>
      </c>
      <c r="AZ108" s="1">
        <v>201312</v>
      </c>
      <c r="BA108" s="1">
        <v>12201</v>
      </c>
      <c r="BB108" s="1">
        <v>132741</v>
      </c>
      <c r="BC108" s="1" t="s">
        <v>224</v>
      </c>
      <c r="BE108" s="1">
        <v>201312</v>
      </c>
      <c r="BF108" s="1">
        <v>12401</v>
      </c>
      <c r="BG108" s="1">
        <v>354055</v>
      </c>
      <c r="BH108" s="1" t="s">
        <v>224</v>
      </c>
      <c r="BK108" s="1">
        <v>201402</v>
      </c>
      <c r="BL108" s="1">
        <v>16600</v>
      </c>
      <c r="BM108" s="1">
        <v>1.875</v>
      </c>
      <c r="BN108" s="1" t="s">
        <v>8</v>
      </c>
      <c r="BP108" s="1">
        <v>201312</v>
      </c>
      <c r="BQ108" s="1">
        <v>19400</v>
      </c>
      <c r="BR108" s="1">
        <v>4.08</v>
      </c>
      <c r="BS108" s="1" t="s">
        <v>8</v>
      </c>
      <c r="BU108" s="1">
        <v>201402</v>
      </c>
      <c r="BV108" s="1" t="s">
        <v>573</v>
      </c>
      <c r="BW108" s="1">
        <v>17</v>
      </c>
      <c r="BX108" s="6" t="s">
        <v>466</v>
      </c>
    </row>
    <row r="109" spans="1:76">
      <c r="A109" s="1">
        <v>20201023</v>
      </c>
      <c r="B109" s="1">
        <v>811354884</v>
      </c>
      <c r="D109" s="1">
        <v>201401</v>
      </c>
      <c r="E109" s="1">
        <v>1813542620</v>
      </c>
      <c r="G109" s="1">
        <v>199706</v>
      </c>
      <c r="H109" s="1">
        <v>19600</v>
      </c>
      <c r="I109" s="1">
        <v>5.53</v>
      </c>
      <c r="J109" s="1" t="s">
        <v>8</v>
      </c>
      <c r="L109" s="1">
        <v>199706</v>
      </c>
      <c r="M109" s="1">
        <v>19700</v>
      </c>
      <c r="N109" s="1">
        <v>75885</v>
      </c>
      <c r="O109" s="1" t="s">
        <v>11</v>
      </c>
      <c r="Q109" s="1">
        <v>199706</v>
      </c>
      <c r="R109" s="1">
        <v>19750</v>
      </c>
      <c r="S109" s="1">
        <v>3514</v>
      </c>
      <c r="T109" s="1" t="s">
        <v>12</v>
      </c>
      <c r="V109" s="1">
        <v>201312</v>
      </c>
      <c r="W109" s="1">
        <v>18200</v>
      </c>
      <c r="X109" s="1">
        <v>113.54</v>
      </c>
      <c r="Y109" s="1" t="s">
        <v>9</v>
      </c>
      <c r="AA109" s="1">
        <v>201312</v>
      </c>
      <c r="AB109" s="1">
        <v>18201</v>
      </c>
      <c r="AC109" s="1">
        <v>-0.01</v>
      </c>
      <c r="AD109" s="1" t="s">
        <v>8</v>
      </c>
      <c r="AF109" s="1">
        <v>201312</v>
      </c>
      <c r="AG109" s="1">
        <v>18000</v>
      </c>
      <c r="AH109" s="1">
        <v>97.95</v>
      </c>
      <c r="AI109" s="1" t="s">
        <v>9</v>
      </c>
      <c r="AK109" s="1">
        <v>201312</v>
      </c>
      <c r="AL109" s="1">
        <v>18100</v>
      </c>
      <c r="AM109" s="1">
        <v>0.34</v>
      </c>
      <c r="AN109" s="1" t="s">
        <v>8</v>
      </c>
      <c r="AP109" s="1">
        <v>201311</v>
      </c>
      <c r="AQ109" s="1">
        <v>12300</v>
      </c>
      <c r="AR109" s="1">
        <v>8.65</v>
      </c>
      <c r="AS109" s="1" t="s">
        <v>8</v>
      </c>
      <c r="AU109" s="1">
        <v>201311</v>
      </c>
      <c r="AV109" s="1">
        <v>12500</v>
      </c>
      <c r="AW109" s="1">
        <v>5.99</v>
      </c>
      <c r="AX109" s="1" t="s">
        <v>8</v>
      </c>
      <c r="AZ109" s="1">
        <v>201311</v>
      </c>
      <c r="BA109" s="1">
        <v>12201</v>
      </c>
      <c r="BB109" s="1">
        <v>130680</v>
      </c>
      <c r="BC109" s="1" t="s">
        <v>224</v>
      </c>
      <c r="BE109" s="1">
        <v>201311</v>
      </c>
      <c r="BF109" s="1">
        <v>12401</v>
      </c>
      <c r="BG109" s="1">
        <v>352001</v>
      </c>
      <c r="BH109" s="1" t="s">
        <v>224</v>
      </c>
      <c r="BK109" s="1">
        <v>201401</v>
      </c>
      <c r="BL109" s="1">
        <v>16600</v>
      </c>
      <c r="BM109" s="1">
        <v>1.875</v>
      </c>
      <c r="BN109" s="1" t="s">
        <v>8</v>
      </c>
      <c r="BP109" s="1">
        <v>201311</v>
      </c>
      <c r="BQ109" s="1">
        <v>19400</v>
      </c>
      <c r="BR109" s="1">
        <v>4.16</v>
      </c>
      <c r="BS109" s="1" t="s">
        <v>8</v>
      </c>
      <c r="BU109" s="1">
        <v>201401</v>
      </c>
      <c r="BV109" s="1" t="s">
        <v>574</v>
      </c>
      <c r="BW109" s="1">
        <v>18</v>
      </c>
      <c r="BX109" s="6" t="s">
        <v>466</v>
      </c>
    </row>
    <row r="110" spans="1:76">
      <c r="A110" s="1">
        <v>20201016</v>
      </c>
      <c r="B110" s="1">
        <v>994001769</v>
      </c>
      <c r="D110" s="1">
        <v>201312</v>
      </c>
      <c r="E110" s="1">
        <v>1638298932</v>
      </c>
      <c r="G110" s="1">
        <v>199703</v>
      </c>
      <c r="H110" s="1">
        <v>19600</v>
      </c>
      <c r="I110" s="1">
        <v>5.69</v>
      </c>
      <c r="J110" s="1" t="s">
        <v>8</v>
      </c>
      <c r="L110" s="1">
        <v>199703</v>
      </c>
      <c r="M110" s="1">
        <v>19700</v>
      </c>
      <c r="N110" s="1">
        <v>75942</v>
      </c>
      <c r="O110" s="1" t="s">
        <v>11</v>
      </c>
      <c r="Q110" s="1">
        <v>199703</v>
      </c>
      <c r="R110" s="1">
        <v>19750</v>
      </c>
      <c r="S110" s="1">
        <v>3523</v>
      </c>
      <c r="T110" s="1" t="s">
        <v>12</v>
      </c>
      <c r="V110" s="1">
        <v>201311</v>
      </c>
      <c r="W110" s="1">
        <v>18200</v>
      </c>
      <c r="X110" s="1">
        <v>112.88</v>
      </c>
      <c r="Y110" s="1" t="s">
        <v>9</v>
      </c>
      <c r="AA110" s="1">
        <v>201311</v>
      </c>
      <c r="AB110" s="1">
        <v>18201</v>
      </c>
      <c r="AC110" s="1">
        <v>-0.93</v>
      </c>
      <c r="AD110" s="1" t="s">
        <v>8</v>
      </c>
      <c r="AF110" s="1">
        <v>201311</v>
      </c>
      <c r="AG110" s="1">
        <v>18000</v>
      </c>
      <c r="AH110" s="1">
        <v>98.04</v>
      </c>
      <c r="AI110" s="1" t="s">
        <v>9</v>
      </c>
      <c r="AK110" s="1">
        <v>201311</v>
      </c>
      <c r="AL110" s="1">
        <v>18100</v>
      </c>
      <c r="AM110" s="1">
        <v>0.68</v>
      </c>
      <c r="AN110" s="1" t="s">
        <v>8</v>
      </c>
      <c r="AP110" s="1">
        <v>201310</v>
      </c>
      <c r="AQ110" s="1">
        <v>12300</v>
      </c>
      <c r="AR110" s="1">
        <v>8.77</v>
      </c>
      <c r="AS110" s="1" t="s">
        <v>8</v>
      </c>
      <c r="AU110" s="1">
        <v>201310</v>
      </c>
      <c r="AV110" s="1">
        <v>12500</v>
      </c>
      <c r="AW110" s="1">
        <v>6.29</v>
      </c>
      <c r="AX110" s="1" t="s">
        <v>8</v>
      </c>
      <c r="AZ110" s="1">
        <v>201310</v>
      </c>
      <c r="BA110" s="1">
        <v>12201</v>
      </c>
      <c r="BB110" s="1">
        <v>130148</v>
      </c>
      <c r="BC110" s="1" t="s">
        <v>224</v>
      </c>
      <c r="BE110" s="1">
        <v>201310</v>
      </c>
      <c r="BF110" s="1">
        <v>12401</v>
      </c>
      <c r="BG110" s="1">
        <v>350810</v>
      </c>
      <c r="BH110" s="1" t="s">
        <v>224</v>
      </c>
      <c r="BK110" s="1">
        <v>201312</v>
      </c>
      <c r="BL110" s="1">
        <v>16600</v>
      </c>
      <c r="BM110" s="1">
        <v>1.875</v>
      </c>
      <c r="BN110" s="1" t="s">
        <v>8</v>
      </c>
      <c r="BP110" s="1">
        <v>201310</v>
      </c>
      <c r="BQ110" s="1">
        <v>19400</v>
      </c>
      <c r="BR110" s="1">
        <v>4.24</v>
      </c>
      <c r="BS110" s="1" t="s">
        <v>8</v>
      </c>
      <c r="BU110" s="1">
        <v>201312</v>
      </c>
      <c r="BV110" s="1" t="s">
        <v>575</v>
      </c>
      <c r="BW110" s="1">
        <v>22</v>
      </c>
      <c r="BX110" s="6" t="s">
        <v>466</v>
      </c>
    </row>
    <row r="111" spans="1:76">
      <c r="A111" s="1">
        <v>20201008</v>
      </c>
      <c r="B111" s="1">
        <v>691083242</v>
      </c>
      <c r="D111" s="1">
        <v>201311</v>
      </c>
      <c r="E111" s="1">
        <v>1605736709</v>
      </c>
      <c r="G111" s="1">
        <v>199612</v>
      </c>
      <c r="H111" s="1">
        <v>19600</v>
      </c>
      <c r="I111" s="1">
        <v>6.93</v>
      </c>
      <c r="J111" s="1" t="s">
        <v>8</v>
      </c>
      <c r="L111" s="1">
        <v>199612</v>
      </c>
      <c r="M111" s="1">
        <v>19700</v>
      </c>
      <c r="N111" s="1">
        <v>76718</v>
      </c>
      <c r="O111" s="1" t="s">
        <v>11</v>
      </c>
      <c r="Q111" s="1">
        <v>199612</v>
      </c>
      <c r="R111" s="1">
        <v>19750</v>
      </c>
      <c r="S111" s="1">
        <v>3568</v>
      </c>
      <c r="T111" s="1" t="s">
        <v>12</v>
      </c>
      <c r="V111" s="1">
        <v>201310</v>
      </c>
      <c r="W111" s="1">
        <v>18200</v>
      </c>
      <c r="X111" s="1">
        <v>112.97</v>
      </c>
      <c r="Y111" s="1" t="s">
        <v>9</v>
      </c>
      <c r="AA111" s="1">
        <v>201310</v>
      </c>
      <c r="AB111" s="1">
        <v>18201</v>
      </c>
      <c r="AC111" s="1">
        <v>-1.84</v>
      </c>
      <c r="AD111" s="1" t="s">
        <v>8</v>
      </c>
      <c r="AF111" s="1">
        <v>201310</v>
      </c>
      <c r="AG111" s="1">
        <v>18000</v>
      </c>
      <c r="AH111" s="1">
        <v>98.75</v>
      </c>
      <c r="AI111" s="1" t="s">
        <v>9</v>
      </c>
      <c r="AK111" s="1">
        <v>201310</v>
      </c>
      <c r="AL111" s="1">
        <v>18100</v>
      </c>
      <c r="AM111" s="1">
        <v>0.64</v>
      </c>
      <c r="AN111" s="1" t="s">
        <v>8</v>
      </c>
      <c r="AP111" s="1">
        <v>201309</v>
      </c>
      <c r="AQ111" s="1">
        <v>12300</v>
      </c>
      <c r="AR111" s="1">
        <v>7.86</v>
      </c>
      <c r="AS111" s="1" t="s">
        <v>8</v>
      </c>
      <c r="AU111" s="1">
        <v>201309</v>
      </c>
      <c r="AV111" s="1">
        <v>12500</v>
      </c>
      <c r="AW111" s="1">
        <v>5.7</v>
      </c>
      <c r="AX111" s="1" t="s">
        <v>8</v>
      </c>
      <c r="AZ111" s="1">
        <v>201309</v>
      </c>
      <c r="BA111" s="1">
        <v>12201</v>
      </c>
      <c r="BB111" s="1">
        <v>130366</v>
      </c>
      <c r="BC111" s="1" t="s">
        <v>224</v>
      </c>
      <c r="BE111" s="1">
        <v>201309</v>
      </c>
      <c r="BF111" s="1">
        <v>12401</v>
      </c>
      <c r="BG111" s="1">
        <v>350205</v>
      </c>
      <c r="BH111" s="1" t="s">
        <v>224</v>
      </c>
      <c r="BK111" s="1">
        <v>201311</v>
      </c>
      <c r="BL111" s="1">
        <v>16600</v>
      </c>
      <c r="BM111" s="1">
        <v>1.875</v>
      </c>
      <c r="BN111" s="1" t="s">
        <v>8</v>
      </c>
      <c r="BP111" s="1">
        <v>201309</v>
      </c>
      <c r="BQ111" s="1">
        <v>19400</v>
      </c>
      <c r="BR111" s="1">
        <v>4.24</v>
      </c>
      <c r="BS111" s="1" t="s">
        <v>8</v>
      </c>
      <c r="BU111" s="1">
        <v>201311</v>
      </c>
      <c r="BV111" s="1" t="s">
        <v>576</v>
      </c>
      <c r="BW111" s="1">
        <v>21</v>
      </c>
      <c r="BX111" s="6" t="s">
        <v>466</v>
      </c>
    </row>
    <row r="112" spans="1:76">
      <c r="A112" s="1">
        <v>20200930</v>
      </c>
      <c r="B112" s="1">
        <v>462109883</v>
      </c>
      <c r="D112" s="1">
        <v>201310</v>
      </c>
      <c r="E112" s="1">
        <v>1805166372</v>
      </c>
      <c r="G112" s="1">
        <v>199609</v>
      </c>
      <c r="H112" s="1">
        <v>19600</v>
      </c>
      <c r="I112" s="1">
        <v>6.2</v>
      </c>
      <c r="J112" s="1" t="s">
        <v>8</v>
      </c>
      <c r="L112" s="1">
        <v>199609</v>
      </c>
      <c r="M112" s="1">
        <v>19700</v>
      </c>
      <c r="N112" s="1">
        <v>73446</v>
      </c>
      <c r="O112" s="1" t="s">
        <v>11</v>
      </c>
      <c r="Q112" s="1">
        <v>199609</v>
      </c>
      <c r="R112" s="1">
        <v>19750</v>
      </c>
      <c r="S112" s="1">
        <v>3423</v>
      </c>
      <c r="T112" s="1" t="s">
        <v>12</v>
      </c>
      <c r="V112" s="1">
        <v>201309</v>
      </c>
      <c r="W112" s="1">
        <v>18200</v>
      </c>
      <c r="X112" s="1">
        <v>113.77</v>
      </c>
      <c r="Y112" s="1" t="s">
        <v>9</v>
      </c>
      <c r="AA112" s="1">
        <v>201309</v>
      </c>
      <c r="AB112" s="1">
        <v>18201</v>
      </c>
      <c r="AC112" s="1">
        <v>-2.58</v>
      </c>
      <c r="AD112" s="1" t="s">
        <v>8</v>
      </c>
      <c r="AF112" s="1">
        <v>201309</v>
      </c>
      <c r="AG112" s="1">
        <v>18000</v>
      </c>
      <c r="AH112" s="1">
        <v>99.02</v>
      </c>
      <c r="AI112" s="1" t="s">
        <v>9</v>
      </c>
      <c r="AK112" s="1">
        <v>201309</v>
      </c>
      <c r="AL112" s="1">
        <v>18100</v>
      </c>
      <c r="AM112" s="1">
        <v>0.85</v>
      </c>
      <c r="AN112" s="1" t="s">
        <v>8</v>
      </c>
      <c r="AP112" s="1">
        <v>201308</v>
      </c>
      <c r="AQ112" s="1">
        <v>12300</v>
      </c>
      <c r="AR112" s="1">
        <v>8.36</v>
      </c>
      <c r="AS112" s="1" t="s">
        <v>8</v>
      </c>
      <c r="AU112" s="1">
        <v>201308</v>
      </c>
      <c r="AV112" s="1">
        <v>12500</v>
      </c>
      <c r="AW112" s="1">
        <v>5.39</v>
      </c>
      <c r="AX112" s="1" t="s">
        <v>8</v>
      </c>
      <c r="AZ112" s="1">
        <v>201308</v>
      </c>
      <c r="BA112" s="1">
        <v>12201</v>
      </c>
      <c r="BB112" s="1">
        <v>129881</v>
      </c>
      <c r="BC112" s="1" t="s">
        <v>224</v>
      </c>
      <c r="BE112" s="1">
        <v>201308</v>
      </c>
      <c r="BF112" s="1">
        <v>12401</v>
      </c>
      <c r="BG112" s="1">
        <v>349120</v>
      </c>
      <c r="BH112" s="1" t="s">
        <v>224</v>
      </c>
      <c r="BK112" s="1">
        <v>201310</v>
      </c>
      <c r="BL112" s="1">
        <v>16600</v>
      </c>
      <c r="BM112" s="1">
        <v>1.875</v>
      </c>
      <c r="BN112" s="1" t="s">
        <v>8</v>
      </c>
      <c r="BP112" s="1">
        <v>201308</v>
      </c>
      <c r="BQ112" s="1">
        <v>19400</v>
      </c>
      <c r="BR112" s="1">
        <v>4.33</v>
      </c>
      <c r="BS112" s="1" t="s">
        <v>8</v>
      </c>
      <c r="BU112" s="1">
        <v>201310</v>
      </c>
      <c r="BV112" s="1" t="s">
        <v>577</v>
      </c>
      <c r="BW112" s="1">
        <v>22</v>
      </c>
      <c r="BX112" s="6" t="s">
        <v>466</v>
      </c>
    </row>
    <row r="113" spans="1:76">
      <c r="A113" s="1">
        <v>20200925</v>
      </c>
      <c r="B113" s="1">
        <v>983364347</v>
      </c>
      <c r="D113" s="1">
        <v>201309</v>
      </c>
      <c r="E113" s="1">
        <v>1564371031</v>
      </c>
      <c r="G113" s="1">
        <v>199606</v>
      </c>
      <c r="H113" s="1">
        <v>19600</v>
      </c>
      <c r="I113" s="1">
        <v>5.75</v>
      </c>
      <c r="J113" s="1" t="s">
        <v>8</v>
      </c>
      <c r="L113" s="1">
        <v>199606</v>
      </c>
      <c r="M113" s="1">
        <v>19700</v>
      </c>
      <c r="N113" s="1">
        <v>72003</v>
      </c>
      <c r="O113" s="1" t="s">
        <v>11</v>
      </c>
      <c r="Q113" s="1">
        <v>199606</v>
      </c>
      <c r="R113" s="1">
        <v>19750</v>
      </c>
      <c r="S113" s="1">
        <v>3362</v>
      </c>
      <c r="T113" s="1" t="s">
        <v>12</v>
      </c>
      <c r="V113" s="1">
        <v>201308</v>
      </c>
      <c r="W113" s="1">
        <v>18200</v>
      </c>
      <c r="X113" s="1">
        <v>113.75</v>
      </c>
      <c r="Y113" s="1" t="s">
        <v>9</v>
      </c>
      <c r="AA113" s="1">
        <v>201308</v>
      </c>
      <c r="AB113" s="1">
        <v>18201</v>
      </c>
      <c r="AC113" s="1">
        <v>-2.82</v>
      </c>
      <c r="AD113" s="1" t="s">
        <v>8</v>
      </c>
      <c r="AF113" s="1">
        <v>201308</v>
      </c>
      <c r="AG113" s="1">
        <v>18000</v>
      </c>
      <c r="AH113" s="1">
        <v>97.74</v>
      </c>
      <c r="AI113" s="1" t="s">
        <v>9</v>
      </c>
      <c r="AK113" s="1">
        <v>201308</v>
      </c>
      <c r="AL113" s="1">
        <v>18100</v>
      </c>
      <c r="AM113" s="1">
        <v>-0.78</v>
      </c>
      <c r="AN113" s="1" t="s">
        <v>8</v>
      </c>
      <c r="AP113" s="1">
        <v>201307</v>
      </c>
      <c r="AQ113" s="1">
        <v>12300</v>
      </c>
      <c r="AR113" s="1">
        <v>8.74</v>
      </c>
      <c r="AS113" s="1" t="s">
        <v>8</v>
      </c>
      <c r="AU113" s="1">
        <v>201307</v>
      </c>
      <c r="AV113" s="1">
        <v>12500</v>
      </c>
      <c r="AW113" s="1">
        <v>5.82</v>
      </c>
      <c r="AX113" s="1" t="s">
        <v>8</v>
      </c>
      <c r="AZ113" s="1">
        <v>201307</v>
      </c>
      <c r="BA113" s="1">
        <v>12201</v>
      </c>
      <c r="BB113" s="1">
        <v>128229</v>
      </c>
      <c r="BC113" s="1" t="s">
        <v>224</v>
      </c>
      <c r="BE113" s="1">
        <v>201307</v>
      </c>
      <c r="BF113" s="1">
        <v>12401</v>
      </c>
      <c r="BG113" s="1">
        <v>346991</v>
      </c>
      <c r="BH113" s="1" t="s">
        <v>224</v>
      </c>
      <c r="BK113" s="1">
        <v>201309</v>
      </c>
      <c r="BL113" s="1">
        <v>16600</v>
      </c>
      <c r="BM113" s="1">
        <v>1.875</v>
      </c>
      <c r="BN113" s="1" t="s">
        <v>8</v>
      </c>
      <c r="BP113" s="1">
        <v>201307</v>
      </c>
      <c r="BQ113" s="1">
        <v>19400</v>
      </c>
      <c r="BR113" s="1">
        <v>4.25</v>
      </c>
      <c r="BS113" s="1" t="s">
        <v>8</v>
      </c>
      <c r="BU113" s="1">
        <v>201309</v>
      </c>
      <c r="BV113" s="1" t="s">
        <v>578</v>
      </c>
      <c r="BW113" s="1">
        <v>20</v>
      </c>
      <c r="BX113" s="6" t="s">
        <v>466</v>
      </c>
    </row>
    <row r="114" spans="1:76">
      <c r="A114" s="1">
        <v>20200918</v>
      </c>
      <c r="B114" s="1">
        <v>974157412</v>
      </c>
      <c r="D114" s="1">
        <v>201308</v>
      </c>
      <c r="E114" s="1">
        <v>1621127826</v>
      </c>
      <c r="G114" s="1">
        <v>199603</v>
      </c>
      <c r="H114" s="1">
        <v>19600</v>
      </c>
      <c r="I114" s="1">
        <v>5.77</v>
      </c>
      <c r="J114" s="1" t="s">
        <v>8</v>
      </c>
      <c r="L114" s="1">
        <v>199603</v>
      </c>
      <c r="M114" s="1">
        <v>19700</v>
      </c>
      <c r="N114" s="1">
        <v>70306</v>
      </c>
      <c r="O114" s="1" t="s">
        <v>11</v>
      </c>
      <c r="Q114" s="1">
        <v>199603</v>
      </c>
      <c r="R114" s="1">
        <v>19750</v>
      </c>
      <c r="S114" s="1">
        <v>3288</v>
      </c>
      <c r="T114" s="1" t="s">
        <v>12</v>
      </c>
      <c r="V114" s="1">
        <v>201307</v>
      </c>
      <c r="W114" s="1">
        <v>18200</v>
      </c>
      <c r="X114" s="1">
        <v>113.28</v>
      </c>
      <c r="Y114" s="1" t="s">
        <v>9</v>
      </c>
      <c r="AA114" s="1">
        <v>201307</v>
      </c>
      <c r="AB114" s="1">
        <v>18201</v>
      </c>
      <c r="AC114" s="1">
        <v>-2.2000000000000002</v>
      </c>
      <c r="AD114" s="1" t="s">
        <v>8</v>
      </c>
      <c r="AF114" s="1">
        <v>201307</v>
      </c>
      <c r="AG114" s="1">
        <v>18000</v>
      </c>
      <c r="AH114" s="1">
        <v>97.62</v>
      </c>
      <c r="AI114" s="1" t="s">
        <v>9</v>
      </c>
      <c r="AK114" s="1">
        <v>201307</v>
      </c>
      <c r="AL114" s="1">
        <v>18100</v>
      </c>
      <c r="AM114" s="1">
        <v>0.06</v>
      </c>
      <c r="AN114" s="1" t="s">
        <v>8</v>
      </c>
      <c r="AP114" s="1">
        <v>201306</v>
      </c>
      <c r="AQ114" s="1">
        <v>12300</v>
      </c>
      <c r="AR114" s="1">
        <v>8.56</v>
      </c>
      <c r="AS114" s="1" t="s">
        <v>8</v>
      </c>
      <c r="AU114" s="1">
        <v>201306</v>
      </c>
      <c r="AV114" s="1">
        <v>12500</v>
      </c>
      <c r="AW114" s="1">
        <v>5.27</v>
      </c>
      <c r="AX114" s="1" t="s">
        <v>8</v>
      </c>
      <c r="AZ114" s="1">
        <v>201306</v>
      </c>
      <c r="BA114" s="1">
        <v>12201</v>
      </c>
      <c r="BB114" s="1">
        <v>127092</v>
      </c>
      <c r="BC114" s="1" t="s">
        <v>224</v>
      </c>
      <c r="BE114" s="1">
        <v>201306</v>
      </c>
      <c r="BF114" s="1">
        <v>12401</v>
      </c>
      <c r="BG114" s="1">
        <v>344227</v>
      </c>
      <c r="BH114" s="1" t="s">
        <v>224</v>
      </c>
      <c r="BK114" s="1">
        <v>201308</v>
      </c>
      <c r="BL114" s="1">
        <v>16600</v>
      </c>
      <c r="BM114" s="1">
        <v>1.875</v>
      </c>
      <c r="BN114" s="1" t="s">
        <v>8</v>
      </c>
      <c r="BP114" s="1">
        <v>201306</v>
      </c>
      <c r="BQ114" s="1">
        <v>19400</v>
      </c>
      <c r="BR114" s="1">
        <v>4.1399999999999997</v>
      </c>
      <c r="BS114" s="1" t="s">
        <v>8</v>
      </c>
      <c r="BU114" s="1">
        <v>201308</v>
      </c>
      <c r="BV114" s="1" t="s">
        <v>579</v>
      </c>
      <c r="BW114" s="1">
        <v>21</v>
      </c>
      <c r="BX114" s="6" t="s">
        <v>466</v>
      </c>
    </row>
    <row r="115" spans="1:76">
      <c r="A115" s="1">
        <v>20200911</v>
      </c>
      <c r="B115" s="1">
        <v>1036000980</v>
      </c>
      <c r="D115" s="1">
        <v>201307</v>
      </c>
      <c r="E115" s="1">
        <v>1940276582</v>
      </c>
      <c r="G115" s="1">
        <v>199512</v>
      </c>
      <c r="H115" s="1">
        <v>19600</v>
      </c>
      <c r="I115" s="1">
        <v>5.15</v>
      </c>
      <c r="J115" s="1" t="s">
        <v>8</v>
      </c>
      <c r="L115" s="1">
        <v>199512</v>
      </c>
      <c r="M115" s="1">
        <v>19700</v>
      </c>
      <c r="N115" s="1">
        <v>72365</v>
      </c>
      <c r="O115" s="1" t="s">
        <v>11</v>
      </c>
      <c r="Q115" s="1">
        <v>199512</v>
      </c>
      <c r="R115" s="1">
        <v>19750</v>
      </c>
      <c r="S115" s="1">
        <v>3392</v>
      </c>
      <c r="T115" s="1" t="s">
        <v>12</v>
      </c>
      <c r="V115" s="1">
        <v>201306</v>
      </c>
      <c r="W115" s="1">
        <v>18200</v>
      </c>
      <c r="X115" s="1">
        <v>113.43</v>
      </c>
      <c r="Y115" s="1" t="s">
        <v>9</v>
      </c>
      <c r="AA115" s="1">
        <v>201306</v>
      </c>
      <c r="AB115" s="1">
        <v>18201</v>
      </c>
      <c r="AC115" s="1">
        <v>-2.1</v>
      </c>
      <c r="AD115" s="1" t="s">
        <v>8</v>
      </c>
      <c r="AF115" s="1">
        <v>201306</v>
      </c>
      <c r="AG115" s="1">
        <v>18000</v>
      </c>
      <c r="AH115" s="1">
        <v>97.77</v>
      </c>
      <c r="AI115" s="1" t="s">
        <v>9</v>
      </c>
      <c r="AK115" s="1">
        <v>201306</v>
      </c>
      <c r="AL115" s="1">
        <v>18100</v>
      </c>
      <c r="AM115" s="1">
        <v>0.6</v>
      </c>
      <c r="AN115" s="1" t="s">
        <v>8</v>
      </c>
      <c r="AP115" s="1">
        <v>201305</v>
      </c>
      <c r="AQ115" s="1">
        <v>12300</v>
      </c>
      <c r="AR115" s="1">
        <v>7.53</v>
      </c>
      <c r="AS115" s="1" t="s">
        <v>8</v>
      </c>
      <c r="AU115" s="1">
        <v>201305</v>
      </c>
      <c r="AV115" s="1">
        <v>12500</v>
      </c>
      <c r="AW115" s="1">
        <v>4.58</v>
      </c>
      <c r="AX115" s="1" t="s">
        <v>8</v>
      </c>
      <c r="AZ115" s="1">
        <v>201305</v>
      </c>
      <c r="BA115" s="1">
        <v>12201</v>
      </c>
      <c r="BB115" s="1">
        <v>126810</v>
      </c>
      <c r="BC115" s="1" t="s">
        <v>224</v>
      </c>
      <c r="BE115" s="1">
        <v>201305</v>
      </c>
      <c r="BF115" s="1">
        <v>12401</v>
      </c>
      <c r="BG115" s="1">
        <v>343915</v>
      </c>
      <c r="BH115" s="1" t="s">
        <v>224</v>
      </c>
      <c r="BK115" s="1">
        <v>201307</v>
      </c>
      <c r="BL115" s="1">
        <v>16600</v>
      </c>
      <c r="BM115" s="1">
        <v>1.875</v>
      </c>
      <c r="BN115" s="1" t="s">
        <v>8</v>
      </c>
      <c r="BP115" s="1">
        <v>201305</v>
      </c>
      <c r="BQ115" s="1">
        <v>19400</v>
      </c>
      <c r="BR115" s="1">
        <v>4.0599999999999996</v>
      </c>
      <c r="BS115" s="1" t="s">
        <v>8</v>
      </c>
      <c r="BU115" s="1">
        <v>201307</v>
      </c>
      <c r="BV115" s="1" t="s">
        <v>580</v>
      </c>
      <c r="BW115" s="1">
        <v>23</v>
      </c>
      <c r="BX115" s="6" t="s">
        <v>466</v>
      </c>
    </row>
    <row r="116" spans="1:76">
      <c r="A116" s="1">
        <v>20200904</v>
      </c>
      <c r="B116" s="1">
        <v>1167242348</v>
      </c>
      <c r="D116" s="1">
        <v>201306</v>
      </c>
      <c r="E116" s="1">
        <v>1536518346</v>
      </c>
      <c r="G116" s="1">
        <v>199509</v>
      </c>
      <c r="H116" s="1">
        <v>19600</v>
      </c>
      <c r="I116" s="1">
        <v>6.97</v>
      </c>
      <c r="J116" s="1" t="s">
        <v>8</v>
      </c>
      <c r="L116" s="1">
        <v>199509</v>
      </c>
      <c r="M116" s="1">
        <v>19700</v>
      </c>
      <c r="N116" s="1">
        <v>68662</v>
      </c>
      <c r="O116" s="1" t="s">
        <v>11</v>
      </c>
      <c r="Q116" s="1">
        <v>199509</v>
      </c>
      <c r="R116" s="1">
        <v>19750</v>
      </c>
      <c r="S116" s="1">
        <v>3225</v>
      </c>
      <c r="T116" s="1" t="s">
        <v>12</v>
      </c>
      <c r="V116" s="1">
        <v>201305</v>
      </c>
      <c r="W116" s="1">
        <v>18200</v>
      </c>
      <c r="X116" s="1">
        <v>112.96</v>
      </c>
      <c r="Y116" s="1" t="s">
        <v>9</v>
      </c>
      <c r="AA116" s="1">
        <v>201305</v>
      </c>
      <c r="AB116" s="1">
        <v>18201</v>
      </c>
      <c r="AC116" s="1">
        <v>-3.54</v>
      </c>
      <c r="AD116" s="1" t="s">
        <v>8</v>
      </c>
      <c r="AF116" s="1">
        <v>201305</v>
      </c>
      <c r="AG116" s="1">
        <v>18000</v>
      </c>
      <c r="AH116" s="1">
        <v>97.28</v>
      </c>
      <c r="AI116" s="1" t="s">
        <v>9</v>
      </c>
      <c r="AK116" s="1">
        <v>201305</v>
      </c>
      <c r="AL116" s="1">
        <v>18100</v>
      </c>
      <c r="AM116" s="1">
        <v>0.74</v>
      </c>
      <c r="AN116" s="1" t="s">
        <v>8</v>
      </c>
      <c r="AP116" s="1">
        <v>201304</v>
      </c>
      <c r="AQ116" s="1">
        <v>12300</v>
      </c>
      <c r="AR116" s="1">
        <v>6.49</v>
      </c>
      <c r="AS116" s="1" t="s">
        <v>8</v>
      </c>
      <c r="AU116" s="1">
        <v>201304</v>
      </c>
      <c r="AV116" s="1">
        <v>12500</v>
      </c>
      <c r="AW116" s="1">
        <v>4.08</v>
      </c>
      <c r="AX116" s="1" t="s">
        <v>8</v>
      </c>
      <c r="AZ116" s="1">
        <v>201304</v>
      </c>
      <c r="BA116" s="1">
        <v>12201</v>
      </c>
      <c r="BB116" s="1">
        <v>125567</v>
      </c>
      <c r="BC116" s="1" t="s">
        <v>224</v>
      </c>
      <c r="BE116" s="1">
        <v>201304</v>
      </c>
      <c r="BF116" s="1">
        <v>12401</v>
      </c>
      <c r="BG116" s="1">
        <v>341946</v>
      </c>
      <c r="BH116" s="1" t="s">
        <v>224</v>
      </c>
      <c r="BK116" s="1">
        <v>201306</v>
      </c>
      <c r="BL116" s="1">
        <v>16600</v>
      </c>
      <c r="BM116" s="1">
        <v>1.875</v>
      </c>
      <c r="BN116" s="1" t="s">
        <v>8</v>
      </c>
      <c r="BP116" s="1">
        <v>201304</v>
      </c>
      <c r="BQ116" s="1">
        <v>19400</v>
      </c>
      <c r="BR116" s="1">
        <v>4.07</v>
      </c>
      <c r="BS116" s="1" t="s">
        <v>8</v>
      </c>
      <c r="BU116" s="1">
        <v>201306</v>
      </c>
      <c r="BV116" s="1" t="s">
        <v>581</v>
      </c>
      <c r="BW116" s="1">
        <v>19</v>
      </c>
      <c r="BX116" s="6" t="s">
        <v>466</v>
      </c>
    </row>
    <row r="117" spans="1:76">
      <c r="A117" s="1">
        <v>20200828</v>
      </c>
      <c r="B117" s="1">
        <v>1014531513</v>
      </c>
      <c r="D117" s="1">
        <v>201305</v>
      </c>
      <c r="E117" s="1">
        <v>1886398556</v>
      </c>
      <c r="G117" s="1">
        <v>199506</v>
      </c>
      <c r="H117" s="1">
        <v>19600</v>
      </c>
      <c r="I117" s="1">
        <v>6.47</v>
      </c>
      <c r="J117" s="1" t="s">
        <v>8</v>
      </c>
      <c r="L117" s="1">
        <v>199506</v>
      </c>
      <c r="M117" s="1">
        <v>19700</v>
      </c>
      <c r="N117" s="1">
        <v>70754</v>
      </c>
      <c r="O117" s="1" t="s">
        <v>11</v>
      </c>
      <c r="Q117" s="1">
        <v>199506</v>
      </c>
      <c r="R117" s="1">
        <v>19750</v>
      </c>
      <c r="S117" s="1">
        <v>3331</v>
      </c>
      <c r="T117" s="1" t="s">
        <v>12</v>
      </c>
      <c r="V117" s="1">
        <v>201304</v>
      </c>
      <c r="W117" s="1">
        <v>18200</v>
      </c>
      <c r="X117" s="1">
        <v>114.05</v>
      </c>
      <c r="Y117" s="1" t="s">
        <v>9</v>
      </c>
      <c r="AA117" s="1">
        <v>201304</v>
      </c>
      <c r="AB117" s="1">
        <v>18201</v>
      </c>
      <c r="AC117" s="1">
        <v>-3.74</v>
      </c>
      <c r="AD117" s="1" t="s">
        <v>8</v>
      </c>
      <c r="AF117" s="1">
        <v>201304</v>
      </c>
      <c r="AG117" s="1">
        <v>18000</v>
      </c>
      <c r="AH117" s="1">
        <v>97.1</v>
      </c>
      <c r="AI117" s="1" t="s">
        <v>9</v>
      </c>
      <c r="AK117" s="1">
        <v>201304</v>
      </c>
      <c r="AL117" s="1">
        <v>18100</v>
      </c>
      <c r="AM117" s="1">
        <v>1.05</v>
      </c>
      <c r="AN117" s="1" t="s">
        <v>8</v>
      </c>
      <c r="AP117" s="1">
        <v>201303</v>
      </c>
      <c r="AQ117" s="1">
        <v>12300</v>
      </c>
      <c r="AR117" s="1">
        <v>6.36</v>
      </c>
      <c r="AS117" s="1" t="s">
        <v>8</v>
      </c>
      <c r="AU117" s="1">
        <v>201303</v>
      </c>
      <c r="AV117" s="1">
        <v>12500</v>
      </c>
      <c r="AW117" s="1">
        <v>3.86</v>
      </c>
      <c r="AX117" s="1" t="s">
        <v>8</v>
      </c>
      <c r="AZ117" s="1">
        <v>201303</v>
      </c>
      <c r="BA117" s="1">
        <v>12201</v>
      </c>
      <c r="BB117" s="1">
        <v>125956</v>
      </c>
      <c r="BC117" s="1" t="s">
        <v>224</v>
      </c>
      <c r="BE117" s="1">
        <v>201303</v>
      </c>
      <c r="BF117" s="1">
        <v>12401</v>
      </c>
      <c r="BG117" s="1">
        <v>342012</v>
      </c>
      <c r="BH117" s="1" t="s">
        <v>224</v>
      </c>
      <c r="BK117" s="1">
        <v>201305</v>
      </c>
      <c r="BL117" s="1">
        <v>16600</v>
      </c>
      <c r="BM117" s="1">
        <v>1.875</v>
      </c>
      <c r="BN117" s="1" t="s">
        <v>8</v>
      </c>
      <c r="BP117" s="1">
        <v>201303</v>
      </c>
      <c r="BQ117" s="1">
        <v>19400</v>
      </c>
      <c r="BR117" s="1">
        <v>4.17</v>
      </c>
      <c r="BS117" s="1" t="s">
        <v>8</v>
      </c>
      <c r="BU117" s="1">
        <v>201305</v>
      </c>
      <c r="BV117" s="1" t="s">
        <v>582</v>
      </c>
      <c r="BW117" s="1">
        <v>22</v>
      </c>
      <c r="BX117" s="6" t="s">
        <v>466</v>
      </c>
    </row>
    <row r="118" spans="1:76">
      <c r="A118" s="1">
        <v>20200821</v>
      </c>
      <c r="B118" s="1">
        <v>1307743661</v>
      </c>
      <c r="D118" s="1">
        <v>201304</v>
      </c>
      <c r="E118" s="1">
        <v>1506331631</v>
      </c>
      <c r="G118" s="1">
        <v>199503</v>
      </c>
      <c r="H118" s="1">
        <v>19600</v>
      </c>
      <c r="I118" s="1">
        <v>7.54</v>
      </c>
      <c r="J118" s="1" t="s">
        <v>8</v>
      </c>
      <c r="L118" s="1">
        <v>199503</v>
      </c>
      <c r="M118" s="1">
        <v>19700</v>
      </c>
      <c r="N118" s="1">
        <v>67232</v>
      </c>
      <c r="O118" s="1" t="s">
        <v>11</v>
      </c>
      <c r="Q118" s="1">
        <v>199503</v>
      </c>
      <c r="R118" s="1">
        <v>19750</v>
      </c>
      <c r="S118" s="1">
        <v>3171</v>
      </c>
      <c r="T118" s="1" t="s">
        <v>12</v>
      </c>
      <c r="V118" s="1">
        <v>201303</v>
      </c>
      <c r="W118" s="1">
        <v>18200</v>
      </c>
      <c r="X118" s="1">
        <v>114.88</v>
      </c>
      <c r="Y118" s="1" t="s">
        <v>9</v>
      </c>
      <c r="AA118" s="1">
        <v>201303</v>
      </c>
      <c r="AB118" s="1">
        <v>18201</v>
      </c>
      <c r="AC118" s="1">
        <v>-3.09</v>
      </c>
      <c r="AD118" s="1" t="s">
        <v>8</v>
      </c>
      <c r="AF118" s="1">
        <v>201303</v>
      </c>
      <c r="AG118" s="1">
        <v>18000</v>
      </c>
      <c r="AH118" s="1">
        <v>96.5</v>
      </c>
      <c r="AI118" s="1" t="s">
        <v>9</v>
      </c>
      <c r="AK118" s="1">
        <v>201303</v>
      </c>
      <c r="AL118" s="1">
        <v>18100</v>
      </c>
      <c r="AM118" s="1">
        <v>1.35</v>
      </c>
      <c r="AN118" s="1" t="s">
        <v>8</v>
      </c>
      <c r="AP118" s="1">
        <v>201302</v>
      </c>
      <c r="AQ118" s="1">
        <v>12300</v>
      </c>
      <c r="AR118" s="1">
        <v>5.83</v>
      </c>
      <c r="AS118" s="1" t="s">
        <v>8</v>
      </c>
      <c r="AU118" s="1">
        <v>201302</v>
      </c>
      <c r="AV118" s="1">
        <v>12500</v>
      </c>
      <c r="AW118" s="1">
        <v>3.74</v>
      </c>
      <c r="AX118" s="1" t="s">
        <v>8</v>
      </c>
      <c r="AZ118" s="1">
        <v>201302</v>
      </c>
      <c r="BA118" s="1">
        <v>12201</v>
      </c>
      <c r="BB118" s="1">
        <v>126342</v>
      </c>
      <c r="BC118" s="1" t="s">
        <v>224</v>
      </c>
      <c r="BE118" s="1">
        <v>201302</v>
      </c>
      <c r="BF118" s="1">
        <v>12401</v>
      </c>
      <c r="BG118" s="1">
        <v>341370</v>
      </c>
      <c r="BH118" s="1" t="s">
        <v>224</v>
      </c>
      <c r="BK118" s="1">
        <v>201304</v>
      </c>
      <c r="BL118" s="1">
        <v>16600</v>
      </c>
      <c r="BM118" s="1">
        <v>1.875</v>
      </c>
      <c r="BN118" s="1" t="s">
        <v>8</v>
      </c>
      <c r="BP118" s="1">
        <v>201302</v>
      </c>
      <c r="BQ118" s="1">
        <v>19400</v>
      </c>
      <c r="BR118" s="1">
        <v>4.24</v>
      </c>
      <c r="BS118" s="1" t="s">
        <v>8</v>
      </c>
      <c r="BU118" s="1">
        <v>201304</v>
      </c>
      <c r="BV118" s="1" t="s">
        <v>583</v>
      </c>
      <c r="BW118" s="1">
        <v>20</v>
      </c>
      <c r="BX118" s="6" t="s">
        <v>466</v>
      </c>
    </row>
    <row r="119" spans="1:76">
      <c r="A119" s="1">
        <v>20200814</v>
      </c>
      <c r="B119" s="1">
        <v>1096018129</v>
      </c>
      <c r="D119" s="1">
        <v>201303</v>
      </c>
      <c r="E119" s="1">
        <v>1659408571</v>
      </c>
      <c r="G119" s="1">
        <v>199412</v>
      </c>
      <c r="H119" s="1">
        <v>19600</v>
      </c>
      <c r="I119" s="1">
        <v>9.1999999999999993</v>
      </c>
      <c r="J119" s="1" t="s">
        <v>8</v>
      </c>
      <c r="L119" s="1">
        <v>199412</v>
      </c>
      <c r="M119" s="1">
        <v>19700</v>
      </c>
      <c r="N119" s="1">
        <v>68255</v>
      </c>
      <c r="O119" s="1" t="s">
        <v>11</v>
      </c>
      <c r="Q119" s="1">
        <v>199412</v>
      </c>
      <c r="R119" s="1">
        <v>19750</v>
      </c>
      <c r="S119" s="1">
        <v>3225</v>
      </c>
      <c r="T119" s="1" t="s">
        <v>12</v>
      </c>
      <c r="V119" s="1">
        <v>201302</v>
      </c>
      <c r="W119" s="1">
        <v>18200</v>
      </c>
      <c r="X119" s="1">
        <v>115.4</v>
      </c>
      <c r="Y119" s="1" t="s">
        <v>9</v>
      </c>
      <c r="AA119" s="1">
        <v>201302</v>
      </c>
      <c r="AB119" s="1">
        <v>18201</v>
      </c>
      <c r="AC119" s="1">
        <v>-2.2799999999999998</v>
      </c>
      <c r="AD119" s="1" t="s">
        <v>8</v>
      </c>
      <c r="AF119" s="1">
        <v>201302</v>
      </c>
      <c r="AG119" s="1">
        <v>18000</v>
      </c>
      <c r="AH119" s="1">
        <v>97.91</v>
      </c>
      <c r="AI119" s="1" t="s">
        <v>9</v>
      </c>
      <c r="AK119" s="1">
        <v>201302</v>
      </c>
      <c r="AL119" s="1">
        <v>18100</v>
      </c>
      <c r="AM119" s="1">
        <v>2.97</v>
      </c>
      <c r="AN119" s="1" t="s">
        <v>8</v>
      </c>
      <c r="AP119" s="1">
        <v>201301</v>
      </c>
      <c r="AQ119" s="1">
        <v>12300</v>
      </c>
      <c r="AR119" s="1">
        <v>4.46</v>
      </c>
      <c r="AS119" s="1" t="s">
        <v>8</v>
      </c>
      <c r="AU119" s="1">
        <v>201301</v>
      </c>
      <c r="AV119" s="1">
        <v>12500</v>
      </c>
      <c r="AW119" s="1">
        <v>2.9</v>
      </c>
      <c r="AX119" s="1" t="s">
        <v>8</v>
      </c>
      <c r="AZ119" s="1">
        <v>201301</v>
      </c>
      <c r="BA119" s="1">
        <v>12201</v>
      </c>
      <c r="BB119" s="1">
        <v>124079</v>
      </c>
      <c r="BC119" s="1" t="s">
        <v>224</v>
      </c>
      <c r="BE119" s="1">
        <v>201301</v>
      </c>
      <c r="BF119" s="1">
        <v>12401</v>
      </c>
      <c r="BG119" s="1">
        <v>337350</v>
      </c>
      <c r="BH119" s="1" t="s">
        <v>224</v>
      </c>
      <c r="BK119" s="1">
        <v>201303</v>
      </c>
      <c r="BL119" s="1">
        <v>16600</v>
      </c>
      <c r="BM119" s="1">
        <v>1.875</v>
      </c>
      <c r="BN119" s="1" t="s">
        <v>8</v>
      </c>
      <c r="BP119" s="1">
        <v>201301</v>
      </c>
      <c r="BQ119" s="1">
        <v>19400</v>
      </c>
      <c r="BR119" s="1">
        <v>4.16</v>
      </c>
      <c r="BS119" s="1" t="s">
        <v>8</v>
      </c>
      <c r="BU119" s="1">
        <v>201303</v>
      </c>
      <c r="BV119" s="1" t="s">
        <v>584</v>
      </c>
      <c r="BW119" s="1">
        <v>21</v>
      </c>
      <c r="BX119" s="6" t="s">
        <v>466</v>
      </c>
    </row>
    <row r="120" spans="1:76">
      <c r="A120" s="1">
        <v>20200807</v>
      </c>
      <c r="B120" s="1">
        <v>1189981770</v>
      </c>
      <c r="D120" s="1">
        <v>201302</v>
      </c>
      <c r="E120" s="1">
        <v>1059552355</v>
      </c>
      <c r="G120" s="1">
        <v>199409</v>
      </c>
      <c r="H120" s="1">
        <v>19600</v>
      </c>
      <c r="I120" s="1">
        <v>6.99</v>
      </c>
      <c r="J120" s="1" t="s">
        <v>8</v>
      </c>
      <c r="L120" s="1">
        <v>199409</v>
      </c>
      <c r="M120" s="1">
        <v>19700</v>
      </c>
      <c r="N120" s="1">
        <v>63914</v>
      </c>
      <c r="O120" s="1" t="s">
        <v>11</v>
      </c>
      <c r="Q120" s="1">
        <v>199409</v>
      </c>
      <c r="R120" s="1">
        <v>19750</v>
      </c>
      <c r="S120" s="1">
        <v>3028</v>
      </c>
      <c r="T120" s="1" t="s">
        <v>12</v>
      </c>
      <c r="V120" s="1">
        <v>201301</v>
      </c>
      <c r="W120" s="1">
        <v>18200</v>
      </c>
      <c r="X120" s="1">
        <v>113.77</v>
      </c>
      <c r="Y120" s="1" t="s">
        <v>9</v>
      </c>
      <c r="AA120" s="1">
        <v>201301</v>
      </c>
      <c r="AB120" s="1">
        <v>18201</v>
      </c>
      <c r="AC120" s="1">
        <v>-3.83</v>
      </c>
      <c r="AD120" s="1" t="s">
        <v>8</v>
      </c>
      <c r="AF120" s="1">
        <v>201301</v>
      </c>
      <c r="AG120" s="1">
        <v>18000</v>
      </c>
      <c r="AH120" s="1">
        <v>97.45</v>
      </c>
      <c r="AI120" s="1" t="s">
        <v>9</v>
      </c>
      <c r="AK120" s="1">
        <v>201301</v>
      </c>
      <c r="AL120" s="1">
        <v>18100</v>
      </c>
      <c r="AM120" s="1">
        <v>1.1200000000000001</v>
      </c>
      <c r="AN120" s="1" t="s">
        <v>8</v>
      </c>
      <c r="AP120" s="1">
        <v>201212</v>
      </c>
      <c r="AQ120" s="1">
        <v>12300</v>
      </c>
      <c r="AR120" s="1">
        <v>4.97</v>
      </c>
      <c r="AS120" s="1" t="s">
        <v>8</v>
      </c>
      <c r="AU120" s="1">
        <v>201212</v>
      </c>
      <c r="AV120" s="1">
        <v>12500</v>
      </c>
      <c r="AW120" s="1">
        <v>3.46</v>
      </c>
      <c r="AX120" s="1" t="s">
        <v>8</v>
      </c>
      <c r="AZ120" s="1">
        <v>201212</v>
      </c>
      <c r="BA120" s="1">
        <v>12201</v>
      </c>
      <c r="BB120" s="1">
        <v>122344</v>
      </c>
      <c r="BC120" s="1" t="s">
        <v>224</v>
      </c>
      <c r="BE120" s="1">
        <v>201212</v>
      </c>
      <c r="BF120" s="1">
        <v>12401</v>
      </c>
      <c r="BG120" s="1">
        <v>334790</v>
      </c>
      <c r="BH120" s="1" t="s">
        <v>224</v>
      </c>
      <c r="BK120" s="1">
        <v>201302</v>
      </c>
      <c r="BL120" s="1">
        <v>16600</v>
      </c>
      <c r="BM120" s="1">
        <v>1.875</v>
      </c>
      <c r="BN120" s="1" t="s">
        <v>8</v>
      </c>
      <c r="BP120" s="1">
        <v>201212</v>
      </c>
      <c r="BQ120" s="1">
        <v>19400</v>
      </c>
      <c r="BR120" s="1">
        <v>4.18</v>
      </c>
      <c r="BS120" s="1" t="s">
        <v>8</v>
      </c>
      <c r="BU120" s="1">
        <v>201302</v>
      </c>
      <c r="BV120" s="1" t="s">
        <v>585</v>
      </c>
      <c r="BW120" s="1">
        <v>13</v>
      </c>
      <c r="BX120" s="6" t="s">
        <v>466</v>
      </c>
    </row>
    <row r="121" spans="1:76">
      <c r="A121" s="1">
        <v>20200731</v>
      </c>
      <c r="B121" s="1">
        <v>1252899159</v>
      </c>
      <c r="D121" s="1">
        <v>201301</v>
      </c>
      <c r="E121" s="1">
        <v>1780140828</v>
      </c>
      <c r="G121" s="1">
        <v>199406</v>
      </c>
      <c r="H121" s="1">
        <v>19600</v>
      </c>
      <c r="I121" s="1">
        <v>7.7</v>
      </c>
      <c r="J121" s="1" t="s">
        <v>8</v>
      </c>
      <c r="L121" s="1">
        <v>199406</v>
      </c>
      <c r="M121" s="1">
        <v>19700</v>
      </c>
      <c r="N121" s="1">
        <v>62542</v>
      </c>
      <c r="O121" s="1" t="s">
        <v>11</v>
      </c>
      <c r="Q121" s="1">
        <v>199406</v>
      </c>
      <c r="R121" s="1">
        <v>19750</v>
      </c>
      <c r="S121" s="1">
        <v>2970</v>
      </c>
      <c r="T121" s="1" t="s">
        <v>12</v>
      </c>
      <c r="V121" s="1">
        <v>201212</v>
      </c>
      <c r="W121" s="1">
        <v>18200</v>
      </c>
      <c r="X121" s="1">
        <v>113.55</v>
      </c>
      <c r="Y121" s="1" t="s">
        <v>9</v>
      </c>
      <c r="AA121" s="1">
        <v>201212</v>
      </c>
      <c r="AB121" s="1">
        <v>18201</v>
      </c>
      <c r="AC121" s="1">
        <v>-3.95</v>
      </c>
      <c r="AD121" s="1" t="s">
        <v>8</v>
      </c>
      <c r="AF121" s="1">
        <v>201212</v>
      </c>
      <c r="AG121" s="1">
        <v>18000</v>
      </c>
      <c r="AH121" s="1">
        <v>97.62</v>
      </c>
      <c r="AI121" s="1" t="s">
        <v>9</v>
      </c>
      <c r="AK121" s="1">
        <v>201212</v>
      </c>
      <c r="AL121" s="1">
        <v>18100</v>
      </c>
      <c r="AM121" s="1">
        <v>1.61</v>
      </c>
      <c r="AN121" s="1" t="s">
        <v>8</v>
      </c>
      <c r="AP121" s="1">
        <v>201211</v>
      </c>
      <c r="AQ121" s="1">
        <v>12300</v>
      </c>
      <c r="AR121" s="1">
        <v>4.12</v>
      </c>
      <c r="AS121" s="1" t="s">
        <v>8</v>
      </c>
      <c r="AU121" s="1">
        <v>201211</v>
      </c>
      <c r="AV121" s="1">
        <v>12500</v>
      </c>
      <c r="AW121" s="1">
        <v>3.5</v>
      </c>
      <c r="AX121" s="1" t="s">
        <v>8</v>
      </c>
      <c r="AZ121" s="1">
        <v>201211</v>
      </c>
      <c r="BA121" s="1">
        <v>12201</v>
      </c>
      <c r="BB121" s="1">
        <v>120051</v>
      </c>
      <c r="BC121" s="1" t="s">
        <v>224</v>
      </c>
      <c r="BE121" s="1">
        <v>201211</v>
      </c>
      <c r="BF121" s="1">
        <v>12401</v>
      </c>
      <c r="BG121" s="1">
        <v>331933</v>
      </c>
      <c r="BH121" s="1" t="s">
        <v>224</v>
      </c>
      <c r="BK121" s="1">
        <v>201301</v>
      </c>
      <c r="BL121" s="1">
        <v>16600</v>
      </c>
      <c r="BM121" s="1">
        <v>1.875</v>
      </c>
      <c r="BN121" s="1" t="s">
        <v>8</v>
      </c>
      <c r="BP121" s="1">
        <v>201211</v>
      </c>
      <c r="BQ121" s="1">
        <v>19400</v>
      </c>
      <c r="BR121" s="1">
        <v>4.2699999999999996</v>
      </c>
      <c r="BS121" s="1" t="s">
        <v>8</v>
      </c>
      <c r="BU121" s="1">
        <v>201301</v>
      </c>
      <c r="BV121" s="1" t="s">
        <v>586</v>
      </c>
      <c r="BW121" s="1">
        <v>22</v>
      </c>
      <c r="BX121" s="6" t="s">
        <v>466</v>
      </c>
    </row>
    <row r="122" spans="1:76">
      <c r="A122" s="1">
        <v>20200724</v>
      </c>
      <c r="B122" s="1">
        <v>1124893024</v>
      </c>
      <c r="D122" s="1">
        <v>201212</v>
      </c>
      <c r="E122" s="1">
        <v>1687972545</v>
      </c>
      <c r="G122" s="1">
        <v>199403</v>
      </c>
      <c r="H122" s="1">
        <v>19600</v>
      </c>
      <c r="I122" s="1">
        <v>5.99</v>
      </c>
      <c r="J122" s="1" t="s">
        <v>8</v>
      </c>
      <c r="L122" s="1">
        <v>199403</v>
      </c>
      <c r="M122" s="1">
        <v>19700</v>
      </c>
      <c r="N122" s="1">
        <v>61502</v>
      </c>
      <c r="O122" s="1" t="s">
        <v>11</v>
      </c>
      <c r="Q122" s="1">
        <v>199403</v>
      </c>
      <c r="R122" s="1">
        <v>19750</v>
      </c>
      <c r="S122" s="1">
        <v>2927</v>
      </c>
      <c r="T122" s="1" t="s">
        <v>12</v>
      </c>
      <c r="V122" s="1">
        <v>201211</v>
      </c>
      <c r="W122" s="1">
        <v>18200</v>
      </c>
      <c r="X122" s="1">
        <v>113.94</v>
      </c>
      <c r="Y122" s="1" t="s">
        <v>9</v>
      </c>
      <c r="AA122" s="1">
        <v>201211</v>
      </c>
      <c r="AB122" s="1">
        <v>18201</v>
      </c>
      <c r="AC122" s="1">
        <v>-3.91</v>
      </c>
      <c r="AD122" s="1" t="s">
        <v>8</v>
      </c>
      <c r="AF122" s="1">
        <v>201211</v>
      </c>
      <c r="AG122" s="1">
        <v>18000</v>
      </c>
      <c r="AH122" s="1">
        <v>97.38</v>
      </c>
      <c r="AI122" s="1" t="s">
        <v>9</v>
      </c>
      <c r="AK122" s="1">
        <v>201211</v>
      </c>
      <c r="AL122" s="1">
        <v>18100</v>
      </c>
      <c r="AM122" s="1">
        <v>1.59</v>
      </c>
      <c r="AN122" s="1" t="s">
        <v>8</v>
      </c>
      <c r="AP122" s="1">
        <v>201210</v>
      </c>
      <c r="AQ122" s="1">
        <v>12300</v>
      </c>
      <c r="AR122" s="1">
        <v>3.86</v>
      </c>
      <c r="AS122" s="1" t="s">
        <v>8</v>
      </c>
      <c r="AU122" s="1">
        <v>201210</v>
      </c>
      <c r="AV122" s="1">
        <v>12500</v>
      </c>
      <c r="AW122" s="1">
        <v>3.24</v>
      </c>
      <c r="AX122" s="1" t="s">
        <v>8</v>
      </c>
      <c r="AZ122" s="1">
        <v>201210</v>
      </c>
      <c r="BA122" s="1">
        <v>12201</v>
      </c>
      <c r="BB122" s="1">
        <v>119859</v>
      </c>
      <c r="BC122" s="1" t="s">
        <v>224</v>
      </c>
      <c r="BE122" s="1">
        <v>201210</v>
      </c>
      <c r="BF122" s="1">
        <v>12401</v>
      </c>
      <c r="BG122" s="1">
        <v>330970</v>
      </c>
      <c r="BH122" s="1" t="s">
        <v>224</v>
      </c>
      <c r="BK122" s="1">
        <v>201212</v>
      </c>
      <c r="BL122" s="1">
        <v>16600</v>
      </c>
      <c r="BM122" s="1">
        <v>1.875</v>
      </c>
      <c r="BN122" s="1" t="s">
        <v>8</v>
      </c>
      <c r="BP122" s="1">
        <v>201210</v>
      </c>
      <c r="BQ122" s="1">
        <v>19400</v>
      </c>
      <c r="BR122" s="1">
        <v>4.33</v>
      </c>
      <c r="BS122" s="1" t="s">
        <v>8</v>
      </c>
      <c r="BU122" s="1">
        <v>201212</v>
      </c>
      <c r="BV122" s="1" t="s">
        <v>587</v>
      </c>
      <c r="BW122" s="1">
        <v>21</v>
      </c>
      <c r="BX122" s="6" t="s">
        <v>466</v>
      </c>
    </row>
    <row r="123" spans="1:76">
      <c r="A123" s="1">
        <v>20200717</v>
      </c>
      <c r="B123" s="1">
        <v>1056819570</v>
      </c>
      <c r="D123" s="1">
        <v>201211</v>
      </c>
      <c r="E123" s="1">
        <v>1563480785</v>
      </c>
      <c r="G123" s="1">
        <v>199312</v>
      </c>
      <c r="H123" s="1">
        <v>19600</v>
      </c>
      <c r="I123" s="1">
        <v>6.82</v>
      </c>
      <c r="J123" s="1" t="s">
        <v>8</v>
      </c>
      <c r="L123" s="1">
        <v>199312</v>
      </c>
      <c r="M123" s="1">
        <v>19700</v>
      </c>
      <c r="N123" s="1">
        <v>60266</v>
      </c>
      <c r="O123" s="1" t="s">
        <v>11</v>
      </c>
      <c r="Q123" s="1">
        <v>199312</v>
      </c>
      <c r="R123" s="1">
        <v>19750</v>
      </c>
      <c r="S123" s="1">
        <v>2874</v>
      </c>
      <c r="T123" s="1" t="s">
        <v>12</v>
      </c>
      <c r="V123" s="1">
        <v>201210</v>
      </c>
      <c r="W123" s="1">
        <v>18200</v>
      </c>
      <c r="X123" s="1">
        <v>115.09</v>
      </c>
      <c r="Y123" s="1" t="s">
        <v>9</v>
      </c>
      <c r="AA123" s="1">
        <v>201210</v>
      </c>
      <c r="AB123" s="1">
        <v>18201</v>
      </c>
      <c r="AC123" s="1">
        <v>-3.73</v>
      </c>
      <c r="AD123" s="1" t="s">
        <v>8</v>
      </c>
      <c r="AF123" s="1">
        <v>201210</v>
      </c>
      <c r="AG123" s="1">
        <v>18000</v>
      </c>
      <c r="AH123" s="1">
        <v>98.12</v>
      </c>
      <c r="AI123" s="1" t="s">
        <v>9</v>
      </c>
      <c r="AK123" s="1">
        <v>201210</v>
      </c>
      <c r="AL123" s="1">
        <v>18100</v>
      </c>
      <c r="AM123" s="1">
        <v>2.34</v>
      </c>
      <c r="AN123" s="1" t="s">
        <v>8</v>
      </c>
      <c r="AP123" s="1">
        <v>201209</v>
      </c>
      <c r="AQ123" s="1">
        <v>12300</v>
      </c>
      <c r="AR123" s="1">
        <v>3.98</v>
      </c>
      <c r="AS123" s="1" t="s">
        <v>8</v>
      </c>
      <c r="AU123" s="1">
        <v>201209</v>
      </c>
      <c r="AV123" s="1">
        <v>12500</v>
      </c>
      <c r="AW123" s="1">
        <v>3.71</v>
      </c>
      <c r="AX123" s="1" t="s">
        <v>8</v>
      </c>
      <c r="AZ123" s="1">
        <v>201209</v>
      </c>
      <c r="BA123" s="1">
        <v>12201</v>
      </c>
      <c r="BB123" s="1">
        <v>120652</v>
      </c>
      <c r="BC123" s="1" t="s">
        <v>224</v>
      </c>
      <c r="BE123" s="1">
        <v>201209</v>
      </c>
      <c r="BF123" s="1">
        <v>12401</v>
      </c>
      <c r="BG123" s="1">
        <v>331814</v>
      </c>
      <c r="BH123" s="1" t="s">
        <v>224</v>
      </c>
      <c r="BK123" s="1">
        <v>201211</v>
      </c>
      <c r="BL123" s="1">
        <v>16600</v>
      </c>
      <c r="BM123" s="1">
        <v>1.875</v>
      </c>
      <c r="BN123" s="1" t="s">
        <v>8</v>
      </c>
      <c r="BP123" s="1">
        <v>201209</v>
      </c>
      <c r="BQ123" s="1">
        <v>19400</v>
      </c>
      <c r="BR123" s="1">
        <v>4.32</v>
      </c>
      <c r="BS123" s="1" t="s">
        <v>8</v>
      </c>
      <c r="BU123" s="1">
        <v>201211</v>
      </c>
      <c r="BV123" s="1" t="s">
        <v>588</v>
      </c>
      <c r="BW123" s="1">
        <v>22</v>
      </c>
      <c r="BX123" s="6" t="s">
        <v>466</v>
      </c>
    </row>
    <row r="124" spans="1:76">
      <c r="A124" s="1">
        <v>20200710</v>
      </c>
      <c r="B124" s="1">
        <v>1286010476</v>
      </c>
      <c r="D124" s="1">
        <v>201210</v>
      </c>
      <c r="E124" s="1">
        <v>1435830347</v>
      </c>
      <c r="G124" s="1">
        <v>199309</v>
      </c>
      <c r="H124" s="1">
        <v>19600</v>
      </c>
      <c r="I124" s="1">
        <v>6.58</v>
      </c>
      <c r="J124" s="1" t="s">
        <v>8</v>
      </c>
      <c r="L124" s="1">
        <v>199309</v>
      </c>
      <c r="M124" s="1">
        <v>19700</v>
      </c>
      <c r="N124" s="1">
        <v>57731</v>
      </c>
      <c r="O124" s="1" t="s">
        <v>11</v>
      </c>
      <c r="Q124" s="1">
        <v>199309</v>
      </c>
      <c r="R124" s="1">
        <v>19750</v>
      </c>
      <c r="S124" s="1">
        <v>2760</v>
      </c>
      <c r="T124" s="1" t="s">
        <v>12</v>
      </c>
      <c r="V124" s="1">
        <v>201209</v>
      </c>
      <c r="W124" s="1">
        <v>18200</v>
      </c>
      <c r="X124" s="1">
        <v>116.78</v>
      </c>
      <c r="Y124" s="1" t="s">
        <v>9</v>
      </c>
      <c r="AA124" s="1">
        <v>201209</v>
      </c>
      <c r="AB124" s="1">
        <v>18201</v>
      </c>
      <c r="AC124" s="1">
        <v>-2.34</v>
      </c>
      <c r="AD124" s="1" t="s">
        <v>8</v>
      </c>
      <c r="AF124" s="1">
        <v>201209</v>
      </c>
      <c r="AG124" s="1">
        <v>18000</v>
      </c>
      <c r="AH124" s="1">
        <v>98.19</v>
      </c>
      <c r="AI124" s="1" t="s">
        <v>9</v>
      </c>
      <c r="AK124" s="1">
        <v>201209</v>
      </c>
      <c r="AL124" s="1">
        <v>18100</v>
      </c>
      <c r="AM124" s="1">
        <v>2.96</v>
      </c>
      <c r="AN124" s="1" t="s">
        <v>8</v>
      </c>
      <c r="AP124" s="1">
        <v>201208</v>
      </c>
      <c r="AQ124" s="1">
        <v>12300</v>
      </c>
      <c r="AR124" s="1">
        <v>3.15</v>
      </c>
      <c r="AS124" s="1" t="s">
        <v>8</v>
      </c>
      <c r="AU124" s="1">
        <v>201208</v>
      </c>
      <c r="AV124" s="1">
        <v>12500</v>
      </c>
      <c r="AW124" s="1">
        <v>4.3099999999999996</v>
      </c>
      <c r="AX124" s="1" t="s">
        <v>8</v>
      </c>
      <c r="AZ124" s="1">
        <v>201208</v>
      </c>
      <c r="BA124" s="1">
        <v>12201</v>
      </c>
      <c r="BB124" s="1">
        <v>119912</v>
      </c>
      <c r="BC124" s="1" t="s">
        <v>224</v>
      </c>
      <c r="BE124" s="1">
        <v>201208</v>
      </c>
      <c r="BF124" s="1">
        <v>12401</v>
      </c>
      <c r="BG124" s="1">
        <v>331199</v>
      </c>
      <c r="BH124" s="1" t="s">
        <v>224</v>
      </c>
      <c r="BK124" s="1">
        <v>201210</v>
      </c>
      <c r="BL124" s="1">
        <v>16600</v>
      </c>
      <c r="BM124" s="1">
        <v>1.875</v>
      </c>
      <c r="BN124" s="1" t="s">
        <v>8</v>
      </c>
      <c r="BP124" s="1">
        <v>201208</v>
      </c>
      <c r="BQ124" s="1">
        <v>19400</v>
      </c>
      <c r="BR124" s="1">
        <v>4.4000000000000004</v>
      </c>
      <c r="BS124" s="1" t="s">
        <v>8</v>
      </c>
      <c r="BU124" s="1">
        <v>201210</v>
      </c>
      <c r="BV124" s="1" t="s">
        <v>589</v>
      </c>
      <c r="BW124" s="1">
        <v>22</v>
      </c>
      <c r="BX124" s="6" t="s">
        <v>466</v>
      </c>
    </row>
    <row r="125" spans="1:76">
      <c r="A125" s="1">
        <v>20200703</v>
      </c>
      <c r="B125" s="1">
        <v>1009131330</v>
      </c>
      <c r="D125" s="1">
        <v>201209</v>
      </c>
      <c r="E125" s="1">
        <v>1749434491</v>
      </c>
      <c r="G125" s="1">
        <v>199306</v>
      </c>
      <c r="H125" s="1">
        <v>19600</v>
      </c>
      <c r="I125" s="1">
        <v>7.09</v>
      </c>
      <c r="J125" s="1" t="s">
        <v>8</v>
      </c>
      <c r="L125" s="1">
        <v>199306</v>
      </c>
      <c r="M125" s="1">
        <v>19700</v>
      </c>
      <c r="N125" s="1">
        <v>58692</v>
      </c>
      <c r="O125" s="1" t="s">
        <v>11</v>
      </c>
      <c r="Q125" s="1">
        <v>199306</v>
      </c>
      <c r="R125" s="1">
        <v>19750</v>
      </c>
      <c r="S125" s="1">
        <v>2812</v>
      </c>
      <c r="T125" s="1" t="s">
        <v>12</v>
      </c>
      <c r="V125" s="1">
        <v>201208</v>
      </c>
      <c r="W125" s="1">
        <v>18200</v>
      </c>
      <c r="X125" s="1">
        <v>117.05</v>
      </c>
      <c r="Y125" s="1" t="s">
        <v>9</v>
      </c>
      <c r="AA125" s="1">
        <v>201208</v>
      </c>
      <c r="AB125" s="1">
        <v>18201</v>
      </c>
      <c r="AC125" s="1">
        <v>-0.91</v>
      </c>
      <c r="AD125" s="1" t="s">
        <v>8</v>
      </c>
      <c r="AF125" s="1">
        <v>201208</v>
      </c>
      <c r="AG125" s="1">
        <v>18000</v>
      </c>
      <c r="AH125" s="1">
        <v>98.51</v>
      </c>
      <c r="AI125" s="1" t="s">
        <v>9</v>
      </c>
      <c r="AK125" s="1">
        <v>201208</v>
      </c>
      <c r="AL125" s="1">
        <v>18100</v>
      </c>
      <c r="AM125" s="1">
        <v>3.42</v>
      </c>
      <c r="AN125" s="1" t="s">
        <v>8</v>
      </c>
      <c r="AP125" s="1">
        <v>201207</v>
      </c>
      <c r="AQ125" s="1">
        <v>12300</v>
      </c>
      <c r="AR125" s="1">
        <v>2.97</v>
      </c>
      <c r="AS125" s="1" t="s">
        <v>8</v>
      </c>
      <c r="AU125" s="1">
        <v>201207</v>
      </c>
      <c r="AV125" s="1">
        <v>12500</v>
      </c>
      <c r="AW125" s="1">
        <v>3.43</v>
      </c>
      <c r="AX125" s="1" t="s">
        <v>8</v>
      </c>
      <c r="AZ125" s="1">
        <v>201207</v>
      </c>
      <c r="BA125" s="1">
        <v>12201</v>
      </c>
      <c r="BB125" s="1">
        <v>118040</v>
      </c>
      <c r="BC125" s="1" t="s">
        <v>224</v>
      </c>
      <c r="BE125" s="1">
        <v>201207</v>
      </c>
      <c r="BF125" s="1">
        <v>12401</v>
      </c>
      <c r="BG125" s="1">
        <v>329165</v>
      </c>
      <c r="BH125" s="1" t="s">
        <v>224</v>
      </c>
      <c r="BK125" s="1">
        <v>201209</v>
      </c>
      <c r="BL125" s="1">
        <v>16600</v>
      </c>
      <c r="BM125" s="1">
        <v>1.875</v>
      </c>
      <c r="BN125" s="1" t="s">
        <v>8</v>
      </c>
      <c r="BP125" s="1">
        <v>201207</v>
      </c>
      <c r="BQ125" s="1">
        <v>19400</v>
      </c>
      <c r="BR125" s="1">
        <v>4.3099999999999996</v>
      </c>
      <c r="BS125" s="1" t="s">
        <v>8</v>
      </c>
      <c r="BU125" s="1">
        <v>201209</v>
      </c>
      <c r="BV125" s="1" t="s">
        <v>590</v>
      </c>
      <c r="BW125" s="1">
        <v>20</v>
      </c>
      <c r="BX125" s="6" t="s">
        <v>466</v>
      </c>
    </row>
    <row r="126" spans="1:76">
      <c r="A126" s="1">
        <v>20200624</v>
      </c>
      <c r="B126" s="1">
        <v>593282540</v>
      </c>
      <c r="D126" s="1">
        <v>201208</v>
      </c>
      <c r="E126" s="1">
        <v>1707093539</v>
      </c>
      <c r="G126" s="1">
        <v>199303</v>
      </c>
      <c r="H126" s="1">
        <v>19600</v>
      </c>
      <c r="I126" s="1">
        <v>6.77</v>
      </c>
      <c r="J126" s="1" t="s">
        <v>8</v>
      </c>
      <c r="L126" s="1">
        <v>199303</v>
      </c>
      <c r="M126" s="1">
        <v>19700</v>
      </c>
      <c r="N126" s="1">
        <v>58254</v>
      </c>
      <c r="O126" s="1" t="s">
        <v>11</v>
      </c>
      <c r="Q126" s="1">
        <v>199303</v>
      </c>
      <c r="R126" s="1">
        <v>19750</v>
      </c>
      <c r="S126" s="1">
        <v>2796</v>
      </c>
      <c r="T126" s="1" t="s">
        <v>12</v>
      </c>
      <c r="V126" s="1">
        <v>201207</v>
      </c>
      <c r="W126" s="1">
        <v>18200</v>
      </c>
      <c r="X126" s="1">
        <v>115.83</v>
      </c>
      <c r="Y126" s="1" t="s">
        <v>9</v>
      </c>
      <c r="AA126" s="1">
        <v>201207</v>
      </c>
      <c r="AB126" s="1">
        <v>18201</v>
      </c>
      <c r="AC126" s="1">
        <v>-1.56</v>
      </c>
      <c r="AD126" s="1" t="s">
        <v>8</v>
      </c>
      <c r="AF126" s="1">
        <v>201207</v>
      </c>
      <c r="AG126" s="1">
        <v>18000</v>
      </c>
      <c r="AH126" s="1">
        <v>97.56</v>
      </c>
      <c r="AI126" s="1" t="s">
        <v>9</v>
      </c>
      <c r="AK126" s="1">
        <v>201207</v>
      </c>
      <c r="AL126" s="1">
        <v>18100</v>
      </c>
      <c r="AM126" s="1">
        <v>2.46</v>
      </c>
      <c r="AN126" s="1" t="s">
        <v>8</v>
      </c>
      <c r="AP126" s="1">
        <v>201206</v>
      </c>
      <c r="AQ126" s="1">
        <v>12300</v>
      </c>
      <c r="AR126" s="1">
        <v>3.4</v>
      </c>
      <c r="AS126" s="1" t="s">
        <v>8</v>
      </c>
      <c r="AU126" s="1">
        <v>201206</v>
      </c>
      <c r="AV126" s="1">
        <v>12500</v>
      </c>
      <c r="AW126" s="1">
        <v>4.2</v>
      </c>
      <c r="AX126" s="1" t="s">
        <v>8</v>
      </c>
      <c r="AZ126" s="1">
        <v>201206</v>
      </c>
      <c r="BA126" s="1">
        <v>12201</v>
      </c>
      <c r="BB126" s="1">
        <v>117795</v>
      </c>
      <c r="BC126" s="1" t="s">
        <v>224</v>
      </c>
      <c r="BE126" s="1">
        <v>201206</v>
      </c>
      <c r="BF126" s="1">
        <v>12401</v>
      </c>
      <c r="BG126" s="1">
        <v>328397</v>
      </c>
      <c r="BH126" s="1" t="s">
        <v>224</v>
      </c>
      <c r="BK126" s="1">
        <v>201208</v>
      </c>
      <c r="BL126" s="1">
        <v>16600</v>
      </c>
      <c r="BM126" s="1">
        <v>1.875</v>
      </c>
      <c r="BN126" s="1" t="s">
        <v>8</v>
      </c>
      <c r="BP126" s="1">
        <v>201206</v>
      </c>
      <c r="BQ126" s="1">
        <v>19400</v>
      </c>
      <c r="BR126" s="1">
        <v>4.21</v>
      </c>
      <c r="BS126" s="1" t="s">
        <v>8</v>
      </c>
      <c r="BU126" s="1">
        <v>201208</v>
      </c>
      <c r="BV126" s="1" t="s">
        <v>591</v>
      </c>
      <c r="BW126" s="1">
        <v>22</v>
      </c>
      <c r="BX126" s="6" t="s">
        <v>466</v>
      </c>
    </row>
    <row r="127" spans="1:76">
      <c r="A127" s="1">
        <v>20200619</v>
      </c>
      <c r="B127" s="1">
        <v>975493547</v>
      </c>
      <c r="D127" s="1">
        <v>201207</v>
      </c>
      <c r="E127" s="1">
        <v>1486988163</v>
      </c>
      <c r="G127" s="1">
        <v>199212</v>
      </c>
      <c r="H127" s="1">
        <v>19600</v>
      </c>
      <c r="I127" s="1">
        <v>6.52</v>
      </c>
      <c r="J127" s="1" t="s">
        <v>8</v>
      </c>
      <c r="L127" s="1">
        <v>199212</v>
      </c>
      <c r="M127" s="1">
        <v>19700</v>
      </c>
      <c r="N127" s="1">
        <v>58284</v>
      </c>
      <c r="O127" s="1" t="s">
        <v>11</v>
      </c>
      <c r="Q127" s="1">
        <v>199212</v>
      </c>
      <c r="R127" s="1">
        <v>19750</v>
      </c>
      <c r="S127" s="1">
        <v>2804</v>
      </c>
      <c r="T127" s="1" t="s">
        <v>12</v>
      </c>
      <c r="V127" s="1">
        <v>201206</v>
      </c>
      <c r="W127" s="1">
        <v>18200</v>
      </c>
      <c r="X127" s="1">
        <v>115.86</v>
      </c>
      <c r="Y127" s="1" t="s">
        <v>9</v>
      </c>
      <c r="AA127" s="1">
        <v>201206</v>
      </c>
      <c r="AB127" s="1">
        <v>18201</v>
      </c>
      <c r="AC127" s="1">
        <v>-1.77</v>
      </c>
      <c r="AD127" s="1" t="s">
        <v>8</v>
      </c>
      <c r="AF127" s="1">
        <v>201206</v>
      </c>
      <c r="AG127" s="1">
        <v>18000</v>
      </c>
      <c r="AH127" s="1">
        <v>97.19</v>
      </c>
      <c r="AI127" s="1" t="s">
        <v>9</v>
      </c>
      <c r="AK127" s="1">
        <v>201206</v>
      </c>
      <c r="AL127" s="1">
        <v>18100</v>
      </c>
      <c r="AM127" s="1">
        <v>1.77</v>
      </c>
      <c r="AN127" s="1" t="s">
        <v>8</v>
      </c>
      <c r="AP127" s="1">
        <v>201205</v>
      </c>
      <c r="AQ127" s="1">
        <v>12300</v>
      </c>
      <c r="AR127" s="1">
        <v>3.82</v>
      </c>
      <c r="AS127" s="1" t="s">
        <v>8</v>
      </c>
      <c r="AU127" s="1">
        <v>201205</v>
      </c>
      <c r="AV127" s="1">
        <v>12500</v>
      </c>
      <c r="AW127" s="1">
        <v>4.6399999999999997</v>
      </c>
      <c r="AX127" s="1" t="s">
        <v>8</v>
      </c>
      <c r="AZ127" s="1">
        <v>201205</v>
      </c>
      <c r="BA127" s="1">
        <v>12201</v>
      </c>
      <c r="BB127" s="1">
        <v>118474</v>
      </c>
      <c r="BC127" s="1" t="s">
        <v>224</v>
      </c>
      <c r="BE127" s="1">
        <v>201205</v>
      </c>
      <c r="BF127" s="1">
        <v>12401</v>
      </c>
      <c r="BG127" s="1">
        <v>329684</v>
      </c>
      <c r="BH127" s="1" t="s">
        <v>224</v>
      </c>
      <c r="BK127" s="1">
        <v>201207</v>
      </c>
      <c r="BL127" s="1">
        <v>16600</v>
      </c>
      <c r="BM127" s="1">
        <v>1.875</v>
      </c>
      <c r="BN127" s="1" t="s">
        <v>8</v>
      </c>
      <c r="BP127" s="1">
        <v>201205</v>
      </c>
      <c r="BQ127" s="1">
        <v>19400</v>
      </c>
      <c r="BR127" s="1">
        <v>4.12</v>
      </c>
      <c r="BS127" s="1" t="s">
        <v>8</v>
      </c>
      <c r="BU127" s="1">
        <v>201207</v>
      </c>
      <c r="BV127" s="1" t="s">
        <v>592</v>
      </c>
      <c r="BW127" s="1">
        <v>22</v>
      </c>
      <c r="BX127" s="6" t="s">
        <v>466</v>
      </c>
    </row>
    <row r="128" spans="1:76">
      <c r="A128" s="1">
        <v>20200612</v>
      </c>
      <c r="B128" s="1">
        <v>1011578823</v>
      </c>
      <c r="D128" s="1">
        <v>201206</v>
      </c>
      <c r="E128" s="1">
        <v>1367426038</v>
      </c>
      <c r="G128" s="1">
        <v>199209</v>
      </c>
      <c r="H128" s="1">
        <v>19600</v>
      </c>
      <c r="I128" s="1">
        <v>7.94</v>
      </c>
      <c r="J128" s="1" t="s">
        <v>8</v>
      </c>
      <c r="L128" s="1">
        <v>199209</v>
      </c>
      <c r="M128" s="1">
        <v>19700</v>
      </c>
      <c r="N128" s="1">
        <v>56004</v>
      </c>
      <c r="O128" s="1" t="s">
        <v>11</v>
      </c>
      <c r="Q128" s="1">
        <v>199209</v>
      </c>
      <c r="R128" s="1">
        <v>19750</v>
      </c>
      <c r="S128" s="1">
        <v>2703</v>
      </c>
      <c r="T128" s="1" t="s">
        <v>12</v>
      </c>
      <c r="V128" s="1">
        <v>201205</v>
      </c>
      <c r="W128" s="1">
        <v>18200</v>
      </c>
      <c r="X128" s="1">
        <v>117.11</v>
      </c>
      <c r="Y128" s="1" t="s">
        <v>9</v>
      </c>
      <c r="AA128" s="1">
        <v>201205</v>
      </c>
      <c r="AB128" s="1">
        <v>18201</v>
      </c>
      <c r="AC128" s="1">
        <v>-0.88</v>
      </c>
      <c r="AD128" s="1" t="s">
        <v>8</v>
      </c>
      <c r="AF128" s="1">
        <v>201205</v>
      </c>
      <c r="AG128" s="1">
        <v>18000</v>
      </c>
      <c r="AH128" s="1">
        <v>96.57</v>
      </c>
      <c r="AI128" s="1" t="s">
        <v>9</v>
      </c>
      <c r="AK128" s="1">
        <v>201205</v>
      </c>
      <c r="AL128" s="1">
        <v>18100</v>
      </c>
      <c r="AM128" s="1">
        <v>1.75</v>
      </c>
      <c r="AN128" s="1" t="s">
        <v>8</v>
      </c>
      <c r="AP128" s="1">
        <v>201204</v>
      </c>
      <c r="AQ128" s="1">
        <v>12300</v>
      </c>
      <c r="AR128" s="1">
        <v>3.38</v>
      </c>
      <c r="AS128" s="1" t="s">
        <v>8</v>
      </c>
      <c r="AU128" s="1">
        <v>201204</v>
      </c>
      <c r="AV128" s="1">
        <v>12500</v>
      </c>
      <c r="AW128" s="1">
        <v>4.38</v>
      </c>
      <c r="AX128" s="1" t="s">
        <v>8</v>
      </c>
      <c r="AZ128" s="1">
        <v>201204</v>
      </c>
      <c r="BA128" s="1">
        <v>12201</v>
      </c>
      <c r="BB128" s="1">
        <v>118774</v>
      </c>
      <c r="BC128" s="1" t="s">
        <v>224</v>
      </c>
      <c r="BE128" s="1">
        <v>201204</v>
      </c>
      <c r="BF128" s="1">
        <v>12401</v>
      </c>
      <c r="BG128" s="1">
        <v>329725</v>
      </c>
      <c r="BH128" s="1" t="s">
        <v>224</v>
      </c>
      <c r="BK128" s="1">
        <v>201206</v>
      </c>
      <c r="BL128" s="1">
        <v>16600</v>
      </c>
      <c r="BM128" s="1">
        <v>1.875</v>
      </c>
      <c r="BN128" s="1" t="s">
        <v>8</v>
      </c>
      <c r="BP128" s="1">
        <v>201204</v>
      </c>
      <c r="BQ128" s="1">
        <v>19400</v>
      </c>
      <c r="BR128" s="1">
        <v>4.0999999999999996</v>
      </c>
      <c r="BS128" s="1" t="s">
        <v>8</v>
      </c>
      <c r="BU128" s="1">
        <v>201206</v>
      </c>
      <c r="BV128" s="1" t="s">
        <v>593</v>
      </c>
      <c r="BW128" s="1">
        <v>21</v>
      </c>
      <c r="BX128" s="6" t="s">
        <v>466</v>
      </c>
    </row>
    <row r="129" spans="1:76">
      <c r="A129" s="1">
        <v>20200605</v>
      </c>
      <c r="B129" s="1">
        <v>951380160</v>
      </c>
      <c r="D129" s="1">
        <v>201205</v>
      </c>
      <c r="E129" s="1">
        <v>1648908502</v>
      </c>
      <c r="G129" s="1">
        <v>199206</v>
      </c>
      <c r="H129" s="1">
        <v>19600</v>
      </c>
      <c r="I129" s="1">
        <v>8.51</v>
      </c>
      <c r="J129" s="1" t="s">
        <v>8</v>
      </c>
      <c r="L129" s="1">
        <v>199206</v>
      </c>
      <c r="M129" s="1">
        <v>19700</v>
      </c>
      <c r="N129" s="1">
        <v>55157</v>
      </c>
      <c r="O129" s="1" t="s">
        <v>11</v>
      </c>
      <c r="Q129" s="1">
        <v>199206</v>
      </c>
      <c r="R129" s="1">
        <v>19750</v>
      </c>
      <c r="S129" s="1">
        <v>2668</v>
      </c>
      <c r="T129" s="1" t="s">
        <v>12</v>
      </c>
      <c r="V129" s="1">
        <v>201204</v>
      </c>
      <c r="W129" s="1">
        <v>18200</v>
      </c>
      <c r="X129" s="1">
        <v>118.48</v>
      </c>
      <c r="Y129" s="1" t="s">
        <v>9</v>
      </c>
      <c r="AA129" s="1">
        <v>201204</v>
      </c>
      <c r="AB129" s="1">
        <v>18201</v>
      </c>
      <c r="AC129" s="1">
        <v>-0.56000000000000005</v>
      </c>
      <c r="AD129" s="1" t="s">
        <v>8</v>
      </c>
      <c r="AF129" s="1">
        <v>201204</v>
      </c>
      <c r="AG129" s="1">
        <v>18000</v>
      </c>
      <c r="AH129" s="1">
        <v>96.09</v>
      </c>
      <c r="AI129" s="1" t="s">
        <v>9</v>
      </c>
      <c r="AK129" s="1">
        <v>201204</v>
      </c>
      <c r="AL129" s="1">
        <v>18100</v>
      </c>
      <c r="AM129" s="1">
        <v>1.44</v>
      </c>
      <c r="AN129" s="1" t="s">
        <v>8</v>
      </c>
      <c r="AP129" s="1">
        <v>201203</v>
      </c>
      <c r="AQ129" s="1">
        <v>12300</v>
      </c>
      <c r="AR129" s="1">
        <v>3.6</v>
      </c>
      <c r="AS129" s="1" t="s">
        <v>8</v>
      </c>
      <c r="AU129" s="1">
        <v>201203</v>
      </c>
      <c r="AV129" s="1">
        <v>12500</v>
      </c>
      <c r="AW129" s="1">
        <v>5.13</v>
      </c>
      <c r="AX129" s="1" t="s">
        <v>8</v>
      </c>
      <c r="AZ129" s="1">
        <v>201203</v>
      </c>
      <c r="BA129" s="1">
        <v>12201</v>
      </c>
      <c r="BB129" s="1">
        <v>118798</v>
      </c>
      <c r="BC129" s="1" t="s">
        <v>224</v>
      </c>
      <c r="BE129" s="1">
        <v>201203</v>
      </c>
      <c r="BF129" s="1">
        <v>12401</v>
      </c>
      <c r="BG129" s="1">
        <v>329568</v>
      </c>
      <c r="BH129" s="1" t="s">
        <v>224</v>
      </c>
      <c r="BK129" s="1">
        <v>201205</v>
      </c>
      <c r="BL129" s="1">
        <v>16600</v>
      </c>
      <c r="BM129" s="1">
        <v>1.875</v>
      </c>
      <c r="BN129" s="1" t="s">
        <v>8</v>
      </c>
      <c r="BP129" s="1">
        <v>201203</v>
      </c>
      <c r="BQ129" s="1">
        <v>19400</v>
      </c>
      <c r="BR129" s="1">
        <v>4.17</v>
      </c>
      <c r="BS129" s="1" t="s">
        <v>8</v>
      </c>
      <c r="BU129" s="1">
        <v>201205</v>
      </c>
      <c r="BV129" s="1" t="s">
        <v>594</v>
      </c>
      <c r="BW129" s="1">
        <v>22</v>
      </c>
      <c r="BX129" s="6" t="s">
        <v>466</v>
      </c>
    </row>
    <row r="130" spans="1:76">
      <c r="A130" s="1">
        <v>20200529</v>
      </c>
      <c r="B130" s="1">
        <v>877842303</v>
      </c>
      <c r="D130" s="1">
        <v>201204</v>
      </c>
      <c r="E130" s="1">
        <v>1553306146</v>
      </c>
      <c r="G130" s="1">
        <v>199203</v>
      </c>
      <c r="H130" s="1">
        <v>19600</v>
      </c>
      <c r="I130" s="1">
        <v>10.53</v>
      </c>
      <c r="J130" s="1" t="s">
        <v>8</v>
      </c>
      <c r="L130" s="1">
        <v>199203</v>
      </c>
      <c r="M130" s="1">
        <v>19700</v>
      </c>
      <c r="N130" s="1">
        <v>53502</v>
      </c>
      <c r="O130" s="1" t="s">
        <v>11</v>
      </c>
      <c r="Q130" s="1">
        <v>199203</v>
      </c>
      <c r="R130" s="1">
        <v>19750</v>
      </c>
      <c r="S130" s="1">
        <v>2593</v>
      </c>
      <c r="T130" s="1" t="s">
        <v>12</v>
      </c>
      <c r="V130" s="1">
        <v>201203</v>
      </c>
      <c r="W130" s="1">
        <v>18200</v>
      </c>
      <c r="X130" s="1">
        <v>118.54</v>
      </c>
      <c r="Y130" s="1" t="s">
        <v>9</v>
      </c>
      <c r="AA130" s="1">
        <v>201203</v>
      </c>
      <c r="AB130" s="1">
        <v>18201</v>
      </c>
      <c r="AC130" s="1">
        <v>-0.21</v>
      </c>
      <c r="AD130" s="1" t="s">
        <v>8</v>
      </c>
      <c r="AF130" s="1">
        <v>201203</v>
      </c>
      <c r="AG130" s="1">
        <v>18000</v>
      </c>
      <c r="AH130" s="1">
        <v>95.21</v>
      </c>
      <c r="AI130" s="1" t="s">
        <v>9</v>
      </c>
      <c r="AK130" s="1">
        <v>201203</v>
      </c>
      <c r="AL130" s="1">
        <v>18100</v>
      </c>
      <c r="AM130" s="1">
        <v>1.25</v>
      </c>
      <c r="AN130" s="1" t="s">
        <v>8</v>
      </c>
      <c r="AP130" s="1">
        <v>201202</v>
      </c>
      <c r="AQ130" s="1">
        <v>12300</v>
      </c>
      <c r="AR130" s="1">
        <v>3.28</v>
      </c>
      <c r="AS130" s="1" t="s">
        <v>8</v>
      </c>
      <c r="AU130" s="1">
        <v>201202</v>
      </c>
      <c r="AV130" s="1">
        <v>12500</v>
      </c>
      <c r="AW130" s="1">
        <v>4.9400000000000004</v>
      </c>
      <c r="AX130" s="1" t="s">
        <v>8</v>
      </c>
      <c r="AZ130" s="1">
        <v>201202</v>
      </c>
      <c r="BA130" s="1">
        <v>12201</v>
      </c>
      <c r="BB130" s="1">
        <v>119572</v>
      </c>
      <c r="BC130" s="1" t="s">
        <v>224</v>
      </c>
      <c r="BE130" s="1">
        <v>201202</v>
      </c>
      <c r="BF130" s="1">
        <v>12401</v>
      </c>
      <c r="BG130" s="1">
        <v>329716</v>
      </c>
      <c r="BH130" s="1" t="s">
        <v>224</v>
      </c>
      <c r="BK130" s="1">
        <v>201204</v>
      </c>
      <c r="BL130" s="1">
        <v>16600</v>
      </c>
      <c r="BM130" s="1">
        <v>1.875</v>
      </c>
      <c r="BN130" s="1" t="s">
        <v>8</v>
      </c>
      <c r="BP130" s="1">
        <v>201202</v>
      </c>
      <c r="BQ130" s="1">
        <v>19400</v>
      </c>
      <c r="BR130" s="1">
        <v>4.25</v>
      </c>
      <c r="BS130" s="1" t="s">
        <v>8</v>
      </c>
      <c r="BU130" s="1">
        <v>201204</v>
      </c>
      <c r="BV130" s="1" t="s">
        <v>595</v>
      </c>
      <c r="BW130" s="1">
        <v>20</v>
      </c>
      <c r="BX130" s="6" t="s">
        <v>466</v>
      </c>
    </row>
    <row r="131" spans="1:76">
      <c r="A131" s="1">
        <v>20200522</v>
      </c>
      <c r="B131" s="1">
        <v>907608643</v>
      </c>
      <c r="D131" s="1">
        <v>201203</v>
      </c>
      <c r="E131" s="1">
        <v>2348446456</v>
      </c>
      <c r="G131" s="1">
        <v>199112</v>
      </c>
      <c r="H131" s="1">
        <v>19600</v>
      </c>
      <c r="I131" s="1">
        <v>8.5299999999999994</v>
      </c>
      <c r="J131" s="1" t="s">
        <v>8</v>
      </c>
      <c r="L131" s="1">
        <v>199112</v>
      </c>
      <c r="M131" s="1">
        <v>19700</v>
      </c>
      <c r="N131" s="1">
        <v>51057</v>
      </c>
      <c r="O131" s="1" t="s">
        <v>11</v>
      </c>
      <c r="Q131" s="1">
        <v>199112</v>
      </c>
      <c r="R131" s="1">
        <v>19750</v>
      </c>
      <c r="S131" s="1">
        <v>2481</v>
      </c>
      <c r="T131" s="1" t="s">
        <v>12</v>
      </c>
      <c r="V131" s="1">
        <v>201202</v>
      </c>
      <c r="W131" s="1">
        <v>18200</v>
      </c>
      <c r="X131" s="1">
        <v>118.09</v>
      </c>
      <c r="Y131" s="1" t="s">
        <v>9</v>
      </c>
      <c r="AA131" s="1">
        <v>201202</v>
      </c>
      <c r="AB131" s="1">
        <v>18201</v>
      </c>
      <c r="AC131" s="1">
        <v>1.84</v>
      </c>
      <c r="AD131" s="1" t="s">
        <v>8</v>
      </c>
      <c r="AF131" s="1">
        <v>201202</v>
      </c>
      <c r="AG131" s="1">
        <v>18000</v>
      </c>
      <c r="AH131" s="1">
        <v>95.09</v>
      </c>
      <c r="AI131" s="1" t="s">
        <v>9</v>
      </c>
      <c r="AK131" s="1">
        <v>201202</v>
      </c>
      <c r="AL131" s="1">
        <v>18100</v>
      </c>
      <c r="AM131" s="1">
        <v>0.24</v>
      </c>
      <c r="AN131" s="1" t="s">
        <v>8</v>
      </c>
      <c r="AP131" s="1">
        <v>201201</v>
      </c>
      <c r="AQ131" s="1">
        <v>12300</v>
      </c>
      <c r="AR131" s="1">
        <v>2.77</v>
      </c>
      <c r="AS131" s="1" t="s">
        <v>8</v>
      </c>
      <c r="AU131" s="1">
        <v>201201</v>
      </c>
      <c r="AV131" s="1">
        <v>12500</v>
      </c>
      <c r="AW131" s="1">
        <v>5.13</v>
      </c>
      <c r="AX131" s="1" t="s">
        <v>8</v>
      </c>
      <c r="AZ131" s="1">
        <v>201201</v>
      </c>
      <c r="BA131" s="1">
        <v>12201</v>
      </c>
      <c r="BB131" s="1">
        <v>119336</v>
      </c>
      <c r="BC131" s="1" t="s">
        <v>224</v>
      </c>
      <c r="BE131" s="1">
        <v>201201</v>
      </c>
      <c r="BF131" s="1">
        <v>12401</v>
      </c>
      <c r="BG131" s="1">
        <v>327557</v>
      </c>
      <c r="BH131" s="1" t="s">
        <v>224</v>
      </c>
      <c r="BK131" s="1">
        <v>201203</v>
      </c>
      <c r="BL131" s="1">
        <v>16600</v>
      </c>
      <c r="BM131" s="1">
        <v>1.875</v>
      </c>
      <c r="BN131" s="1" t="s">
        <v>8</v>
      </c>
      <c r="BP131" s="1">
        <v>201201</v>
      </c>
      <c r="BQ131" s="1">
        <v>19400</v>
      </c>
      <c r="BR131" s="1">
        <v>4.18</v>
      </c>
      <c r="BS131" s="1" t="s">
        <v>8</v>
      </c>
      <c r="BU131" s="1">
        <v>201203</v>
      </c>
      <c r="BV131" s="1" t="s">
        <v>596</v>
      </c>
      <c r="BW131" s="1">
        <v>23</v>
      </c>
      <c r="BX131" s="6" t="s">
        <v>466</v>
      </c>
    </row>
    <row r="132" spans="1:76">
      <c r="A132" s="1">
        <v>20200515</v>
      </c>
      <c r="B132" s="1">
        <v>877006693</v>
      </c>
      <c r="D132" s="1">
        <v>201202</v>
      </c>
      <c r="E132" s="1">
        <v>2850488705</v>
      </c>
      <c r="G132" s="1">
        <v>199109</v>
      </c>
      <c r="H132" s="1">
        <v>19600</v>
      </c>
      <c r="I132" s="1">
        <v>9.2100000000000009</v>
      </c>
      <c r="J132" s="1" t="s">
        <v>8</v>
      </c>
      <c r="L132" s="1">
        <v>199109</v>
      </c>
      <c r="M132" s="1">
        <v>19700</v>
      </c>
      <c r="N132" s="1">
        <v>46999</v>
      </c>
      <c r="O132" s="1" t="s">
        <v>11</v>
      </c>
      <c r="Q132" s="1">
        <v>199109</v>
      </c>
      <c r="R132" s="1">
        <v>19750</v>
      </c>
      <c r="S132" s="1">
        <v>2290</v>
      </c>
      <c r="T132" s="1" t="s">
        <v>12</v>
      </c>
      <c r="V132" s="1">
        <v>201201</v>
      </c>
      <c r="W132" s="1">
        <v>18200</v>
      </c>
      <c r="X132" s="1">
        <v>118.3</v>
      </c>
      <c r="Y132" s="1" t="s">
        <v>9</v>
      </c>
      <c r="AA132" s="1">
        <v>201201</v>
      </c>
      <c r="AB132" s="1">
        <v>18201</v>
      </c>
      <c r="AC132" s="1">
        <v>4.37</v>
      </c>
      <c r="AD132" s="1" t="s">
        <v>8</v>
      </c>
      <c r="AF132" s="1">
        <v>201201</v>
      </c>
      <c r="AG132" s="1">
        <v>18000</v>
      </c>
      <c r="AH132" s="1">
        <v>96.37</v>
      </c>
      <c r="AI132" s="1" t="s">
        <v>9</v>
      </c>
      <c r="AK132" s="1">
        <v>201201</v>
      </c>
      <c r="AL132" s="1">
        <v>18100</v>
      </c>
      <c r="AM132" s="1">
        <v>2.36</v>
      </c>
      <c r="AN132" s="1" t="s">
        <v>8</v>
      </c>
      <c r="AP132" s="1">
        <v>201112</v>
      </c>
      <c r="AQ132" s="1">
        <v>12300</v>
      </c>
      <c r="AR132" s="1">
        <v>3.26</v>
      </c>
      <c r="AS132" s="1" t="s">
        <v>8</v>
      </c>
      <c r="AU132" s="1">
        <v>201112</v>
      </c>
      <c r="AV132" s="1">
        <v>12500</v>
      </c>
      <c r="AW132" s="1">
        <v>4.84</v>
      </c>
      <c r="AX132" s="1" t="s">
        <v>8</v>
      </c>
      <c r="AZ132" s="1">
        <v>201112</v>
      </c>
      <c r="BA132" s="1">
        <v>12201</v>
      </c>
      <c r="BB132" s="1">
        <v>116620</v>
      </c>
      <c r="BC132" s="1" t="s">
        <v>224</v>
      </c>
      <c r="BE132" s="1">
        <v>201112</v>
      </c>
      <c r="BF132" s="1">
        <v>12401</v>
      </c>
      <c r="BG132" s="1">
        <v>322950</v>
      </c>
      <c r="BH132" s="1" t="s">
        <v>224</v>
      </c>
      <c r="BK132" s="1">
        <v>201202</v>
      </c>
      <c r="BL132" s="1">
        <v>16600</v>
      </c>
      <c r="BM132" s="1">
        <v>1.875</v>
      </c>
      <c r="BN132" s="1" t="s">
        <v>8</v>
      </c>
      <c r="BP132" s="1">
        <v>201112</v>
      </c>
      <c r="BQ132" s="1">
        <v>19400</v>
      </c>
      <c r="BR132" s="1">
        <v>4.18</v>
      </c>
      <c r="BS132" s="1" t="s">
        <v>8</v>
      </c>
      <c r="BU132" s="1">
        <v>201202</v>
      </c>
      <c r="BV132" s="1" t="s">
        <v>597</v>
      </c>
      <c r="BW132" s="1">
        <v>20</v>
      </c>
      <c r="BX132" s="6" t="s">
        <v>466</v>
      </c>
    </row>
    <row r="133" spans="1:76">
      <c r="A133" s="1">
        <v>20200508</v>
      </c>
      <c r="B133" s="1">
        <v>909570565</v>
      </c>
      <c r="D133" s="1">
        <v>201201</v>
      </c>
      <c r="E133" s="1">
        <v>1389148726</v>
      </c>
      <c r="G133" s="1">
        <v>199106</v>
      </c>
      <c r="H133" s="1">
        <v>19600</v>
      </c>
      <c r="I133" s="1">
        <v>8.64</v>
      </c>
      <c r="J133" s="1" t="s">
        <v>8</v>
      </c>
      <c r="L133" s="1">
        <v>199106</v>
      </c>
      <c r="M133" s="1">
        <v>19700</v>
      </c>
      <c r="N133" s="1">
        <v>45273</v>
      </c>
      <c r="O133" s="1" t="s">
        <v>11</v>
      </c>
      <c r="Q133" s="1">
        <v>199106</v>
      </c>
      <c r="R133" s="1">
        <v>19750</v>
      </c>
      <c r="S133" s="1">
        <v>2211</v>
      </c>
      <c r="T133" s="1" t="s">
        <v>12</v>
      </c>
      <c r="V133" s="1">
        <v>201112</v>
      </c>
      <c r="W133" s="1">
        <v>18200</v>
      </c>
      <c r="X133" s="1">
        <v>118.22</v>
      </c>
      <c r="Y133" s="1" t="s">
        <v>9</v>
      </c>
      <c r="AA133" s="1">
        <v>201112</v>
      </c>
      <c r="AB133" s="1">
        <v>18201</v>
      </c>
      <c r="AC133" s="1">
        <v>4.28</v>
      </c>
      <c r="AD133" s="1" t="s">
        <v>8</v>
      </c>
      <c r="AF133" s="1">
        <v>201112</v>
      </c>
      <c r="AG133" s="1">
        <v>18000</v>
      </c>
      <c r="AH133" s="1">
        <v>96.07</v>
      </c>
      <c r="AI133" s="1" t="s">
        <v>9</v>
      </c>
      <c r="AK133" s="1">
        <v>201112</v>
      </c>
      <c r="AL133" s="1">
        <v>18100</v>
      </c>
      <c r="AM133" s="1">
        <v>2.0299999999999998</v>
      </c>
      <c r="AN133" s="1" t="s">
        <v>8</v>
      </c>
      <c r="AP133" s="1">
        <v>201111</v>
      </c>
      <c r="AQ133" s="1">
        <v>12300</v>
      </c>
      <c r="AR133" s="1">
        <v>3.89</v>
      </c>
      <c r="AS133" s="1" t="s">
        <v>8</v>
      </c>
      <c r="AU133" s="1">
        <v>201111</v>
      </c>
      <c r="AV133" s="1">
        <v>12500</v>
      </c>
      <c r="AW133" s="1">
        <v>5.18</v>
      </c>
      <c r="AX133" s="1" t="s">
        <v>8</v>
      </c>
      <c r="AZ133" s="1">
        <v>201111</v>
      </c>
      <c r="BA133" s="1">
        <v>12201</v>
      </c>
      <c r="BB133" s="1">
        <v>115820</v>
      </c>
      <c r="BC133" s="1" t="s">
        <v>224</v>
      </c>
      <c r="BE133" s="1">
        <v>201111</v>
      </c>
      <c r="BF133" s="1">
        <v>12401</v>
      </c>
      <c r="BG133" s="1">
        <v>321457</v>
      </c>
      <c r="BH133" s="1" t="s">
        <v>224</v>
      </c>
      <c r="BK133" s="1">
        <v>201201</v>
      </c>
      <c r="BL133" s="1">
        <v>16600</v>
      </c>
      <c r="BM133" s="1">
        <v>1.875</v>
      </c>
      <c r="BN133" s="1" t="s">
        <v>8</v>
      </c>
      <c r="BP133" s="1">
        <v>201111</v>
      </c>
      <c r="BQ133" s="1">
        <v>19400</v>
      </c>
      <c r="BR133" s="1">
        <v>4.28</v>
      </c>
      <c r="BS133" s="1" t="s">
        <v>8</v>
      </c>
      <c r="BU133" s="1">
        <v>201201</v>
      </c>
      <c r="BV133" s="1" t="s">
        <v>598</v>
      </c>
      <c r="BW133" s="1">
        <v>15</v>
      </c>
      <c r="BX133" s="6" t="s">
        <v>466</v>
      </c>
    </row>
    <row r="134" spans="1:76">
      <c r="A134" s="1">
        <v>20200430</v>
      </c>
      <c r="B134" s="1">
        <v>788481792</v>
      </c>
      <c r="D134" s="1">
        <v>201112</v>
      </c>
      <c r="E134" s="1">
        <v>1495239838</v>
      </c>
      <c r="G134" s="1">
        <v>199103</v>
      </c>
      <c r="H134" s="1">
        <v>19600</v>
      </c>
      <c r="I134" s="1">
        <v>7.02</v>
      </c>
      <c r="J134" s="1" t="s">
        <v>8</v>
      </c>
      <c r="L134" s="1">
        <v>199103</v>
      </c>
      <c r="M134" s="1">
        <v>19700</v>
      </c>
      <c r="N134" s="1">
        <v>43771</v>
      </c>
      <c r="O134" s="1" t="s">
        <v>11</v>
      </c>
      <c r="Q134" s="1">
        <v>199103</v>
      </c>
      <c r="R134" s="1">
        <v>19750</v>
      </c>
      <c r="S134" s="1">
        <v>2143</v>
      </c>
      <c r="T134" s="1" t="s">
        <v>12</v>
      </c>
      <c r="V134" s="1">
        <v>201111</v>
      </c>
      <c r="W134" s="1">
        <v>18200</v>
      </c>
      <c r="X134" s="1">
        <v>118.58</v>
      </c>
      <c r="Y134" s="1" t="s">
        <v>9</v>
      </c>
      <c r="AA134" s="1">
        <v>201111</v>
      </c>
      <c r="AB134" s="1">
        <v>18201</v>
      </c>
      <c r="AC134" s="1">
        <v>4.91</v>
      </c>
      <c r="AD134" s="1" t="s">
        <v>8</v>
      </c>
      <c r="AF134" s="1">
        <v>201111</v>
      </c>
      <c r="AG134" s="1">
        <v>18000</v>
      </c>
      <c r="AH134" s="1">
        <v>95.86</v>
      </c>
      <c r="AI134" s="1" t="s">
        <v>9</v>
      </c>
      <c r="AK134" s="1">
        <v>201111</v>
      </c>
      <c r="AL134" s="1">
        <v>18100</v>
      </c>
      <c r="AM134" s="1">
        <v>1.03</v>
      </c>
      <c r="AN134" s="1" t="s">
        <v>8</v>
      </c>
      <c r="AP134" s="1">
        <v>201110</v>
      </c>
      <c r="AQ134" s="1">
        <v>12300</v>
      </c>
      <c r="AR134" s="1">
        <v>4.66</v>
      </c>
      <c r="AS134" s="1" t="s">
        <v>8</v>
      </c>
      <c r="AU134" s="1">
        <v>201110</v>
      </c>
      <c r="AV134" s="1">
        <v>12500</v>
      </c>
      <c r="AW134" s="1">
        <v>5.28</v>
      </c>
      <c r="AX134" s="1" t="s">
        <v>8</v>
      </c>
      <c r="AZ134" s="1">
        <v>201110</v>
      </c>
      <c r="BA134" s="1">
        <v>12201</v>
      </c>
      <c r="BB134" s="1">
        <v>115733</v>
      </c>
      <c r="BC134" s="1" t="s">
        <v>224</v>
      </c>
      <c r="BE134" s="1">
        <v>201110</v>
      </c>
      <c r="BF134" s="1">
        <v>12401</v>
      </c>
      <c r="BG134" s="1">
        <v>320418</v>
      </c>
      <c r="BH134" s="1" t="s">
        <v>224</v>
      </c>
      <c r="BK134" s="1">
        <v>201112</v>
      </c>
      <c r="BL134" s="1">
        <v>16600</v>
      </c>
      <c r="BM134" s="1">
        <v>1.875</v>
      </c>
      <c r="BN134" s="1" t="s">
        <v>8</v>
      </c>
      <c r="BP134" s="1">
        <v>201110</v>
      </c>
      <c r="BQ134" s="1">
        <v>19400</v>
      </c>
      <c r="BR134" s="1">
        <v>4.3</v>
      </c>
      <c r="BS134" s="1" t="s">
        <v>8</v>
      </c>
      <c r="BU134" s="1">
        <v>201112</v>
      </c>
      <c r="BV134" s="1" t="s">
        <v>599</v>
      </c>
      <c r="BW134" s="1">
        <v>22</v>
      </c>
      <c r="BX134" s="6" t="s">
        <v>466</v>
      </c>
    </row>
    <row r="135" spans="1:76">
      <c r="A135" s="1">
        <v>20200424</v>
      </c>
      <c r="B135" s="1">
        <v>757091147</v>
      </c>
      <c r="D135" s="1">
        <v>201111</v>
      </c>
      <c r="E135" s="1">
        <v>1962427055</v>
      </c>
      <c r="G135" s="1">
        <v>199012</v>
      </c>
      <c r="H135" s="1">
        <v>19600</v>
      </c>
      <c r="I135" s="1">
        <v>6.63</v>
      </c>
      <c r="J135" s="1" t="s">
        <v>8</v>
      </c>
      <c r="L135" s="1">
        <v>199012</v>
      </c>
      <c r="M135" s="1">
        <v>19700</v>
      </c>
      <c r="N135" s="1">
        <v>43619</v>
      </c>
      <c r="O135" s="1" t="s">
        <v>11</v>
      </c>
      <c r="Q135" s="1">
        <v>199012</v>
      </c>
      <c r="R135" s="1">
        <v>19750</v>
      </c>
      <c r="S135" s="1">
        <v>2141</v>
      </c>
      <c r="T135" s="1" t="s">
        <v>12</v>
      </c>
      <c r="V135" s="1">
        <v>201110</v>
      </c>
      <c r="W135" s="1">
        <v>18200</v>
      </c>
      <c r="X135" s="1">
        <v>119.55</v>
      </c>
      <c r="Y135" s="1" t="s">
        <v>9</v>
      </c>
      <c r="AA135" s="1">
        <v>201110</v>
      </c>
      <c r="AB135" s="1">
        <v>18201</v>
      </c>
      <c r="AC135" s="1">
        <v>5.76</v>
      </c>
      <c r="AD135" s="1" t="s">
        <v>8</v>
      </c>
      <c r="AF135" s="1">
        <v>201110</v>
      </c>
      <c r="AG135" s="1">
        <v>18000</v>
      </c>
      <c r="AH135" s="1">
        <v>95.88</v>
      </c>
      <c r="AI135" s="1" t="s">
        <v>9</v>
      </c>
      <c r="AK135" s="1">
        <v>201110</v>
      </c>
      <c r="AL135" s="1">
        <v>18100</v>
      </c>
      <c r="AM135" s="1">
        <v>1.25</v>
      </c>
      <c r="AN135" s="1" t="s">
        <v>8</v>
      </c>
      <c r="AP135" s="1">
        <v>201109</v>
      </c>
      <c r="AQ135" s="1">
        <v>12300</v>
      </c>
      <c r="AR135" s="1">
        <v>5.52</v>
      </c>
      <c r="AS135" s="1" t="s">
        <v>8</v>
      </c>
      <c r="AU135" s="1">
        <v>201109</v>
      </c>
      <c r="AV135" s="1">
        <v>12500</v>
      </c>
      <c r="AW135" s="1">
        <v>5.73</v>
      </c>
      <c r="AX135" s="1" t="s">
        <v>8</v>
      </c>
      <c r="AZ135" s="1">
        <v>201109</v>
      </c>
      <c r="BA135" s="1">
        <v>12201</v>
      </c>
      <c r="BB135" s="1">
        <v>116743</v>
      </c>
      <c r="BC135" s="1" t="s">
        <v>224</v>
      </c>
      <c r="BE135" s="1">
        <v>201109</v>
      </c>
      <c r="BF135" s="1">
        <v>12401</v>
      </c>
      <c r="BG135" s="1">
        <v>319186</v>
      </c>
      <c r="BH135" s="1" t="s">
        <v>224</v>
      </c>
      <c r="BK135" s="1">
        <v>201111</v>
      </c>
      <c r="BL135" s="1">
        <v>16600</v>
      </c>
      <c r="BM135" s="1">
        <v>1.875</v>
      </c>
      <c r="BN135" s="1" t="s">
        <v>8</v>
      </c>
      <c r="BP135" s="1">
        <v>201109</v>
      </c>
      <c r="BQ135" s="1">
        <v>19400</v>
      </c>
      <c r="BR135" s="1">
        <v>4.28</v>
      </c>
      <c r="BS135" s="1" t="s">
        <v>8</v>
      </c>
      <c r="BU135" s="1">
        <v>201111</v>
      </c>
      <c r="BV135" s="1" t="s">
        <v>600</v>
      </c>
      <c r="BW135" s="1">
        <v>22</v>
      </c>
      <c r="BX135" s="6" t="s">
        <v>466</v>
      </c>
    </row>
    <row r="136" spans="1:76">
      <c r="A136" s="1">
        <v>20200417</v>
      </c>
      <c r="B136" s="1">
        <v>862743987</v>
      </c>
      <c r="D136" s="1">
        <v>201110</v>
      </c>
      <c r="E136" s="1">
        <v>1867601653</v>
      </c>
      <c r="G136" s="1">
        <v>199009</v>
      </c>
      <c r="H136" s="1">
        <v>19600</v>
      </c>
      <c r="I136" s="1">
        <v>4.17</v>
      </c>
      <c r="J136" s="1" t="s">
        <v>8</v>
      </c>
      <c r="L136" s="1">
        <v>199009</v>
      </c>
      <c r="M136" s="1">
        <v>19700</v>
      </c>
      <c r="N136" s="1">
        <v>40909</v>
      </c>
      <c r="O136" s="1" t="s">
        <v>11</v>
      </c>
      <c r="Q136" s="1">
        <v>199009</v>
      </c>
      <c r="R136" s="1">
        <v>19750</v>
      </c>
      <c r="S136" s="1">
        <v>2014</v>
      </c>
      <c r="T136" s="1" t="s">
        <v>12</v>
      </c>
      <c r="V136" s="1">
        <v>201109</v>
      </c>
      <c r="W136" s="1">
        <v>18200</v>
      </c>
      <c r="X136" s="1">
        <v>119.58</v>
      </c>
      <c r="Y136" s="1" t="s">
        <v>9</v>
      </c>
      <c r="AA136" s="1">
        <v>201109</v>
      </c>
      <c r="AB136" s="1">
        <v>18201</v>
      </c>
      <c r="AC136" s="1">
        <v>5.07</v>
      </c>
      <c r="AD136" s="1" t="s">
        <v>8</v>
      </c>
      <c r="AF136" s="1">
        <v>201109</v>
      </c>
      <c r="AG136" s="1">
        <v>18000</v>
      </c>
      <c r="AH136" s="1">
        <v>95.37</v>
      </c>
      <c r="AI136" s="1" t="s">
        <v>9</v>
      </c>
      <c r="AK136" s="1">
        <v>201109</v>
      </c>
      <c r="AL136" s="1">
        <v>18100</v>
      </c>
      <c r="AM136" s="1">
        <v>1.37</v>
      </c>
      <c r="AN136" s="1" t="s">
        <v>8</v>
      </c>
      <c r="AP136" s="1">
        <v>201108</v>
      </c>
      <c r="AQ136" s="1">
        <v>12300</v>
      </c>
      <c r="AR136" s="1">
        <v>6.8</v>
      </c>
      <c r="AS136" s="1" t="s">
        <v>8</v>
      </c>
      <c r="AU136" s="1">
        <v>201108</v>
      </c>
      <c r="AV136" s="1">
        <v>12500</v>
      </c>
      <c r="AW136" s="1">
        <v>5.76</v>
      </c>
      <c r="AX136" s="1" t="s">
        <v>8</v>
      </c>
      <c r="AZ136" s="1">
        <v>201108</v>
      </c>
      <c r="BA136" s="1">
        <v>12201</v>
      </c>
      <c r="BB136" s="1">
        <v>116725</v>
      </c>
      <c r="BC136" s="1" t="s">
        <v>224</v>
      </c>
      <c r="BE136" s="1">
        <v>201108</v>
      </c>
      <c r="BF136" s="1">
        <v>12401</v>
      </c>
      <c r="BG136" s="1">
        <v>319422</v>
      </c>
      <c r="BH136" s="1" t="s">
        <v>224</v>
      </c>
      <c r="BK136" s="1">
        <v>201110</v>
      </c>
      <c r="BL136" s="1">
        <v>16600</v>
      </c>
      <c r="BM136" s="1">
        <v>1.875</v>
      </c>
      <c r="BN136" s="1" t="s">
        <v>8</v>
      </c>
      <c r="BP136" s="1">
        <v>201108</v>
      </c>
      <c r="BQ136" s="1">
        <v>19400</v>
      </c>
      <c r="BR136" s="1">
        <v>4.45</v>
      </c>
      <c r="BS136" s="1" t="s">
        <v>8</v>
      </c>
      <c r="BU136" s="1">
        <v>201110</v>
      </c>
      <c r="BV136" s="1" t="s">
        <v>601</v>
      </c>
      <c r="BW136" s="1">
        <v>20</v>
      </c>
      <c r="BX136" s="6" t="s">
        <v>466</v>
      </c>
    </row>
    <row r="137" spans="1:76">
      <c r="A137" s="1">
        <v>20200410</v>
      </c>
      <c r="B137" s="1">
        <v>785710978</v>
      </c>
      <c r="D137" s="1">
        <v>201109</v>
      </c>
      <c r="E137" s="1">
        <v>2195382345</v>
      </c>
      <c r="G137" s="1">
        <v>199006</v>
      </c>
      <c r="H137" s="1">
        <v>19600</v>
      </c>
      <c r="I137" s="1">
        <v>4.05</v>
      </c>
      <c r="J137" s="1" t="s">
        <v>8</v>
      </c>
      <c r="L137" s="1">
        <v>199006</v>
      </c>
      <c r="M137" s="1">
        <v>19700</v>
      </c>
      <c r="N137" s="1">
        <v>40928</v>
      </c>
      <c r="O137" s="1" t="s">
        <v>11</v>
      </c>
      <c r="Q137" s="1">
        <v>199006</v>
      </c>
      <c r="R137" s="1">
        <v>19750</v>
      </c>
      <c r="S137" s="1">
        <v>2022</v>
      </c>
      <c r="T137" s="1" t="s">
        <v>12</v>
      </c>
      <c r="V137" s="1">
        <v>201108</v>
      </c>
      <c r="W137" s="1">
        <v>18200</v>
      </c>
      <c r="X137" s="1">
        <v>118.12</v>
      </c>
      <c r="Y137" s="1" t="s">
        <v>9</v>
      </c>
      <c r="AA137" s="1">
        <v>201108</v>
      </c>
      <c r="AB137" s="1">
        <v>18201</v>
      </c>
      <c r="AC137" s="1">
        <v>4.07</v>
      </c>
      <c r="AD137" s="1" t="s">
        <v>8</v>
      </c>
      <c r="AF137" s="1">
        <v>201108</v>
      </c>
      <c r="AG137" s="1">
        <v>18000</v>
      </c>
      <c r="AH137" s="1">
        <v>95.25</v>
      </c>
      <c r="AI137" s="1" t="s">
        <v>9</v>
      </c>
      <c r="AK137" s="1">
        <v>201108</v>
      </c>
      <c r="AL137" s="1">
        <v>18100</v>
      </c>
      <c r="AM137" s="1">
        <v>1.35</v>
      </c>
      <c r="AN137" s="1" t="s">
        <v>8</v>
      </c>
      <c r="AP137" s="1">
        <v>201107</v>
      </c>
      <c r="AQ137" s="1">
        <v>12300</v>
      </c>
      <c r="AR137" s="1">
        <v>7.36</v>
      </c>
      <c r="AS137" s="1" t="s">
        <v>8</v>
      </c>
      <c r="AU137" s="1">
        <v>201107</v>
      </c>
      <c r="AV137" s="1">
        <v>12500</v>
      </c>
      <c r="AW137" s="1">
        <v>6.29</v>
      </c>
      <c r="AX137" s="1" t="s">
        <v>8</v>
      </c>
      <c r="AZ137" s="1">
        <v>201107</v>
      </c>
      <c r="BA137" s="1">
        <v>12201</v>
      </c>
      <c r="BB137" s="1">
        <v>114734</v>
      </c>
      <c r="BC137" s="1" t="s">
        <v>224</v>
      </c>
      <c r="BE137" s="1">
        <v>201107</v>
      </c>
      <c r="BF137" s="1">
        <v>12401</v>
      </c>
      <c r="BG137" s="1">
        <v>317127</v>
      </c>
      <c r="BH137" s="1" t="s">
        <v>224</v>
      </c>
      <c r="BK137" s="1">
        <v>201109</v>
      </c>
      <c r="BL137" s="1">
        <v>16600</v>
      </c>
      <c r="BM137" s="1">
        <v>1.875</v>
      </c>
      <c r="BN137" s="1" t="s">
        <v>8</v>
      </c>
      <c r="BP137" s="1">
        <v>201107</v>
      </c>
      <c r="BQ137" s="1">
        <v>19400</v>
      </c>
      <c r="BR137" s="1">
        <v>4.41</v>
      </c>
      <c r="BS137" s="1" t="s">
        <v>8</v>
      </c>
      <c r="BU137" s="1">
        <v>201109</v>
      </c>
      <c r="BV137" s="1" t="s">
        <v>602</v>
      </c>
      <c r="BW137" s="1">
        <v>21</v>
      </c>
      <c r="BX137" s="6" t="s">
        <v>466</v>
      </c>
    </row>
    <row r="138" spans="1:76">
      <c r="A138" s="1">
        <v>20200401</v>
      </c>
      <c r="B138" s="1">
        <v>396225660</v>
      </c>
      <c r="D138" s="1">
        <v>201108</v>
      </c>
      <c r="E138" s="1">
        <v>3019000720</v>
      </c>
      <c r="G138" s="1">
        <v>199003</v>
      </c>
      <c r="H138" s="1">
        <v>19600</v>
      </c>
      <c r="I138" s="1">
        <v>7.42</v>
      </c>
      <c r="J138" s="1" t="s">
        <v>8</v>
      </c>
      <c r="L138" s="1">
        <v>199003</v>
      </c>
      <c r="M138" s="1">
        <v>19700</v>
      </c>
      <c r="N138" s="1">
        <v>40936</v>
      </c>
      <c r="O138" s="1" t="s">
        <v>11</v>
      </c>
      <c r="Q138" s="1">
        <v>199003</v>
      </c>
      <c r="R138" s="1">
        <v>19750</v>
      </c>
      <c r="S138" s="1">
        <v>2028</v>
      </c>
      <c r="T138" s="1" t="s">
        <v>12</v>
      </c>
      <c r="V138" s="1">
        <v>201107</v>
      </c>
      <c r="W138" s="1">
        <v>18200</v>
      </c>
      <c r="X138" s="1">
        <v>117.66</v>
      </c>
      <c r="Y138" s="1" t="s">
        <v>9</v>
      </c>
      <c r="AA138" s="1">
        <v>201107</v>
      </c>
      <c r="AB138" s="1">
        <v>18201</v>
      </c>
      <c r="AC138" s="1">
        <v>4.04</v>
      </c>
      <c r="AD138" s="1" t="s">
        <v>8</v>
      </c>
      <c r="AF138" s="1">
        <v>201107</v>
      </c>
      <c r="AG138" s="1">
        <v>18000</v>
      </c>
      <c r="AH138" s="1">
        <v>95.22</v>
      </c>
      <c r="AI138" s="1" t="s">
        <v>9</v>
      </c>
      <c r="AK138" s="1">
        <v>201107</v>
      </c>
      <c r="AL138" s="1">
        <v>18100</v>
      </c>
      <c r="AM138" s="1">
        <v>1.33</v>
      </c>
      <c r="AN138" s="1" t="s">
        <v>8</v>
      </c>
      <c r="AP138" s="1">
        <v>201106</v>
      </c>
      <c r="AQ138" s="1">
        <v>12300</v>
      </c>
      <c r="AR138" s="1">
        <v>7.38</v>
      </c>
      <c r="AS138" s="1" t="s">
        <v>8</v>
      </c>
      <c r="AU138" s="1">
        <v>201106</v>
      </c>
      <c r="AV138" s="1">
        <v>12500</v>
      </c>
      <c r="AW138" s="1">
        <v>5.94</v>
      </c>
      <c r="AX138" s="1" t="s">
        <v>8</v>
      </c>
      <c r="AZ138" s="1">
        <v>201106</v>
      </c>
      <c r="BA138" s="1">
        <v>12201</v>
      </c>
      <c r="BB138" s="1">
        <v>114159</v>
      </c>
      <c r="BC138" s="1" t="s">
        <v>224</v>
      </c>
      <c r="BE138" s="1">
        <v>201106</v>
      </c>
      <c r="BF138" s="1">
        <v>12401</v>
      </c>
      <c r="BG138" s="1">
        <v>315184</v>
      </c>
      <c r="BH138" s="1" t="s">
        <v>224</v>
      </c>
      <c r="BK138" s="1">
        <v>201108</v>
      </c>
      <c r="BL138" s="1">
        <v>16600</v>
      </c>
      <c r="BM138" s="1">
        <v>1.875</v>
      </c>
      <c r="BN138" s="1" t="s">
        <v>8</v>
      </c>
      <c r="BP138" s="1">
        <v>201106</v>
      </c>
      <c r="BQ138" s="1">
        <v>19400</v>
      </c>
      <c r="BR138" s="1">
        <v>4.3499999999999996</v>
      </c>
      <c r="BS138" s="1" t="s">
        <v>8</v>
      </c>
      <c r="BU138" s="1">
        <v>201108</v>
      </c>
      <c r="BV138" s="1" t="s">
        <v>603</v>
      </c>
      <c r="BW138" s="1">
        <v>23</v>
      </c>
      <c r="BX138" s="6" t="s">
        <v>466</v>
      </c>
    </row>
    <row r="139" spans="1:76">
      <c r="A139" s="1">
        <v>20200327</v>
      </c>
      <c r="B139" s="1">
        <v>829458293</v>
      </c>
      <c r="D139" s="1">
        <v>201107</v>
      </c>
      <c r="E139" s="1">
        <v>2505736257</v>
      </c>
      <c r="G139" s="1">
        <v>198912</v>
      </c>
      <c r="H139" s="1">
        <v>19600</v>
      </c>
      <c r="I139" s="1">
        <v>7.93</v>
      </c>
      <c r="J139" s="1" t="s">
        <v>8</v>
      </c>
      <c r="L139" s="1">
        <v>198912</v>
      </c>
      <c r="M139" s="1">
        <v>19700</v>
      </c>
      <c r="N139" s="1">
        <v>41063</v>
      </c>
      <c r="O139" s="1" t="s">
        <v>11</v>
      </c>
      <c r="Q139" s="1">
        <v>198912</v>
      </c>
      <c r="R139" s="1">
        <v>19750</v>
      </c>
      <c r="S139" s="1">
        <v>2040</v>
      </c>
      <c r="T139" s="1" t="s">
        <v>12</v>
      </c>
      <c r="V139" s="1">
        <v>201106</v>
      </c>
      <c r="W139" s="1">
        <v>18200</v>
      </c>
      <c r="X139" s="1">
        <v>117.95</v>
      </c>
      <c r="Y139" s="1" t="s">
        <v>9</v>
      </c>
      <c r="AA139" s="1">
        <v>201106</v>
      </c>
      <c r="AB139" s="1">
        <v>18201</v>
      </c>
      <c r="AC139" s="1">
        <v>3.88</v>
      </c>
      <c r="AD139" s="1" t="s">
        <v>8</v>
      </c>
      <c r="AF139" s="1">
        <v>201106</v>
      </c>
      <c r="AG139" s="1">
        <v>18000</v>
      </c>
      <c r="AH139" s="1">
        <v>95.5</v>
      </c>
      <c r="AI139" s="1" t="s">
        <v>9</v>
      </c>
      <c r="AK139" s="1">
        <v>201106</v>
      </c>
      <c r="AL139" s="1">
        <v>18100</v>
      </c>
      <c r="AM139" s="1">
        <v>1.94</v>
      </c>
      <c r="AN139" s="1" t="s">
        <v>8</v>
      </c>
      <c r="AP139" s="1">
        <v>201105</v>
      </c>
      <c r="AQ139" s="1">
        <v>12300</v>
      </c>
      <c r="AR139" s="1">
        <v>8.02</v>
      </c>
      <c r="AS139" s="1" t="s">
        <v>8</v>
      </c>
      <c r="AU139" s="1">
        <v>201105</v>
      </c>
      <c r="AV139" s="1">
        <v>12500</v>
      </c>
      <c r="AW139" s="1">
        <v>5.77</v>
      </c>
      <c r="AX139" s="1" t="s">
        <v>8</v>
      </c>
      <c r="AZ139" s="1">
        <v>201105</v>
      </c>
      <c r="BA139" s="1">
        <v>12201</v>
      </c>
      <c r="BB139" s="1">
        <v>114757</v>
      </c>
      <c r="BC139" s="1" t="s">
        <v>224</v>
      </c>
      <c r="BE139" s="1">
        <v>201105</v>
      </c>
      <c r="BF139" s="1">
        <v>12401</v>
      </c>
      <c r="BG139" s="1">
        <v>315802</v>
      </c>
      <c r="BH139" s="1" t="s">
        <v>224</v>
      </c>
      <c r="BK139" s="1">
        <v>201107</v>
      </c>
      <c r="BL139" s="1">
        <v>16600</v>
      </c>
      <c r="BM139" s="1">
        <v>1.875</v>
      </c>
      <c r="BN139" s="1" t="s">
        <v>8</v>
      </c>
      <c r="BP139" s="1">
        <v>201105</v>
      </c>
      <c r="BQ139" s="1">
        <v>19400</v>
      </c>
      <c r="BR139" s="1">
        <v>4.2699999999999996</v>
      </c>
      <c r="BS139" s="1" t="s">
        <v>8</v>
      </c>
      <c r="BU139" s="1">
        <v>201107</v>
      </c>
      <c r="BV139" s="1" t="s">
        <v>604</v>
      </c>
      <c r="BW139" s="1">
        <v>21</v>
      </c>
      <c r="BX139" s="6" t="s">
        <v>466</v>
      </c>
    </row>
    <row r="140" spans="1:76">
      <c r="A140" s="1">
        <v>20200320</v>
      </c>
      <c r="B140" s="1">
        <v>1169687531</v>
      </c>
      <c r="D140" s="1">
        <v>201106</v>
      </c>
      <c r="E140" s="1">
        <v>2133250818</v>
      </c>
      <c r="G140" s="1">
        <v>198909</v>
      </c>
      <c r="H140" s="1">
        <v>19600</v>
      </c>
      <c r="I140" s="1">
        <v>8.7200000000000006</v>
      </c>
      <c r="J140" s="1" t="s">
        <v>8</v>
      </c>
      <c r="L140" s="1">
        <v>198909</v>
      </c>
      <c r="M140" s="1">
        <v>19700</v>
      </c>
      <c r="N140" s="1">
        <v>39694</v>
      </c>
      <c r="O140" s="1" t="s">
        <v>11</v>
      </c>
      <c r="Q140" s="1">
        <v>198909</v>
      </c>
      <c r="R140" s="1">
        <v>19750</v>
      </c>
      <c r="S140" s="1">
        <v>1977</v>
      </c>
      <c r="T140" s="1" t="s">
        <v>12</v>
      </c>
      <c r="V140" s="1">
        <v>201105</v>
      </c>
      <c r="W140" s="1">
        <v>18200</v>
      </c>
      <c r="X140" s="1">
        <v>118.15</v>
      </c>
      <c r="Y140" s="1" t="s">
        <v>9</v>
      </c>
      <c r="AA140" s="1">
        <v>201105</v>
      </c>
      <c r="AB140" s="1">
        <v>18201</v>
      </c>
      <c r="AC140" s="1">
        <v>3.42</v>
      </c>
      <c r="AD140" s="1" t="s">
        <v>8</v>
      </c>
      <c r="AF140" s="1">
        <v>201105</v>
      </c>
      <c r="AG140" s="1">
        <v>18000</v>
      </c>
      <c r="AH140" s="1">
        <v>94.91</v>
      </c>
      <c r="AI140" s="1" t="s">
        <v>9</v>
      </c>
      <c r="AK140" s="1">
        <v>201105</v>
      </c>
      <c r="AL140" s="1">
        <v>18100</v>
      </c>
      <c r="AM140" s="1">
        <v>1.66</v>
      </c>
      <c r="AN140" s="1" t="s">
        <v>8</v>
      </c>
      <c r="AP140" s="1">
        <v>201104</v>
      </c>
      <c r="AQ140" s="1">
        <v>12300</v>
      </c>
      <c r="AR140" s="1">
        <v>7.66</v>
      </c>
      <c r="AS140" s="1" t="s">
        <v>8</v>
      </c>
      <c r="AU140" s="1">
        <v>201104</v>
      </c>
      <c r="AV140" s="1">
        <v>12500</v>
      </c>
      <c r="AW140" s="1">
        <v>6.29</v>
      </c>
      <c r="AX140" s="1" t="s">
        <v>8</v>
      </c>
      <c r="AZ140" s="1">
        <v>201104</v>
      </c>
      <c r="BA140" s="1">
        <v>12201</v>
      </c>
      <c r="BB140" s="1">
        <v>114459</v>
      </c>
      <c r="BC140" s="1" t="s">
        <v>224</v>
      </c>
      <c r="BE140" s="1">
        <v>201104</v>
      </c>
      <c r="BF140" s="1">
        <v>12401</v>
      </c>
      <c r="BG140" s="1">
        <v>314859</v>
      </c>
      <c r="BH140" s="1" t="s">
        <v>224</v>
      </c>
      <c r="BK140" s="1">
        <v>201106</v>
      </c>
      <c r="BL140" s="1">
        <v>16600</v>
      </c>
      <c r="BM140" s="1">
        <v>1.75</v>
      </c>
      <c r="BN140" s="1" t="s">
        <v>8</v>
      </c>
      <c r="BP140" s="1">
        <v>201104</v>
      </c>
      <c r="BQ140" s="1">
        <v>19400</v>
      </c>
      <c r="BR140" s="1">
        <v>4.29</v>
      </c>
      <c r="BS140" s="1" t="s">
        <v>8</v>
      </c>
      <c r="BU140" s="1">
        <v>201106</v>
      </c>
      <c r="BV140" s="1" t="s">
        <v>605</v>
      </c>
      <c r="BW140" s="1">
        <v>21</v>
      </c>
      <c r="BX140" s="6" t="s">
        <v>466</v>
      </c>
    </row>
    <row r="141" spans="1:76">
      <c r="A141" s="1">
        <v>20200313</v>
      </c>
      <c r="B141" s="1">
        <v>1192904925</v>
      </c>
      <c r="D141" s="1">
        <v>201105</v>
      </c>
      <c r="E141" s="1">
        <v>2247119426</v>
      </c>
      <c r="G141" s="1">
        <v>198906</v>
      </c>
      <c r="H141" s="1">
        <v>19600</v>
      </c>
      <c r="I141" s="1">
        <v>9.2100000000000009</v>
      </c>
      <c r="J141" s="1" t="s">
        <v>8</v>
      </c>
      <c r="L141" s="1">
        <v>198906</v>
      </c>
      <c r="M141" s="1">
        <v>19700</v>
      </c>
      <c r="N141" s="1">
        <v>37690</v>
      </c>
      <c r="O141" s="1" t="s">
        <v>11</v>
      </c>
      <c r="Q141" s="1">
        <v>198906</v>
      </c>
      <c r="R141" s="1">
        <v>19750</v>
      </c>
      <c r="S141" s="1">
        <v>1882</v>
      </c>
      <c r="T141" s="1" t="s">
        <v>12</v>
      </c>
      <c r="V141" s="1">
        <v>201104</v>
      </c>
      <c r="W141" s="1">
        <v>18200</v>
      </c>
      <c r="X141" s="1">
        <v>119.15</v>
      </c>
      <c r="Y141" s="1" t="s">
        <v>9</v>
      </c>
      <c r="AA141" s="1">
        <v>201104</v>
      </c>
      <c r="AB141" s="1">
        <v>18201</v>
      </c>
      <c r="AC141" s="1">
        <v>4.66</v>
      </c>
      <c r="AD141" s="1" t="s">
        <v>8</v>
      </c>
      <c r="AF141" s="1">
        <v>201104</v>
      </c>
      <c r="AG141" s="1">
        <v>18000</v>
      </c>
      <c r="AH141" s="1">
        <v>94.73</v>
      </c>
      <c r="AI141" s="1" t="s">
        <v>9</v>
      </c>
      <c r="AK141" s="1">
        <v>201104</v>
      </c>
      <c r="AL141" s="1">
        <v>18100</v>
      </c>
      <c r="AM141" s="1">
        <v>1.3</v>
      </c>
      <c r="AN141" s="1" t="s">
        <v>8</v>
      </c>
      <c r="AP141" s="1">
        <v>201103</v>
      </c>
      <c r="AQ141" s="1">
        <v>12300</v>
      </c>
      <c r="AR141" s="1">
        <v>9.09</v>
      </c>
      <c r="AS141" s="1" t="s">
        <v>8</v>
      </c>
      <c r="AU141" s="1">
        <v>201103</v>
      </c>
      <c r="AV141" s="1">
        <v>12500</v>
      </c>
      <c r="AW141" s="1">
        <v>5.97</v>
      </c>
      <c r="AX141" s="1" t="s">
        <v>8</v>
      </c>
      <c r="AZ141" s="1">
        <v>201103</v>
      </c>
      <c r="BA141" s="1">
        <v>12201</v>
      </c>
      <c r="BB141" s="1">
        <v>114816</v>
      </c>
      <c r="BC141" s="1" t="s">
        <v>224</v>
      </c>
      <c r="BE141" s="1">
        <v>201103</v>
      </c>
      <c r="BF141" s="1">
        <v>12401</v>
      </c>
      <c r="BG141" s="1">
        <v>313720</v>
      </c>
      <c r="BH141" s="1" t="s">
        <v>224</v>
      </c>
      <c r="BK141" s="1">
        <v>201105</v>
      </c>
      <c r="BL141" s="1">
        <v>16600</v>
      </c>
      <c r="BM141" s="1">
        <v>1.75</v>
      </c>
      <c r="BN141" s="1" t="s">
        <v>8</v>
      </c>
      <c r="BP141" s="1">
        <v>201103</v>
      </c>
      <c r="BQ141" s="1">
        <v>19400</v>
      </c>
      <c r="BR141" s="1">
        <v>4.4800000000000004</v>
      </c>
      <c r="BS141" s="1" t="s">
        <v>8</v>
      </c>
      <c r="BU141" s="1">
        <v>201105</v>
      </c>
      <c r="BV141" s="1" t="s">
        <v>606</v>
      </c>
      <c r="BW141" s="1">
        <v>21</v>
      </c>
      <c r="BX141" s="6" t="s">
        <v>466</v>
      </c>
    </row>
    <row r="142" spans="1:76">
      <c r="A142" s="1">
        <v>20200306</v>
      </c>
      <c r="B142" s="1">
        <v>806397393</v>
      </c>
      <c r="D142" s="1">
        <v>201104</v>
      </c>
      <c r="E142" s="1">
        <v>2198216997</v>
      </c>
      <c r="G142" s="1">
        <v>198903</v>
      </c>
      <c r="H142" s="1">
        <v>19600</v>
      </c>
      <c r="I142" s="1">
        <v>9.09</v>
      </c>
      <c r="J142" s="1" t="s">
        <v>8</v>
      </c>
      <c r="L142" s="1">
        <v>198903</v>
      </c>
      <c r="M142" s="1">
        <v>19700</v>
      </c>
      <c r="N142" s="1">
        <v>34240</v>
      </c>
      <c r="O142" s="1" t="s">
        <v>11</v>
      </c>
      <c r="Q142" s="1">
        <v>198903</v>
      </c>
      <c r="R142" s="1">
        <v>19750</v>
      </c>
      <c r="S142" s="1">
        <v>1714</v>
      </c>
      <c r="T142" s="1" t="s">
        <v>12</v>
      </c>
      <c r="V142" s="1">
        <v>201103</v>
      </c>
      <c r="W142" s="1">
        <v>18200</v>
      </c>
      <c r="X142" s="1">
        <v>118.79</v>
      </c>
      <c r="Y142" s="1" t="s">
        <v>9</v>
      </c>
      <c r="AA142" s="1">
        <v>201103</v>
      </c>
      <c r="AB142" s="1">
        <v>18201</v>
      </c>
      <c r="AC142" s="1">
        <v>5.82</v>
      </c>
      <c r="AD142" s="1" t="s">
        <v>8</v>
      </c>
      <c r="AF142" s="1">
        <v>201103</v>
      </c>
      <c r="AG142" s="1">
        <v>18000</v>
      </c>
      <c r="AH142" s="1">
        <v>94.03</v>
      </c>
      <c r="AI142" s="1" t="s">
        <v>9</v>
      </c>
      <c r="AK142" s="1">
        <v>201103</v>
      </c>
      <c r="AL142" s="1">
        <v>18100</v>
      </c>
      <c r="AM142" s="1">
        <v>1.4</v>
      </c>
      <c r="AN142" s="1" t="s">
        <v>8</v>
      </c>
      <c r="AP142" s="1">
        <v>201102</v>
      </c>
      <c r="AQ142" s="1">
        <v>12300</v>
      </c>
      <c r="AR142" s="1">
        <v>9.0299999999999994</v>
      </c>
      <c r="AS142" s="1" t="s">
        <v>8</v>
      </c>
      <c r="AU142" s="1">
        <v>201102</v>
      </c>
      <c r="AV142" s="1">
        <v>12500</v>
      </c>
      <c r="AW142" s="1">
        <v>5.89</v>
      </c>
      <c r="AX142" s="1" t="s">
        <v>8</v>
      </c>
      <c r="AZ142" s="1">
        <v>201102</v>
      </c>
      <c r="BA142" s="1">
        <v>12201</v>
      </c>
      <c r="BB142" s="1">
        <v>116273</v>
      </c>
      <c r="BC142" s="1" t="s">
        <v>224</v>
      </c>
      <c r="BE142" s="1">
        <v>201102</v>
      </c>
      <c r="BF142" s="1">
        <v>12401</v>
      </c>
      <c r="BG142" s="1">
        <v>314248</v>
      </c>
      <c r="BH142" s="1" t="s">
        <v>224</v>
      </c>
      <c r="BK142" s="1">
        <v>201104</v>
      </c>
      <c r="BL142" s="1">
        <v>16600</v>
      </c>
      <c r="BM142" s="1">
        <v>1.75</v>
      </c>
      <c r="BN142" s="1" t="s">
        <v>8</v>
      </c>
      <c r="BP142" s="1">
        <v>201102</v>
      </c>
      <c r="BQ142" s="1">
        <v>19400</v>
      </c>
      <c r="BR142" s="1">
        <v>4.6900000000000004</v>
      </c>
      <c r="BS142" s="1" t="s">
        <v>8</v>
      </c>
      <c r="BU142" s="1">
        <v>201104</v>
      </c>
      <c r="BV142" s="1" t="s">
        <v>607</v>
      </c>
      <c r="BW142" s="1">
        <v>19</v>
      </c>
      <c r="BX142" s="6" t="s">
        <v>466</v>
      </c>
    </row>
    <row r="143" spans="1:76">
      <c r="A143" s="1">
        <v>20200227</v>
      </c>
      <c r="B143" s="1">
        <v>676321368</v>
      </c>
      <c r="D143" s="1">
        <v>201103</v>
      </c>
      <c r="E143" s="1">
        <v>2709506745</v>
      </c>
      <c r="G143" s="1">
        <v>198812</v>
      </c>
      <c r="H143" s="1">
        <v>19600</v>
      </c>
      <c r="I143" s="1">
        <v>8.33</v>
      </c>
      <c r="J143" s="1" t="s">
        <v>8</v>
      </c>
      <c r="L143" s="1">
        <v>198812</v>
      </c>
      <c r="M143" s="1">
        <v>19700</v>
      </c>
      <c r="N143" s="1">
        <v>33621</v>
      </c>
      <c r="O143" s="1" t="s">
        <v>11</v>
      </c>
      <c r="Q143" s="1">
        <v>198812</v>
      </c>
      <c r="R143" s="1">
        <v>19750</v>
      </c>
      <c r="S143" s="1">
        <v>1687</v>
      </c>
      <c r="T143" s="1" t="s">
        <v>12</v>
      </c>
      <c r="V143" s="1">
        <v>201102</v>
      </c>
      <c r="W143" s="1">
        <v>18200</v>
      </c>
      <c r="X143" s="1">
        <v>115.96</v>
      </c>
      <c r="Y143" s="1" t="s">
        <v>9</v>
      </c>
      <c r="AA143" s="1">
        <v>201102</v>
      </c>
      <c r="AB143" s="1">
        <v>18201</v>
      </c>
      <c r="AC143" s="1">
        <v>3.86</v>
      </c>
      <c r="AD143" s="1" t="s">
        <v>8</v>
      </c>
      <c r="AF143" s="1">
        <v>201102</v>
      </c>
      <c r="AG143" s="1">
        <v>18000</v>
      </c>
      <c r="AH143" s="1">
        <v>94.86</v>
      </c>
      <c r="AI143" s="1" t="s">
        <v>9</v>
      </c>
      <c r="AK143" s="1">
        <v>201102</v>
      </c>
      <c r="AL143" s="1">
        <v>18100</v>
      </c>
      <c r="AM143" s="1">
        <v>1.32</v>
      </c>
      <c r="AN143" s="1" t="s">
        <v>8</v>
      </c>
      <c r="AP143" s="1">
        <v>201101</v>
      </c>
      <c r="AQ143" s="1">
        <v>12300</v>
      </c>
      <c r="AR143" s="1">
        <v>10.98</v>
      </c>
      <c r="AS143" s="1" t="s">
        <v>8</v>
      </c>
      <c r="AU143" s="1">
        <v>201101</v>
      </c>
      <c r="AV143" s="1">
        <v>12500</v>
      </c>
      <c r="AW143" s="1">
        <v>6.47</v>
      </c>
      <c r="AX143" s="1" t="s">
        <v>8</v>
      </c>
      <c r="AZ143" s="1">
        <v>201101</v>
      </c>
      <c r="BA143" s="1">
        <v>12201</v>
      </c>
      <c r="BB143" s="1">
        <v>114898</v>
      </c>
      <c r="BC143" s="1" t="s">
        <v>224</v>
      </c>
      <c r="BE143" s="1">
        <v>201101</v>
      </c>
      <c r="BF143" s="1">
        <v>12401</v>
      </c>
      <c r="BG143" s="1">
        <v>311293</v>
      </c>
      <c r="BH143" s="1" t="s">
        <v>224</v>
      </c>
      <c r="BK143" s="1">
        <v>201103</v>
      </c>
      <c r="BL143" s="1">
        <v>16600</v>
      </c>
      <c r="BM143" s="1">
        <v>1.625</v>
      </c>
      <c r="BN143" s="1" t="s">
        <v>8</v>
      </c>
      <c r="BP143" s="1">
        <v>201101</v>
      </c>
      <c r="BQ143" s="1">
        <v>19400</v>
      </c>
      <c r="BR143" s="1">
        <v>4.6399999999999997</v>
      </c>
      <c r="BS143" s="1" t="s">
        <v>8</v>
      </c>
      <c r="BU143" s="1">
        <v>201103</v>
      </c>
      <c r="BV143" s="1" t="s">
        <v>608</v>
      </c>
      <c r="BW143" s="1">
        <v>23</v>
      </c>
      <c r="BX143" s="6" t="s">
        <v>466</v>
      </c>
    </row>
    <row r="144" spans="1:76">
      <c r="A144" s="1">
        <v>20200221</v>
      </c>
      <c r="B144" s="1">
        <v>659346509</v>
      </c>
      <c r="D144" s="1">
        <v>201102</v>
      </c>
      <c r="E144" s="1">
        <v>1961141161</v>
      </c>
      <c r="G144" s="1">
        <v>198809</v>
      </c>
      <c r="H144" s="1">
        <v>19600</v>
      </c>
      <c r="I144" s="1">
        <v>7.9</v>
      </c>
      <c r="J144" s="1" t="s">
        <v>8</v>
      </c>
      <c r="L144" s="1">
        <v>198809</v>
      </c>
      <c r="M144" s="1">
        <v>19700</v>
      </c>
      <c r="N144" s="1">
        <v>32223</v>
      </c>
      <c r="O144" s="1" t="s">
        <v>11</v>
      </c>
      <c r="Q144" s="1">
        <v>198809</v>
      </c>
      <c r="R144" s="1">
        <v>19750</v>
      </c>
      <c r="S144" s="1">
        <v>1623</v>
      </c>
      <c r="T144" s="1" t="s">
        <v>12</v>
      </c>
      <c r="V144" s="1">
        <v>201101</v>
      </c>
      <c r="W144" s="1">
        <v>18200</v>
      </c>
      <c r="X144" s="1">
        <v>113.35</v>
      </c>
      <c r="Y144" s="1" t="s">
        <v>9</v>
      </c>
      <c r="AA144" s="1">
        <v>201101</v>
      </c>
      <c r="AB144" s="1">
        <v>18201</v>
      </c>
      <c r="AC144" s="1">
        <v>1.98</v>
      </c>
      <c r="AD144" s="1" t="s">
        <v>8</v>
      </c>
      <c r="AF144" s="1">
        <v>201101</v>
      </c>
      <c r="AG144" s="1">
        <v>18000</v>
      </c>
      <c r="AH144" s="1">
        <v>94.15</v>
      </c>
      <c r="AI144" s="1" t="s">
        <v>9</v>
      </c>
      <c r="AK144" s="1">
        <v>201101</v>
      </c>
      <c r="AL144" s="1">
        <v>18100</v>
      </c>
      <c r="AM144" s="1">
        <v>1.1000000000000001</v>
      </c>
      <c r="AN144" s="1" t="s">
        <v>8</v>
      </c>
      <c r="AP144" s="1">
        <v>201012</v>
      </c>
      <c r="AQ144" s="1">
        <v>12300</v>
      </c>
      <c r="AR144" s="1">
        <v>8.99</v>
      </c>
      <c r="AS144" s="1" t="s">
        <v>8</v>
      </c>
      <c r="AU144" s="1">
        <v>201012</v>
      </c>
      <c r="AV144" s="1">
        <v>12500</v>
      </c>
      <c r="AW144" s="1">
        <v>5.44</v>
      </c>
      <c r="AX144" s="1" t="s">
        <v>8</v>
      </c>
      <c r="AZ144" s="1">
        <v>201012</v>
      </c>
      <c r="BA144" s="1">
        <v>12201</v>
      </c>
      <c r="BB144" s="1">
        <v>112662</v>
      </c>
      <c r="BC144" s="1" t="s">
        <v>224</v>
      </c>
      <c r="BE144" s="1">
        <v>201012</v>
      </c>
      <c r="BF144" s="1">
        <v>12401</v>
      </c>
      <c r="BG144" s="1">
        <v>307548</v>
      </c>
      <c r="BH144" s="1" t="s">
        <v>224</v>
      </c>
      <c r="BK144" s="1">
        <v>201102</v>
      </c>
      <c r="BL144" s="1">
        <v>16600</v>
      </c>
      <c r="BM144" s="1">
        <v>1.625</v>
      </c>
      <c r="BN144" s="1" t="s">
        <v>8</v>
      </c>
      <c r="BP144" s="1">
        <v>201012</v>
      </c>
      <c r="BQ144" s="1">
        <v>19400</v>
      </c>
      <c r="BR144" s="1">
        <v>4.67</v>
      </c>
      <c r="BS144" s="1" t="s">
        <v>8</v>
      </c>
      <c r="BU144" s="1">
        <v>201102</v>
      </c>
      <c r="BV144" s="1" t="s">
        <v>609</v>
      </c>
      <c r="BW144" s="1">
        <v>14</v>
      </c>
      <c r="BX144" s="6" t="s">
        <v>466</v>
      </c>
    </row>
    <row r="145" spans="1:76">
      <c r="A145" s="1">
        <v>20200214</v>
      </c>
      <c r="B145" s="1">
        <v>659804380</v>
      </c>
      <c r="D145" s="1">
        <v>201101</v>
      </c>
      <c r="E145" s="1">
        <v>2701081013</v>
      </c>
      <c r="G145" s="1">
        <v>198806</v>
      </c>
      <c r="H145" s="1">
        <v>19600</v>
      </c>
      <c r="I145" s="1">
        <v>7.19</v>
      </c>
      <c r="J145" s="1" t="s">
        <v>8</v>
      </c>
      <c r="L145" s="1">
        <v>198806</v>
      </c>
      <c r="M145" s="1">
        <v>19700</v>
      </c>
      <c r="N145" s="1">
        <v>30950</v>
      </c>
      <c r="O145" s="1" t="s">
        <v>11</v>
      </c>
      <c r="Q145" s="1">
        <v>198806</v>
      </c>
      <c r="R145" s="1">
        <v>19750</v>
      </c>
      <c r="S145" s="1">
        <v>1563</v>
      </c>
      <c r="T145" s="1" t="s">
        <v>12</v>
      </c>
      <c r="V145" s="1">
        <v>201012</v>
      </c>
      <c r="W145" s="1">
        <v>18200</v>
      </c>
      <c r="X145" s="1">
        <v>113.37</v>
      </c>
      <c r="Y145" s="1" t="s">
        <v>9</v>
      </c>
      <c r="AA145" s="1">
        <v>201012</v>
      </c>
      <c r="AB145" s="1">
        <v>18201</v>
      </c>
      <c r="AC145" s="1">
        <v>2.34</v>
      </c>
      <c r="AD145" s="1" t="s">
        <v>8</v>
      </c>
      <c r="AF145" s="1">
        <v>201012</v>
      </c>
      <c r="AG145" s="1">
        <v>18000</v>
      </c>
      <c r="AH145" s="1">
        <v>94.16</v>
      </c>
      <c r="AI145" s="1" t="s">
        <v>9</v>
      </c>
      <c r="AK145" s="1">
        <v>201012</v>
      </c>
      <c r="AL145" s="1">
        <v>18100</v>
      </c>
      <c r="AM145" s="1">
        <v>1.24</v>
      </c>
      <c r="AN145" s="1" t="s">
        <v>8</v>
      </c>
      <c r="AP145" s="1">
        <v>201011</v>
      </c>
      <c r="AQ145" s="1">
        <v>12300</v>
      </c>
      <c r="AR145" s="1">
        <v>8.7899999999999991</v>
      </c>
      <c r="AS145" s="1" t="s">
        <v>8</v>
      </c>
      <c r="AU145" s="1">
        <v>201011</v>
      </c>
      <c r="AV145" s="1">
        <v>12500</v>
      </c>
      <c r="AW145" s="1">
        <v>5.2</v>
      </c>
      <c r="AX145" s="1" t="s">
        <v>8</v>
      </c>
      <c r="AZ145" s="1">
        <v>201011</v>
      </c>
      <c r="BA145" s="1">
        <v>12201</v>
      </c>
      <c r="BB145" s="1">
        <v>111128</v>
      </c>
      <c r="BC145" s="1" t="s">
        <v>224</v>
      </c>
      <c r="BE145" s="1">
        <v>201011</v>
      </c>
      <c r="BF145" s="1">
        <v>12401</v>
      </c>
      <c r="BG145" s="1">
        <v>305871</v>
      </c>
      <c r="BH145" s="1" t="s">
        <v>224</v>
      </c>
      <c r="BK145" s="1">
        <v>201101</v>
      </c>
      <c r="BL145" s="1">
        <v>16600</v>
      </c>
      <c r="BM145" s="1">
        <v>1.625</v>
      </c>
      <c r="BN145" s="1" t="s">
        <v>8</v>
      </c>
      <c r="BP145" s="1">
        <v>201011</v>
      </c>
      <c r="BQ145" s="1">
        <v>19400</v>
      </c>
      <c r="BR145" s="1">
        <v>4.7300000000000004</v>
      </c>
      <c r="BS145" s="1" t="s">
        <v>8</v>
      </c>
      <c r="BU145" s="1">
        <v>201101</v>
      </c>
      <c r="BV145" s="1" t="s">
        <v>610</v>
      </c>
      <c r="BW145" s="1">
        <v>20</v>
      </c>
      <c r="BX145" s="6" t="s">
        <v>466</v>
      </c>
    </row>
    <row r="146" spans="1:76">
      <c r="A146" s="1">
        <v>20200207</v>
      </c>
      <c r="B146" s="1">
        <v>778938360</v>
      </c>
      <c r="D146" s="1">
        <v>201012</v>
      </c>
      <c r="E146" s="1">
        <v>3154867886</v>
      </c>
      <c r="G146" s="1">
        <v>198803</v>
      </c>
      <c r="H146" s="1">
        <v>19600</v>
      </c>
      <c r="I146" s="1">
        <v>8.7100000000000009</v>
      </c>
      <c r="J146" s="1" t="s">
        <v>8</v>
      </c>
      <c r="L146" s="1">
        <v>198803</v>
      </c>
      <c r="M146" s="1">
        <v>19700</v>
      </c>
      <c r="N146" s="1">
        <v>29584</v>
      </c>
      <c r="O146" s="1" t="s">
        <v>11</v>
      </c>
      <c r="Q146" s="1">
        <v>198803</v>
      </c>
      <c r="R146" s="1">
        <v>19750</v>
      </c>
      <c r="S146" s="1">
        <v>1497</v>
      </c>
      <c r="T146" s="1" t="s">
        <v>12</v>
      </c>
      <c r="V146" s="1">
        <v>201011</v>
      </c>
      <c r="W146" s="1">
        <v>18200</v>
      </c>
      <c r="X146" s="1">
        <v>113.03</v>
      </c>
      <c r="Y146" s="1" t="s">
        <v>9</v>
      </c>
      <c r="AA146" s="1">
        <v>201011</v>
      </c>
      <c r="AB146" s="1">
        <v>18201</v>
      </c>
      <c r="AC146" s="1">
        <v>2.4300000000000002</v>
      </c>
      <c r="AD146" s="1" t="s">
        <v>8</v>
      </c>
      <c r="AF146" s="1">
        <v>201011</v>
      </c>
      <c r="AG146" s="1">
        <v>18000</v>
      </c>
      <c r="AH146" s="1">
        <v>94.88</v>
      </c>
      <c r="AI146" s="1" t="s">
        <v>9</v>
      </c>
      <c r="AK146" s="1">
        <v>201011</v>
      </c>
      <c r="AL146" s="1">
        <v>18100</v>
      </c>
      <c r="AM146" s="1">
        <v>1.52</v>
      </c>
      <c r="AN146" s="1" t="s">
        <v>8</v>
      </c>
      <c r="AP146" s="1">
        <v>201010</v>
      </c>
      <c r="AQ146" s="1">
        <v>12300</v>
      </c>
      <c r="AR146" s="1">
        <v>8.84</v>
      </c>
      <c r="AS146" s="1" t="s">
        <v>8</v>
      </c>
      <c r="AU146" s="1">
        <v>201010</v>
      </c>
      <c r="AV146" s="1">
        <v>12500</v>
      </c>
      <c r="AW146" s="1">
        <v>4.95</v>
      </c>
      <c r="AX146" s="1" t="s">
        <v>8</v>
      </c>
      <c r="AZ146" s="1">
        <v>201010</v>
      </c>
      <c r="BA146" s="1">
        <v>12201</v>
      </c>
      <c r="BB146" s="1">
        <v>110100</v>
      </c>
      <c r="BC146" s="1" t="s">
        <v>224</v>
      </c>
      <c r="BE146" s="1">
        <v>201010</v>
      </c>
      <c r="BF146" s="1">
        <v>12401</v>
      </c>
      <c r="BG146" s="1">
        <v>303584</v>
      </c>
      <c r="BH146" s="1" t="s">
        <v>224</v>
      </c>
      <c r="BK146" s="1">
        <v>201012</v>
      </c>
      <c r="BL146" s="1">
        <v>16600</v>
      </c>
      <c r="BM146" s="1">
        <v>1.625</v>
      </c>
      <c r="BN146" s="1" t="s">
        <v>8</v>
      </c>
      <c r="BP146" s="1">
        <v>201010</v>
      </c>
      <c r="BQ146" s="1">
        <v>19400</v>
      </c>
      <c r="BR146" s="1">
        <v>4.92</v>
      </c>
      <c r="BS146" s="1" t="s">
        <v>8</v>
      </c>
      <c r="BU146" s="1">
        <v>201012</v>
      </c>
      <c r="BV146" s="1" t="s">
        <v>611</v>
      </c>
      <c r="BW146" s="1">
        <v>23</v>
      </c>
      <c r="BX146" s="6" t="s">
        <v>466</v>
      </c>
    </row>
    <row r="147" spans="1:76">
      <c r="A147" s="1">
        <v>20200131</v>
      </c>
      <c r="B147" s="1">
        <v>454325778</v>
      </c>
      <c r="D147" s="1">
        <v>201011</v>
      </c>
      <c r="E147" s="1">
        <v>2391059104</v>
      </c>
      <c r="G147" s="1">
        <v>198712</v>
      </c>
      <c r="H147" s="1">
        <v>19600</v>
      </c>
      <c r="I147" s="1">
        <v>10.25</v>
      </c>
      <c r="J147" s="1" t="s">
        <v>8</v>
      </c>
      <c r="L147" s="1">
        <v>198712</v>
      </c>
      <c r="M147" s="1">
        <v>19700</v>
      </c>
      <c r="N147" s="1">
        <v>29090</v>
      </c>
      <c r="O147" s="1" t="s">
        <v>11</v>
      </c>
      <c r="Q147" s="1">
        <v>198712</v>
      </c>
      <c r="R147" s="1">
        <v>19750</v>
      </c>
      <c r="S147" s="1">
        <v>1477</v>
      </c>
      <c r="T147" s="1" t="s">
        <v>12</v>
      </c>
      <c r="V147" s="1">
        <v>201010</v>
      </c>
      <c r="W147" s="1">
        <v>18200</v>
      </c>
      <c r="X147" s="1">
        <v>113.04</v>
      </c>
      <c r="Y147" s="1" t="s">
        <v>9</v>
      </c>
      <c r="AA147" s="1">
        <v>201010</v>
      </c>
      <c r="AB147" s="1">
        <v>18201</v>
      </c>
      <c r="AC147" s="1">
        <v>3.67</v>
      </c>
      <c r="AD147" s="1" t="s">
        <v>8</v>
      </c>
      <c r="AF147" s="1">
        <v>201010</v>
      </c>
      <c r="AG147" s="1">
        <v>18000</v>
      </c>
      <c r="AH147" s="1">
        <v>94.7</v>
      </c>
      <c r="AI147" s="1" t="s">
        <v>9</v>
      </c>
      <c r="AK147" s="1">
        <v>201010</v>
      </c>
      <c r="AL147" s="1">
        <v>18100</v>
      </c>
      <c r="AM147" s="1">
        <v>0.56999999999999995</v>
      </c>
      <c r="AN147" s="1" t="s">
        <v>8</v>
      </c>
      <c r="AP147" s="1">
        <v>201009</v>
      </c>
      <c r="AQ147" s="1">
        <v>12300</v>
      </c>
      <c r="AR147" s="1">
        <v>11.79</v>
      </c>
      <c r="AS147" s="1" t="s">
        <v>8</v>
      </c>
      <c r="AU147" s="1">
        <v>201009</v>
      </c>
      <c r="AV147" s="1">
        <v>12500</v>
      </c>
      <c r="AW147" s="1">
        <v>4.7300000000000004</v>
      </c>
      <c r="AX147" s="1" t="s">
        <v>8</v>
      </c>
      <c r="AZ147" s="1">
        <v>201009</v>
      </c>
      <c r="BA147" s="1">
        <v>12201</v>
      </c>
      <c r="BB147" s="1">
        <v>109843</v>
      </c>
      <c r="BC147" s="1" t="s">
        <v>224</v>
      </c>
      <c r="BE147" s="1">
        <v>201009</v>
      </c>
      <c r="BF147" s="1">
        <v>12401</v>
      </c>
      <c r="BG147" s="1">
        <v>301540</v>
      </c>
      <c r="BH147" s="1" t="s">
        <v>224</v>
      </c>
      <c r="BK147" s="1">
        <v>201011</v>
      </c>
      <c r="BL147" s="1">
        <v>16600</v>
      </c>
      <c r="BM147" s="1">
        <v>1.5</v>
      </c>
      <c r="BN147" s="1" t="s">
        <v>8</v>
      </c>
      <c r="BP147" s="1">
        <v>201009</v>
      </c>
      <c r="BQ147" s="1">
        <v>19400</v>
      </c>
      <c r="BR147" s="1">
        <v>5.05</v>
      </c>
      <c r="BS147" s="1" t="s">
        <v>8</v>
      </c>
      <c r="BU147" s="1">
        <v>201011</v>
      </c>
      <c r="BV147" s="1" t="s">
        <v>612</v>
      </c>
      <c r="BW147" s="1">
        <v>22</v>
      </c>
      <c r="BX147" s="6" t="s">
        <v>466</v>
      </c>
    </row>
    <row r="148" spans="1:76">
      <c r="A148" s="1">
        <v>20200120</v>
      </c>
      <c r="B148" s="1">
        <v>116198931</v>
      </c>
      <c r="D148" s="1">
        <v>201010</v>
      </c>
      <c r="E148" s="1">
        <v>2459964172</v>
      </c>
      <c r="G148" s="1">
        <v>198709</v>
      </c>
      <c r="H148" s="1">
        <v>19600</v>
      </c>
      <c r="I148" s="1">
        <v>13.61</v>
      </c>
      <c r="J148" s="1" t="s">
        <v>8</v>
      </c>
      <c r="L148" s="1">
        <v>198709</v>
      </c>
      <c r="M148" s="1">
        <v>19700</v>
      </c>
      <c r="N148" s="1">
        <v>28041</v>
      </c>
      <c r="O148" s="1" t="s">
        <v>11</v>
      </c>
      <c r="Q148" s="1">
        <v>198709</v>
      </c>
      <c r="R148" s="1">
        <v>19750</v>
      </c>
      <c r="S148" s="1">
        <v>1428</v>
      </c>
      <c r="T148" s="1" t="s">
        <v>12</v>
      </c>
      <c r="V148" s="1">
        <v>201009</v>
      </c>
      <c r="W148" s="1">
        <v>18200</v>
      </c>
      <c r="X148" s="1">
        <v>113.81</v>
      </c>
      <c r="Y148" s="1" t="s">
        <v>9</v>
      </c>
      <c r="AA148" s="1">
        <v>201009</v>
      </c>
      <c r="AB148" s="1">
        <v>18201</v>
      </c>
      <c r="AC148" s="1">
        <v>3.77</v>
      </c>
      <c r="AD148" s="1" t="s">
        <v>8</v>
      </c>
      <c r="AF148" s="1">
        <v>201009</v>
      </c>
      <c r="AG148" s="1">
        <v>18000</v>
      </c>
      <c r="AH148" s="1">
        <v>94.08</v>
      </c>
      <c r="AI148" s="1" t="s">
        <v>9</v>
      </c>
      <c r="AK148" s="1">
        <v>201009</v>
      </c>
      <c r="AL148" s="1">
        <v>18100</v>
      </c>
      <c r="AM148" s="1">
        <v>0.3</v>
      </c>
      <c r="AN148" s="1" t="s">
        <v>8</v>
      </c>
      <c r="AP148" s="1">
        <v>201008</v>
      </c>
      <c r="AQ148" s="1">
        <v>12300</v>
      </c>
      <c r="AR148" s="1">
        <v>12.25</v>
      </c>
      <c r="AS148" s="1" t="s">
        <v>8</v>
      </c>
      <c r="AU148" s="1">
        <v>201008</v>
      </c>
      <c r="AV148" s="1">
        <v>12500</v>
      </c>
      <c r="AW148" s="1">
        <v>4.7300000000000004</v>
      </c>
      <c r="AX148" s="1" t="s">
        <v>8</v>
      </c>
      <c r="AZ148" s="1">
        <v>201008</v>
      </c>
      <c r="BA148" s="1">
        <v>12201</v>
      </c>
      <c r="BB148" s="1">
        <v>108639</v>
      </c>
      <c r="BC148" s="1" t="s">
        <v>224</v>
      </c>
      <c r="BE148" s="1">
        <v>201008</v>
      </c>
      <c r="BF148" s="1">
        <v>12401</v>
      </c>
      <c r="BG148" s="1">
        <v>300883</v>
      </c>
      <c r="BH148" s="1" t="s">
        <v>224</v>
      </c>
      <c r="BK148" s="1">
        <v>201010</v>
      </c>
      <c r="BL148" s="1">
        <v>16600</v>
      </c>
      <c r="BM148" s="1">
        <v>1.5</v>
      </c>
      <c r="BN148" s="1" t="s">
        <v>8</v>
      </c>
      <c r="BP148" s="1">
        <v>201008</v>
      </c>
      <c r="BQ148" s="1">
        <v>19400</v>
      </c>
      <c r="BR148" s="1">
        <v>5.17</v>
      </c>
      <c r="BS148" s="1" t="s">
        <v>8</v>
      </c>
      <c r="BU148" s="1">
        <v>201010</v>
      </c>
      <c r="BV148" s="1" t="s">
        <v>613</v>
      </c>
      <c r="BW148" s="1">
        <v>21</v>
      </c>
      <c r="BX148" s="6" t="s">
        <v>466</v>
      </c>
    </row>
    <row r="149" spans="1:76">
      <c r="A149" s="1">
        <v>20200117</v>
      </c>
      <c r="B149" s="1">
        <v>725611098</v>
      </c>
      <c r="D149" s="1">
        <v>201009</v>
      </c>
      <c r="E149" s="1">
        <v>2696343347</v>
      </c>
      <c r="G149" s="1">
        <v>198706</v>
      </c>
      <c r="H149" s="1">
        <v>19600</v>
      </c>
      <c r="I149" s="1">
        <v>14.25</v>
      </c>
      <c r="J149" s="1" t="s">
        <v>8</v>
      </c>
      <c r="L149" s="1">
        <v>198706</v>
      </c>
      <c r="M149" s="1">
        <v>19700</v>
      </c>
      <c r="N149" s="1">
        <v>25507</v>
      </c>
      <c r="O149" s="1" t="s">
        <v>11</v>
      </c>
      <c r="Q149" s="1">
        <v>198706</v>
      </c>
      <c r="R149" s="1">
        <v>19750</v>
      </c>
      <c r="S149" s="1">
        <v>1303</v>
      </c>
      <c r="T149" s="1" t="s">
        <v>12</v>
      </c>
      <c r="V149" s="1">
        <v>201008</v>
      </c>
      <c r="W149" s="1">
        <v>18200</v>
      </c>
      <c r="X149" s="1">
        <v>113.5</v>
      </c>
      <c r="Y149" s="1" t="s">
        <v>9</v>
      </c>
      <c r="AA149" s="1">
        <v>201008</v>
      </c>
      <c r="AB149" s="1">
        <v>18201</v>
      </c>
      <c r="AC149" s="1">
        <v>3.33</v>
      </c>
      <c r="AD149" s="1" t="s">
        <v>8</v>
      </c>
      <c r="AF149" s="1">
        <v>201008</v>
      </c>
      <c r="AG149" s="1">
        <v>18000</v>
      </c>
      <c r="AH149" s="1">
        <v>93.98</v>
      </c>
      <c r="AI149" s="1" t="s">
        <v>9</v>
      </c>
      <c r="AK149" s="1">
        <v>201008</v>
      </c>
      <c r="AL149" s="1">
        <v>18100</v>
      </c>
      <c r="AM149" s="1">
        <v>-0.48</v>
      </c>
      <c r="AN149" s="1" t="s">
        <v>8</v>
      </c>
      <c r="AP149" s="1">
        <v>201007</v>
      </c>
      <c r="AQ149" s="1">
        <v>12300</v>
      </c>
      <c r="AR149" s="1">
        <v>12.29</v>
      </c>
      <c r="AS149" s="1" t="s">
        <v>8</v>
      </c>
      <c r="AU149" s="1">
        <v>201007</v>
      </c>
      <c r="AV149" s="1">
        <v>12500</v>
      </c>
      <c r="AW149" s="1">
        <v>4.1399999999999997</v>
      </c>
      <c r="AX149" s="1" t="s">
        <v>8</v>
      </c>
      <c r="AZ149" s="1">
        <v>201007</v>
      </c>
      <c r="BA149" s="1">
        <v>12201</v>
      </c>
      <c r="BB149" s="1">
        <v>106625</v>
      </c>
      <c r="BC149" s="1" t="s">
        <v>224</v>
      </c>
      <c r="BE149" s="1">
        <v>201007</v>
      </c>
      <c r="BF149" s="1">
        <v>12401</v>
      </c>
      <c r="BG149" s="1">
        <v>298498</v>
      </c>
      <c r="BH149" s="1" t="s">
        <v>224</v>
      </c>
      <c r="BK149" s="1">
        <v>201009</v>
      </c>
      <c r="BL149" s="1">
        <v>16600</v>
      </c>
      <c r="BM149" s="1">
        <v>1.375</v>
      </c>
      <c r="BN149" s="1" t="s">
        <v>8</v>
      </c>
      <c r="BP149" s="1">
        <v>201007</v>
      </c>
      <c r="BQ149" s="1">
        <v>19400</v>
      </c>
      <c r="BR149" s="1">
        <v>5.2</v>
      </c>
      <c r="BS149" s="1" t="s">
        <v>8</v>
      </c>
      <c r="BU149" s="1">
        <v>201009</v>
      </c>
      <c r="BV149" s="1" t="s">
        <v>614</v>
      </c>
      <c r="BW149" s="1">
        <v>21</v>
      </c>
      <c r="BX149" s="6" t="s">
        <v>466</v>
      </c>
    </row>
    <row r="150" spans="1:76">
      <c r="A150" s="1">
        <v>20200110</v>
      </c>
      <c r="B150" s="1">
        <v>724600033</v>
      </c>
      <c r="D150" s="1">
        <v>201008</v>
      </c>
      <c r="E150" s="1">
        <v>2797261597</v>
      </c>
      <c r="G150" s="1">
        <v>198703</v>
      </c>
      <c r="H150" s="1">
        <v>19600</v>
      </c>
      <c r="I150" s="1">
        <v>13.12</v>
      </c>
      <c r="J150" s="1" t="s">
        <v>8</v>
      </c>
      <c r="L150" s="1">
        <v>198703</v>
      </c>
      <c r="M150" s="1">
        <v>19700</v>
      </c>
      <c r="N150" s="1">
        <v>22318</v>
      </c>
      <c r="O150" s="1" t="s">
        <v>11</v>
      </c>
      <c r="Q150" s="1">
        <v>198703</v>
      </c>
      <c r="R150" s="1">
        <v>19750</v>
      </c>
      <c r="S150" s="1">
        <v>1142</v>
      </c>
      <c r="T150" s="1" t="s">
        <v>12</v>
      </c>
      <c r="V150" s="1">
        <v>201007</v>
      </c>
      <c r="W150" s="1">
        <v>18200</v>
      </c>
      <c r="X150" s="1">
        <v>113.09</v>
      </c>
      <c r="Y150" s="1" t="s">
        <v>9</v>
      </c>
      <c r="AA150" s="1">
        <v>201007</v>
      </c>
      <c r="AB150" s="1">
        <v>18201</v>
      </c>
      <c r="AC150" s="1">
        <v>5.32</v>
      </c>
      <c r="AD150" s="1" t="s">
        <v>8</v>
      </c>
      <c r="AF150" s="1">
        <v>201007</v>
      </c>
      <c r="AG150" s="1">
        <v>18000</v>
      </c>
      <c r="AH150" s="1">
        <v>93.97</v>
      </c>
      <c r="AI150" s="1" t="s">
        <v>9</v>
      </c>
      <c r="AK150" s="1">
        <v>201007</v>
      </c>
      <c r="AL150" s="1">
        <v>18100</v>
      </c>
      <c r="AM150" s="1">
        <v>1.32</v>
      </c>
      <c r="AN150" s="1" t="s">
        <v>8</v>
      </c>
      <c r="AP150" s="1">
        <v>201006</v>
      </c>
      <c r="AQ150" s="1">
        <v>12300</v>
      </c>
      <c r="AR150" s="1">
        <v>12.84</v>
      </c>
      <c r="AS150" s="1" t="s">
        <v>8</v>
      </c>
      <c r="AU150" s="1">
        <v>201006</v>
      </c>
      <c r="AV150" s="1">
        <v>12500</v>
      </c>
      <c r="AW150" s="1">
        <v>3.82</v>
      </c>
      <c r="AX150" s="1" t="s">
        <v>8</v>
      </c>
      <c r="AZ150" s="1">
        <v>201006</v>
      </c>
      <c r="BA150" s="1">
        <v>12201</v>
      </c>
      <c r="BB150" s="1">
        <v>105643</v>
      </c>
      <c r="BC150" s="1" t="s">
        <v>224</v>
      </c>
      <c r="BE150" s="1">
        <v>201006</v>
      </c>
      <c r="BF150" s="1">
        <v>12401</v>
      </c>
      <c r="BG150" s="1">
        <v>297159</v>
      </c>
      <c r="BH150" s="1" t="s">
        <v>224</v>
      </c>
      <c r="BK150" s="1">
        <v>201008</v>
      </c>
      <c r="BL150" s="1">
        <v>16600</v>
      </c>
      <c r="BM150" s="1">
        <v>1.375</v>
      </c>
      <c r="BN150" s="1" t="s">
        <v>8</v>
      </c>
      <c r="BP150" s="1">
        <v>201006</v>
      </c>
      <c r="BQ150" s="1">
        <v>19400</v>
      </c>
      <c r="BR150" s="1">
        <v>5.16</v>
      </c>
      <c r="BS150" s="1" t="s">
        <v>8</v>
      </c>
      <c r="BU150" s="1">
        <v>201008</v>
      </c>
      <c r="BV150" s="1" t="s">
        <v>615</v>
      </c>
      <c r="BW150" s="1">
        <v>22</v>
      </c>
      <c r="BX150" s="6" t="s">
        <v>466</v>
      </c>
    </row>
    <row r="151" spans="1:76">
      <c r="A151" s="1">
        <v>20200103</v>
      </c>
      <c r="B151" s="1">
        <v>580055183</v>
      </c>
      <c r="D151" s="1">
        <v>201007</v>
      </c>
      <c r="E151" s="1">
        <v>2295021406</v>
      </c>
      <c r="G151" s="1">
        <v>198612</v>
      </c>
      <c r="H151" s="1">
        <v>19600</v>
      </c>
      <c r="I151" s="1">
        <v>13.79</v>
      </c>
      <c r="J151" s="1" t="s">
        <v>8</v>
      </c>
      <c r="L151" s="1">
        <v>198612</v>
      </c>
      <c r="M151" s="1">
        <v>19700</v>
      </c>
      <c r="N151" s="1">
        <v>21609</v>
      </c>
      <c r="O151" s="1" t="s">
        <v>11</v>
      </c>
      <c r="Q151" s="1">
        <v>198612</v>
      </c>
      <c r="R151" s="1">
        <v>19750</v>
      </c>
      <c r="S151" s="1">
        <v>1109</v>
      </c>
      <c r="T151" s="1" t="s">
        <v>12</v>
      </c>
      <c r="V151" s="1">
        <v>201006</v>
      </c>
      <c r="W151" s="1">
        <v>18200</v>
      </c>
      <c r="X151" s="1">
        <v>113.54</v>
      </c>
      <c r="Y151" s="1" t="s">
        <v>9</v>
      </c>
      <c r="AA151" s="1">
        <v>201006</v>
      </c>
      <c r="AB151" s="1">
        <v>18201</v>
      </c>
      <c r="AC151" s="1">
        <v>7.03</v>
      </c>
      <c r="AD151" s="1" t="s">
        <v>8</v>
      </c>
      <c r="AF151" s="1">
        <v>201006</v>
      </c>
      <c r="AG151" s="1">
        <v>18000</v>
      </c>
      <c r="AH151" s="1">
        <v>93.68</v>
      </c>
      <c r="AI151" s="1" t="s">
        <v>9</v>
      </c>
      <c r="AK151" s="1">
        <v>201006</v>
      </c>
      <c r="AL151" s="1">
        <v>18100</v>
      </c>
      <c r="AM151" s="1">
        <v>1.2</v>
      </c>
      <c r="AN151" s="1" t="s">
        <v>8</v>
      </c>
      <c r="AP151" s="1">
        <v>201005</v>
      </c>
      <c r="AQ151" s="1">
        <v>12300</v>
      </c>
      <c r="AR151" s="1">
        <v>13.14</v>
      </c>
      <c r="AS151" s="1" t="s">
        <v>8</v>
      </c>
      <c r="AU151" s="1">
        <v>201005</v>
      </c>
      <c r="AV151" s="1">
        <v>12500</v>
      </c>
      <c r="AW151" s="1">
        <v>3.27</v>
      </c>
      <c r="AX151" s="1" t="s">
        <v>8</v>
      </c>
      <c r="AZ151" s="1">
        <v>201005</v>
      </c>
      <c r="BA151" s="1">
        <v>12201</v>
      </c>
      <c r="BB151" s="1">
        <v>106259</v>
      </c>
      <c r="BC151" s="1" t="s">
        <v>224</v>
      </c>
      <c r="BE151" s="1">
        <v>201005</v>
      </c>
      <c r="BF151" s="1">
        <v>12401</v>
      </c>
      <c r="BG151" s="1">
        <v>297369</v>
      </c>
      <c r="BH151" s="1" t="s">
        <v>224</v>
      </c>
      <c r="BK151" s="1">
        <v>201007</v>
      </c>
      <c r="BL151" s="1">
        <v>16600</v>
      </c>
      <c r="BM151" s="1">
        <v>1.375</v>
      </c>
      <c r="BN151" s="1" t="s">
        <v>8</v>
      </c>
      <c r="BP151" s="1">
        <v>201005</v>
      </c>
      <c r="BQ151" s="1">
        <v>19400</v>
      </c>
      <c r="BR151" s="1">
        <v>5.14</v>
      </c>
      <c r="BS151" s="1" t="s">
        <v>8</v>
      </c>
      <c r="BU151" s="1">
        <v>201007</v>
      </c>
      <c r="BV151" s="1" t="s">
        <v>616</v>
      </c>
      <c r="BW151" s="1">
        <v>22</v>
      </c>
      <c r="BX151" s="6" t="s">
        <v>466</v>
      </c>
    </row>
    <row r="152" spans="1:76">
      <c r="A152" s="1">
        <v>20191227</v>
      </c>
      <c r="B152" s="1">
        <v>519519917</v>
      </c>
      <c r="D152" s="1">
        <v>201006</v>
      </c>
      <c r="E152" s="1">
        <v>1705621284</v>
      </c>
      <c r="G152" s="1">
        <v>198609</v>
      </c>
      <c r="H152" s="1">
        <v>19600</v>
      </c>
      <c r="I152" s="1">
        <v>12.32</v>
      </c>
      <c r="J152" s="1" t="s">
        <v>8</v>
      </c>
      <c r="L152" s="1">
        <v>198609</v>
      </c>
      <c r="M152" s="1">
        <v>19700</v>
      </c>
      <c r="N152" s="1">
        <v>20272</v>
      </c>
      <c r="O152" s="1" t="s">
        <v>11</v>
      </c>
      <c r="Q152" s="1">
        <v>198609</v>
      </c>
      <c r="R152" s="1">
        <v>19750</v>
      </c>
      <c r="S152" s="1">
        <v>1043</v>
      </c>
      <c r="T152" s="1" t="s">
        <v>12</v>
      </c>
      <c r="V152" s="1">
        <v>201005</v>
      </c>
      <c r="W152" s="1">
        <v>18200</v>
      </c>
      <c r="X152" s="1">
        <v>114.24</v>
      </c>
      <c r="Y152" s="1" t="s">
        <v>9</v>
      </c>
      <c r="AA152" s="1">
        <v>201005</v>
      </c>
      <c r="AB152" s="1">
        <v>18201</v>
      </c>
      <c r="AC152" s="1">
        <v>9.41</v>
      </c>
      <c r="AD152" s="1" t="s">
        <v>8</v>
      </c>
      <c r="AF152" s="1">
        <v>201005</v>
      </c>
      <c r="AG152" s="1">
        <v>18000</v>
      </c>
      <c r="AH152" s="1">
        <v>93.36</v>
      </c>
      <c r="AI152" s="1" t="s">
        <v>9</v>
      </c>
      <c r="AK152" s="1">
        <v>201005</v>
      </c>
      <c r="AL152" s="1">
        <v>18100</v>
      </c>
      <c r="AM152" s="1">
        <v>0.76</v>
      </c>
      <c r="AN152" s="1" t="s">
        <v>8</v>
      </c>
      <c r="AP152" s="1">
        <v>201004</v>
      </c>
      <c r="AQ152" s="1">
        <v>12300</v>
      </c>
      <c r="AR152" s="1">
        <v>17.38</v>
      </c>
      <c r="AS152" s="1" t="s">
        <v>8</v>
      </c>
      <c r="AU152" s="1">
        <v>201004</v>
      </c>
      <c r="AV152" s="1">
        <v>12500</v>
      </c>
      <c r="AW152" s="1">
        <v>3.8</v>
      </c>
      <c r="AX152" s="1" t="s">
        <v>8</v>
      </c>
      <c r="AZ152" s="1">
        <v>201004</v>
      </c>
      <c r="BA152" s="1">
        <v>12201</v>
      </c>
      <c r="BB152" s="1">
        <v>105817</v>
      </c>
      <c r="BC152" s="1" t="s">
        <v>224</v>
      </c>
      <c r="BE152" s="1">
        <v>201004</v>
      </c>
      <c r="BF152" s="1">
        <v>12401</v>
      </c>
      <c r="BG152" s="1">
        <v>297050</v>
      </c>
      <c r="BH152" s="1" t="s">
        <v>224</v>
      </c>
      <c r="BK152" s="1">
        <v>201006</v>
      </c>
      <c r="BL152" s="1">
        <v>16600</v>
      </c>
      <c r="BM152" s="1">
        <v>1.375</v>
      </c>
      <c r="BN152" s="1" t="s">
        <v>8</v>
      </c>
      <c r="BP152" s="1">
        <v>201004</v>
      </c>
      <c r="BQ152" s="1">
        <v>19400</v>
      </c>
      <c r="BR152" s="1">
        <v>5.39</v>
      </c>
      <c r="BS152" s="1" t="s">
        <v>8</v>
      </c>
      <c r="BU152" s="1">
        <v>201006</v>
      </c>
      <c r="BV152" s="1" t="s">
        <v>617</v>
      </c>
      <c r="BW152" s="1">
        <v>21</v>
      </c>
      <c r="BX152" s="6" t="s">
        <v>466</v>
      </c>
    </row>
    <row r="153" spans="1:76">
      <c r="A153" s="1">
        <v>20191220</v>
      </c>
      <c r="B153" s="1">
        <v>760406538</v>
      </c>
      <c r="D153" s="1">
        <v>201005</v>
      </c>
      <c r="E153" s="1">
        <v>2026708649</v>
      </c>
      <c r="G153" s="1">
        <v>198606</v>
      </c>
      <c r="H153" s="1">
        <v>19600</v>
      </c>
      <c r="I153" s="1">
        <v>9.5500000000000007</v>
      </c>
      <c r="J153" s="1" t="s">
        <v>8</v>
      </c>
      <c r="L153" s="1">
        <v>198606</v>
      </c>
      <c r="M153" s="1">
        <v>19700</v>
      </c>
      <c r="N153" s="1">
        <v>19086</v>
      </c>
      <c r="O153" s="1" t="s">
        <v>11</v>
      </c>
      <c r="Q153" s="1">
        <v>198606</v>
      </c>
      <c r="R153" s="1">
        <v>19750</v>
      </c>
      <c r="S153" s="1">
        <v>985</v>
      </c>
      <c r="T153" s="1" t="s">
        <v>12</v>
      </c>
      <c r="V153" s="1">
        <v>201004</v>
      </c>
      <c r="W153" s="1">
        <v>18200</v>
      </c>
      <c r="X153" s="1">
        <v>113.84</v>
      </c>
      <c r="Y153" s="1" t="s">
        <v>9</v>
      </c>
      <c r="AA153" s="1">
        <v>201004</v>
      </c>
      <c r="AB153" s="1">
        <v>18201</v>
      </c>
      <c r="AC153" s="1">
        <v>9.06</v>
      </c>
      <c r="AD153" s="1" t="s">
        <v>8</v>
      </c>
      <c r="AF153" s="1">
        <v>201004</v>
      </c>
      <c r="AG153" s="1">
        <v>18000</v>
      </c>
      <c r="AH153" s="1">
        <v>93.51</v>
      </c>
      <c r="AI153" s="1" t="s">
        <v>9</v>
      </c>
      <c r="AK153" s="1">
        <v>201004</v>
      </c>
      <c r="AL153" s="1">
        <v>18100</v>
      </c>
      <c r="AM153" s="1">
        <v>1.34</v>
      </c>
      <c r="AN153" s="1" t="s">
        <v>8</v>
      </c>
      <c r="AP153" s="1">
        <v>201003</v>
      </c>
      <c r="AQ153" s="1">
        <v>12300</v>
      </c>
      <c r="AR153" s="1">
        <v>19.03</v>
      </c>
      <c r="AS153" s="1" t="s">
        <v>8</v>
      </c>
      <c r="AU153" s="1">
        <v>201003</v>
      </c>
      <c r="AV153" s="1">
        <v>12500</v>
      </c>
      <c r="AW153" s="1">
        <v>3.86</v>
      </c>
      <c r="AX153" s="1" t="s">
        <v>8</v>
      </c>
      <c r="AZ153" s="1">
        <v>201003</v>
      </c>
      <c r="BA153" s="1">
        <v>12201</v>
      </c>
      <c r="BB153" s="1">
        <v>105128</v>
      </c>
      <c r="BC153" s="1" t="s">
        <v>224</v>
      </c>
      <c r="BE153" s="1">
        <v>201003</v>
      </c>
      <c r="BF153" s="1">
        <v>12401</v>
      </c>
      <c r="BG153" s="1">
        <v>295917</v>
      </c>
      <c r="BH153" s="1" t="s">
        <v>224</v>
      </c>
      <c r="BK153" s="1">
        <v>201005</v>
      </c>
      <c r="BL153" s="1">
        <v>16600</v>
      </c>
      <c r="BM153" s="1">
        <v>1.25</v>
      </c>
      <c r="BN153" s="1" t="s">
        <v>8</v>
      </c>
      <c r="BP153" s="1">
        <v>201003</v>
      </c>
      <c r="BQ153" s="1">
        <v>19400</v>
      </c>
      <c r="BR153" s="1">
        <v>5.67</v>
      </c>
      <c r="BS153" s="1" t="s">
        <v>8</v>
      </c>
      <c r="BU153" s="1">
        <v>201005</v>
      </c>
      <c r="BV153" s="1" t="s">
        <v>618</v>
      </c>
      <c r="BW153" s="1">
        <v>21</v>
      </c>
      <c r="BX153" s="6" t="s">
        <v>466</v>
      </c>
    </row>
    <row r="154" spans="1:76">
      <c r="A154" s="1">
        <v>20191213</v>
      </c>
      <c r="B154" s="1">
        <v>685862722</v>
      </c>
      <c r="D154" s="1">
        <v>201004</v>
      </c>
      <c r="E154" s="1">
        <v>2619494621</v>
      </c>
      <c r="G154" s="1">
        <v>198603</v>
      </c>
      <c r="H154" s="1">
        <v>19600</v>
      </c>
      <c r="I154" s="1">
        <v>10.18</v>
      </c>
      <c r="J154" s="1" t="s">
        <v>8</v>
      </c>
      <c r="L154" s="1">
        <v>198603</v>
      </c>
      <c r="M154" s="1">
        <v>19700</v>
      </c>
      <c r="N154" s="1">
        <v>17380</v>
      </c>
      <c r="O154" s="1" t="s">
        <v>11</v>
      </c>
      <c r="Q154" s="1">
        <v>198603</v>
      </c>
      <c r="R154" s="1">
        <v>19750</v>
      </c>
      <c r="S154" s="1">
        <v>899</v>
      </c>
      <c r="T154" s="1" t="s">
        <v>12</v>
      </c>
      <c r="V154" s="1">
        <v>201003</v>
      </c>
      <c r="W154" s="1">
        <v>18200</v>
      </c>
      <c r="X154" s="1">
        <v>112.26</v>
      </c>
      <c r="Y154" s="1" t="s">
        <v>9</v>
      </c>
      <c r="AA154" s="1">
        <v>201003</v>
      </c>
      <c r="AB154" s="1">
        <v>18201</v>
      </c>
      <c r="AC154" s="1">
        <v>6.86</v>
      </c>
      <c r="AD154" s="1" t="s">
        <v>8</v>
      </c>
      <c r="AF154" s="1">
        <v>201003</v>
      </c>
      <c r="AG154" s="1">
        <v>18000</v>
      </c>
      <c r="AH154" s="1">
        <v>92.73</v>
      </c>
      <c r="AI154" s="1" t="s">
        <v>9</v>
      </c>
      <c r="AK154" s="1">
        <v>201003</v>
      </c>
      <c r="AL154" s="1">
        <v>18100</v>
      </c>
      <c r="AM154" s="1">
        <v>1.27</v>
      </c>
      <c r="AN154" s="1" t="s">
        <v>8</v>
      </c>
      <c r="AP154" s="1">
        <v>201002</v>
      </c>
      <c r="AQ154" s="1">
        <v>12300</v>
      </c>
      <c r="AR154" s="1">
        <v>24.22</v>
      </c>
      <c r="AS154" s="1" t="s">
        <v>8</v>
      </c>
      <c r="AU154" s="1">
        <v>201002</v>
      </c>
      <c r="AV154" s="1">
        <v>12500</v>
      </c>
      <c r="AW154" s="1">
        <v>4.7300000000000004</v>
      </c>
      <c r="AX154" s="1" t="s">
        <v>8</v>
      </c>
      <c r="AZ154" s="1">
        <v>201002</v>
      </c>
      <c r="BA154" s="1">
        <v>12201</v>
      </c>
      <c r="BB154" s="1">
        <v>106282</v>
      </c>
      <c r="BC154" s="1" t="s">
        <v>224</v>
      </c>
      <c r="BE154" s="1">
        <v>201002</v>
      </c>
      <c r="BF154" s="1">
        <v>12401</v>
      </c>
      <c r="BG154" s="1">
        <v>295797</v>
      </c>
      <c r="BH154" s="1" t="s">
        <v>224</v>
      </c>
      <c r="BK154" s="1">
        <v>201004</v>
      </c>
      <c r="BL154" s="1">
        <v>16600</v>
      </c>
      <c r="BM154" s="1">
        <v>1.25</v>
      </c>
      <c r="BN154" s="1" t="s">
        <v>8</v>
      </c>
      <c r="BP154" s="1">
        <v>201002</v>
      </c>
      <c r="BQ154" s="1">
        <v>19400</v>
      </c>
      <c r="BR154" s="1">
        <v>5.76</v>
      </c>
      <c r="BS154" s="1" t="s">
        <v>8</v>
      </c>
      <c r="BU154" s="1">
        <v>201004</v>
      </c>
      <c r="BV154" s="1" t="s">
        <v>619</v>
      </c>
      <c r="BW154" s="1">
        <v>21</v>
      </c>
      <c r="BX154" s="6" t="s">
        <v>466</v>
      </c>
    </row>
    <row r="155" spans="1:76">
      <c r="A155" s="1">
        <v>20191206</v>
      </c>
      <c r="B155" s="1">
        <v>571860520</v>
      </c>
      <c r="D155" s="1">
        <v>201003</v>
      </c>
      <c r="E155" s="1">
        <v>2366262612</v>
      </c>
      <c r="G155" s="1">
        <v>198512</v>
      </c>
      <c r="H155" s="1">
        <v>19600</v>
      </c>
      <c r="I155" s="1">
        <v>5.8</v>
      </c>
      <c r="J155" s="1" t="s">
        <v>8</v>
      </c>
      <c r="L155" s="1">
        <v>198512</v>
      </c>
      <c r="M155" s="1">
        <v>19700</v>
      </c>
      <c r="N155" s="1">
        <v>16415</v>
      </c>
      <c r="O155" s="1" t="s">
        <v>11</v>
      </c>
      <c r="Q155" s="1">
        <v>198512</v>
      </c>
      <c r="R155" s="1">
        <v>19750</v>
      </c>
      <c r="S155" s="1">
        <v>851</v>
      </c>
      <c r="T155" s="1" t="s">
        <v>12</v>
      </c>
      <c r="V155" s="1">
        <v>201002</v>
      </c>
      <c r="W155" s="1">
        <v>18200</v>
      </c>
      <c r="X155" s="1">
        <v>111.65</v>
      </c>
      <c r="Y155" s="1" t="s">
        <v>9</v>
      </c>
      <c r="AA155" s="1">
        <v>201002</v>
      </c>
      <c r="AB155" s="1">
        <v>18201</v>
      </c>
      <c r="AC155" s="1">
        <v>6.1</v>
      </c>
      <c r="AD155" s="1" t="s">
        <v>8</v>
      </c>
      <c r="AF155" s="1">
        <v>201002</v>
      </c>
      <c r="AG155" s="1">
        <v>18000</v>
      </c>
      <c r="AH155" s="1">
        <v>93.62</v>
      </c>
      <c r="AI155" s="1" t="s">
        <v>9</v>
      </c>
      <c r="AK155" s="1">
        <v>201002</v>
      </c>
      <c r="AL155" s="1">
        <v>18100</v>
      </c>
      <c r="AM155" s="1">
        <v>2.35</v>
      </c>
      <c r="AN155" s="1" t="s">
        <v>8</v>
      </c>
      <c r="AP155" s="1">
        <v>201001</v>
      </c>
      <c r="AQ155" s="1">
        <v>12300</v>
      </c>
      <c r="AR155" s="1">
        <v>24.18</v>
      </c>
      <c r="AS155" s="1" t="s">
        <v>8</v>
      </c>
      <c r="AU155" s="1">
        <v>201001</v>
      </c>
      <c r="AV155" s="1">
        <v>12500</v>
      </c>
      <c r="AW155" s="1">
        <v>4.83</v>
      </c>
      <c r="AX155" s="1" t="s">
        <v>8</v>
      </c>
      <c r="AZ155" s="1">
        <v>201001</v>
      </c>
      <c r="BA155" s="1">
        <v>12201</v>
      </c>
      <c r="BB155" s="1">
        <v>105071</v>
      </c>
      <c r="BC155" s="1" t="s">
        <v>224</v>
      </c>
      <c r="BE155" s="1">
        <v>201001</v>
      </c>
      <c r="BF155" s="1">
        <v>12401</v>
      </c>
      <c r="BG155" s="1">
        <v>294710</v>
      </c>
      <c r="BH155" s="1" t="s">
        <v>224</v>
      </c>
      <c r="BK155" s="1">
        <v>201003</v>
      </c>
      <c r="BL155" s="1">
        <v>16600</v>
      </c>
      <c r="BM155" s="1">
        <v>1.25</v>
      </c>
      <c r="BN155" s="1" t="s">
        <v>8</v>
      </c>
      <c r="BP155" s="1">
        <v>201001</v>
      </c>
      <c r="BQ155" s="1">
        <v>19400</v>
      </c>
      <c r="BR155" s="1">
        <v>5.68</v>
      </c>
      <c r="BS155" s="1" t="s">
        <v>8</v>
      </c>
      <c r="BU155" s="1">
        <v>201003</v>
      </c>
      <c r="BV155" s="1" t="s">
        <v>620</v>
      </c>
      <c r="BW155" s="1">
        <v>23</v>
      </c>
      <c r="BX155" s="6" t="s">
        <v>466</v>
      </c>
    </row>
    <row r="156" spans="1:76">
      <c r="A156" s="1">
        <v>20191129</v>
      </c>
      <c r="B156" s="1">
        <v>653131302</v>
      </c>
      <c r="D156" s="1">
        <v>201002</v>
      </c>
      <c r="E156" s="1">
        <v>1331329375</v>
      </c>
      <c r="G156" s="1">
        <v>198509</v>
      </c>
      <c r="H156" s="1">
        <v>19600</v>
      </c>
      <c r="I156" s="1">
        <v>3.57</v>
      </c>
      <c r="J156" s="1" t="s">
        <v>8</v>
      </c>
      <c r="L156" s="1">
        <v>198509</v>
      </c>
      <c r="M156" s="1">
        <v>19700</v>
      </c>
      <c r="N156" s="1">
        <v>15850</v>
      </c>
      <c r="O156" s="1" t="s">
        <v>11</v>
      </c>
      <c r="Q156" s="1">
        <v>198509</v>
      </c>
      <c r="R156" s="1">
        <v>19750</v>
      </c>
      <c r="S156" s="1">
        <v>825</v>
      </c>
      <c r="T156" s="1" t="s">
        <v>12</v>
      </c>
      <c r="V156" s="1">
        <v>201001</v>
      </c>
      <c r="W156" s="1">
        <v>18200</v>
      </c>
      <c r="X156" s="1">
        <v>111.15</v>
      </c>
      <c r="Y156" s="1" t="s">
        <v>9</v>
      </c>
      <c r="AA156" s="1">
        <v>201001</v>
      </c>
      <c r="AB156" s="1">
        <v>18201</v>
      </c>
      <c r="AC156" s="1">
        <v>6.8</v>
      </c>
      <c r="AD156" s="1" t="s">
        <v>8</v>
      </c>
      <c r="AF156" s="1">
        <v>201001</v>
      </c>
      <c r="AG156" s="1">
        <v>18000</v>
      </c>
      <c r="AH156" s="1">
        <v>93.13</v>
      </c>
      <c r="AI156" s="1" t="s">
        <v>9</v>
      </c>
      <c r="AK156" s="1">
        <v>201001</v>
      </c>
      <c r="AL156" s="1">
        <v>18100</v>
      </c>
      <c r="AM156" s="1">
        <v>0.26</v>
      </c>
      <c r="AN156" s="1" t="s">
        <v>8</v>
      </c>
      <c r="AP156" s="1">
        <v>200912</v>
      </c>
      <c r="AQ156" s="1">
        <v>12300</v>
      </c>
      <c r="AR156" s="1">
        <v>28.92</v>
      </c>
      <c r="AS156" s="1" t="s">
        <v>8</v>
      </c>
      <c r="AU156" s="1">
        <v>200912</v>
      </c>
      <c r="AV156" s="1">
        <v>12500</v>
      </c>
      <c r="AW156" s="1">
        <v>5.78</v>
      </c>
      <c r="AX156" s="1" t="s">
        <v>8</v>
      </c>
      <c r="AZ156" s="1">
        <v>200912</v>
      </c>
      <c r="BA156" s="1">
        <v>12201</v>
      </c>
      <c r="BB156" s="1">
        <v>103583</v>
      </c>
      <c r="BC156" s="1" t="s">
        <v>224</v>
      </c>
      <c r="BE156" s="1">
        <v>200912</v>
      </c>
      <c r="BF156" s="1">
        <v>12401</v>
      </c>
      <c r="BG156" s="1">
        <v>292215</v>
      </c>
      <c r="BH156" s="1" t="s">
        <v>224</v>
      </c>
      <c r="BK156" s="1">
        <v>201002</v>
      </c>
      <c r="BL156" s="1">
        <v>16600</v>
      </c>
      <c r="BM156" s="1">
        <v>1.25</v>
      </c>
      <c r="BN156" s="1" t="s">
        <v>8</v>
      </c>
      <c r="BP156" s="1">
        <v>200912</v>
      </c>
      <c r="BQ156" s="1">
        <v>19400</v>
      </c>
      <c r="BR156" s="1">
        <v>5.74</v>
      </c>
      <c r="BS156" s="1" t="s">
        <v>8</v>
      </c>
      <c r="BU156" s="1">
        <v>201002</v>
      </c>
      <c r="BV156" s="1" t="s">
        <v>621</v>
      </c>
      <c r="BW156" s="1">
        <v>14</v>
      </c>
      <c r="BX156" s="6" t="s">
        <v>466</v>
      </c>
    </row>
    <row r="157" spans="1:76">
      <c r="A157" s="1">
        <v>20191122</v>
      </c>
      <c r="B157" s="1">
        <v>583091104</v>
      </c>
      <c r="D157" s="1">
        <v>201001</v>
      </c>
      <c r="E157" s="1">
        <v>3041590367</v>
      </c>
      <c r="G157" s="1">
        <v>198506</v>
      </c>
      <c r="H157" s="1">
        <v>19600</v>
      </c>
      <c r="I157" s="1">
        <v>4.24</v>
      </c>
      <c r="J157" s="1" t="s">
        <v>8</v>
      </c>
      <c r="L157" s="1">
        <v>198506</v>
      </c>
      <c r="M157" s="1">
        <v>19700</v>
      </c>
      <c r="N157" s="1">
        <v>16111</v>
      </c>
      <c r="O157" s="1" t="s">
        <v>11</v>
      </c>
      <c r="Q157" s="1">
        <v>198506</v>
      </c>
      <c r="R157" s="1">
        <v>19750</v>
      </c>
      <c r="S157" s="1">
        <v>841</v>
      </c>
      <c r="T157" s="1" t="s">
        <v>12</v>
      </c>
      <c r="V157" s="1">
        <v>200912</v>
      </c>
      <c r="W157" s="1">
        <v>18200</v>
      </c>
      <c r="X157" s="1">
        <v>110.78</v>
      </c>
      <c r="Y157" s="1" t="s">
        <v>9</v>
      </c>
      <c r="AA157" s="1">
        <v>200912</v>
      </c>
      <c r="AB157" s="1">
        <v>18201</v>
      </c>
      <c r="AC157" s="1">
        <v>5.77</v>
      </c>
      <c r="AD157" s="1" t="s">
        <v>8</v>
      </c>
      <c r="AF157" s="1">
        <v>200912</v>
      </c>
      <c r="AG157" s="1">
        <v>18000</v>
      </c>
      <c r="AH157" s="1">
        <v>93.01</v>
      </c>
      <c r="AI157" s="1" t="s">
        <v>9</v>
      </c>
      <c r="AK157" s="1">
        <v>200912</v>
      </c>
      <c r="AL157" s="1">
        <v>18100</v>
      </c>
      <c r="AM157" s="1">
        <v>-0.25</v>
      </c>
      <c r="AN157" s="1" t="s">
        <v>8</v>
      </c>
      <c r="AP157" s="1">
        <v>200911</v>
      </c>
      <c r="AQ157" s="1">
        <v>12300</v>
      </c>
      <c r="AR157" s="1">
        <v>30.51</v>
      </c>
      <c r="AS157" s="1" t="s">
        <v>8</v>
      </c>
      <c r="AU157" s="1">
        <v>200911</v>
      </c>
      <c r="AV157" s="1">
        <v>12500</v>
      </c>
      <c r="AW157" s="1">
        <v>6.38</v>
      </c>
      <c r="AX157" s="1" t="s">
        <v>8</v>
      </c>
      <c r="AZ157" s="1">
        <v>200911</v>
      </c>
      <c r="BA157" s="1">
        <v>12201</v>
      </c>
      <c r="BB157" s="1">
        <v>101781</v>
      </c>
      <c r="BC157" s="1" t="s">
        <v>224</v>
      </c>
      <c r="BE157" s="1">
        <v>200911</v>
      </c>
      <c r="BF157" s="1">
        <v>12401</v>
      </c>
      <c r="BG157" s="1">
        <v>290594</v>
      </c>
      <c r="BH157" s="1" t="s">
        <v>224</v>
      </c>
      <c r="BK157" s="1">
        <v>201001</v>
      </c>
      <c r="BL157" s="1">
        <v>16600</v>
      </c>
      <c r="BM157" s="1">
        <v>1.25</v>
      </c>
      <c r="BN157" s="1" t="s">
        <v>8</v>
      </c>
      <c r="BP157" s="1">
        <v>200911</v>
      </c>
      <c r="BQ157" s="1">
        <v>19400</v>
      </c>
      <c r="BR157" s="1">
        <v>5.86</v>
      </c>
      <c r="BS157" s="1" t="s">
        <v>8</v>
      </c>
      <c r="BU157" s="1">
        <v>201001</v>
      </c>
      <c r="BV157" s="1" t="s">
        <v>622</v>
      </c>
      <c r="BW157" s="1">
        <v>20</v>
      </c>
      <c r="BX157" s="6" t="s">
        <v>466</v>
      </c>
    </row>
    <row r="158" spans="1:76">
      <c r="A158" s="1">
        <v>20191115</v>
      </c>
      <c r="B158" s="1">
        <v>654307889</v>
      </c>
      <c r="D158" s="1">
        <v>200912</v>
      </c>
      <c r="E158" s="1">
        <v>3003597645</v>
      </c>
      <c r="G158" s="1">
        <v>198503</v>
      </c>
      <c r="H158" s="1">
        <v>19600</v>
      </c>
      <c r="I158" s="1">
        <v>5.67</v>
      </c>
      <c r="J158" s="1" t="s">
        <v>8</v>
      </c>
      <c r="L158" s="1">
        <v>198503</v>
      </c>
      <c r="M158" s="1">
        <v>19700</v>
      </c>
      <c r="N158" s="1">
        <v>15223</v>
      </c>
      <c r="O158" s="1" t="s">
        <v>11</v>
      </c>
      <c r="Q158" s="1">
        <v>198503</v>
      </c>
      <c r="R158" s="1">
        <v>19750</v>
      </c>
      <c r="S158" s="1">
        <v>797</v>
      </c>
      <c r="T158" s="1" t="s">
        <v>12</v>
      </c>
      <c r="V158" s="1">
        <v>200911</v>
      </c>
      <c r="W158" s="1">
        <v>18200</v>
      </c>
      <c r="X158" s="1">
        <v>110.35</v>
      </c>
      <c r="Y158" s="1" t="s">
        <v>9</v>
      </c>
      <c r="AA158" s="1">
        <v>200911</v>
      </c>
      <c r="AB158" s="1">
        <v>18201</v>
      </c>
      <c r="AC158" s="1">
        <v>1.07</v>
      </c>
      <c r="AD158" s="1" t="s">
        <v>8</v>
      </c>
      <c r="AF158" s="1">
        <v>200911</v>
      </c>
      <c r="AG158" s="1">
        <v>18000</v>
      </c>
      <c r="AH158" s="1">
        <v>93.46</v>
      </c>
      <c r="AI158" s="1" t="s">
        <v>9</v>
      </c>
      <c r="AK158" s="1">
        <v>200911</v>
      </c>
      <c r="AL158" s="1">
        <v>18100</v>
      </c>
      <c r="AM158" s="1">
        <v>-1.61</v>
      </c>
      <c r="AN158" s="1" t="s">
        <v>8</v>
      </c>
      <c r="AP158" s="1">
        <v>200910</v>
      </c>
      <c r="AQ158" s="1">
        <v>12300</v>
      </c>
      <c r="AR158" s="1">
        <v>27.8</v>
      </c>
      <c r="AS158" s="1" t="s">
        <v>8</v>
      </c>
      <c r="AU158" s="1">
        <v>200910</v>
      </c>
      <c r="AV158" s="1">
        <v>12500</v>
      </c>
      <c r="AW158" s="1">
        <v>6.88</v>
      </c>
      <c r="AX158" s="1" t="s">
        <v>8</v>
      </c>
      <c r="AZ158" s="1">
        <v>200910</v>
      </c>
      <c r="BA158" s="1">
        <v>12201</v>
      </c>
      <c r="BB158" s="1">
        <v>100050</v>
      </c>
      <c r="BC158" s="1" t="s">
        <v>224</v>
      </c>
      <c r="BE158" s="1">
        <v>200910</v>
      </c>
      <c r="BF158" s="1">
        <v>12401</v>
      </c>
      <c r="BG158" s="1">
        <v>289518</v>
      </c>
      <c r="BH158" s="1" t="s">
        <v>224</v>
      </c>
      <c r="BK158" s="1">
        <v>200912</v>
      </c>
      <c r="BL158" s="1">
        <v>16600</v>
      </c>
      <c r="BM158" s="1">
        <v>1.25</v>
      </c>
      <c r="BN158" s="1" t="s">
        <v>8</v>
      </c>
      <c r="BP158" s="1">
        <v>200910</v>
      </c>
      <c r="BQ158" s="1">
        <v>19400</v>
      </c>
      <c r="BR158" s="1">
        <v>5.96</v>
      </c>
      <c r="BS158" s="1" t="s">
        <v>8</v>
      </c>
      <c r="BV158" s="1" t="s">
        <v>623</v>
      </c>
      <c r="BW158" s="1">
        <v>1434</v>
      </c>
      <c r="BX158" s="6" t="s">
        <v>466</v>
      </c>
    </row>
    <row r="159" spans="1:76">
      <c r="A159" s="1">
        <v>20191108</v>
      </c>
      <c r="B159" s="1">
        <v>759115013</v>
      </c>
      <c r="D159" s="1">
        <v>200911</v>
      </c>
      <c r="E159" s="1">
        <v>2318716278</v>
      </c>
      <c r="G159" s="1">
        <v>198412</v>
      </c>
      <c r="H159" s="1">
        <v>19600</v>
      </c>
      <c r="I159" s="1">
        <v>7.26</v>
      </c>
      <c r="J159" s="1" t="s">
        <v>8</v>
      </c>
      <c r="L159" s="1">
        <v>198412</v>
      </c>
      <c r="M159" s="1">
        <v>19700</v>
      </c>
      <c r="N159" s="1">
        <v>15644</v>
      </c>
      <c r="O159" s="1" t="s">
        <v>11</v>
      </c>
      <c r="Q159" s="1">
        <v>198412</v>
      </c>
      <c r="R159" s="1">
        <v>19750</v>
      </c>
      <c r="S159" s="1">
        <v>821</v>
      </c>
      <c r="T159" s="1" t="s">
        <v>12</v>
      </c>
      <c r="V159" s="1">
        <v>200910</v>
      </c>
      <c r="W159" s="1">
        <v>18200</v>
      </c>
      <c r="X159" s="1">
        <v>109.04</v>
      </c>
      <c r="Y159" s="1" t="s">
        <v>9</v>
      </c>
      <c r="AA159" s="1">
        <v>200910</v>
      </c>
      <c r="AB159" s="1">
        <v>18201</v>
      </c>
      <c r="AC159" s="1">
        <v>-6.18</v>
      </c>
      <c r="AD159" s="1" t="s">
        <v>8</v>
      </c>
      <c r="AF159" s="1">
        <v>200910</v>
      </c>
      <c r="AG159" s="1">
        <v>18000</v>
      </c>
      <c r="AH159" s="1">
        <v>94.16</v>
      </c>
      <c r="AI159" s="1" t="s">
        <v>9</v>
      </c>
      <c r="AK159" s="1">
        <v>200910</v>
      </c>
      <c r="AL159" s="1">
        <v>18100</v>
      </c>
      <c r="AM159" s="1">
        <v>-1.9</v>
      </c>
      <c r="AN159" s="1" t="s">
        <v>8</v>
      </c>
      <c r="AP159" s="1">
        <v>200909</v>
      </c>
      <c r="AQ159" s="1">
        <v>12300</v>
      </c>
      <c r="AR159" s="1">
        <v>22.32</v>
      </c>
      <c r="AS159" s="1" t="s">
        <v>8</v>
      </c>
      <c r="AU159" s="1">
        <v>200909</v>
      </c>
      <c r="AV159" s="1">
        <v>12500</v>
      </c>
      <c r="AW159" s="1">
        <v>7.81</v>
      </c>
      <c r="AX159" s="1" t="s">
        <v>8</v>
      </c>
      <c r="AZ159" s="1">
        <v>200909</v>
      </c>
      <c r="BA159" s="1">
        <v>12201</v>
      </c>
      <c r="BB159" s="1">
        <v>97939</v>
      </c>
      <c r="BC159" s="1" t="s">
        <v>224</v>
      </c>
      <c r="BE159" s="1">
        <v>200909</v>
      </c>
      <c r="BF159" s="1">
        <v>12401</v>
      </c>
      <c r="BG159" s="1">
        <v>288095</v>
      </c>
      <c r="BH159" s="1" t="s">
        <v>224</v>
      </c>
      <c r="BK159" s="1">
        <v>200911</v>
      </c>
      <c r="BL159" s="1">
        <v>16600</v>
      </c>
      <c r="BM159" s="1">
        <v>1.25</v>
      </c>
      <c r="BN159" s="1" t="s">
        <v>8</v>
      </c>
      <c r="BP159" s="1">
        <v>200909</v>
      </c>
      <c r="BQ159" s="1">
        <v>19400</v>
      </c>
      <c r="BR159" s="1">
        <v>6.04</v>
      </c>
      <c r="BS159" s="1" t="s">
        <v>8</v>
      </c>
      <c r="BV159" s="1" t="s">
        <v>624</v>
      </c>
      <c r="BW159" s="1">
        <v>1167</v>
      </c>
      <c r="BX159" s="6" t="s">
        <v>466</v>
      </c>
    </row>
    <row r="160" spans="1:76">
      <c r="A160" s="1">
        <v>20191101</v>
      </c>
      <c r="B160" s="1">
        <v>682998734</v>
      </c>
      <c r="D160" s="1">
        <v>200910</v>
      </c>
      <c r="E160" s="1">
        <v>2821495208</v>
      </c>
      <c r="G160" s="1">
        <v>198409</v>
      </c>
      <c r="H160" s="1">
        <v>19600</v>
      </c>
      <c r="I160" s="1">
        <v>9.75</v>
      </c>
      <c r="J160" s="1" t="s">
        <v>8</v>
      </c>
      <c r="L160" s="1">
        <v>198409</v>
      </c>
      <c r="M160" s="1">
        <v>19700</v>
      </c>
      <c r="N160" s="1">
        <v>15819</v>
      </c>
      <c r="O160" s="1" t="s">
        <v>11</v>
      </c>
      <c r="Q160" s="1">
        <v>198409</v>
      </c>
      <c r="R160" s="1">
        <v>19750</v>
      </c>
      <c r="S160" s="1">
        <v>835</v>
      </c>
      <c r="T160" s="1" t="s">
        <v>12</v>
      </c>
      <c r="V160" s="1">
        <v>200909</v>
      </c>
      <c r="W160" s="1">
        <v>18200</v>
      </c>
      <c r="X160" s="1">
        <v>109.67</v>
      </c>
      <c r="Y160" s="1" t="s">
        <v>9</v>
      </c>
      <c r="AA160" s="1">
        <v>200909</v>
      </c>
      <c r="AB160" s="1">
        <v>18201</v>
      </c>
      <c r="AC160" s="1">
        <v>-9.4700000000000006</v>
      </c>
      <c r="AD160" s="1" t="s">
        <v>8</v>
      </c>
      <c r="AF160" s="1">
        <v>200909</v>
      </c>
      <c r="AG160" s="1">
        <v>18000</v>
      </c>
      <c r="AH160" s="1">
        <v>93.8</v>
      </c>
      <c r="AI160" s="1" t="s">
        <v>9</v>
      </c>
      <c r="AK160" s="1">
        <v>200909</v>
      </c>
      <c r="AL160" s="1">
        <v>18100</v>
      </c>
      <c r="AM160" s="1">
        <v>-0.89</v>
      </c>
      <c r="AN160" s="1" t="s">
        <v>8</v>
      </c>
      <c r="AP160" s="1">
        <v>200908</v>
      </c>
      <c r="AQ160" s="1">
        <v>12300</v>
      </c>
      <c r="AR160" s="1">
        <v>22.4</v>
      </c>
      <c r="AS160" s="1" t="s">
        <v>8</v>
      </c>
      <c r="AU160" s="1">
        <v>200908</v>
      </c>
      <c r="AV160" s="1">
        <v>12500</v>
      </c>
      <c r="AW160" s="1">
        <v>8.16</v>
      </c>
      <c r="AX160" s="1" t="s">
        <v>8</v>
      </c>
      <c r="AZ160" s="1">
        <v>200908</v>
      </c>
      <c r="BA160" s="1">
        <v>12201</v>
      </c>
      <c r="BB160" s="1">
        <v>96748</v>
      </c>
      <c r="BC160" s="1" t="s">
        <v>224</v>
      </c>
      <c r="BE160" s="1">
        <v>200908</v>
      </c>
      <c r="BF160" s="1">
        <v>12401</v>
      </c>
      <c r="BG160" s="1">
        <v>287654</v>
      </c>
      <c r="BH160" s="1" t="s">
        <v>224</v>
      </c>
      <c r="BK160" s="1">
        <v>200910</v>
      </c>
      <c r="BL160" s="1">
        <v>16600</v>
      </c>
      <c r="BM160" s="1">
        <v>1.25</v>
      </c>
      <c r="BN160" s="1" t="s">
        <v>8</v>
      </c>
      <c r="BP160" s="1">
        <v>200908</v>
      </c>
      <c r="BQ160" s="1">
        <v>19400</v>
      </c>
      <c r="BR160" s="1">
        <v>6.13</v>
      </c>
      <c r="BS160" s="1" t="s">
        <v>8</v>
      </c>
      <c r="BV160" s="1" t="s">
        <v>625</v>
      </c>
      <c r="BW160" s="1">
        <v>1172</v>
      </c>
      <c r="BX160" s="6" t="s">
        <v>466</v>
      </c>
    </row>
    <row r="161" spans="1:76">
      <c r="A161" s="1">
        <v>20191025</v>
      </c>
      <c r="B161" s="1">
        <v>645261661</v>
      </c>
      <c r="D161" s="1">
        <v>200909</v>
      </c>
      <c r="E161" s="1">
        <v>2682503997</v>
      </c>
      <c r="G161" s="1">
        <v>198406</v>
      </c>
      <c r="H161" s="1">
        <v>19600</v>
      </c>
      <c r="I161" s="1">
        <v>11.67</v>
      </c>
      <c r="J161" s="1" t="s">
        <v>8</v>
      </c>
      <c r="L161" s="1">
        <v>198406</v>
      </c>
      <c r="M161" s="1">
        <v>19700</v>
      </c>
      <c r="N161" s="1">
        <v>15577</v>
      </c>
      <c r="O161" s="1" t="s">
        <v>11</v>
      </c>
      <c r="Q161" s="1">
        <v>198406</v>
      </c>
      <c r="R161" s="1">
        <v>19750</v>
      </c>
      <c r="S161" s="1">
        <v>825</v>
      </c>
      <c r="T161" s="1" t="s">
        <v>12</v>
      </c>
      <c r="V161" s="1">
        <v>200908</v>
      </c>
      <c r="W161" s="1">
        <v>18200</v>
      </c>
      <c r="X161" s="1">
        <v>109.84</v>
      </c>
      <c r="Y161" s="1" t="s">
        <v>9</v>
      </c>
      <c r="AA161" s="1">
        <v>200908</v>
      </c>
      <c r="AB161" s="1">
        <v>18201</v>
      </c>
      <c r="AC161" s="1">
        <v>-11.02</v>
      </c>
      <c r="AD161" s="1" t="s">
        <v>8</v>
      </c>
      <c r="AF161" s="1">
        <v>200908</v>
      </c>
      <c r="AG161" s="1">
        <v>18000</v>
      </c>
      <c r="AH161" s="1">
        <v>94.43</v>
      </c>
      <c r="AI161" s="1" t="s">
        <v>9</v>
      </c>
      <c r="AK161" s="1">
        <v>200908</v>
      </c>
      <c r="AL161" s="1">
        <v>18100</v>
      </c>
      <c r="AM161" s="1">
        <v>-0.82</v>
      </c>
      <c r="AN161" s="1" t="s">
        <v>8</v>
      </c>
      <c r="AP161" s="1">
        <v>200907</v>
      </c>
      <c r="AQ161" s="1">
        <v>12300</v>
      </c>
      <c r="AR161" s="1">
        <v>21.38</v>
      </c>
      <c r="AS161" s="1" t="s">
        <v>8</v>
      </c>
      <c r="AU161" s="1">
        <v>200907</v>
      </c>
      <c r="AV161" s="1">
        <v>12500</v>
      </c>
      <c r="AW161" s="1">
        <v>8.5399999999999991</v>
      </c>
      <c r="AX161" s="1" t="s">
        <v>8</v>
      </c>
      <c r="AZ161" s="1">
        <v>200907</v>
      </c>
      <c r="BA161" s="1">
        <v>12201</v>
      </c>
      <c r="BB161" s="1">
        <v>94783</v>
      </c>
      <c r="BC161" s="1" t="s">
        <v>224</v>
      </c>
      <c r="BE161" s="1">
        <v>200907</v>
      </c>
      <c r="BF161" s="1">
        <v>12401</v>
      </c>
      <c r="BG161" s="1">
        <v>286942</v>
      </c>
      <c r="BH161" s="1" t="s">
        <v>224</v>
      </c>
      <c r="BK161" s="1">
        <v>200909</v>
      </c>
      <c r="BL161" s="1">
        <v>16600</v>
      </c>
      <c r="BM161" s="1">
        <v>1.25</v>
      </c>
      <c r="BN161" s="1" t="s">
        <v>8</v>
      </c>
      <c r="BP161" s="1">
        <v>200907</v>
      </c>
      <c r="BQ161" s="1">
        <v>19400</v>
      </c>
      <c r="BR161" s="1">
        <v>6.07</v>
      </c>
      <c r="BS161" s="1" t="s">
        <v>8</v>
      </c>
      <c r="BV161" s="1" t="s">
        <v>626</v>
      </c>
      <c r="BW161" s="1">
        <v>1122</v>
      </c>
      <c r="BX161" s="6" t="s">
        <v>466</v>
      </c>
    </row>
    <row r="162" spans="1:76">
      <c r="A162" s="1">
        <v>20191018</v>
      </c>
      <c r="B162" s="1">
        <v>718421228</v>
      </c>
      <c r="D162" s="1">
        <v>200908</v>
      </c>
      <c r="E162" s="1">
        <v>2125731039</v>
      </c>
      <c r="G162" s="1">
        <v>198403</v>
      </c>
      <c r="H162" s="1">
        <v>19600</v>
      </c>
      <c r="I162" s="1">
        <v>11.89</v>
      </c>
      <c r="J162" s="1" t="s">
        <v>8</v>
      </c>
      <c r="L162" s="1">
        <v>198403</v>
      </c>
      <c r="M162" s="1">
        <v>19700</v>
      </c>
      <c r="N162" s="1">
        <v>13996</v>
      </c>
      <c r="O162" s="1" t="s">
        <v>11</v>
      </c>
      <c r="Q162" s="1">
        <v>198403</v>
      </c>
      <c r="R162" s="1">
        <v>19750</v>
      </c>
      <c r="S162" s="1">
        <v>743</v>
      </c>
      <c r="T162" s="1" t="s">
        <v>12</v>
      </c>
      <c r="V162" s="1">
        <v>200907</v>
      </c>
      <c r="W162" s="1">
        <v>18200</v>
      </c>
      <c r="X162" s="1">
        <v>107.38</v>
      </c>
      <c r="Y162" s="1" t="s">
        <v>9</v>
      </c>
      <c r="AA162" s="1">
        <v>200907</v>
      </c>
      <c r="AB162" s="1">
        <v>18201</v>
      </c>
      <c r="AC162" s="1">
        <v>-13.99</v>
      </c>
      <c r="AD162" s="1" t="s">
        <v>8</v>
      </c>
      <c r="AF162" s="1">
        <v>200907</v>
      </c>
      <c r="AG162" s="1">
        <v>18000</v>
      </c>
      <c r="AH162" s="1">
        <v>92.75</v>
      </c>
      <c r="AI162" s="1" t="s">
        <v>9</v>
      </c>
      <c r="AK162" s="1">
        <v>200907</v>
      </c>
      <c r="AL162" s="1">
        <v>18100</v>
      </c>
      <c r="AM162" s="1">
        <v>-2.34</v>
      </c>
      <c r="AN162" s="1" t="s">
        <v>8</v>
      </c>
      <c r="AP162" s="1">
        <v>200906</v>
      </c>
      <c r="AQ162" s="1">
        <v>12300</v>
      </c>
      <c r="AR162" s="1">
        <v>17.940000000000001</v>
      </c>
      <c r="AS162" s="1" t="s">
        <v>8</v>
      </c>
      <c r="AU162" s="1">
        <v>200906</v>
      </c>
      <c r="AV162" s="1">
        <v>12500</v>
      </c>
      <c r="AW162" s="1">
        <v>8.61</v>
      </c>
      <c r="AX162" s="1" t="s">
        <v>8</v>
      </c>
      <c r="AZ162" s="1">
        <v>200906</v>
      </c>
      <c r="BA162" s="1">
        <v>12201</v>
      </c>
      <c r="BB162" s="1">
        <v>93305</v>
      </c>
      <c r="BC162" s="1" t="s">
        <v>224</v>
      </c>
      <c r="BE162" s="1">
        <v>200906</v>
      </c>
      <c r="BF162" s="1">
        <v>12401</v>
      </c>
      <c r="BG162" s="1">
        <v>286644</v>
      </c>
      <c r="BH162" s="1" t="s">
        <v>224</v>
      </c>
      <c r="BK162" s="1">
        <v>200908</v>
      </c>
      <c r="BL162" s="1">
        <v>16600</v>
      </c>
      <c r="BM162" s="1">
        <v>1.25</v>
      </c>
      <c r="BN162" s="1" t="s">
        <v>8</v>
      </c>
      <c r="BP162" s="1">
        <v>200906</v>
      </c>
      <c r="BQ162" s="1">
        <v>19400</v>
      </c>
      <c r="BR162" s="1">
        <v>5.94</v>
      </c>
      <c r="BS162" s="1" t="s">
        <v>8</v>
      </c>
      <c r="BV162" s="1" t="s">
        <v>627</v>
      </c>
      <c r="BW162" s="1">
        <v>1159</v>
      </c>
      <c r="BX162" s="6" t="s">
        <v>466</v>
      </c>
    </row>
    <row r="163" spans="1:76">
      <c r="A163" s="1">
        <v>20191009</v>
      </c>
      <c r="B163" s="1">
        <v>375869866</v>
      </c>
      <c r="D163" s="1">
        <v>200907</v>
      </c>
      <c r="E163" s="1">
        <v>3068238614</v>
      </c>
      <c r="G163" s="1">
        <v>198312</v>
      </c>
      <c r="H163" s="1">
        <v>19600</v>
      </c>
      <c r="I163" s="1">
        <v>11.78</v>
      </c>
      <c r="J163" s="1" t="s">
        <v>8</v>
      </c>
      <c r="L163" s="1">
        <v>198312</v>
      </c>
      <c r="M163" s="1">
        <v>19700</v>
      </c>
      <c r="N163" s="1">
        <v>14219</v>
      </c>
      <c r="O163" s="1" t="s">
        <v>11</v>
      </c>
      <c r="Q163" s="1">
        <v>198312</v>
      </c>
      <c r="R163" s="1">
        <v>19750</v>
      </c>
      <c r="S163" s="1">
        <v>759</v>
      </c>
      <c r="T163" s="1" t="s">
        <v>12</v>
      </c>
      <c r="V163" s="1">
        <v>200906</v>
      </c>
      <c r="W163" s="1">
        <v>18200</v>
      </c>
      <c r="X163" s="1">
        <v>106.08</v>
      </c>
      <c r="Y163" s="1" t="s">
        <v>9</v>
      </c>
      <c r="AA163" s="1">
        <v>200906</v>
      </c>
      <c r="AB163" s="1">
        <v>18201</v>
      </c>
      <c r="AC163" s="1">
        <v>-13.7</v>
      </c>
      <c r="AD163" s="1" t="s">
        <v>8</v>
      </c>
      <c r="AF163" s="1">
        <v>200906</v>
      </c>
      <c r="AG163" s="1">
        <v>18000</v>
      </c>
      <c r="AH163" s="1">
        <v>92.57</v>
      </c>
      <c r="AI163" s="1" t="s">
        <v>9</v>
      </c>
      <c r="AK163" s="1">
        <v>200906</v>
      </c>
      <c r="AL163" s="1">
        <v>18100</v>
      </c>
      <c r="AM163" s="1">
        <v>-1.98</v>
      </c>
      <c r="AN163" s="1" t="s">
        <v>8</v>
      </c>
      <c r="AP163" s="1">
        <v>200905</v>
      </c>
      <c r="AQ163" s="1">
        <v>12300</v>
      </c>
      <c r="AR163" s="1">
        <v>14.27</v>
      </c>
      <c r="AS163" s="1" t="s">
        <v>8</v>
      </c>
      <c r="AU163" s="1">
        <v>200905</v>
      </c>
      <c r="AV163" s="1">
        <v>12500</v>
      </c>
      <c r="AW163" s="1">
        <v>7.93</v>
      </c>
      <c r="AX163" s="1" t="s">
        <v>8</v>
      </c>
      <c r="AZ163" s="1">
        <v>200905</v>
      </c>
      <c r="BA163" s="1">
        <v>12201</v>
      </c>
      <c r="BB163" s="1">
        <v>92668</v>
      </c>
      <c r="BC163" s="1" t="s">
        <v>224</v>
      </c>
      <c r="BE163" s="1">
        <v>200905</v>
      </c>
      <c r="BF163" s="1">
        <v>12401</v>
      </c>
      <c r="BG163" s="1">
        <v>287645</v>
      </c>
      <c r="BH163" s="1" t="s">
        <v>224</v>
      </c>
      <c r="BK163" s="1">
        <v>200907</v>
      </c>
      <c r="BL163" s="1">
        <v>16600</v>
      </c>
      <c r="BM163" s="1">
        <v>1.25</v>
      </c>
      <c r="BN163" s="1" t="s">
        <v>8</v>
      </c>
      <c r="BP163" s="1">
        <v>200905</v>
      </c>
      <c r="BQ163" s="1">
        <v>19400</v>
      </c>
      <c r="BR163" s="1">
        <v>5.82</v>
      </c>
      <c r="BS163" s="1" t="s">
        <v>8</v>
      </c>
      <c r="BV163" s="1" t="s">
        <v>628</v>
      </c>
      <c r="BW163" s="1">
        <v>1100</v>
      </c>
      <c r="BX163" s="6" t="s">
        <v>466</v>
      </c>
    </row>
    <row r="164" spans="1:76">
      <c r="A164" s="1">
        <v>20191004</v>
      </c>
      <c r="B164" s="1">
        <v>512080895</v>
      </c>
      <c r="D164" s="1">
        <v>200906</v>
      </c>
      <c r="E164" s="1">
        <v>2887038607</v>
      </c>
      <c r="G164" s="1">
        <v>198309</v>
      </c>
      <c r="H164" s="1">
        <v>19600</v>
      </c>
      <c r="I164" s="1">
        <v>11.29</v>
      </c>
      <c r="J164" s="1" t="s">
        <v>8</v>
      </c>
      <c r="L164" s="1">
        <v>198309</v>
      </c>
      <c r="M164" s="1">
        <v>19700</v>
      </c>
      <c r="N164" s="1">
        <v>13835</v>
      </c>
      <c r="O164" s="1" t="s">
        <v>11</v>
      </c>
      <c r="Q164" s="1">
        <v>198309</v>
      </c>
      <c r="R164" s="1">
        <v>19750</v>
      </c>
      <c r="S164" s="1">
        <v>740</v>
      </c>
      <c r="T164" s="1" t="s">
        <v>12</v>
      </c>
      <c r="V164" s="1">
        <v>200905</v>
      </c>
      <c r="W164" s="1">
        <v>18200</v>
      </c>
      <c r="X164" s="1">
        <v>104.41</v>
      </c>
      <c r="Y164" s="1" t="s">
        <v>9</v>
      </c>
      <c r="AA164" s="1">
        <v>200905</v>
      </c>
      <c r="AB164" s="1">
        <v>18201</v>
      </c>
      <c r="AC164" s="1">
        <v>-13.5</v>
      </c>
      <c r="AD164" s="1" t="s">
        <v>8</v>
      </c>
      <c r="AF164" s="1">
        <v>200905</v>
      </c>
      <c r="AG164" s="1">
        <v>18000</v>
      </c>
      <c r="AH164" s="1">
        <v>92.66</v>
      </c>
      <c r="AI164" s="1" t="s">
        <v>9</v>
      </c>
      <c r="AK164" s="1">
        <v>200905</v>
      </c>
      <c r="AL164" s="1">
        <v>18100</v>
      </c>
      <c r="AM164" s="1">
        <v>-0.09</v>
      </c>
      <c r="AN164" s="1" t="s">
        <v>8</v>
      </c>
      <c r="AP164" s="1">
        <v>200904</v>
      </c>
      <c r="AQ164" s="1">
        <v>12300</v>
      </c>
      <c r="AR164" s="1">
        <v>10.08</v>
      </c>
      <c r="AS164" s="1" t="s">
        <v>8</v>
      </c>
      <c r="AU164" s="1">
        <v>200904</v>
      </c>
      <c r="AV164" s="1">
        <v>12500</v>
      </c>
      <c r="AW164" s="1">
        <v>7.11</v>
      </c>
      <c r="AX164" s="1" t="s">
        <v>8</v>
      </c>
      <c r="AZ164" s="1">
        <v>200904</v>
      </c>
      <c r="BA164" s="1">
        <v>12201</v>
      </c>
      <c r="BB164" s="1">
        <v>89734</v>
      </c>
      <c r="BC164" s="1" t="s">
        <v>224</v>
      </c>
      <c r="BE164" s="1">
        <v>200904</v>
      </c>
      <c r="BF164" s="1">
        <v>12401</v>
      </c>
      <c r="BG164" s="1">
        <v>285649</v>
      </c>
      <c r="BH164" s="1" t="s">
        <v>224</v>
      </c>
      <c r="BK164" s="1">
        <v>200906</v>
      </c>
      <c r="BL164" s="1">
        <v>16600</v>
      </c>
      <c r="BM164" s="1">
        <v>1.25</v>
      </c>
      <c r="BN164" s="1" t="s">
        <v>8</v>
      </c>
      <c r="BP164" s="1">
        <v>200904</v>
      </c>
      <c r="BQ164" s="1">
        <v>19400</v>
      </c>
      <c r="BR164" s="1">
        <v>5.76</v>
      </c>
      <c r="BS164" s="1" t="s">
        <v>8</v>
      </c>
      <c r="BV164" s="1" t="s">
        <v>629</v>
      </c>
      <c r="BW164" s="1">
        <v>1288</v>
      </c>
      <c r="BX164" s="6" t="s">
        <v>466</v>
      </c>
    </row>
    <row r="165" spans="1:76">
      <c r="A165" s="1">
        <v>20190927</v>
      </c>
      <c r="B165" s="1">
        <v>563598768</v>
      </c>
      <c r="D165" s="1">
        <v>200905</v>
      </c>
      <c r="E165" s="1">
        <v>3507026974</v>
      </c>
      <c r="G165" s="1">
        <v>198306</v>
      </c>
      <c r="H165" s="1">
        <v>19600</v>
      </c>
      <c r="I165" s="1">
        <v>8.39</v>
      </c>
      <c r="J165" s="1" t="s">
        <v>8</v>
      </c>
      <c r="L165" s="1">
        <v>198306</v>
      </c>
      <c r="M165" s="1">
        <v>19700</v>
      </c>
      <c r="N165" s="1">
        <v>13701</v>
      </c>
      <c r="O165" s="1" t="s">
        <v>11</v>
      </c>
      <c r="Q165" s="1">
        <v>198306</v>
      </c>
      <c r="R165" s="1">
        <v>19750</v>
      </c>
      <c r="S165" s="1">
        <v>736</v>
      </c>
      <c r="T165" s="1" t="s">
        <v>12</v>
      </c>
      <c r="V165" s="1">
        <v>200904</v>
      </c>
      <c r="W165" s="1">
        <v>18200</v>
      </c>
      <c r="X165" s="1">
        <v>104.38</v>
      </c>
      <c r="Y165" s="1" t="s">
        <v>9</v>
      </c>
      <c r="AA165" s="1">
        <v>200904</v>
      </c>
      <c r="AB165" s="1">
        <v>18201</v>
      </c>
      <c r="AC165" s="1">
        <v>-11.14</v>
      </c>
      <c r="AD165" s="1" t="s">
        <v>8</v>
      </c>
      <c r="AF165" s="1">
        <v>200904</v>
      </c>
      <c r="AG165" s="1">
        <v>18000</v>
      </c>
      <c r="AH165" s="1">
        <v>92.27</v>
      </c>
      <c r="AI165" s="1" t="s">
        <v>9</v>
      </c>
      <c r="AK165" s="1">
        <v>200904</v>
      </c>
      <c r="AL165" s="1">
        <v>18100</v>
      </c>
      <c r="AM165" s="1">
        <v>-0.46</v>
      </c>
      <c r="AN165" s="1" t="s">
        <v>8</v>
      </c>
      <c r="AP165" s="1">
        <v>200903</v>
      </c>
      <c r="AQ165" s="1">
        <v>12300</v>
      </c>
      <c r="AR165" s="1">
        <v>7.27</v>
      </c>
      <c r="AS165" s="1" t="s">
        <v>8</v>
      </c>
      <c r="AU165" s="1">
        <v>200903</v>
      </c>
      <c r="AV165" s="1">
        <v>12500</v>
      </c>
      <c r="AW165" s="1">
        <v>7.05</v>
      </c>
      <c r="AX165" s="1" t="s">
        <v>8</v>
      </c>
      <c r="AZ165" s="1">
        <v>200903</v>
      </c>
      <c r="BA165" s="1">
        <v>12201</v>
      </c>
      <c r="BB165" s="1">
        <v>86475</v>
      </c>
      <c r="BC165" s="1" t="s">
        <v>224</v>
      </c>
      <c r="BE165" s="1">
        <v>200903</v>
      </c>
      <c r="BF165" s="1">
        <v>12401</v>
      </c>
      <c r="BG165" s="1">
        <v>283340</v>
      </c>
      <c r="BH165" s="1" t="s">
        <v>224</v>
      </c>
      <c r="BK165" s="1">
        <v>200905</v>
      </c>
      <c r="BL165" s="1">
        <v>16600</v>
      </c>
      <c r="BM165" s="1">
        <v>1.25</v>
      </c>
      <c r="BN165" s="1" t="s">
        <v>8</v>
      </c>
      <c r="BP165" s="1">
        <v>200903</v>
      </c>
      <c r="BQ165" s="1">
        <v>19400</v>
      </c>
      <c r="BR165" s="1">
        <v>5.81</v>
      </c>
      <c r="BS165" s="1" t="s">
        <v>8</v>
      </c>
      <c r="BV165" s="1" t="s">
        <v>630</v>
      </c>
      <c r="BW165" s="1">
        <v>1044</v>
      </c>
      <c r="BX165" s="6" t="s">
        <v>466</v>
      </c>
    </row>
    <row r="166" spans="1:76">
      <c r="A166" s="1">
        <v>20190920</v>
      </c>
      <c r="B166" s="1">
        <v>630239004</v>
      </c>
      <c r="D166" s="1">
        <v>200904</v>
      </c>
      <c r="E166" s="1">
        <v>3170075367</v>
      </c>
      <c r="G166" s="1">
        <v>198303</v>
      </c>
      <c r="H166" s="1">
        <v>19600</v>
      </c>
      <c r="I166" s="1">
        <v>4.2699999999999996</v>
      </c>
      <c r="J166" s="1" t="s">
        <v>8</v>
      </c>
      <c r="L166" s="1">
        <v>198303</v>
      </c>
      <c r="M166" s="1">
        <v>19700</v>
      </c>
      <c r="N166" s="1">
        <v>12400</v>
      </c>
      <c r="O166" s="1" t="s">
        <v>11</v>
      </c>
      <c r="Q166" s="1">
        <v>198303</v>
      </c>
      <c r="R166" s="1">
        <v>19750</v>
      </c>
      <c r="S166" s="1">
        <v>668</v>
      </c>
      <c r="T166" s="1" t="s">
        <v>12</v>
      </c>
      <c r="V166" s="1">
        <v>200903</v>
      </c>
      <c r="W166" s="1">
        <v>18200</v>
      </c>
      <c r="X166" s="1">
        <v>105.05</v>
      </c>
      <c r="Y166" s="1" t="s">
        <v>9</v>
      </c>
      <c r="AA166" s="1">
        <v>200903</v>
      </c>
      <c r="AB166" s="1">
        <v>18201</v>
      </c>
      <c r="AC166" s="1">
        <v>-9.31</v>
      </c>
      <c r="AD166" s="1" t="s">
        <v>8</v>
      </c>
      <c r="AF166" s="1">
        <v>200903</v>
      </c>
      <c r="AG166" s="1">
        <v>18000</v>
      </c>
      <c r="AH166" s="1">
        <v>91.57</v>
      </c>
      <c r="AI166" s="1" t="s">
        <v>9</v>
      </c>
      <c r="AK166" s="1">
        <v>200903</v>
      </c>
      <c r="AL166" s="1">
        <v>18100</v>
      </c>
      <c r="AM166" s="1">
        <v>-0.15</v>
      </c>
      <c r="AN166" s="1" t="s">
        <v>8</v>
      </c>
      <c r="AP166" s="1">
        <v>200902</v>
      </c>
      <c r="AQ166" s="1">
        <v>12300</v>
      </c>
      <c r="AR166" s="1">
        <v>3.46</v>
      </c>
      <c r="AS166" s="1" t="s">
        <v>8</v>
      </c>
      <c r="AU166" s="1">
        <v>200902</v>
      </c>
      <c r="AV166" s="1">
        <v>12500</v>
      </c>
      <c r="AW166" s="1">
        <v>6.67</v>
      </c>
      <c r="AX166" s="1" t="s">
        <v>8</v>
      </c>
      <c r="AZ166" s="1">
        <v>200902</v>
      </c>
      <c r="BA166" s="1">
        <v>12201</v>
      </c>
      <c r="BB166" s="1">
        <v>84840</v>
      </c>
      <c r="BC166" s="1" t="s">
        <v>224</v>
      </c>
      <c r="BE166" s="1">
        <v>200902</v>
      </c>
      <c r="BF166" s="1">
        <v>12401</v>
      </c>
      <c r="BG166" s="1">
        <v>281989</v>
      </c>
      <c r="BH166" s="1" t="s">
        <v>224</v>
      </c>
      <c r="BK166" s="1">
        <v>200904</v>
      </c>
      <c r="BL166" s="1">
        <v>16600</v>
      </c>
      <c r="BM166" s="1">
        <v>1.25</v>
      </c>
      <c r="BN166" s="1" t="s">
        <v>8</v>
      </c>
      <c r="BP166" s="1">
        <v>200902</v>
      </c>
      <c r="BQ166" s="1">
        <v>19400</v>
      </c>
      <c r="BR166" s="1">
        <v>5.75</v>
      </c>
      <c r="BS166" s="1" t="s">
        <v>8</v>
      </c>
      <c r="BV166" s="1" t="s">
        <v>631</v>
      </c>
      <c r="BW166" s="1">
        <v>1114</v>
      </c>
      <c r="BX166" s="6" t="s">
        <v>466</v>
      </c>
    </row>
    <row r="167" spans="1:76">
      <c r="A167" s="1">
        <v>20190912</v>
      </c>
      <c r="B167" s="1">
        <v>478881916</v>
      </c>
      <c r="D167" s="1">
        <v>200903</v>
      </c>
      <c r="E167" s="1">
        <v>2343222024</v>
      </c>
      <c r="G167" s="1">
        <v>198212</v>
      </c>
      <c r="H167" s="1">
        <v>19600</v>
      </c>
      <c r="I167" s="1">
        <v>4.79</v>
      </c>
      <c r="J167" s="1" t="s">
        <v>8</v>
      </c>
      <c r="L167" s="1">
        <v>198212</v>
      </c>
      <c r="M167" s="1">
        <v>19700</v>
      </c>
      <c r="N167" s="1">
        <v>12417</v>
      </c>
      <c r="O167" s="1" t="s">
        <v>11</v>
      </c>
      <c r="Q167" s="1">
        <v>198212</v>
      </c>
      <c r="R167" s="1">
        <v>19750</v>
      </c>
      <c r="S167" s="1">
        <v>671</v>
      </c>
      <c r="T167" s="1" t="s">
        <v>12</v>
      </c>
      <c r="V167" s="1">
        <v>200902</v>
      </c>
      <c r="W167" s="1">
        <v>18200</v>
      </c>
      <c r="X167" s="1">
        <v>105.23</v>
      </c>
      <c r="Y167" s="1" t="s">
        <v>9</v>
      </c>
      <c r="AA167" s="1">
        <v>200902</v>
      </c>
      <c r="AB167" s="1">
        <v>18201</v>
      </c>
      <c r="AC167" s="1">
        <v>-9.34</v>
      </c>
      <c r="AD167" s="1" t="s">
        <v>8</v>
      </c>
      <c r="AF167" s="1">
        <v>200902</v>
      </c>
      <c r="AG167" s="1">
        <v>18000</v>
      </c>
      <c r="AH167" s="1">
        <v>91.47</v>
      </c>
      <c r="AI167" s="1" t="s">
        <v>9</v>
      </c>
      <c r="AK167" s="1">
        <v>200902</v>
      </c>
      <c r="AL167" s="1">
        <v>18100</v>
      </c>
      <c r="AM167" s="1">
        <v>-1.34</v>
      </c>
      <c r="AN167" s="1" t="s">
        <v>8</v>
      </c>
      <c r="AP167" s="1">
        <v>200901</v>
      </c>
      <c r="AQ167" s="1">
        <v>12300</v>
      </c>
      <c r="AR167" s="1">
        <v>2.11</v>
      </c>
      <c r="AS167" s="1" t="s">
        <v>8</v>
      </c>
      <c r="AU167" s="1">
        <v>200901</v>
      </c>
      <c r="AV167" s="1">
        <v>12500</v>
      </c>
      <c r="AW167" s="1">
        <v>6.6</v>
      </c>
      <c r="AX167" s="1" t="s">
        <v>8</v>
      </c>
      <c r="AZ167" s="1">
        <v>200901</v>
      </c>
      <c r="BA167" s="1">
        <v>12201</v>
      </c>
      <c r="BB167" s="1">
        <v>83279</v>
      </c>
      <c r="BC167" s="1" t="s">
        <v>224</v>
      </c>
      <c r="BE167" s="1">
        <v>200901</v>
      </c>
      <c r="BF167" s="1">
        <v>12401</v>
      </c>
      <c r="BG167" s="1">
        <v>279770</v>
      </c>
      <c r="BH167" s="1" t="s">
        <v>224</v>
      </c>
      <c r="BK167" s="1">
        <v>200903</v>
      </c>
      <c r="BL167" s="1">
        <v>16600</v>
      </c>
      <c r="BM167" s="1">
        <v>1.25</v>
      </c>
      <c r="BN167" s="1" t="s">
        <v>8</v>
      </c>
      <c r="BP167" s="1">
        <v>200901</v>
      </c>
      <c r="BQ167" s="1">
        <v>19400</v>
      </c>
      <c r="BR167" s="1">
        <v>5.31</v>
      </c>
      <c r="BS167" s="1" t="s">
        <v>8</v>
      </c>
      <c r="BV167" s="1" t="s">
        <v>632</v>
      </c>
      <c r="BW167" s="1">
        <v>718</v>
      </c>
      <c r="BX167" s="6" t="s">
        <v>466</v>
      </c>
    </row>
    <row r="168" spans="1:76">
      <c r="A168" s="1">
        <v>20190906</v>
      </c>
      <c r="B168" s="1">
        <v>604488079</v>
      </c>
      <c r="D168" s="1">
        <v>200902</v>
      </c>
      <c r="E168" s="1">
        <v>1327452834</v>
      </c>
      <c r="G168" s="1">
        <v>198209</v>
      </c>
      <c r="H168" s="1">
        <v>19600</v>
      </c>
      <c r="I168" s="1">
        <v>4.72</v>
      </c>
      <c r="J168" s="1" t="s">
        <v>8</v>
      </c>
      <c r="L168" s="1">
        <v>198209</v>
      </c>
      <c r="M168" s="1">
        <v>19700</v>
      </c>
      <c r="N168" s="1">
        <v>12348</v>
      </c>
      <c r="O168" s="1" t="s">
        <v>11</v>
      </c>
      <c r="Q168" s="1">
        <v>198209</v>
      </c>
      <c r="R168" s="1">
        <v>19750</v>
      </c>
      <c r="S168" s="1">
        <v>672</v>
      </c>
      <c r="T168" s="1" t="s">
        <v>12</v>
      </c>
      <c r="V168" s="1">
        <v>200901</v>
      </c>
      <c r="W168" s="1">
        <v>18200</v>
      </c>
      <c r="X168" s="1">
        <v>104.07</v>
      </c>
      <c r="Y168" s="1" t="s">
        <v>9</v>
      </c>
      <c r="AA168" s="1">
        <v>200901</v>
      </c>
      <c r="AB168" s="1">
        <v>18201</v>
      </c>
      <c r="AC168" s="1">
        <v>-10.85</v>
      </c>
      <c r="AD168" s="1" t="s">
        <v>8</v>
      </c>
      <c r="AF168" s="1">
        <v>200901</v>
      </c>
      <c r="AG168" s="1">
        <v>18000</v>
      </c>
      <c r="AH168" s="1">
        <v>92.89</v>
      </c>
      <c r="AI168" s="1" t="s">
        <v>9</v>
      </c>
      <c r="AK168" s="1">
        <v>200901</v>
      </c>
      <c r="AL168" s="1">
        <v>18100</v>
      </c>
      <c r="AM168" s="1">
        <v>1.47</v>
      </c>
      <c r="AN168" s="1" t="s">
        <v>8</v>
      </c>
      <c r="AP168" s="1">
        <v>200812</v>
      </c>
      <c r="AQ168" s="1">
        <v>12300</v>
      </c>
      <c r="AR168" s="1">
        <v>-0.81</v>
      </c>
      <c r="AS168" s="1" t="s">
        <v>8</v>
      </c>
      <c r="AU168" s="1">
        <v>200812</v>
      </c>
      <c r="AV168" s="1">
        <v>12500</v>
      </c>
      <c r="AW168" s="1">
        <v>7.21</v>
      </c>
      <c r="AX168" s="1" t="s">
        <v>8</v>
      </c>
      <c r="AZ168" s="1">
        <v>200812</v>
      </c>
      <c r="BA168" s="1">
        <v>12201</v>
      </c>
      <c r="BB168" s="1">
        <v>79493</v>
      </c>
      <c r="BC168" s="1" t="s">
        <v>224</v>
      </c>
      <c r="BE168" s="1">
        <v>200812</v>
      </c>
      <c r="BF168" s="1">
        <v>12401</v>
      </c>
      <c r="BG168" s="1">
        <v>275798</v>
      </c>
      <c r="BH168" s="1" t="s">
        <v>224</v>
      </c>
      <c r="BK168" s="1">
        <v>200902</v>
      </c>
      <c r="BL168" s="1">
        <v>16600</v>
      </c>
      <c r="BM168" s="1">
        <v>1.25</v>
      </c>
      <c r="BN168" s="1" t="s">
        <v>8</v>
      </c>
      <c r="BP168" s="1">
        <v>200812</v>
      </c>
      <c r="BQ168" s="1">
        <v>19400</v>
      </c>
      <c r="BR168" s="1">
        <v>5.03</v>
      </c>
      <c r="BS168" s="1" t="s">
        <v>8</v>
      </c>
      <c r="BV168" s="1" t="s">
        <v>633</v>
      </c>
      <c r="BW168" s="1">
        <v>0</v>
      </c>
      <c r="BX168" s="6" t="s">
        <v>466</v>
      </c>
    </row>
    <row r="169" spans="1:76">
      <c r="A169" s="1">
        <v>20190830</v>
      </c>
      <c r="B169" s="1">
        <v>595299461</v>
      </c>
      <c r="D169" s="1">
        <v>200901</v>
      </c>
      <c r="E169" s="1">
        <v>863019918</v>
      </c>
      <c r="G169" s="1">
        <v>198206</v>
      </c>
      <c r="H169" s="1">
        <v>19600</v>
      </c>
      <c r="I169" s="1">
        <v>5.2</v>
      </c>
      <c r="J169" s="1" t="s">
        <v>8</v>
      </c>
      <c r="L169" s="1">
        <v>198206</v>
      </c>
      <c r="M169" s="1">
        <v>19700</v>
      </c>
      <c r="N169" s="1">
        <v>12592</v>
      </c>
      <c r="O169" s="1" t="s">
        <v>11</v>
      </c>
      <c r="Q169" s="1">
        <v>198206</v>
      </c>
      <c r="R169" s="1">
        <v>19750</v>
      </c>
      <c r="S169" s="1">
        <v>688</v>
      </c>
      <c r="T169" s="1" t="s">
        <v>12</v>
      </c>
      <c r="V169" s="1">
        <v>200812</v>
      </c>
      <c r="W169" s="1">
        <v>18200</v>
      </c>
      <c r="X169" s="1">
        <v>104.74</v>
      </c>
      <c r="Y169" s="1" t="s">
        <v>9</v>
      </c>
      <c r="AA169" s="1">
        <v>200812</v>
      </c>
      <c r="AB169" s="1">
        <v>18201</v>
      </c>
      <c r="AC169" s="1">
        <v>-9.66</v>
      </c>
      <c r="AD169" s="1" t="s">
        <v>8</v>
      </c>
      <c r="AF169" s="1">
        <v>200812</v>
      </c>
      <c r="AG169" s="1">
        <v>18000</v>
      </c>
      <c r="AH169" s="1">
        <v>93.24</v>
      </c>
      <c r="AI169" s="1" t="s">
        <v>9</v>
      </c>
      <c r="AK169" s="1">
        <v>200812</v>
      </c>
      <c r="AL169" s="1">
        <v>18100</v>
      </c>
      <c r="AM169" s="1">
        <v>1.26</v>
      </c>
      <c r="AN169" s="1" t="s">
        <v>8</v>
      </c>
      <c r="AP169" s="1">
        <v>200811</v>
      </c>
      <c r="AQ169" s="1">
        <v>12300</v>
      </c>
      <c r="AR169" s="1">
        <v>-2.81</v>
      </c>
      <c r="AS169" s="1" t="s">
        <v>8</v>
      </c>
      <c r="AU169" s="1">
        <v>200811</v>
      </c>
      <c r="AV169" s="1">
        <v>12500</v>
      </c>
      <c r="AW169" s="1">
        <v>5.72</v>
      </c>
      <c r="AX169" s="1" t="s">
        <v>8</v>
      </c>
      <c r="AZ169" s="1">
        <v>200811</v>
      </c>
      <c r="BA169" s="1">
        <v>12201</v>
      </c>
      <c r="BB169" s="1">
        <v>79132</v>
      </c>
      <c r="BC169" s="1" t="s">
        <v>224</v>
      </c>
      <c r="BE169" s="1">
        <v>200811</v>
      </c>
      <c r="BF169" s="1">
        <v>12401</v>
      </c>
      <c r="BG169" s="1">
        <v>272501</v>
      </c>
      <c r="BH169" s="1" t="s">
        <v>224</v>
      </c>
      <c r="BK169" s="1">
        <v>200901</v>
      </c>
      <c r="BL169" s="1">
        <v>16600</v>
      </c>
      <c r="BM169" s="1">
        <v>1.5</v>
      </c>
      <c r="BN169" s="1" t="s">
        <v>8</v>
      </c>
      <c r="BP169" s="1">
        <v>200811</v>
      </c>
      <c r="BQ169" s="1">
        <v>19400</v>
      </c>
      <c r="BR169" s="1">
        <v>4.6399999999999997</v>
      </c>
      <c r="BS169" s="1" t="s">
        <v>8</v>
      </c>
      <c r="BV169" s="1" t="s">
        <v>634</v>
      </c>
      <c r="BW169" s="1">
        <v>0</v>
      </c>
      <c r="BX169" s="6" t="s">
        <v>466</v>
      </c>
    </row>
    <row r="170" spans="1:76">
      <c r="A170" s="1">
        <v>20190823</v>
      </c>
      <c r="B170" s="1">
        <v>586328062</v>
      </c>
      <c r="D170" s="1">
        <v>200812</v>
      </c>
      <c r="E170" s="1">
        <v>1415535451</v>
      </c>
      <c r="G170" s="1">
        <v>198203</v>
      </c>
      <c r="H170" s="1">
        <v>19600</v>
      </c>
      <c r="I170" s="1">
        <v>4.5199999999999996</v>
      </c>
      <c r="J170" s="1" t="s">
        <v>8</v>
      </c>
      <c r="L170" s="1">
        <v>198203</v>
      </c>
      <c r="M170" s="1">
        <v>19700</v>
      </c>
      <c r="N170" s="1">
        <v>12183</v>
      </c>
      <c r="O170" s="1" t="s">
        <v>11</v>
      </c>
      <c r="Q170" s="1">
        <v>198203</v>
      </c>
      <c r="R170" s="1">
        <v>19750</v>
      </c>
      <c r="S170" s="1">
        <v>668</v>
      </c>
      <c r="T170" s="1" t="s">
        <v>12</v>
      </c>
      <c r="V170" s="1">
        <v>200811</v>
      </c>
      <c r="W170" s="1">
        <v>18200</v>
      </c>
      <c r="X170" s="1">
        <v>109.18</v>
      </c>
      <c r="Y170" s="1" t="s">
        <v>9</v>
      </c>
      <c r="AA170" s="1">
        <v>200811</v>
      </c>
      <c r="AB170" s="1">
        <v>18201</v>
      </c>
      <c r="AC170" s="1">
        <v>-5.73</v>
      </c>
      <c r="AD170" s="1" t="s">
        <v>8</v>
      </c>
      <c r="AF170" s="1">
        <v>200811</v>
      </c>
      <c r="AG170" s="1">
        <v>18000</v>
      </c>
      <c r="AH170" s="1">
        <v>94.99</v>
      </c>
      <c r="AI170" s="1" t="s">
        <v>9</v>
      </c>
      <c r="AK170" s="1">
        <v>200811</v>
      </c>
      <c r="AL170" s="1">
        <v>18100</v>
      </c>
      <c r="AM170" s="1">
        <v>1.93</v>
      </c>
      <c r="AN170" s="1" t="s">
        <v>8</v>
      </c>
      <c r="AP170" s="1">
        <v>200810</v>
      </c>
      <c r="AQ170" s="1">
        <v>12300</v>
      </c>
      <c r="AR170" s="1">
        <v>-4.74</v>
      </c>
      <c r="AS170" s="1" t="s">
        <v>8</v>
      </c>
      <c r="AU170" s="1">
        <v>200810</v>
      </c>
      <c r="AV170" s="1">
        <v>12500</v>
      </c>
      <c r="AW170" s="1">
        <v>4.74</v>
      </c>
      <c r="AX170" s="1" t="s">
        <v>8</v>
      </c>
      <c r="AZ170" s="1">
        <v>200810</v>
      </c>
      <c r="BA170" s="1">
        <v>12201</v>
      </c>
      <c r="BB170" s="1">
        <v>79618</v>
      </c>
      <c r="BC170" s="1" t="s">
        <v>224</v>
      </c>
      <c r="BE170" s="1">
        <v>200810</v>
      </c>
      <c r="BF170" s="1">
        <v>12401</v>
      </c>
      <c r="BG170" s="1">
        <v>269646</v>
      </c>
      <c r="BH170" s="1" t="s">
        <v>224</v>
      </c>
      <c r="BK170" s="1">
        <v>200812</v>
      </c>
      <c r="BL170" s="1">
        <v>16600</v>
      </c>
      <c r="BM170" s="1">
        <v>2</v>
      </c>
      <c r="BN170" s="1" t="s">
        <v>8</v>
      </c>
      <c r="BP170" s="1">
        <v>200810</v>
      </c>
      <c r="BQ170" s="1">
        <v>19400</v>
      </c>
      <c r="BR170" s="1">
        <v>4.37</v>
      </c>
      <c r="BS170" s="1" t="s">
        <v>8</v>
      </c>
      <c r="BV170" s="1" t="s">
        <v>635</v>
      </c>
      <c r="BW170" s="1">
        <v>0</v>
      </c>
      <c r="BX170" s="6" t="s">
        <v>466</v>
      </c>
    </row>
    <row r="171" spans="1:76">
      <c r="A171" s="1">
        <v>20190816</v>
      </c>
      <c r="B171" s="1">
        <v>635377545</v>
      </c>
      <c r="D171" s="1">
        <v>200811</v>
      </c>
      <c r="E171" s="1">
        <v>1139474687</v>
      </c>
      <c r="G171" s="1">
        <v>198112</v>
      </c>
      <c r="H171" s="1">
        <v>19600</v>
      </c>
      <c r="I171" s="1">
        <v>5.88</v>
      </c>
      <c r="J171" s="1" t="s">
        <v>8</v>
      </c>
      <c r="L171" s="1">
        <v>198112</v>
      </c>
      <c r="M171" s="1">
        <v>19700</v>
      </c>
      <c r="N171" s="1">
        <v>12453</v>
      </c>
      <c r="O171" s="1" t="s">
        <v>11</v>
      </c>
      <c r="Q171" s="1">
        <v>198112</v>
      </c>
      <c r="R171" s="1">
        <v>19750</v>
      </c>
      <c r="S171" s="1">
        <v>685</v>
      </c>
      <c r="T171" s="1" t="s">
        <v>12</v>
      </c>
      <c r="V171" s="1">
        <v>200810</v>
      </c>
      <c r="W171" s="1">
        <v>18200</v>
      </c>
      <c r="X171" s="1">
        <v>116.22</v>
      </c>
      <c r="Y171" s="1" t="s">
        <v>9</v>
      </c>
      <c r="AA171" s="1">
        <v>200810</v>
      </c>
      <c r="AB171" s="1">
        <v>18201</v>
      </c>
      <c r="AC171" s="1">
        <v>1.56</v>
      </c>
      <c r="AD171" s="1" t="s">
        <v>8</v>
      </c>
      <c r="AF171" s="1">
        <v>200810</v>
      </c>
      <c r="AG171" s="1">
        <v>18000</v>
      </c>
      <c r="AH171" s="1">
        <v>95.98</v>
      </c>
      <c r="AI171" s="1" t="s">
        <v>9</v>
      </c>
      <c r="AK171" s="1">
        <v>200810</v>
      </c>
      <c r="AL171" s="1">
        <v>18100</v>
      </c>
      <c r="AM171" s="1">
        <v>2.39</v>
      </c>
      <c r="AN171" s="1" t="s">
        <v>8</v>
      </c>
      <c r="AP171" s="1">
        <v>200809</v>
      </c>
      <c r="AQ171" s="1">
        <v>12300</v>
      </c>
      <c r="AR171" s="1">
        <v>-4.04</v>
      </c>
      <c r="AS171" s="1" t="s">
        <v>8</v>
      </c>
      <c r="AU171" s="1">
        <v>200809</v>
      </c>
      <c r="AV171" s="1">
        <v>12500</v>
      </c>
      <c r="AW171" s="1">
        <v>3.2</v>
      </c>
      <c r="AX171" s="1" t="s">
        <v>8</v>
      </c>
      <c r="AZ171" s="1">
        <v>200809</v>
      </c>
      <c r="BA171" s="1">
        <v>12201</v>
      </c>
      <c r="BB171" s="1">
        <v>79298</v>
      </c>
      <c r="BC171" s="1" t="s">
        <v>224</v>
      </c>
      <c r="BE171" s="1">
        <v>200809</v>
      </c>
      <c r="BF171" s="1">
        <v>12401</v>
      </c>
      <c r="BG171" s="1">
        <v>265726</v>
      </c>
      <c r="BH171" s="1" t="s">
        <v>224</v>
      </c>
      <c r="BK171" s="1">
        <v>200811</v>
      </c>
      <c r="BL171" s="1">
        <v>16600</v>
      </c>
      <c r="BM171" s="1">
        <v>2.75</v>
      </c>
      <c r="BN171" s="1" t="s">
        <v>8</v>
      </c>
      <c r="BP171" s="1">
        <v>200809</v>
      </c>
      <c r="BQ171" s="1">
        <v>19400</v>
      </c>
      <c r="BR171" s="1">
        <v>4.2699999999999996</v>
      </c>
      <c r="BS171" s="1" t="s">
        <v>8</v>
      </c>
      <c r="BV171" s="1" t="s">
        <v>636</v>
      </c>
      <c r="BW171" s="1">
        <v>0</v>
      </c>
      <c r="BX171" s="6" t="s">
        <v>466</v>
      </c>
    </row>
    <row r="172" spans="1:76">
      <c r="A172" s="1">
        <v>20190808</v>
      </c>
      <c r="B172" s="1">
        <v>521276283</v>
      </c>
      <c r="D172" s="1">
        <v>200810</v>
      </c>
      <c r="E172" s="1">
        <v>1276892025</v>
      </c>
      <c r="G172" s="1">
        <v>198109</v>
      </c>
      <c r="H172" s="1">
        <v>19600</v>
      </c>
      <c r="I172" s="1">
        <v>8.35</v>
      </c>
      <c r="J172" s="1" t="s">
        <v>8</v>
      </c>
      <c r="L172" s="1">
        <v>198109</v>
      </c>
      <c r="M172" s="1">
        <v>19700</v>
      </c>
      <c r="N172" s="1">
        <v>12409</v>
      </c>
      <c r="O172" s="1" t="s">
        <v>11</v>
      </c>
      <c r="Q172" s="1">
        <v>198109</v>
      </c>
      <c r="R172" s="1">
        <v>19750</v>
      </c>
      <c r="S172" s="1">
        <v>687</v>
      </c>
      <c r="T172" s="1" t="s">
        <v>12</v>
      </c>
      <c r="V172" s="1">
        <v>200809</v>
      </c>
      <c r="W172" s="1">
        <v>18200</v>
      </c>
      <c r="X172" s="1">
        <v>121.14</v>
      </c>
      <c r="Y172" s="1" t="s">
        <v>9</v>
      </c>
      <c r="AA172" s="1">
        <v>200809</v>
      </c>
      <c r="AB172" s="1">
        <v>18201</v>
      </c>
      <c r="AC172" s="1">
        <v>6.1</v>
      </c>
      <c r="AD172" s="1" t="s">
        <v>8</v>
      </c>
      <c r="AF172" s="1">
        <v>200809</v>
      </c>
      <c r="AG172" s="1">
        <v>18000</v>
      </c>
      <c r="AH172" s="1">
        <v>94.64</v>
      </c>
      <c r="AI172" s="1" t="s">
        <v>9</v>
      </c>
      <c r="AK172" s="1">
        <v>200809</v>
      </c>
      <c r="AL172" s="1">
        <v>18100</v>
      </c>
      <c r="AM172" s="1">
        <v>3.1</v>
      </c>
      <c r="AN172" s="1" t="s">
        <v>8</v>
      </c>
      <c r="AP172" s="1">
        <v>200808</v>
      </c>
      <c r="AQ172" s="1">
        <v>12300</v>
      </c>
      <c r="AR172" s="1">
        <v>-4.43</v>
      </c>
      <c r="AS172" s="1" t="s">
        <v>8</v>
      </c>
      <c r="AU172" s="1">
        <v>200808</v>
      </c>
      <c r="AV172" s="1">
        <v>12500</v>
      </c>
      <c r="AW172" s="1">
        <v>2.2999999999999998</v>
      </c>
      <c r="AX172" s="1" t="s">
        <v>8</v>
      </c>
      <c r="AZ172" s="1">
        <v>200808</v>
      </c>
      <c r="BA172" s="1">
        <v>12201</v>
      </c>
      <c r="BB172" s="1">
        <v>79213</v>
      </c>
      <c r="BC172" s="1" t="s">
        <v>224</v>
      </c>
      <c r="BE172" s="1">
        <v>200808</v>
      </c>
      <c r="BF172" s="1">
        <v>12401</v>
      </c>
      <c r="BG172" s="1">
        <v>265490</v>
      </c>
      <c r="BH172" s="1" t="s">
        <v>224</v>
      </c>
      <c r="BK172" s="1">
        <v>200810</v>
      </c>
      <c r="BL172" s="1">
        <v>16600</v>
      </c>
      <c r="BM172" s="1">
        <v>3</v>
      </c>
      <c r="BN172" s="1" t="s">
        <v>8</v>
      </c>
      <c r="BP172" s="1">
        <v>200808</v>
      </c>
      <c r="BQ172" s="1">
        <v>19400</v>
      </c>
      <c r="BR172" s="1">
        <v>4.1399999999999997</v>
      </c>
      <c r="BS172" s="1" t="s">
        <v>8</v>
      </c>
      <c r="BV172" s="1" t="s">
        <v>637</v>
      </c>
      <c r="BW172" s="1">
        <v>0</v>
      </c>
      <c r="BX172" s="6" t="s">
        <v>466</v>
      </c>
    </row>
    <row r="173" spans="1:76">
      <c r="A173" s="1">
        <v>20190802</v>
      </c>
      <c r="B173" s="1">
        <v>659575500</v>
      </c>
      <c r="D173" s="1">
        <v>200809</v>
      </c>
      <c r="E173" s="1">
        <v>1917150573</v>
      </c>
      <c r="G173" s="1">
        <v>198106</v>
      </c>
      <c r="H173" s="1">
        <v>19600</v>
      </c>
      <c r="I173" s="1">
        <v>7.06</v>
      </c>
      <c r="J173" s="1" t="s">
        <v>8</v>
      </c>
      <c r="L173" s="1">
        <v>198106</v>
      </c>
      <c r="M173" s="1">
        <v>19700</v>
      </c>
      <c r="N173" s="1">
        <v>12419</v>
      </c>
      <c r="O173" s="1" t="s">
        <v>11</v>
      </c>
      <c r="Q173" s="1">
        <v>198106</v>
      </c>
      <c r="R173" s="1">
        <v>19750</v>
      </c>
      <c r="S173" s="1">
        <v>691</v>
      </c>
      <c r="T173" s="1" t="s">
        <v>12</v>
      </c>
      <c r="V173" s="1">
        <v>200808</v>
      </c>
      <c r="W173" s="1">
        <v>18200</v>
      </c>
      <c r="X173" s="1">
        <v>123.44</v>
      </c>
      <c r="Y173" s="1" t="s">
        <v>9</v>
      </c>
      <c r="AA173" s="1">
        <v>200808</v>
      </c>
      <c r="AB173" s="1">
        <v>18201</v>
      </c>
      <c r="AC173" s="1">
        <v>9.35</v>
      </c>
      <c r="AD173" s="1" t="s">
        <v>8</v>
      </c>
      <c r="AF173" s="1">
        <v>200808</v>
      </c>
      <c r="AG173" s="1">
        <v>18000</v>
      </c>
      <c r="AH173" s="1">
        <v>95.21</v>
      </c>
      <c r="AI173" s="1" t="s">
        <v>9</v>
      </c>
      <c r="AK173" s="1">
        <v>200808</v>
      </c>
      <c r="AL173" s="1">
        <v>18100</v>
      </c>
      <c r="AM173" s="1">
        <v>4.68</v>
      </c>
      <c r="AN173" s="1" t="s">
        <v>8</v>
      </c>
      <c r="AP173" s="1">
        <v>200807</v>
      </c>
      <c r="AQ173" s="1">
        <v>12300</v>
      </c>
      <c r="AR173" s="1">
        <v>-5.91</v>
      </c>
      <c r="AS173" s="1" t="s">
        <v>8</v>
      </c>
      <c r="AU173" s="1">
        <v>200807</v>
      </c>
      <c r="AV173" s="1">
        <v>12500</v>
      </c>
      <c r="AW173" s="1">
        <v>2.08</v>
      </c>
      <c r="AX173" s="1" t="s">
        <v>8</v>
      </c>
      <c r="AZ173" s="1">
        <v>200807</v>
      </c>
      <c r="BA173" s="1">
        <v>12201</v>
      </c>
      <c r="BB173" s="1">
        <v>78568</v>
      </c>
      <c r="BC173" s="1" t="s">
        <v>224</v>
      </c>
      <c r="BE173" s="1">
        <v>200807</v>
      </c>
      <c r="BF173" s="1">
        <v>12401</v>
      </c>
      <c r="BG173" s="1">
        <v>264262</v>
      </c>
      <c r="BH173" s="1" t="s">
        <v>224</v>
      </c>
      <c r="BK173" s="1">
        <v>200809</v>
      </c>
      <c r="BL173" s="1">
        <v>16600</v>
      </c>
      <c r="BM173" s="1">
        <v>3.5</v>
      </c>
      <c r="BN173" s="1" t="s">
        <v>8</v>
      </c>
      <c r="BP173" s="1">
        <v>200807</v>
      </c>
      <c r="BQ173" s="1">
        <v>19400</v>
      </c>
      <c r="BR173" s="1">
        <v>4.0599999999999996</v>
      </c>
      <c r="BS173" s="1" t="s">
        <v>8</v>
      </c>
      <c r="BV173" s="1" t="s">
        <v>638</v>
      </c>
      <c r="BW173" s="1">
        <v>0</v>
      </c>
      <c r="BX173" s="6" t="s">
        <v>466</v>
      </c>
    </row>
    <row r="174" spans="1:76">
      <c r="A174" s="1">
        <v>20190726</v>
      </c>
      <c r="B174" s="1">
        <v>625342920</v>
      </c>
      <c r="D174" s="1">
        <v>200808</v>
      </c>
      <c r="E174" s="1">
        <v>1998365235</v>
      </c>
      <c r="G174" s="1">
        <v>198103</v>
      </c>
      <c r="H174" s="1">
        <v>19600</v>
      </c>
      <c r="I174" s="1">
        <v>7.19</v>
      </c>
      <c r="J174" s="1" t="s">
        <v>8</v>
      </c>
      <c r="L174" s="1">
        <v>198103</v>
      </c>
      <c r="M174" s="1">
        <v>19700</v>
      </c>
      <c r="N174" s="1">
        <v>11766</v>
      </c>
      <c r="O174" s="1" t="s">
        <v>11</v>
      </c>
      <c r="Q174" s="1">
        <v>198103</v>
      </c>
      <c r="R174" s="1">
        <v>19750</v>
      </c>
      <c r="S174" s="1">
        <v>657</v>
      </c>
      <c r="T174" s="1" t="s">
        <v>12</v>
      </c>
      <c r="V174" s="1">
        <v>200807</v>
      </c>
      <c r="W174" s="1">
        <v>18200</v>
      </c>
      <c r="X174" s="1">
        <v>124.84</v>
      </c>
      <c r="Y174" s="1" t="s">
        <v>9</v>
      </c>
      <c r="AA174" s="1">
        <v>200807</v>
      </c>
      <c r="AB174" s="1">
        <v>18201</v>
      </c>
      <c r="AC174" s="1">
        <v>11.43</v>
      </c>
      <c r="AD174" s="1" t="s">
        <v>8</v>
      </c>
      <c r="AF174" s="1">
        <v>200807</v>
      </c>
      <c r="AG174" s="1">
        <v>18000</v>
      </c>
      <c r="AH174" s="1">
        <v>94.97</v>
      </c>
      <c r="AI174" s="1" t="s">
        <v>9</v>
      </c>
      <c r="AK174" s="1">
        <v>200807</v>
      </c>
      <c r="AL174" s="1">
        <v>18100</v>
      </c>
      <c r="AM174" s="1">
        <v>5.8</v>
      </c>
      <c r="AN174" s="1" t="s">
        <v>8</v>
      </c>
      <c r="AP174" s="1">
        <v>200806</v>
      </c>
      <c r="AQ174" s="1">
        <v>12300</v>
      </c>
      <c r="AR174" s="1">
        <v>-4.0999999999999996</v>
      </c>
      <c r="AS174" s="1" t="s">
        <v>8</v>
      </c>
      <c r="AU174" s="1">
        <v>200806</v>
      </c>
      <c r="AV174" s="1">
        <v>12500</v>
      </c>
      <c r="AW174" s="1">
        <v>1.39</v>
      </c>
      <c r="AX174" s="1" t="s">
        <v>8</v>
      </c>
      <c r="AZ174" s="1">
        <v>200806</v>
      </c>
      <c r="BA174" s="1">
        <v>12201</v>
      </c>
      <c r="BB174" s="1">
        <v>79724</v>
      </c>
      <c r="BC174" s="1" t="s">
        <v>224</v>
      </c>
      <c r="BE174" s="1">
        <v>200806</v>
      </c>
      <c r="BF174" s="1">
        <v>12401</v>
      </c>
      <c r="BG174" s="1">
        <v>264235</v>
      </c>
      <c r="BH174" s="1" t="s">
        <v>224</v>
      </c>
      <c r="BK174" s="1">
        <v>200808</v>
      </c>
      <c r="BL174" s="1">
        <v>16600</v>
      </c>
      <c r="BM174" s="1">
        <v>3.625</v>
      </c>
      <c r="BN174" s="1" t="s">
        <v>8</v>
      </c>
      <c r="BP174" s="1">
        <v>200806</v>
      </c>
      <c r="BQ174" s="1">
        <v>19400</v>
      </c>
      <c r="BR174" s="1">
        <v>3.95</v>
      </c>
      <c r="BS174" s="1" t="s">
        <v>8</v>
      </c>
      <c r="BV174" s="1" t="s">
        <v>639</v>
      </c>
      <c r="BW174" s="1">
        <v>0</v>
      </c>
      <c r="BX174" s="6" t="s">
        <v>466</v>
      </c>
    </row>
    <row r="175" spans="1:76">
      <c r="A175" s="1">
        <v>20190719</v>
      </c>
      <c r="B175" s="1">
        <v>586350312</v>
      </c>
      <c r="D175" s="1">
        <v>200807</v>
      </c>
      <c r="E175" s="1">
        <v>2252103793</v>
      </c>
      <c r="G175" s="1">
        <v>198012</v>
      </c>
      <c r="H175" s="1">
        <v>19600</v>
      </c>
      <c r="I175" s="1">
        <v>8.01</v>
      </c>
      <c r="J175" s="1" t="s">
        <v>8</v>
      </c>
      <c r="L175" s="1">
        <v>198012</v>
      </c>
      <c r="M175" s="1">
        <v>19700</v>
      </c>
      <c r="N175" s="1">
        <v>11541</v>
      </c>
      <c r="O175" s="1" t="s">
        <v>11</v>
      </c>
      <c r="Q175" s="1">
        <v>198012</v>
      </c>
      <c r="R175" s="1">
        <v>19750</v>
      </c>
      <c r="S175" s="1">
        <v>647</v>
      </c>
      <c r="T175" s="1" t="s">
        <v>12</v>
      </c>
      <c r="V175" s="1">
        <v>200806</v>
      </c>
      <c r="W175" s="1">
        <v>18200</v>
      </c>
      <c r="X175" s="1">
        <v>122.92</v>
      </c>
      <c r="Y175" s="1" t="s">
        <v>9</v>
      </c>
      <c r="AA175" s="1">
        <v>200806</v>
      </c>
      <c r="AB175" s="1">
        <v>18201</v>
      </c>
      <c r="AC175" s="1">
        <v>9.85</v>
      </c>
      <c r="AD175" s="1" t="s">
        <v>8</v>
      </c>
      <c r="AF175" s="1">
        <v>200806</v>
      </c>
      <c r="AG175" s="1">
        <v>18000</v>
      </c>
      <c r="AH175" s="1">
        <v>94.44</v>
      </c>
      <c r="AI175" s="1" t="s">
        <v>9</v>
      </c>
      <c r="AK175" s="1">
        <v>200806</v>
      </c>
      <c r="AL175" s="1">
        <v>18100</v>
      </c>
      <c r="AM175" s="1">
        <v>4.97</v>
      </c>
      <c r="AN175" s="1" t="s">
        <v>8</v>
      </c>
      <c r="AP175" s="1">
        <v>200805</v>
      </c>
      <c r="AQ175" s="1">
        <v>12300</v>
      </c>
      <c r="AR175" s="1">
        <v>-0.54</v>
      </c>
      <c r="AS175" s="1" t="s">
        <v>8</v>
      </c>
      <c r="AU175" s="1">
        <v>200805</v>
      </c>
      <c r="AV175" s="1">
        <v>12500</v>
      </c>
      <c r="AW175" s="1">
        <v>2.4300000000000002</v>
      </c>
      <c r="AX175" s="1" t="s">
        <v>8</v>
      </c>
      <c r="AZ175" s="1">
        <v>200805</v>
      </c>
      <c r="BA175" s="1">
        <v>12201</v>
      </c>
      <c r="BB175" s="1">
        <v>82046</v>
      </c>
      <c r="BC175" s="1" t="s">
        <v>224</v>
      </c>
      <c r="BE175" s="1">
        <v>200805</v>
      </c>
      <c r="BF175" s="1">
        <v>12401</v>
      </c>
      <c r="BG175" s="1">
        <v>266989</v>
      </c>
      <c r="BH175" s="1" t="s">
        <v>224</v>
      </c>
      <c r="BK175" s="1">
        <v>200807</v>
      </c>
      <c r="BL175" s="1">
        <v>16600</v>
      </c>
      <c r="BM175" s="1">
        <v>3.625</v>
      </c>
      <c r="BN175" s="1" t="s">
        <v>8</v>
      </c>
      <c r="BP175" s="1">
        <v>200805</v>
      </c>
      <c r="BQ175" s="1">
        <v>19400</v>
      </c>
      <c r="BR175" s="1">
        <v>3.84</v>
      </c>
      <c r="BS175" s="1" t="s">
        <v>8</v>
      </c>
      <c r="BV175" s="1" t="s">
        <v>640</v>
      </c>
      <c r="BW175" s="1">
        <v>0</v>
      </c>
      <c r="BX175" s="6" t="s">
        <v>466</v>
      </c>
    </row>
    <row r="176" spans="1:76">
      <c r="A176" s="1">
        <v>20190712</v>
      </c>
      <c r="B176" s="1">
        <v>549758203</v>
      </c>
      <c r="D176" s="1">
        <v>200806</v>
      </c>
      <c r="E176" s="1">
        <v>2066892425</v>
      </c>
      <c r="G176" s="1">
        <v>198009</v>
      </c>
      <c r="H176" s="1">
        <v>19600</v>
      </c>
      <c r="I176" s="1">
        <v>7.84</v>
      </c>
      <c r="J176" s="1" t="s">
        <v>8</v>
      </c>
      <c r="L176" s="1">
        <v>198009</v>
      </c>
      <c r="M176" s="1">
        <v>19700</v>
      </c>
      <c r="N176" s="1">
        <v>10667</v>
      </c>
      <c r="O176" s="1" t="s">
        <v>11</v>
      </c>
      <c r="Q176" s="1">
        <v>198009</v>
      </c>
      <c r="R176" s="1">
        <v>19750</v>
      </c>
      <c r="S176" s="1">
        <v>602</v>
      </c>
      <c r="T176" s="1" t="s">
        <v>12</v>
      </c>
      <c r="V176" s="1">
        <v>200805</v>
      </c>
      <c r="W176" s="1">
        <v>18200</v>
      </c>
      <c r="X176" s="1">
        <v>120.71</v>
      </c>
      <c r="Y176" s="1" t="s">
        <v>9</v>
      </c>
      <c r="AA176" s="1">
        <v>200805</v>
      </c>
      <c r="AB176" s="1">
        <v>18201</v>
      </c>
      <c r="AC176" s="1">
        <v>7.92</v>
      </c>
      <c r="AD176" s="1" t="s">
        <v>8</v>
      </c>
      <c r="AF176" s="1">
        <v>200805</v>
      </c>
      <c r="AG176" s="1">
        <v>18000</v>
      </c>
      <c r="AH176" s="1">
        <v>92.74</v>
      </c>
      <c r="AI176" s="1" t="s">
        <v>9</v>
      </c>
      <c r="AK176" s="1">
        <v>200805</v>
      </c>
      <c r="AL176" s="1">
        <v>18100</v>
      </c>
      <c r="AM176" s="1">
        <v>3.71</v>
      </c>
      <c r="AN176" s="1" t="s">
        <v>8</v>
      </c>
      <c r="AP176" s="1">
        <v>200804</v>
      </c>
      <c r="AQ176" s="1">
        <v>12300</v>
      </c>
      <c r="AR176" s="1">
        <v>-1.3</v>
      </c>
      <c r="AS176" s="1" t="s">
        <v>8</v>
      </c>
      <c r="AU176" s="1">
        <v>200804</v>
      </c>
      <c r="AV176" s="1">
        <v>12500</v>
      </c>
      <c r="AW176" s="1">
        <v>2.23</v>
      </c>
      <c r="AX176" s="1" t="s">
        <v>8</v>
      </c>
      <c r="AZ176" s="1">
        <v>200804</v>
      </c>
      <c r="BA176" s="1">
        <v>12201</v>
      </c>
      <c r="BB176" s="1">
        <v>81948</v>
      </c>
      <c r="BC176" s="1" t="s">
        <v>224</v>
      </c>
      <c r="BE176" s="1">
        <v>200804</v>
      </c>
      <c r="BF176" s="1">
        <v>12401</v>
      </c>
      <c r="BG176" s="1">
        <v>266536</v>
      </c>
      <c r="BH176" s="1" t="s">
        <v>224</v>
      </c>
      <c r="BK176" s="1">
        <v>200806</v>
      </c>
      <c r="BL176" s="1">
        <v>16600</v>
      </c>
      <c r="BM176" s="1">
        <v>3.625</v>
      </c>
      <c r="BN176" s="1" t="s">
        <v>8</v>
      </c>
      <c r="BP176" s="1">
        <v>200804</v>
      </c>
      <c r="BQ176" s="1">
        <v>19400</v>
      </c>
      <c r="BR176" s="1">
        <v>3.81</v>
      </c>
      <c r="BS176" s="1" t="s">
        <v>8</v>
      </c>
      <c r="BV176" s="1" t="s">
        <v>641</v>
      </c>
      <c r="BW176" s="1">
        <v>0</v>
      </c>
      <c r="BX176" s="6" t="s">
        <v>466</v>
      </c>
    </row>
    <row r="177" spans="1:76">
      <c r="A177" s="1">
        <v>20190705</v>
      </c>
      <c r="B177" s="1">
        <v>563764149</v>
      </c>
      <c r="D177" s="1">
        <v>200805</v>
      </c>
      <c r="E177" s="1">
        <v>3012173281</v>
      </c>
      <c r="G177" s="1">
        <v>198006</v>
      </c>
      <c r="H177" s="1">
        <v>19600</v>
      </c>
      <c r="I177" s="1">
        <v>8.39</v>
      </c>
      <c r="J177" s="1" t="s">
        <v>8</v>
      </c>
      <c r="L177" s="1">
        <v>198006</v>
      </c>
      <c r="M177" s="1">
        <v>19700</v>
      </c>
      <c r="N177" s="1">
        <v>10374</v>
      </c>
      <c r="O177" s="1" t="s">
        <v>11</v>
      </c>
      <c r="Q177" s="1">
        <v>198006</v>
      </c>
      <c r="R177" s="1">
        <v>19750</v>
      </c>
      <c r="S177" s="1">
        <v>588</v>
      </c>
      <c r="T177" s="1" t="s">
        <v>12</v>
      </c>
      <c r="V177" s="1">
        <v>200804</v>
      </c>
      <c r="W177" s="1">
        <v>18200</v>
      </c>
      <c r="X177" s="1">
        <v>117.47</v>
      </c>
      <c r="Y177" s="1" t="s">
        <v>9</v>
      </c>
      <c r="AA177" s="1">
        <v>200804</v>
      </c>
      <c r="AB177" s="1">
        <v>18201</v>
      </c>
      <c r="AC177" s="1">
        <v>6.33</v>
      </c>
      <c r="AD177" s="1" t="s">
        <v>8</v>
      </c>
      <c r="AF177" s="1">
        <v>200804</v>
      </c>
      <c r="AG177" s="1">
        <v>18000</v>
      </c>
      <c r="AH177" s="1">
        <v>92.7</v>
      </c>
      <c r="AI177" s="1" t="s">
        <v>9</v>
      </c>
      <c r="AK177" s="1">
        <v>200804</v>
      </c>
      <c r="AL177" s="1">
        <v>18100</v>
      </c>
      <c r="AM177" s="1">
        <v>3.88</v>
      </c>
      <c r="AN177" s="1" t="s">
        <v>8</v>
      </c>
      <c r="AP177" s="1">
        <v>200803</v>
      </c>
      <c r="AQ177" s="1">
        <v>12300</v>
      </c>
      <c r="AR177" s="1">
        <v>-0.9</v>
      </c>
      <c r="AS177" s="1" t="s">
        <v>8</v>
      </c>
      <c r="AU177" s="1">
        <v>200803</v>
      </c>
      <c r="AV177" s="1">
        <v>12500</v>
      </c>
      <c r="AW177" s="1">
        <v>2.08</v>
      </c>
      <c r="AX177" s="1" t="s">
        <v>8</v>
      </c>
      <c r="AZ177" s="1">
        <v>200803</v>
      </c>
      <c r="BA177" s="1">
        <v>12201</v>
      </c>
      <c r="BB177" s="1">
        <v>82016</v>
      </c>
      <c r="BC177" s="1" t="s">
        <v>224</v>
      </c>
      <c r="BE177" s="1">
        <v>200803</v>
      </c>
      <c r="BF177" s="1">
        <v>12401</v>
      </c>
      <c r="BG177" s="1">
        <v>265329</v>
      </c>
      <c r="BH177" s="1" t="s">
        <v>224</v>
      </c>
      <c r="BK177" s="1">
        <v>200805</v>
      </c>
      <c r="BL177" s="1">
        <v>16600</v>
      </c>
      <c r="BM177" s="1">
        <v>3.5</v>
      </c>
      <c r="BN177" s="1" t="s">
        <v>8</v>
      </c>
      <c r="BP177" s="1">
        <v>200803</v>
      </c>
      <c r="BQ177" s="1">
        <v>19400</v>
      </c>
      <c r="BR177" s="1">
        <v>3.86</v>
      </c>
      <c r="BS177" s="1" t="s">
        <v>8</v>
      </c>
      <c r="BV177" s="1" t="s">
        <v>642</v>
      </c>
      <c r="BW177" s="1">
        <v>0</v>
      </c>
      <c r="BX177" s="6" t="s">
        <v>466</v>
      </c>
    </row>
    <row r="178" spans="1:76">
      <c r="A178" s="1">
        <v>20190628</v>
      </c>
      <c r="B178" s="1">
        <v>504645790</v>
      </c>
      <c r="D178" s="1">
        <v>200804</v>
      </c>
      <c r="E178" s="1">
        <v>3365188146</v>
      </c>
      <c r="G178" s="1">
        <v>198003</v>
      </c>
      <c r="H178" s="1">
        <v>19600</v>
      </c>
      <c r="I178" s="1">
        <v>7.91</v>
      </c>
      <c r="J178" s="1" t="s">
        <v>8</v>
      </c>
      <c r="L178" s="1">
        <v>198003</v>
      </c>
      <c r="M178" s="1">
        <v>19700</v>
      </c>
      <c r="N178" s="1">
        <v>9710</v>
      </c>
      <c r="O178" s="1" t="s">
        <v>11</v>
      </c>
      <c r="Q178" s="1">
        <v>198003</v>
      </c>
      <c r="R178" s="1">
        <v>19750</v>
      </c>
      <c r="S178" s="1">
        <v>552</v>
      </c>
      <c r="T178" s="1" t="s">
        <v>12</v>
      </c>
      <c r="V178" s="1">
        <v>200803</v>
      </c>
      <c r="W178" s="1">
        <v>18200</v>
      </c>
      <c r="X178" s="1">
        <v>115.83</v>
      </c>
      <c r="Y178" s="1" t="s">
        <v>9</v>
      </c>
      <c r="AA178" s="1">
        <v>200803</v>
      </c>
      <c r="AB178" s="1">
        <v>18201</v>
      </c>
      <c r="AC178" s="1">
        <v>7.19</v>
      </c>
      <c r="AD178" s="1" t="s">
        <v>8</v>
      </c>
      <c r="AF178" s="1">
        <v>200803</v>
      </c>
      <c r="AG178" s="1">
        <v>18000</v>
      </c>
      <c r="AH178" s="1">
        <v>91.71</v>
      </c>
      <c r="AI178" s="1" t="s">
        <v>9</v>
      </c>
      <c r="AK178" s="1">
        <v>200803</v>
      </c>
      <c r="AL178" s="1">
        <v>18100</v>
      </c>
      <c r="AM178" s="1">
        <v>3.96</v>
      </c>
      <c r="AN178" s="1" t="s">
        <v>8</v>
      </c>
      <c r="AP178" s="1">
        <v>200802</v>
      </c>
      <c r="AQ178" s="1">
        <v>12300</v>
      </c>
      <c r="AR178" s="1">
        <v>-2.42</v>
      </c>
      <c r="AS178" s="1" t="s">
        <v>8</v>
      </c>
      <c r="AU178" s="1">
        <v>200802</v>
      </c>
      <c r="AV178" s="1">
        <v>12500</v>
      </c>
      <c r="AW178" s="1">
        <v>1.35</v>
      </c>
      <c r="AX178" s="1" t="s">
        <v>8</v>
      </c>
      <c r="AZ178" s="1">
        <v>200802</v>
      </c>
      <c r="BA178" s="1">
        <v>12201</v>
      </c>
      <c r="BB178" s="1">
        <v>82610</v>
      </c>
      <c r="BC178" s="1" t="s">
        <v>224</v>
      </c>
      <c r="BE178" s="1">
        <v>200802</v>
      </c>
      <c r="BF178" s="1">
        <v>12401</v>
      </c>
      <c r="BG178" s="1">
        <v>264685</v>
      </c>
      <c r="BH178" s="1" t="s">
        <v>224</v>
      </c>
      <c r="BK178" s="1">
        <v>200804</v>
      </c>
      <c r="BL178" s="1">
        <v>16600</v>
      </c>
      <c r="BM178" s="1">
        <v>3.5</v>
      </c>
      <c r="BN178" s="1" t="s">
        <v>8</v>
      </c>
      <c r="BP178" s="1">
        <v>200802</v>
      </c>
      <c r="BQ178" s="1">
        <v>19400</v>
      </c>
      <c r="BR178" s="1">
        <v>3.94</v>
      </c>
      <c r="BS178" s="1" t="s">
        <v>8</v>
      </c>
      <c r="BV178" s="1" t="s">
        <v>643</v>
      </c>
      <c r="BW178" s="1">
        <v>0</v>
      </c>
      <c r="BX178" s="6" t="s">
        <v>466</v>
      </c>
    </row>
    <row r="179" spans="1:76">
      <c r="A179" s="1">
        <v>20190621</v>
      </c>
      <c r="B179" s="1">
        <v>594582136</v>
      </c>
      <c r="D179" s="1">
        <v>200803</v>
      </c>
      <c r="E179" s="1">
        <v>3264979425</v>
      </c>
      <c r="G179" s="1">
        <v>197912</v>
      </c>
      <c r="H179" s="1">
        <v>19600</v>
      </c>
      <c r="I179" s="1">
        <v>7.3</v>
      </c>
      <c r="J179" s="1" t="s">
        <v>8</v>
      </c>
      <c r="L179" s="1">
        <v>197912</v>
      </c>
      <c r="M179" s="1">
        <v>19700</v>
      </c>
      <c r="N179" s="1">
        <v>9107</v>
      </c>
      <c r="O179" s="1" t="s">
        <v>11</v>
      </c>
      <c r="Q179" s="1">
        <v>197912</v>
      </c>
      <c r="R179" s="1">
        <v>19750</v>
      </c>
      <c r="S179" s="1">
        <v>520</v>
      </c>
      <c r="T179" s="1" t="s">
        <v>12</v>
      </c>
      <c r="V179" s="1">
        <v>200802</v>
      </c>
      <c r="W179" s="1">
        <v>18200</v>
      </c>
      <c r="X179" s="1">
        <v>116.07</v>
      </c>
      <c r="Y179" s="1" t="s">
        <v>9</v>
      </c>
      <c r="AA179" s="1">
        <v>200802</v>
      </c>
      <c r="AB179" s="1">
        <v>18201</v>
      </c>
      <c r="AC179" s="1">
        <v>8.77</v>
      </c>
      <c r="AD179" s="1" t="s">
        <v>8</v>
      </c>
      <c r="AF179" s="1">
        <v>200802</v>
      </c>
      <c r="AG179" s="1">
        <v>18000</v>
      </c>
      <c r="AH179" s="1">
        <v>92.71</v>
      </c>
      <c r="AI179" s="1" t="s">
        <v>9</v>
      </c>
      <c r="AK179" s="1">
        <v>200802</v>
      </c>
      <c r="AL179" s="1">
        <v>18100</v>
      </c>
      <c r="AM179" s="1">
        <v>3.87</v>
      </c>
      <c r="AN179" s="1" t="s">
        <v>8</v>
      </c>
      <c r="AP179" s="1">
        <v>200801</v>
      </c>
      <c r="AQ179" s="1">
        <v>12300</v>
      </c>
      <c r="AR179" s="1">
        <v>1.1100000000000001</v>
      </c>
      <c r="AS179" s="1" t="s">
        <v>8</v>
      </c>
      <c r="AU179" s="1">
        <v>200801</v>
      </c>
      <c r="AV179" s="1">
        <v>12500</v>
      </c>
      <c r="AW179" s="1">
        <v>2.0699999999999998</v>
      </c>
      <c r="AX179" s="1" t="s">
        <v>8</v>
      </c>
      <c r="AZ179" s="1">
        <v>200801</v>
      </c>
      <c r="BA179" s="1">
        <v>12201</v>
      </c>
      <c r="BB179" s="1">
        <v>81826</v>
      </c>
      <c r="BC179" s="1" t="s">
        <v>224</v>
      </c>
      <c r="BE179" s="1">
        <v>200801</v>
      </c>
      <c r="BF179" s="1">
        <v>12401</v>
      </c>
      <c r="BG179" s="1">
        <v>260317</v>
      </c>
      <c r="BH179" s="1" t="s">
        <v>224</v>
      </c>
      <c r="BK179" s="1">
        <v>200803</v>
      </c>
      <c r="BL179" s="1">
        <v>16600</v>
      </c>
      <c r="BM179" s="1">
        <v>3.5</v>
      </c>
      <c r="BN179" s="1" t="s">
        <v>8</v>
      </c>
      <c r="BP179" s="1">
        <v>200801</v>
      </c>
      <c r="BQ179" s="1">
        <v>19400</v>
      </c>
      <c r="BR179" s="1">
        <v>3.8</v>
      </c>
      <c r="BS179" s="1" t="s">
        <v>8</v>
      </c>
      <c r="BV179" s="1" t="s">
        <v>644</v>
      </c>
      <c r="BW179" s="1">
        <v>0</v>
      </c>
      <c r="BX179" s="6" t="s">
        <v>466</v>
      </c>
    </row>
    <row r="180" spans="1:76">
      <c r="A180" s="1">
        <v>20190614</v>
      </c>
      <c r="B180" s="1">
        <v>519102804</v>
      </c>
      <c r="D180" s="1">
        <v>200802</v>
      </c>
      <c r="E180" s="1">
        <v>1851291335</v>
      </c>
      <c r="G180" s="1">
        <v>197909</v>
      </c>
      <c r="H180" s="1">
        <v>19600</v>
      </c>
      <c r="I180" s="1">
        <v>7.64</v>
      </c>
      <c r="J180" s="1" t="s">
        <v>8</v>
      </c>
      <c r="L180" s="1">
        <v>197909</v>
      </c>
      <c r="M180" s="1">
        <v>19700</v>
      </c>
      <c r="N180" s="1">
        <v>8644</v>
      </c>
      <c r="O180" s="1" t="s">
        <v>11</v>
      </c>
      <c r="Q180" s="1">
        <v>197909</v>
      </c>
      <c r="R180" s="1">
        <v>19750</v>
      </c>
      <c r="S180" s="1">
        <v>497</v>
      </c>
      <c r="T180" s="1" t="s">
        <v>12</v>
      </c>
      <c r="V180" s="1">
        <v>200801</v>
      </c>
      <c r="W180" s="1">
        <v>18200</v>
      </c>
      <c r="X180" s="1">
        <v>116.73</v>
      </c>
      <c r="Y180" s="1" t="s">
        <v>9</v>
      </c>
      <c r="AA180" s="1">
        <v>200801</v>
      </c>
      <c r="AB180" s="1">
        <v>18201</v>
      </c>
      <c r="AC180" s="1">
        <v>10.1</v>
      </c>
      <c r="AD180" s="1" t="s">
        <v>8</v>
      </c>
      <c r="AF180" s="1">
        <v>200801</v>
      </c>
      <c r="AG180" s="1">
        <v>18000</v>
      </c>
      <c r="AH180" s="1">
        <v>91.54</v>
      </c>
      <c r="AI180" s="1" t="s">
        <v>9</v>
      </c>
      <c r="AK180" s="1">
        <v>200801</v>
      </c>
      <c r="AL180" s="1">
        <v>18100</v>
      </c>
      <c r="AM180" s="1">
        <v>2.95</v>
      </c>
      <c r="AN180" s="1" t="s">
        <v>8</v>
      </c>
      <c r="AP180" s="1">
        <v>200712</v>
      </c>
      <c r="AQ180" s="1">
        <v>12300</v>
      </c>
      <c r="AR180" s="1">
        <v>-0.03</v>
      </c>
      <c r="AS180" s="1" t="s">
        <v>8</v>
      </c>
      <c r="AU180" s="1">
        <v>200712</v>
      </c>
      <c r="AV180" s="1">
        <v>12500</v>
      </c>
      <c r="AW180" s="1">
        <v>0.84</v>
      </c>
      <c r="AX180" s="1" t="s">
        <v>8</v>
      </c>
      <c r="AZ180" s="1">
        <v>200712</v>
      </c>
      <c r="BA180" s="1">
        <v>12201</v>
      </c>
      <c r="BB180" s="1">
        <v>81246</v>
      </c>
      <c r="BC180" s="1" t="s">
        <v>224</v>
      </c>
      <c r="BE180" s="1">
        <v>200712</v>
      </c>
      <c r="BF180" s="1">
        <v>12401</v>
      </c>
      <c r="BG180" s="1">
        <v>258415</v>
      </c>
      <c r="BH180" s="1" t="s">
        <v>224</v>
      </c>
      <c r="BK180" s="1">
        <v>200802</v>
      </c>
      <c r="BL180" s="1">
        <v>16600</v>
      </c>
      <c r="BM180" s="1">
        <v>3.375</v>
      </c>
      <c r="BN180" s="1" t="s">
        <v>8</v>
      </c>
      <c r="BP180" s="1">
        <v>200712</v>
      </c>
      <c r="BQ180" s="1">
        <v>19400</v>
      </c>
      <c r="BR180" s="1">
        <v>3.83</v>
      </c>
      <c r="BS180" s="1" t="s">
        <v>8</v>
      </c>
      <c r="BV180" s="1" t="s">
        <v>645</v>
      </c>
      <c r="BW180" s="1">
        <v>0</v>
      </c>
      <c r="BX180" s="6" t="s">
        <v>466</v>
      </c>
    </row>
    <row r="181" spans="1:76">
      <c r="A181" s="1">
        <v>20190606</v>
      </c>
      <c r="B181" s="1">
        <v>386080416</v>
      </c>
      <c r="D181" s="1">
        <v>200801</v>
      </c>
      <c r="E181" s="1">
        <v>3104445175</v>
      </c>
      <c r="G181" s="1">
        <v>197906</v>
      </c>
      <c r="H181" s="1">
        <v>19600</v>
      </c>
      <c r="I181" s="1">
        <v>9.93</v>
      </c>
      <c r="J181" s="1" t="s">
        <v>8</v>
      </c>
      <c r="L181" s="1">
        <v>197906</v>
      </c>
      <c r="M181" s="1">
        <v>19700</v>
      </c>
      <c r="N181" s="1">
        <v>8341</v>
      </c>
      <c r="O181" s="1" t="s">
        <v>11</v>
      </c>
      <c r="Q181" s="1">
        <v>197906</v>
      </c>
      <c r="R181" s="1">
        <v>19750</v>
      </c>
      <c r="S181" s="1">
        <v>482</v>
      </c>
      <c r="T181" s="1" t="s">
        <v>12</v>
      </c>
      <c r="V181" s="1">
        <v>200712</v>
      </c>
      <c r="W181" s="1">
        <v>18200</v>
      </c>
      <c r="X181" s="1">
        <v>115.94</v>
      </c>
      <c r="Y181" s="1" t="s">
        <v>9</v>
      </c>
      <c r="AA181" s="1">
        <v>200712</v>
      </c>
      <c r="AB181" s="1">
        <v>18201</v>
      </c>
      <c r="AC181" s="1">
        <v>8.61</v>
      </c>
      <c r="AD181" s="1" t="s">
        <v>8</v>
      </c>
      <c r="AF181" s="1">
        <v>200712</v>
      </c>
      <c r="AG181" s="1">
        <v>18000</v>
      </c>
      <c r="AH181" s="1">
        <v>92.08</v>
      </c>
      <c r="AI181" s="1" t="s">
        <v>9</v>
      </c>
      <c r="AK181" s="1">
        <v>200712</v>
      </c>
      <c r="AL181" s="1">
        <v>18100</v>
      </c>
      <c r="AM181" s="1">
        <v>3.33</v>
      </c>
      <c r="AN181" s="1" t="s">
        <v>8</v>
      </c>
      <c r="AP181" s="1">
        <v>200711</v>
      </c>
      <c r="AQ181" s="1">
        <v>12300</v>
      </c>
      <c r="AR181" s="1">
        <v>2.4</v>
      </c>
      <c r="AS181" s="1" t="s">
        <v>8</v>
      </c>
      <c r="AU181" s="1">
        <v>200711</v>
      </c>
      <c r="AV181" s="1">
        <v>12500</v>
      </c>
      <c r="AW181" s="1">
        <v>2.06</v>
      </c>
      <c r="AX181" s="1" t="s">
        <v>8</v>
      </c>
      <c r="AZ181" s="1">
        <v>200711</v>
      </c>
      <c r="BA181" s="1">
        <v>12201</v>
      </c>
      <c r="BB181" s="1">
        <v>82045</v>
      </c>
      <c r="BC181" s="1" t="s">
        <v>224</v>
      </c>
      <c r="BE181" s="1">
        <v>200711</v>
      </c>
      <c r="BF181" s="1">
        <v>12401</v>
      </c>
      <c r="BG181" s="1">
        <v>258921</v>
      </c>
      <c r="BH181" s="1" t="s">
        <v>224</v>
      </c>
      <c r="BK181" s="1">
        <v>200801</v>
      </c>
      <c r="BL181" s="1">
        <v>16600</v>
      </c>
      <c r="BM181" s="1">
        <v>3.375</v>
      </c>
      <c r="BN181" s="1" t="s">
        <v>8</v>
      </c>
      <c r="BP181" s="1">
        <v>200711</v>
      </c>
      <c r="BQ181" s="1">
        <v>19400</v>
      </c>
      <c r="BR181" s="1">
        <v>3.87</v>
      </c>
      <c r="BS181" s="1" t="s">
        <v>8</v>
      </c>
      <c r="BV181" s="1" t="s">
        <v>646</v>
      </c>
      <c r="BW181" s="1">
        <v>0</v>
      </c>
      <c r="BX181" s="6" t="s">
        <v>466</v>
      </c>
    </row>
    <row r="182" spans="1:76">
      <c r="A182" s="1">
        <v>20190531</v>
      </c>
      <c r="B182" s="1">
        <v>568697170</v>
      </c>
      <c r="D182" s="1">
        <v>200712</v>
      </c>
      <c r="E182" s="1">
        <v>2225658866</v>
      </c>
      <c r="G182" s="1">
        <v>197903</v>
      </c>
      <c r="H182" s="1">
        <v>19600</v>
      </c>
      <c r="I182" s="1">
        <v>10.73</v>
      </c>
      <c r="J182" s="1" t="s">
        <v>8</v>
      </c>
      <c r="L182" s="1">
        <v>197903</v>
      </c>
      <c r="M182" s="1">
        <v>19700</v>
      </c>
      <c r="N182" s="1">
        <v>7783</v>
      </c>
      <c r="O182" s="1" t="s">
        <v>11</v>
      </c>
      <c r="Q182" s="1">
        <v>197903</v>
      </c>
      <c r="R182" s="1">
        <v>19750</v>
      </c>
      <c r="S182" s="1">
        <v>451</v>
      </c>
      <c r="T182" s="1" t="s">
        <v>12</v>
      </c>
      <c r="V182" s="1">
        <v>200711</v>
      </c>
      <c r="W182" s="1">
        <v>18200</v>
      </c>
      <c r="X182" s="1">
        <v>115.82</v>
      </c>
      <c r="Y182" s="1" t="s">
        <v>9</v>
      </c>
      <c r="AA182" s="1">
        <v>200711</v>
      </c>
      <c r="AB182" s="1">
        <v>18201</v>
      </c>
      <c r="AC182" s="1">
        <v>8.1300000000000008</v>
      </c>
      <c r="AD182" s="1" t="s">
        <v>8</v>
      </c>
      <c r="AF182" s="1">
        <v>200711</v>
      </c>
      <c r="AG182" s="1">
        <v>18000</v>
      </c>
      <c r="AH182" s="1">
        <v>93.19</v>
      </c>
      <c r="AI182" s="1" t="s">
        <v>9</v>
      </c>
      <c r="AK182" s="1">
        <v>200711</v>
      </c>
      <c r="AL182" s="1">
        <v>18100</v>
      </c>
      <c r="AM182" s="1">
        <v>4.8</v>
      </c>
      <c r="AN182" s="1" t="s">
        <v>8</v>
      </c>
      <c r="AP182" s="1">
        <v>200710</v>
      </c>
      <c r="AQ182" s="1">
        <v>12300</v>
      </c>
      <c r="AR182" s="1">
        <v>5.9</v>
      </c>
      <c r="AS182" s="1" t="s">
        <v>8</v>
      </c>
      <c r="AU182" s="1">
        <v>200710</v>
      </c>
      <c r="AV182" s="1">
        <v>12500</v>
      </c>
      <c r="AW182" s="1">
        <v>3.32</v>
      </c>
      <c r="AX182" s="1" t="s">
        <v>8</v>
      </c>
      <c r="AZ182" s="1">
        <v>200710</v>
      </c>
      <c r="BA182" s="1">
        <v>12201</v>
      </c>
      <c r="BB182" s="1">
        <v>83001</v>
      </c>
      <c r="BC182" s="1" t="s">
        <v>224</v>
      </c>
      <c r="BE182" s="1">
        <v>200710</v>
      </c>
      <c r="BF182" s="1">
        <v>12401</v>
      </c>
      <c r="BG182" s="1">
        <v>258660</v>
      </c>
      <c r="BH182" s="1" t="s">
        <v>224</v>
      </c>
      <c r="BK182" s="1">
        <v>200712</v>
      </c>
      <c r="BL182" s="1">
        <v>16600</v>
      </c>
      <c r="BM182" s="1">
        <v>3.375</v>
      </c>
      <c r="BN182" s="1" t="s">
        <v>8</v>
      </c>
      <c r="BP182" s="1">
        <v>200710</v>
      </c>
      <c r="BQ182" s="1">
        <v>19400</v>
      </c>
      <c r="BR182" s="1">
        <v>3.92</v>
      </c>
      <c r="BS182" s="1" t="s">
        <v>8</v>
      </c>
      <c r="BV182" s="1" t="s">
        <v>647</v>
      </c>
      <c r="BW182" s="1">
        <v>0</v>
      </c>
      <c r="BX182" s="6" t="s">
        <v>466</v>
      </c>
    </row>
    <row r="183" spans="1:76">
      <c r="A183" s="1">
        <v>20190524</v>
      </c>
      <c r="B183" s="1">
        <v>556886567</v>
      </c>
      <c r="D183" s="1">
        <v>200711</v>
      </c>
      <c r="E183" s="1">
        <v>2953748934</v>
      </c>
      <c r="G183" s="1">
        <v>197812</v>
      </c>
      <c r="H183" s="1">
        <v>19600</v>
      </c>
      <c r="I183" s="1">
        <v>11.92</v>
      </c>
      <c r="J183" s="1" t="s">
        <v>8</v>
      </c>
      <c r="L183" s="1">
        <v>197812</v>
      </c>
      <c r="M183" s="1">
        <v>19700</v>
      </c>
      <c r="N183" s="1">
        <v>7705</v>
      </c>
      <c r="O183" s="1" t="s">
        <v>11</v>
      </c>
      <c r="Q183" s="1">
        <v>197812</v>
      </c>
      <c r="R183" s="1">
        <v>19750</v>
      </c>
      <c r="S183" s="1">
        <v>449</v>
      </c>
      <c r="T183" s="1" t="s">
        <v>12</v>
      </c>
      <c r="V183" s="1">
        <v>200710</v>
      </c>
      <c r="W183" s="1">
        <v>18200</v>
      </c>
      <c r="X183" s="1">
        <v>114.44</v>
      </c>
      <c r="Y183" s="1" t="s">
        <v>9</v>
      </c>
      <c r="AA183" s="1">
        <v>200710</v>
      </c>
      <c r="AB183" s="1">
        <v>18201</v>
      </c>
      <c r="AC183" s="1">
        <v>5.8</v>
      </c>
      <c r="AD183" s="1" t="s">
        <v>8</v>
      </c>
      <c r="AF183" s="1">
        <v>200710</v>
      </c>
      <c r="AG183" s="1">
        <v>18000</v>
      </c>
      <c r="AH183" s="1">
        <v>93.74</v>
      </c>
      <c r="AI183" s="1" t="s">
        <v>9</v>
      </c>
      <c r="AK183" s="1">
        <v>200710</v>
      </c>
      <c r="AL183" s="1">
        <v>18100</v>
      </c>
      <c r="AM183" s="1">
        <v>5.33</v>
      </c>
      <c r="AN183" s="1" t="s">
        <v>8</v>
      </c>
      <c r="AP183" s="1">
        <v>200709</v>
      </c>
      <c r="AQ183" s="1">
        <v>12300</v>
      </c>
      <c r="AR183" s="1">
        <v>5.67</v>
      </c>
      <c r="AS183" s="1" t="s">
        <v>8</v>
      </c>
      <c r="AU183" s="1">
        <v>200709</v>
      </c>
      <c r="AV183" s="1">
        <v>12500</v>
      </c>
      <c r="AW183" s="1">
        <v>3.23</v>
      </c>
      <c r="AX183" s="1" t="s">
        <v>8</v>
      </c>
      <c r="AZ183" s="1">
        <v>200709</v>
      </c>
      <c r="BA183" s="1">
        <v>12201</v>
      </c>
      <c r="BB183" s="1">
        <v>83376</v>
      </c>
      <c r="BC183" s="1" t="s">
        <v>224</v>
      </c>
      <c r="BE183" s="1">
        <v>200709</v>
      </c>
      <c r="BF183" s="1">
        <v>12401</v>
      </c>
      <c r="BG183" s="1">
        <v>258862</v>
      </c>
      <c r="BH183" s="1" t="s">
        <v>224</v>
      </c>
      <c r="BK183" s="1">
        <v>200711</v>
      </c>
      <c r="BL183" s="1">
        <v>16600</v>
      </c>
      <c r="BM183" s="1">
        <v>3.25</v>
      </c>
      <c r="BN183" s="1" t="s">
        <v>8</v>
      </c>
      <c r="BP183" s="1">
        <v>200709</v>
      </c>
      <c r="BQ183" s="1">
        <v>19400</v>
      </c>
      <c r="BR183" s="1">
        <v>3.99</v>
      </c>
      <c r="BS183" s="1" t="s">
        <v>8</v>
      </c>
      <c r="BV183" s="1" t="s">
        <v>648</v>
      </c>
      <c r="BW183" s="1">
        <v>0</v>
      </c>
      <c r="BX183" s="6" t="s">
        <v>466</v>
      </c>
    </row>
    <row r="184" spans="1:76">
      <c r="A184" s="1">
        <v>20190517</v>
      </c>
      <c r="B184" s="1">
        <v>616979968</v>
      </c>
      <c r="D184" s="1">
        <v>200710</v>
      </c>
      <c r="E184" s="1">
        <v>3549188180</v>
      </c>
      <c r="G184" s="1">
        <v>197809</v>
      </c>
      <c r="H184" s="1">
        <v>19600</v>
      </c>
      <c r="I184" s="1">
        <v>17.260000000000002</v>
      </c>
      <c r="J184" s="1" t="s">
        <v>8</v>
      </c>
      <c r="L184" s="1">
        <v>197809</v>
      </c>
      <c r="M184" s="1">
        <v>19700</v>
      </c>
      <c r="N184" s="1">
        <v>7150</v>
      </c>
      <c r="O184" s="1" t="s">
        <v>11</v>
      </c>
      <c r="Q184" s="1">
        <v>197809</v>
      </c>
      <c r="R184" s="1">
        <v>19750</v>
      </c>
      <c r="S184" s="1">
        <v>419</v>
      </c>
      <c r="T184" s="1" t="s">
        <v>12</v>
      </c>
      <c r="V184" s="1">
        <v>200709</v>
      </c>
      <c r="W184" s="1">
        <v>18200</v>
      </c>
      <c r="X184" s="1">
        <v>114.17</v>
      </c>
      <c r="Y184" s="1" t="s">
        <v>9</v>
      </c>
      <c r="AA184" s="1">
        <v>200709</v>
      </c>
      <c r="AB184" s="1">
        <v>18201</v>
      </c>
      <c r="AC184" s="1">
        <v>4.8499999999999996</v>
      </c>
      <c r="AD184" s="1" t="s">
        <v>8</v>
      </c>
      <c r="AF184" s="1">
        <v>200709</v>
      </c>
      <c r="AG184" s="1">
        <v>18000</v>
      </c>
      <c r="AH184" s="1">
        <v>91.79</v>
      </c>
      <c r="AI184" s="1" t="s">
        <v>9</v>
      </c>
      <c r="AK184" s="1">
        <v>200709</v>
      </c>
      <c r="AL184" s="1">
        <v>18100</v>
      </c>
      <c r="AM184" s="1">
        <v>3.11</v>
      </c>
      <c r="AN184" s="1" t="s">
        <v>8</v>
      </c>
      <c r="AP184" s="1">
        <v>200708</v>
      </c>
      <c r="AQ184" s="1">
        <v>12300</v>
      </c>
      <c r="AR184" s="1">
        <v>7.03</v>
      </c>
      <c r="AS184" s="1" t="s">
        <v>8</v>
      </c>
      <c r="AU184" s="1">
        <v>200708</v>
      </c>
      <c r="AV184" s="1">
        <v>12500</v>
      </c>
      <c r="AW184" s="1">
        <v>3.97</v>
      </c>
      <c r="AX184" s="1" t="s">
        <v>8</v>
      </c>
      <c r="AZ184" s="1">
        <v>200708</v>
      </c>
      <c r="BA184" s="1">
        <v>12201</v>
      </c>
      <c r="BB184" s="1">
        <v>83661</v>
      </c>
      <c r="BC184" s="1" t="s">
        <v>224</v>
      </c>
      <c r="BE184" s="1">
        <v>200708</v>
      </c>
      <c r="BF184" s="1">
        <v>12401</v>
      </c>
      <c r="BG184" s="1">
        <v>259807</v>
      </c>
      <c r="BH184" s="1" t="s">
        <v>224</v>
      </c>
      <c r="BK184" s="1">
        <v>200710</v>
      </c>
      <c r="BL184" s="1">
        <v>16600</v>
      </c>
      <c r="BM184" s="1">
        <v>3.25</v>
      </c>
      <c r="BN184" s="1" t="s">
        <v>8</v>
      </c>
      <c r="BP184" s="1">
        <v>200708</v>
      </c>
      <c r="BQ184" s="1">
        <v>19400</v>
      </c>
      <c r="BR184" s="1">
        <v>4.09</v>
      </c>
      <c r="BS184" s="1" t="s">
        <v>8</v>
      </c>
      <c r="BV184" s="1" t="s">
        <v>649</v>
      </c>
      <c r="BW184" s="1">
        <v>0</v>
      </c>
      <c r="BX184" s="6" t="s">
        <v>466</v>
      </c>
    </row>
    <row r="185" spans="1:76">
      <c r="A185" s="1">
        <v>20190510</v>
      </c>
      <c r="B185" s="1">
        <v>629617906</v>
      </c>
      <c r="D185" s="1">
        <v>200709</v>
      </c>
      <c r="E185" s="1">
        <v>2509783656</v>
      </c>
      <c r="G185" s="1">
        <v>197806</v>
      </c>
      <c r="H185" s="1">
        <v>19600</v>
      </c>
      <c r="I185" s="1">
        <v>12.35</v>
      </c>
      <c r="J185" s="1" t="s">
        <v>8</v>
      </c>
      <c r="L185" s="1">
        <v>197806</v>
      </c>
      <c r="M185" s="1">
        <v>19700</v>
      </c>
      <c r="N185" s="1">
        <v>6510</v>
      </c>
      <c r="O185" s="1" t="s">
        <v>11</v>
      </c>
      <c r="Q185" s="1">
        <v>197806</v>
      </c>
      <c r="R185" s="1">
        <v>19750</v>
      </c>
      <c r="S185" s="1">
        <v>383</v>
      </c>
      <c r="T185" s="1" t="s">
        <v>12</v>
      </c>
      <c r="V185" s="1">
        <v>200708</v>
      </c>
      <c r="W185" s="1">
        <v>18200</v>
      </c>
      <c r="X185" s="1">
        <v>112.89</v>
      </c>
      <c r="Y185" s="1" t="s">
        <v>9</v>
      </c>
      <c r="AA185" s="1">
        <v>200708</v>
      </c>
      <c r="AB185" s="1">
        <v>18201</v>
      </c>
      <c r="AC185" s="1">
        <v>3.67</v>
      </c>
      <c r="AD185" s="1" t="s">
        <v>8</v>
      </c>
      <c r="AF185" s="1">
        <v>200708</v>
      </c>
      <c r="AG185" s="1">
        <v>18000</v>
      </c>
      <c r="AH185" s="1">
        <v>90.95</v>
      </c>
      <c r="AI185" s="1" t="s">
        <v>9</v>
      </c>
      <c r="AK185" s="1">
        <v>200708</v>
      </c>
      <c r="AL185" s="1">
        <v>18100</v>
      </c>
      <c r="AM185" s="1">
        <v>1.61</v>
      </c>
      <c r="AN185" s="1" t="s">
        <v>8</v>
      </c>
      <c r="AP185" s="1">
        <v>200707</v>
      </c>
      <c r="AQ185" s="1">
        <v>12300</v>
      </c>
      <c r="AR185" s="1">
        <v>10.19</v>
      </c>
      <c r="AS185" s="1" t="s">
        <v>8</v>
      </c>
      <c r="AU185" s="1">
        <v>200707</v>
      </c>
      <c r="AV185" s="1">
        <v>12500</v>
      </c>
      <c r="AW185" s="1">
        <v>4.49</v>
      </c>
      <c r="AX185" s="1" t="s">
        <v>8</v>
      </c>
      <c r="AZ185" s="1">
        <v>200707</v>
      </c>
      <c r="BA185" s="1">
        <v>12201</v>
      </c>
      <c r="BB185" s="1">
        <v>83378</v>
      </c>
      <c r="BC185" s="1" t="s">
        <v>224</v>
      </c>
      <c r="BE185" s="1">
        <v>200707</v>
      </c>
      <c r="BF185" s="1">
        <v>12401</v>
      </c>
      <c r="BG185" s="1">
        <v>260407</v>
      </c>
      <c r="BH185" s="1" t="s">
        <v>224</v>
      </c>
      <c r="BK185" s="1">
        <v>200709</v>
      </c>
      <c r="BL185" s="1">
        <v>16600</v>
      </c>
      <c r="BM185" s="1">
        <v>3.25</v>
      </c>
      <c r="BN185" s="1" t="s">
        <v>8</v>
      </c>
      <c r="BP185" s="1">
        <v>200707</v>
      </c>
      <c r="BQ185" s="1">
        <v>19400</v>
      </c>
      <c r="BR185" s="1">
        <v>4.03</v>
      </c>
      <c r="BS185" s="1" t="s">
        <v>8</v>
      </c>
      <c r="BV185" s="1" t="s">
        <v>650</v>
      </c>
      <c r="BW185" s="1">
        <v>0</v>
      </c>
      <c r="BX185" s="6" t="s">
        <v>466</v>
      </c>
    </row>
    <row r="186" spans="1:76">
      <c r="A186" s="1">
        <v>20190503</v>
      </c>
      <c r="B186" s="1">
        <v>450124034</v>
      </c>
      <c r="D186" s="1">
        <v>200708</v>
      </c>
      <c r="E186" s="1">
        <v>3601512850</v>
      </c>
      <c r="G186" s="1">
        <v>197803</v>
      </c>
      <c r="H186" s="1">
        <v>19600</v>
      </c>
      <c r="I186" s="1">
        <v>12.9</v>
      </c>
      <c r="J186" s="1" t="s">
        <v>8</v>
      </c>
      <c r="L186" s="1">
        <v>197803</v>
      </c>
      <c r="M186" s="1">
        <v>19700</v>
      </c>
      <c r="N186" s="1">
        <v>6008</v>
      </c>
      <c r="O186" s="1" t="s">
        <v>11</v>
      </c>
      <c r="Q186" s="1">
        <v>197803</v>
      </c>
      <c r="R186" s="1">
        <v>19750</v>
      </c>
      <c r="S186" s="1">
        <v>355</v>
      </c>
      <c r="T186" s="1" t="s">
        <v>12</v>
      </c>
      <c r="V186" s="1">
        <v>200707</v>
      </c>
      <c r="W186" s="1">
        <v>18200</v>
      </c>
      <c r="X186" s="1">
        <v>112.03</v>
      </c>
      <c r="Y186" s="1" t="s">
        <v>9</v>
      </c>
      <c r="AA186" s="1">
        <v>200707</v>
      </c>
      <c r="AB186" s="1">
        <v>18201</v>
      </c>
      <c r="AC186" s="1">
        <v>4.0999999999999996</v>
      </c>
      <c r="AD186" s="1" t="s">
        <v>8</v>
      </c>
      <c r="AF186" s="1">
        <v>200707</v>
      </c>
      <c r="AG186" s="1">
        <v>18000</v>
      </c>
      <c r="AH186" s="1">
        <v>89.76</v>
      </c>
      <c r="AI186" s="1" t="s">
        <v>9</v>
      </c>
      <c r="AK186" s="1">
        <v>200707</v>
      </c>
      <c r="AL186" s="1">
        <v>18100</v>
      </c>
      <c r="AM186" s="1">
        <v>-0.32</v>
      </c>
      <c r="AN186" s="1" t="s">
        <v>8</v>
      </c>
      <c r="AP186" s="1">
        <v>200706</v>
      </c>
      <c r="AQ186" s="1">
        <v>12300</v>
      </c>
      <c r="AR186" s="1">
        <v>8.15</v>
      </c>
      <c r="AS186" s="1" t="s">
        <v>8</v>
      </c>
      <c r="AU186" s="1">
        <v>200706</v>
      </c>
      <c r="AV186" s="1">
        <v>12500</v>
      </c>
      <c r="AW186" s="1">
        <v>4.47</v>
      </c>
      <c r="AX186" s="1" t="s">
        <v>8</v>
      </c>
      <c r="AZ186" s="1">
        <v>200706</v>
      </c>
      <c r="BA186" s="1">
        <v>12201</v>
      </c>
      <c r="BB186" s="1">
        <v>82225</v>
      </c>
      <c r="BC186" s="1" t="s">
        <v>224</v>
      </c>
      <c r="BE186" s="1">
        <v>200706</v>
      </c>
      <c r="BF186" s="1">
        <v>12401</v>
      </c>
      <c r="BG186" s="1">
        <v>259883</v>
      </c>
      <c r="BH186" s="1" t="s">
        <v>224</v>
      </c>
      <c r="BK186" s="1">
        <v>200708</v>
      </c>
      <c r="BL186" s="1">
        <v>16600</v>
      </c>
      <c r="BM186" s="1">
        <v>3.125</v>
      </c>
      <c r="BN186" s="1" t="s">
        <v>8</v>
      </c>
      <c r="BP186" s="1">
        <v>200706</v>
      </c>
      <c r="BQ186" s="1">
        <v>19400</v>
      </c>
      <c r="BR186" s="1">
        <v>3.96</v>
      </c>
      <c r="BS186" s="1" t="s">
        <v>8</v>
      </c>
      <c r="BV186" s="1" t="s">
        <v>651</v>
      </c>
      <c r="BW186" s="1">
        <v>0</v>
      </c>
      <c r="BX186" s="6" t="s">
        <v>466</v>
      </c>
    </row>
    <row r="187" spans="1:76">
      <c r="A187" s="1">
        <v>20190426</v>
      </c>
      <c r="B187" s="1">
        <v>581600856</v>
      </c>
      <c r="D187" s="1">
        <v>200707</v>
      </c>
      <c r="E187" s="1">
        <v>5031673663</v>
      </c>
      <c r="G187" s="1">
        <v>197712</v>
      </c>
      <c r="H187" s="1">
        <v>19600</v>
      </c>
      <c r="I187" s="1">
        <v>10.65</v>
      </c>
      <c r="J187" s="1" t="s">
        <v>8</v>
      </c>
      <c r="L187" s="1">
        <v>197712</v>
      </c>
      <c r="M187" s="1">
        <v>19700</v>
      </c>
      <c r="N187" s="1">
        <v>6068</v>
      </c>
      <c r="O187" s="1" t="s">
        <v>11</v>
      </c>
      <c r="Q187" s="1">
        <v>197712</v>
      </c>
      <c r="R187" s="1">
        <v>19750</v>
      </c>
      <c r="S187" s="1">
        <v>360</v>
      </c>
      <c r="T187" s="1" t="s">
        <v>12</v>
      </c>
      <c r="V187" s="1">
        <v>200706</v>
      </c>
      <c r="W187" s="1">
        <v>18200</v>
      </c>
      <c r="X187" s="1">
        <v>111.9</v>
      </c>
      <c r="Y187" s="1" t="s">
        <v>9</v>
      </c>
      <c r="AA187" s="1">
        <v>200706</v>
      </c>
      <c r="AB187" s="1">
        <v>18201</v>
      </c>
      <c r="AC187" s="1">
        <v>5.61</v>
      </c>
      <c r="AD187" s="1" t="s">
        <v>8</v>
      </c>
      <c r="AF187" s="1">
        <v>200706</v>
      </c>
      <c r="AG187" s="1">
        <v>18000</v>
      </c>
      <c r="AH187" s="1">
        <v>89.97</v>
      </c>
      <c r="AI187" s="1" t="s">
        <v>9</v>
      </c>
      <c r="AK187" s="1">
        <v>200706</v>
      </c>
      <c r="AL187" s="1">
        <v>18100</v>
      </c>
      <c r="AM187" s="1">
        <v>0.13</v>
      </c>
      <c r="AN187" s="1" t="s">
        <v>8</v>
      </c>
      <c r="AP187" s="1">
        <v>200705</v>
      </c>
      <c r="AQ187" s="1">
        <v>12300</v>
      </c>
      <c r="AR187" s="1">
        <v>6</v>
      </c>
      <c r="AS187" s="1" t="s">
        <v>8</v>
      </c>
      <c r="AU187" s="1">
        <v>200705</v>
      </c>
      <c r="AV187" s="1">
        <v>12500</v>
      </c>
      <c r="AW187" s="1">
        <v>4.54</v>
      </c>
      <c r="AX187" s="1" t="s">
        <v>8</v>
      </c>
      <c r="AZ187" s="1">
        <v>200705</v>
      </c>
      <c r="BA187" s="1">
        <v>12201</v>
      </c>
      <c r="BB187" s="1">
        <v>82993</v>
      </c>
      <c r="BC187" s="1" t="s">
        <v>224</v>
      </c>
      <c r="BE187" s="1">
        <v>200705</v>
      </c>
      <c r="BF187" s="1">
        <v>12401</v>
      </c>
      <c r="BG187" s="1">
        <v>261047</v>
      </c>
      <c r="BH187" s="1" t="s">
        <v>224</v>
      </c>
      <c r="BK187" s="1">
        <v>200707</v>
      </c>
      <c r="BL187" s="1">
        <v>16600</v>
      </c>
      <c r="BM187" s="1">
        <v>3.125</v>
      </c>
      <c r="BN187" s="1" t="s">
        <v>8</v>
      </c>
      <c r="BP187" s="1">
        <v>200705</v>
      </c>
      <c r="BQ187" s="1">
        <v>19400</v>
      </c>
      <c r="BR187" s="1">
        <v>3.87</v>
      </c>
      <c r="BS187" s="1" t="s">
        <v>8</v>
      </c>
      <c r="BV187" s="1" t="s">
        <v>652</v>
      </c>
      <c r="BW187" s="1">
        <v>0</v>
      </c>
      <c r="BX187" s="6" t="s">
        <v>466</v>
      </c>
    </row>
    <row r="188" spans="1:76">
      <c r="A188" s="1">
        <v>20190419</v>
      </c>
      <c r="B188" s="1">
        <v>732384693</v>
      </c>
      <c r="D188" s="1">
        <v>200706</v>
      </c>
      <c r="E188" s="1">
        <v>3006728976</v>
      </c>
      <c r="G188" s="1">
        <v>197709</v>
      </c>
      <c r="H188" s="1">
        <v>19600</v>
      </c>
      <c r="I188" s="1">
        <v>9.19</v>
      </c>
      <c r="J188" s="1" t="s">
        <v>8</v>
      </c>
      <c r="L188" s="1">
        <v>197709</v>
      </c>
      <c r="M188" s="1">
        <v>19700</v>
      </c>
      <c r="N188" s="1">
        <v>5558</v>
      </c>
      <c r="O188" s="1" t="s">
        <v>11</v>
      </c>
      <c r="Q188" s="1">
        <v>197709</v>
      </c>
      <c r="R188" s="1">
        <v>19750</v>
      </c>
      <c r="S188" s="1">
        <v>332</v>
      </c>
      <c r="T188" s="1" t="s">
        <v>12</v>
      </c>
      <c r="V188" s="1">
        <v>200705</v>
      </c>
      <c r="W188" s="1">
        <v>18200</v>
      </c>
      <c r="X188" s="1">
        <v>111.85</v>
      </c>
      <c r="Y188" s="1" t="s">
        <v>9</v>
      </c>
      <c r="AA188" s="1">
        <v>200705</v>
      </c>
      <c r="AB188" s="1">
        <v>18201</v>
      </c>
      <c r="AC188" s="1">
        <v>7.8</v>
      </c>
      <c r="AD188" s="1" t="s">
        <v>8</v>
      </c>
      <c r="AF188" s="1">
        <v>200705</v>
      </c>
      <c r="AG188" s="1">
        <v>18000</v>
      </c>
      <c r="AH188" s="1">
        <v>89.42</v>
      </c>
      <c r="AI188" s="1" t="s">
        <v>9</v>
      </c>
      <c r="AK188" s="1">
        <v>200705</v>
      </c>
      <c r="AL188" s="1">
        <v>18100</v>
      </c>
      <c r="AM188" s="1">
        <v>-0.02</v>
      </c>
      <c r="AN188" s="1" t="s">
        <v>8</v>
      </c>
      <c r="AP188" s="1">
        <v>200704</v>
      </c>
      <c r="AQ188" s="1">
        <v>12300</v>
      </c>
      <c r="AR188" s="1">
        <v>7.41</v>
      </c>
      <c r="AS188" s="1" t="s">
        <v>8</v>
      </c>
      <c r="AU188" s="1">
        <v>200704</v>
      </c>
      <c r="AV188" s="1">
        <v>12500</v>
      </c>
      <c r="AW188" s="1">
        <v>4.99</v>
      </c>
      <c r="AX188" s="1" t="s">
        <v>8</v>
      </c>
      <c r="AZ188" s="1">
        <v>200704</v>
      </c>
      <c r="BA188" s="1">
        <v>12201</v>
      </c>
      <c r="BB188" s="1">
        <v>83331</v>
      </c>
      <c r="BC188" s="1" t="s">
        <v>224</v>
      </c>
      <c r="BE188" s="1">
        <v>200704</v>
      </c>
      <c r="BF188" s="1">
        <v>12401</v>
      </c>
      <c r="BG188" s="1">
        <v>261191</v>
      </c>
      <c r="BH188" s="1" t="s">
        <v>224</v>
      </c>
      <c r="BK188" s="1">
        <v>200706</v>
      </c>
      <c r="BL188" s="1">
        <v>16600</v>
      </c>
      <c r="BM188" s="1">
        <v>3.125</v>
      </c>
      <c r="BN188" s="1" t="s">
        <v>8</v>
      </c>
      <c r="BP188" s="1">
        <v>200704</v>
      </c>
      <c r="BQ188" s="1">
        <v>19400</v>
      </c>
      <c r="BR188" s="1">
        <v>3.83</v>
      </c>
      <c r="BS188" s="1" t="s">
        <v>8</v>
      </c>
      <c r="BV188" s="1" t="s">
        <v>653</v>
      </c>
      <c r="BW188" s="1">
        <v>0</v>
      </c>
      <c r="BX188" s="6" t="s">
        <v>466</v>
      </c>
    </row>
    <row r="189" spans="1:76">
      <c r="A189" s="1">
        <v>20190412</v>
      </c>
      <c r="B189" s="1">
        <v>692695708</v>
      </c>
      <c r="D189" s="1">
        <v>200705</v>
      </c>
      <c r="E189" s="1">
        <v>2125048122</v>
      </c>
      <c r="G189" s="1">
        <v>197706</v>
      </c>
      <c r="H189" s="1">
        <v>19600</v>
      </c>
      <c r="I189" s="1">
        <v>13.97</v>
      </c>
      <c r="J189" s="1" t="s">
        <v>8</v>
      </c>
      <c r="L189" s="1">
        <v>197706</v>
      </c>
      <c r="M189" s="1">
        <v>19700</v>
      </c>
      <c r="N189" s="1">
        <v>5514</v>
      </c>
      <c r="O189" s="1" t="s">
        <v>11</v>
      </c>
      <c r="Q189" s="1">
        <v>197706</v>
      </c>
      <c r="R189" s="1">
        <v>19750</v>
      </c>
      <c r="S189" s="1">
        <v>330</v>
      </c>
      <c r="T189" s="1" t="s">
        <v>12</v>
      </c>
      <c r="V189" s="1">
        <v>200704</v>
      </c>
      <c r="W189" s="1">
        <v>18200</v>
      </c>
      <c r="X189" s="1">
        <v>110.48</v>
      </c>
      <c r="Y189" s="1" t="s">
        <v>9</v>
      </c>
      <c r="AA189" s="1">
        <v>200704</v>
      </c>
      <c r="AB189" s="1">
        <v>18201</v>
      </c>
      <c r="AC189" s="1">
        <v>8.06</v>
      </c>
      <c r="AD189" s="1" t="s">
        <v>8</v>
      </c>
      <c r="AF189" s="1">
        <v>200704</v>
      </c>
      <c r="AG189" s="1">
        <v>18000</v>
      </c>
      <c r="AH189" s="1">
        <v>89.24</v>
      </c>
      <c r="AI189" s="1" t="s">
        <v>9</v>
      </c>
      <c r="AK189" s="1">
        <v>200704</v>
      </c>
      <c r="AL189" s="1">
        <v>18100</v>
      </c>
      <c r="AM189" s="1">
        <v>0.69</v>
      </c>
      <c r="AN189" s="1" t="s">
        <v>8</v>
      </c>
      <c r="AP189" s="1">
        <v>200703</v>
      </c>
      <c r="AQ189" s="1">
        <v>12300</v>
      </c>
      <c r="AR189" s="1">
        <v>8.43</v>
      </c>
      <c r="AS189" s="1" t="s">
        <v>8</v>
      </c>
      <c r="AU189" s="1">
        <v>200703</v>
      </c>
      <c r="AV189" s="1">
        <v>12500</v>
      </c>
      <c r="AW189" s="1">
        <v>5.69</v>
      </c>
      <c r="AX189" s="1" t="s">
        <v>8</v>
      </c>
      <c r="AZ189" s="1">
        <v>200703</v>
      </c>
      <c r="BA189" s="1">
        <v>12201</v>
      </c>
      <c r="BB189" s="1">
        <v>83223</v>
      </c>
      <c r="BC189" s="1" t="s">
        <v>224</v>
      </c>
      <c r="BE189" s="1">
        <v>200703</v>
      </c>
      <c r="BF189" s="1">
        <v>12401</v>
      </c>
      <c r="BG189" s="1">
        <v>260953</v>
      </c>
      <c r="BH189" s="1" t="s">
        <v>224</v>
      </c>
      <c r="BK189" s="1">
        <v>200705</v>
      </c>
      <c r="BL189" s="1">
        <v>16600</v>
      </c>
      <c r="BM189" s="1">
        <v>2.875</v>
      </c>
      <c r="BN189" s="1" t="s">
        <v>8</v>
      </c>
      <c r="BP189" s="1">
        <v>200703</v>
      </c>
      <c r="BQ189" s="1">
        <v>19400</v>
      </c>
      <c r="BR189" s="1">
        <v>3.94</v>
      </c>
      <c r="BS189" s="1" t="s">
        <v>8</v>
      </c>
      <c r="BV189" s="1" t="s">
        <v>654</v>
      </c>
      <c r="BW189" s="1">
        <v>0</v>
      </c>
      <c r="BX189" s="6" t="s">
        <v>466</v>
      </c>
    </row>
    <row r="190" spans="1:76">
      <c r="A190" s="1">
        <v>20190403</v>
      </c>
      <c r="B190" s="1">
        <v>407799788</v>
      </c>
      <c r="D190" s="1">
        <v>200704</v>
      </c>
      <c r="E190" s="1">
        <v>2140990328</v>
      </c>
      <c r="G190" s="1">
        <v>197703</v>
      </c>
      <c r="H190" s="1">
        <v>19600</v>
      </c>
      <c r="I190" s="1">
        <v>11.98</v>
      </c>
      <c r="J190" s="1" t="s">
        <v>8</v>
      </c>
      <c r="L190" s="1">
        <v>197703</v>
      </c>
      <c r="M190" s="1">
        <v>19700</v>
      </c>
      <c r="N190" s="1">
        <v>5112</v>
      </c>
      <c r="O190" s="1" t="s">
        <v>11</v>
      </c>
      <c r="Q190" s="1">
        <v>197703</v>
      </c>
      <c r="R190" s="1">
        <v>19750</v>
      </c>
      <c r="S190" s="1">
        <v>308</v>
      </c>
      <c r="T190" s="1" t="s">
        <v>12</v>
      </c>
      <c r="V190" s="1">
        <v>200703</v>
      </c>
      <c r="W190" s="1">
        <v>18200</v>
      </c>
      <c r="X190" s="1">
        <v>108.06</v>
      </c>
      <c r="Y190" s="1" t="s">
        <v>9</v>
      </c>
      <c r="AA190" s="1">
        <v>200703</v>
      </c>
      <c r="AB190" s="1">
        <v>18201</v>
      </c>
      <c r="AC190" s="1">
        <v>7.54</v>
      </c>
      <c r="AD190" s="1" t="s">
        <v>8</v>
      </c>
      <c r="AF190" s="1">
        <v>200703</v>
      </c>
      <c r="AG190" s="1">
        <v>18000</v>
      </c>
      <c r="AH190" s="1">
        <v>88.22</v>
      </c>
      <c r="AI190" s="1" t="s">
        <v>9</v>
      </c>
      <c r="AK190" s="1">
        <v>200703</v>
      </c>
      <c r="AL190" s="1">
        <v>18100</v>
      </c>
      <c r="AM190" s="1">
        <v>0.85</v>
      </c>
      <c r="AN190" s="1" t="s">
        <v>8</v>
      </c>
      <c r="AP190" s="1">
        <v>200702</v>
      </c>
      <c r="AQ190" s="1">
        <v>12300</v>
      </c>
      <c r="AR190" s="1">
        <v>8.32</v>
      </c>
      <c r="AS190" s="1" t="s">
        <v>8</v>
      </c>
      <c r="AU190" s="1">
        <v>200702</v>
      </c>
      <c r="AV190" s="1">
        <v>12500</v>
      </c>
      <c r="AW190" s="1">
        <v>5.86</v>
      </c>
      <c r="AX190" s="1" t="s">
        <v>8</v>
      </c>
      <c r="AZ190" s="1">
        <v>200702</v>
      </c>
      <c r="BA190" s="1">
        <v>12201</v>
      </c>
      <c r="BB190" s="1">
        <v>84155</v>
      </c>
      <c r="BC190" s="1" t="s">
        <v>224</v>
      </c>
      <c r="BE190" s="1">
        <v>200702</v>
      </c>
      <c r="BF190" s="1">
        <v>12401</v>
      </c>
      <c r="BG190" s="1">
        <v>261149</v>
      </c>
      <c r="BH190" s="1" t="s">
        <v>224</v>
      </c>
      <c r="BK190" s="1">
        <v>200704</v>
      </c>
      <c r="BL190" s="1">
        <v>16600</v>
      </c>
      <c r="BM190" s="1">
        <v>2.875</v>
      </c>
      <c r="BN190" s="1" t="s">
        <v>8</v>
      </c>
      <c r="BP190" s="1">
        <v>200702</v>
      </c>
      <c r="BQ190" s="1">
        <v>19400</v>
      </c>
      <c r="BR190" s="1">
        <v>3.78</v>
      </c>
      <c r="BS190" s="1" t="s">
        <v>8</v>
      </c>
      <c r="BV190" s="1" t="s">
        <v>655</v>
      </c>
      <c r="BW190" s="1">
        <v>0</v>
      </c>
      <c r="BX190" s="6" t="s">
        <v>466</v>
      </c>
    </row>
    <row r="191" spans="1:76">
      <c r="A191" s="1">
        <v>20190329</v>
      </c>
      <c r="B191" s="1">
        <v>534771843</v>
      </c>
      <c r="D191" s="1">
        <v>200703</v>
      </c>
      <c r="E191" s="1">
        <v>2606382569</v>
      </c>
      <c r="G191" s="1">
        <v>197612</v>
      </c>
      <c r="H191" s="1">
        <v>19600</v>
      </c>
      <c r="I191" s="1">
        <v>14.2</v>
      </c>
      <c r="J191" s="1" t="s">
        <v>8</v>
      </c>
      <c r="L191" s="1">
        <v>197612</v>
      </c>
      <c r="M191" s="1">
        <v>19700</v>
      </c>
      <c r="N191" s="1">
        <v>5101</v>
      </c>
      <c r="O191" s="1" t="s">
        <v>11</v>
      </c>
      <c r="Q191" s="1">
        <v>197612</v>
      </c>
      <c r="R191" s="1">
        <v>19750</v>
      </c>
      <c r="S191" s="1">
        <v>308</v>
      </c>
      <c r="T191" s="1" t="s">
        <v>12</v>
      </c>
      <c r="V191" s="1">
        <v>200702</v>
      </c>
      <c r="W191" s="1">
        <v>18200</v>
      </c>
      <c r="X191" s="1">
        <v>106.71</v>
      </c>
      <c r="Y191" s="1" t="s">
        <v>9</v>
      </c>
      <c r="AA191" s="1">
        <v>200702</v>
      </c>
      <c r="AB191" s="1">
        <v>18201</v>
      </c>
      <c r="AC191" s="1">
        <v>6.74</v>
      </c>
      <c r="AD191" s="1" t="s">
        <v>8</v>
      </c>
      <c r="AF191" s="1">
        <v>200702</v>
      </c>
      <c r="AG191" s="1">
        <v>18000</v>
      </c>
      <c r="AH191" s="1">
        <v>89.26</v>
      </c>
      <c r="AI191" s="1" t="s">
        <v>9</v>
      </c>
      <c r="AK191" s="1">
        <v>200702</v>
      </c>
      <c r="AL191" s="1">
        <v>18100</v>
      </c>
      <c r="AM191" s="1">
        <v>1.74</v>
      </c>
      <c r="AN191" s="1" t="s">
        <v>8</v>
      </c>
      <c r="AP191" s="1">
        <v>200701</v>
      </c>
      <c r="AQ191" s="1">
        <v>12300</v>
      </c>
      <c r="AR191" s="1">
        <v>3.15</v>
      </c>
      <c r="AS191" s="1" t="s">
        <v>8</v>
      </c>
      <c r="AU191" s="1">
        <v>200701</v>
      </c>
      <c r="AV191" s="1">
        <v>12500</v>
      </c>
      <c r="AW191" s="1">
        <v>4.26</v>
      </c>
      <c r="AX191" s="1" t="s">
        <v>8</v>
      </c>
      <c r="AZ191" s="1">
        <v>200701</v>
      </c>
      <c r="BA191" s="1">
        <v>12201</v>
      </c>
      <c r="BB191" s="1">
        <v>82070</v>
      </c>
      <c r="BC191" s="1" t="s">
        <v>224</v>
      </c>
      <c r="BE191" s="1">
        <v>200701</v>
      </c>
      <c r="BF191" s="1">
        <v>12401</v>
      </c>
      <c r="BG191" s="1">
        <v>257815</v>
      </c>
      <c r="BH191" s="1" t="s">
        <v>224</v>
      </c>
      <c r="BK191" s="1">
        <v>200703</v>
      </c>
      <c r="BL191" s="1">
        <v>16600</v>
      </c>
      <c r="BM191" s="1">
        <v>2.875</v>
      </c>
      <c r="BN191" s="1" t="s">
        <v>8</v>
      </c>
      <c r="BP191" s="1">
        <v>200701</v>
      </c>
      <c r="BQ191" s="1">
        <v>19400</v>
      </c>
      <c r="BR191" s="1">
        <v>3.79</v>
      </c>
      <c r="BS191" s="1" t="s">
        <v>8</v>
      </c>
      <c r="BV191" s="1" t="s">
        <v>656</v>
      </c>
      <c r="BW191" s="1">
        <v>0</v>
      </c>
      <c r="BX191" s="6" t="s">
        <v>466</v>
      </c>
    </row>
    <row r="192" spans="1:76">
      <c r="A192" s="1">
        <v>20190322</v>
      </c>
      <c r="B192" s="1">
        <v>599362562</v>
      </c>
      <c r="D192" s="1">
        <v>200702</v>
      </c>
      <c r="E192" s="1">
        <v>1107865373</v>
      </c>
      <c r="G192" s="1">
        <v>197609</v>
      </c>
      <c r="H192" s="1">
        <v>19600</v>
      </c>
      <c r="I192" s="1">
        <v>12.83</v>
      </c>
      <c r="J192" s="1" t="s">
        <v>8</v>
      </c>
      <c r="L192" s="1">
        <v>197609</v>
      </c>
      <c r="M192" s="1">
        <v>19700</v>
      </c>
      <c r="N192" s="1">
        <v>4788</v>
      </c>
      <c r="O192" s="1" t="s">
        <v>11</v>
      </c>
      <c r="Q192" s="1">
        <v>197609</v>
      </c>
      <c r="R192" s="1">
        <v>19750</v>
      </c>
      <c r="S192" s="1">
        <v>292</v>
      </c>
      <c r="T192" s="1" t="s">
        <v>12</v>
      </c>
      <c r="V192" s="1">
        <v>200701</v>
      </c>
      <c r="W192" s="1">
        <v>18200</v>
      </c>
      <c r="X192" s="1">
        <v>106.02</v>
      </c>
      <c r="Y192" s="1" t="s">
        <v>9</v>
      </c>
      <c r="AA192" s="1">
        <v>200701</v>
      </c>
      <c r="AB192" s="1">
        <v>18201</v>
      </c>
      <c r="AC192" s="1">
        <v>7.04</v>
      </c>
      <c r="AD192" s="1" t="s">
        <v>8</v>
      </c>
      <c r="AF192" s="1">
        <v>200701</v>
      </c>
      <c r="AG192" s="1">
        <v>18000</v>
      </c>
      <c r="AH192" s="1">
        <v>88.92</v>
      </c>
      <c r="AI192" s="1" t="s">
        <v>9</v>
      </c>
      <c r="AK192" s="1">
        <v>200701</v>
      </c>
      <c r="AL192" s="1">
        <v>18100</v>
      </c>
      <c r="AM192" s="1">
        <v>0.35</v>
      </c>
      <c r="AN192" s="1" t="s">
        <v>8</v>
      </c>
      <c r="AP192" s="1">
        <v>200612</v>
      </c>
      <c r="AQ192" s="1">
        <v>12300</v>
      </c>
      <c r="AR192" s="1">
        <v>4.47</v>
      </c>
      <c r="AS192" s="1" t="s">
        <v>8</v>
      </c>
      <c r="AU192" s="1">
        <v>200612</v>
      </c>
      <c r="AV192" s="1">
        <v>12500</v>
      </c>
      <c r="AW192" s="1">
        <v>5.15</v>
      </c>
      <c r="AX192" s="1" t="s">
        <v>8</v>
      </c>
      <c r="AZ192" s="1">
        <v>200612</v>
      </c>
      <c r="BA192" s="1">
        <v>12201</v>
      </c>
      <c r="BB192" s="1">
        <v>80384</v>
      </c>
      <c r="BC192" s="1" t="s">
        <v>224</v>
      </c>
      <c r="BE192" s="1">
        <v>200612</v>
      </c>
      <c r="BF192" s="1">
        <v>12401</v>
      </c>
      <c r="BG192" s="1">
        <v>255173</v>
      </c>
      <c r="BH192" s="1" t="s">
        <v>224</v>
      </c>
      <c r="BK192" s="1">
        <v>200702</v>
      </c>
      <c r="BL192" s="1">
        <v>16600</v>
      </c>
      <c r="BM192" s="1">
        <v>2.75</v>
      </c>
      <c r="BN192" s="1" t="s">
        <v>8</v>
      </c>
      <c r="BP192" s="1">
        <v>200612</v>
      </c>
      <c r="BQ192" s="1">
        <v>19400</v>
      </c>
      <c r="BR192" s="1">
        <v>3.81</v>
      </c>
      <c r="BS192" s="1" t="s">
        <v>8</v>
      </c>
      <c r="BV192" s="1" t="s">
        <v>657</v>
      </c>
      <c r="BW192" s="1">
        <v>0</v>
      </c>
      <c r="BX192" s="6" t="s">
        <v>466</v>
      </c>
    </row>
    <row r="193" spans="1:76">
      <c r="A193" s="1">
        <v>20190315</v>
      </c>
      <c r="B193" s="1">
        <v>572821700</v>
      </c>
      <c r="D193" s="1">
        <v>200701</v>
      </c>
      <c r="E193" s="1">
        <v>2662662477</v>
      </c>
      <c r="G193" s="1">
        <v>197606</v>
      </c>
      <c r="H193" s="1">
        <v>19600</v>
      </c>
      <c r="I193" s="1">
        <v>14.29</v>
      </c>
      <c r="J193" s="1" t="s">
        <v>8</v>
      </c>
      <c r="L193" s="1">
        <v>197606</v>
      </c>
      <c r="M193" s="1">
        <v>19700</v>
      </c>
      <c r="N193" s="1">
        <v>4670</v>
      </c>
      <c r="O193" s="1" t="s">
        <v>11</v>
      </c>
      <c r="Q193" s="1">
        <v>197606</v>
      </c>
      <c r="R193" s="1">
        <v>19750</v>
      </c>
      <c r="S193" s="1">
        <v>286</v>
      </c>
      <c r="T193" s="1" t="s">
        <v>12</v>
      </c>
      <c r="V193" s="1">
        <v>200612</v>
      </c>
      <c r="W193" s="1">
        <v>18200</v>
      </c>
      <c r="X193" s="1">
        <v>106.75</v>
      </c>
      <c r="Y193" s="1" t="s">
        <v>9</v>
      </c>
      <c r="AA193" s="1">
        <v>200612</v>
      </c>
      <c r="AB193" s="1">
        <v>18201</v>
      </c>
      <c r="AC193" s="1">
        <v>6.38</v>
      </c>
      <c r="AD193" s="1" t="s">
        <v>8</v>
      </c>
      <c r="AF193" s="1">
        <v>200612</v>
      </c>
      <c r="AG193" s="1">
        <v>18000</v>
      </c>
      <c r="AH193" s="1">
        <v>89.11</v>
      </c>
      <c r="AI193" s="1" t="s">
        <v>9</v>
      </c>
      <c r="AK193" s="1">
        <v>200612</v>
      </c>
      <c r="AL193" s="1">
        <v>18100</v>
      </c>
      <c r="AM193" s="1">
        <v>0.68</v>
      </c>
      <c r="AN193" s="1" t="s">
        <v>8</v>
      </c>
      <c r="AP193" s="1">
        <v>200611</v>
      </c>
      <c r="AQ193" s="1">
        <v>12300</v>
      </c>
      <c r="AR193" s="1">
        <v>5.28</v>
      </c>
      <c r="AS193" s="1" t="s">
        <v>8</v>
      </c>
      <c r="AU193" s="1">
        <v>200611</v>
      </c>
      <c r="AV193" s="1">
        <v>12500</v>
      </c>
      <c r="AW193" s="1">
        <v>5.77</v>
      </c>
      <c r="AX193" s="1" t="s">
        <v>8</v>
      </c>
      <c r="AZ193" s="1">
        <v>200611</v>
      </c>
      <c r="BA193" s="1">
        <v>12201</v>
      </c>
      <c r="BB193" s="1">
        <v>78635</v>
      </c>
      <c r="BC193" s="1" t="s">
        <v>224</v>
      </c>
      <c r="BE193" s="1">
        <v>200611</v>
      </c>
      <c r="BF193" s="1">
        <v>12401</v>
      </c>
      <c r="BG193" s="1">
        <v>252140</v>
      </c>
      <c r="BH193" s="1" t="s">
        <v>224</v>
      </c>
      <c r="BK193" s="1">
        <v>200701</v>
      </c>
      <c r="BL193" s="1">
        <v>16600</v>
      </c>
      <c r="BM193" s="1">
        <v>2.75</v>
      </c>
      <c r="BN193" s="1" t="s">
        <v>8</v>
      </c>
      <c r="BP193" s="1">
        <v>200611</v>
      </c>
      <c r="BQ193" s="1">
        <v>19400</v>
      </c>
      <c r="BR193" s="1">
        <v>3.86</v>
      </c>
      <c r="BS193" s="1" t="s">
        <v>8</v>
      </c>
      <c r="BV193" s="1" t="s">
        <v>658</v>
      </c>
      <c r="BW193" s="1">
        <v>0</v>
      </c>
      <c r="BX193" s="6" t="s">
        <v>466</v>
      </c>
    </row>
    <row r="194" spans="1:76">
      <c r="A194" s="1">
        <v>20190308</v>
      </c>
      <c r="B194" s="1">
        <v>563181869</v>
      </c>
      <c r="D194" s="1">
        <v>200612</v>
      </c>
      <c r="E194" s="1">
        <v>2335929221</v>
      </c>
      <c r="G194" s="1">
        <v>197603</v>
      </c>
      <c r="H194" s="1">
        <v>19600</v>
      </c>
      <c r="I194" s="1">
        <v>15.96</v>
      </c>
      <c r="J194" s="1" t="s">
        <v>8</v>
      </c>
      <c r="L194" s="1">
        <v>197603</v>
      </c>
      <c r="M194" s="1">
        <v>19700</v>
      </c>
      <c r="N194" s="1">
        <v>4429</v>
      </c>
      <c r="O194" s="1" t="s">
        <v>11</v>
      </c>
      <c r="Q194" s="1">
        <v>197603</v>
      </c>
      <c r="R194" s="1">
        <v>19750</v>
      </c>
      <c r="S194" s="1">
        <v>272</v>
      </c>
      <c r="T194" s="1" t="s">
        <v>12</v>
      </c>
      <c r="V194" s="1">
        <v>200611</v>
      </c>
      <c r="W194" s="1">
        <v>18200</v>
      </c>
      <c r="X194" s="1">
        <v>107.11</v>
      </c>
      <c r="Y194" s="1" t="s">
        <v>9</v>
      </c>
      <c r="AA194" s="1">
        <v>200611</v>
      </c>
      <c r="AB194" s="1">
        <v>18201</v>
      </c>
      <c r="AC194" s="1">
        <v>5.97</v>
      </c>
      <c r="AD194" s="1" t="s">
        <v>8</v>
      </c>
      <c r="AF194" s="1">
        <v>200611</v>
      </c>
      <c r="AG194" s="1">
        <v>18000</v>
      </c>
      <c r="AH194" s="1">
        <v>88.92</v>
      </c>
      <c r="AI194" s="1" t="s">
        <v>9</v>
      </c>
      <c r="AK194" s="1">
        <v>200611</v>
      </c>
      <c r="AL194" s="1">
        <v>18100</v>
      </c>
      <c r="AM194" s="1">
        <v>0.24</v>
      </c>
      <c r="AN194" s="1" t="s">
        <v>8</v>
      </c>
      <c r="AP194" s="1">
        <v>200610</v>
      </c>
      <c r="AQ194" s="1">
        <v>12300</v>
      </c>
      <c r="AR194" s="1">
        <v>6.62</v>
      </c>
      <c r="AS194" s="1" t="s">
        <v>8</v>
      </c>
      <c r="AU194" s="1">
        <v>200610</v>
      </c>
      <c r="AV194" s="1">
        <v>12500</v>
      </c>
      <c r="AW194" s="1">
        <v>5.91</v>
      </c>
      <c r="AX194" s="1" t="s">
        <v>8</v>
      </c>
      <c r="AZ194" s="1">
        <v>200610</v>
      </c>
      <c r="BA194" s="1">
        <v>12201</v>
      </c>
      <c r="BB194" s="1">
        <v>78551</v>
      </c>
      <c r="BC194" s="1" t="s">
        <v>224</v>
      </c>
      <c r="BE194" s="1">
        <v>200610</v>
      </c>
      <c r="BF194" s="1">
        <v>12401</v>
      </c>
      <c r="BG194" s="1">
        <v>250800</v>
      </c>
      <c r="BH194" s="1" t="s">
        <v>224</v>
      </c>
      <c r="BK194" s="1">
        <v>200612</v>
      </c>
      <c r="BL194" s="1">
        <v>16600</v>
      </c>
      <c r="BM194" s="1">
        <v>2.75</v>
      </c>
      <c r="BN194" s="1" t="s">
        <v>8</v>
      </c>
      <c r="BP194" s="1">
        <v>200610</v>
      </c>
      <c r="BQ194" s="1">
        <v>19400</v>
      </c>
      <c r="BR194" s="1">
        <v>3.9</v>
      </c>
      <c r="BS194" s="1" t="s">
        <v>8</v>
      </c>
      <c r="BV194" s="1" t="s">
        <v>659</v>
      </c>
      <c r="BW194" s="1">
        <v>0</v>
      </c>
      <c r="BX194" s="6" t="s">
        <v>466</v>
      </c>
    </row>
    <row r="195" spans="1:76">
      <c r="A195" s="1">
        <v>20190227</v>
      </c>
      <c r="B195" s="1">
        <v>413702094</v>
      </c>
      <c r="D195" s="1">
        <v>200611</v>
      </c>
      <c r="E195" s="1">
        <v>2353690408</v>
      </c>
      <c r="G195" s="1">
        <v>197512</v>
      </c>
      <c r="H195" s="1">
        <v>19600</v>
      </c>
      <c r="I195" s="1">
        <v>12.38</v>
      </c>
      <c r="J195" s="1" t="s">
        <v>8</v>
      </c>
      <c r="L195" s="1">
        <v>197512</v>
      </c>
      <c r="M195" s="1">
        <v>19700</v>
      </c>
      <c r="N195" s="1">
        <v>4273</v>
      </c>
      <c r="O195" s="1" t="s">
        <v>11</v>
      </c>
      <c r="Q195" s="1">
        <v>197512</v>
      </c>
      <c r="R195" s="1">
        <v>19750</v>
      </c>
      <c r="S195" s="1">
        <v>265</v>
      </c>
      <c r="T195" s="1" t="s">
        <v>12</v>
      </c>
      <c r="V195" s="1">
        <v>200610</v>
      </c>
      <c r="W195" s="1">
        <v>18200</v>
      </c>
      <c r="X195" s="1">
        <v>108.17</v>
      </c>
      <c r="Y195" s="1" t="s">
        <v>9</v>
      </c>
      <c r="AA195" s="1">
        <v>200610</v>
      </c>
      <c r="AB195" s="1">
        <v>18201</v>
      </c>
      <c r="AC195" s="1">
        <v>5.77</v>
      </c>
      <c r="AD195" s="1" t="s">
        <v>8</v>
      </c>
      <c r="AF195" s="1">
        <v>200610</v>
      </c>
      <c r="AG195" s="1">
        <v>18000</v>
      </c>
      <c r="AH195" s="1">
        <v>89</v>
      </c>
      <c r="AI195" s="1" t="s">
        <v>9</v>
      </c>
      <c r="AK195" s="1">
        <v>200610</v>
      </c>
      <c r="AL195" s="1">
        <v>18100</v>
      </c>
      <c r="AM195" s="1">
        <v>-1.19</v>
      </c>
      <c r="AN195" s="1" t="s">
        <v>8</v>
      </c>
      <c r="AP195" s="1">
        <v>200609</v>
      </c>
      <c r="AQ195" s="1">
        <v>12300</v>
      </c>
      <c r="AR195" s="1">
        <v>5.97</v>
      </c>
      <c r="AS195" s="1" t="s">
        <v>8</v>
      </c>
      <c r="AU195" s="1">
        <v>200609</v>
      </c>
      <c r="AV195" s="1">
        <v>12500</v>
      </c>
      <c r="AW195" s="1">
        <v>5.84</v>
      </c>
      <c r="AX195" s="1" t="s">
        <v>8</v>
      </c>
      <c r="AZ195" s="1">
        <v>200609</v>
      </c>
      <c r="BA195" s="1">
        <v>12201</v>
      </c>
      <c r="BB195" s="1">
        <v>78380</v>
      </c>
      <c r="BC195" s="1" t="s">
        <v>224</v>
      </c>
      <c r="BE195" s="1">
        <v>200609</v>
      </c>
      <c r="BF195" s="1">
        <v>12401</v>
      </c>
      <c r="BG195" s="1">
        <v>250401</v>
      </c>
      <c r="BH195" s="1" t="s">
        <v>224</v>
      </c>
      <c r="BK195" s="1">
        <v>200611</v>
      </c>
      <c r="BL195" s="1">
        <v>16600</v>
      </c>
      <c r="BM195" s="1">
        <v>2.625</v>
      </c>
      <c r="BN195" s="1" t="s">
        <v>8</v>
      </c>
      <c r="BP195" s="1">
        <v>200609</v>
      </c>
      <c r="BQ195" s="1">
        <v>19400</v>
      </c>
      <c r="BR195" s="1">
        <v>3.96</v>
      </c>
      <c r="BS195" s="1" t="s">
        <v>8</v>
      </c>
      <c r="BV195" s="1" t="s">
        <v>660</v>
      </c>
      <c r="BW195" s="1">
        <v>0</v>
      </c>
      <c r="BX195" s="6" t="s">
        <v>466</v>
      </c>
    </row>
    <row r="196" spans="1:76">
      <c r="A196" s="1">
        <v>20190222</v>
      </c>
      <c r="B196" s="1">
        <v>590270969</v>
      </c>
      <c r="D196" s="1">
        <v>200610</v>
      </c>
      <c r="E196" s="1">
        <v>1671771451</v>
      </c>
      <c r="G196" s="1">
        <v>197509</v>
      </c>
      <c r="H196" s="1">
        <v>19600</v>
      </c>
      <c r="I196" s="1">
        <v>10.67</v>
      </c>
      <c r="J196" s="1" t="s">
        <v>8</v>
      </c>
      <c r="L196" s="1">
        <v>197509</v>
      </c>
      <c r="M196" s="1">
        <v>19700</v>
      </c>
      <c r="N196" s="1">
        <v>3999</v>
      </c>
      <c r="O196" s="1" t="s">
        <v>11</v>
      </c>
      <c r="Q196" s="1">
        <v>197509</v>
      </c>
      <c r="R196" s="1">
        <v>19750</v>
      </c>
      <c r="S196" s="1">
        <v>248</v>
      </c>
      <c r="T196" s="1" t="s">
        <v>12</v>
      </c>
      <c r="V196" s="1">
        <v>200609</v>
      </c>
      <c r="W196" s="1">
        <v>18200</v>
      </c>
      <c r="X196" s="1">
        <v>108.89</v>
      </c>
      <c r="Y196" s="1" t="s">
        <v>9</v>
      </c>
      <c r="AA196" s="1">
        <v>200609</v>
      </c>
      <c r="AB196" s="1">
        <v>18201</v>
      </c>
      <c r="AC196" s="1">
        <v>6.9</v>
      </c>
      <c r="AD196" s="1" t="s">
        <v>8</v>
      </c>
      <c r="AF196" s="1">
        <v>200609</v>
      </c>
      <c r="AG196" s="1">
        <v>18000</v>
      </c>
      <c r="AH196" s="1">
        <v>89.02</v>
      </c>
      <c r="AI196" s="1" t="s">
        <v>9</v>
      </c>
      <c r="AK196" s="1">
        <v>200609</v>
      </c>
      <c r="AL196" s="1">
        <v>18100</v>
      </c>
      <c r="AM196" s="1">
        <v>-1.24</v>
      </c>
      <c r="AN196" s="1" t="s">
        <v>8</v>
      </c>
      <c r="AP196" s="1">
        <v>200608</v>
      </c>
      <c r="AQ196" s="1">
        <v>12300</v>
      </c>
      <c r="AR196" s="1">
        <v>3.99</v>
      </c>
      <c r="AS196" s="1" t="s">
        <v>8</v>
      </c>
      <c r="AU196" s="1">
        <v>200608</v>
      </c>
      <c r="AV196" s="1">
        <v>12500</v>
      </c>
      <c r="AW196" s="1">
        <v>5.67</v>
      </c>
      <c r="AX196" s="1" t="s">
        <v>8</v>
      </c>
      <c r="AZ196" s="1">
        <v>200608</v>
      </c>
      <c r="BA196" s="1">
        <v>12201</v>
      </c>
      <c r="BB196" s="1">
        <v>77032</v>
      </c>
      <c r="BC196" s="1" t="s">
        <v>224</v>
      </c>
      <c r="BE196" s="1">
        <v>200608</v>
      </c>
      <c r="BF196" s="1">
        <v>12401</v>
      </c>
      <c r="BG196" s="1">
        <v>249438</v>
      </c>
      <c r="BH196" s="1" t="s">
        <v>224</v>
      </c>
      <c r="BK196" s="1">
        <v>200610</v>
      </c>
      <c r="BL196" s="1">
        <v>16600</v>
      </c>
      <c r="BM196" s="1">
        <v>2.625</v>
      </c>
      <c r="BN196" s="1" t="s">
        <v>8</v>
      </c>
      <c r="BP196" s="1">
        <v>200608</v>
      </c>
      <c r="BQ196" s="1">
        <v>19400</v>
      </c>
      <c r="BR196" s="1">
        <v>4.09</v>
      </c>
      <c r="BS196" s="1" t="s">
        <v>8</v>
      </c>
      <c r="BV196" s="1" t="s">
        <v>661</v>
      </c>
      <c r="BW196" s="1">
        <v>0</v>
      </c>
      <c r="BX196" s="6" t="s">
        <v>466</v>
      </c>
    </row>
    <row r="197" spans="1:76">
      <c r="A197" s="1">
        <v>20190215</v>
      </c>
      <c r="B197" s="1">
        <v>628090033</v>
      </c>
      <c r="D197" s="1">
        <v>200609</v>
      </c>
      <c r="E197" s="1">
        <v>1583238094</v>
      </c>
      <c r="G197" s="1">
        <v>197506</v>
      </c>
      <c r="H197" s="1">
        <v>19600</v>
      </c>
      <c r="I197" s="1">
        <v>4.5</v>
      </c>
      <c r="J197" s="1" t="s">
        <v>8</v>
      </c>
      <c r="L197" s="1">
        <v>197506</v>
      </c>
      <c r="M197" s="1">
        <v>19700</v>
      </c>
      <c r="N197" s="1">
        <v>3888</v>
      </c>
      <c r="O197" s="1" t="s">
        <v>11</v>
      </c>
      <c r="Q197" s="1">
        <v>197506</v>
      </c>
      <c r="R197" s="1">
        <v>19750</v>
      </c>
      <c r="S197" s="1">
        <v>242</v>
      </c>
      <c r="T197" s="1" t="s">
        <v>12</v>
      </c>
      <c r="V197" s="1">
        <v>200608</v>
      </c>
      <c r="W197" s="1">
        <v>18200</v>
      </c>
      <c r="X197" s="1">
        <v>108.89</v>
      </c>
      <c r="Y197" s="1" t="s">
        <v>9</v>
      </c>
      <c r="AA197" s="1">
        <v>200608</v>
      </c>
      <c r="AB197" s="1">
        <v>18201</v>
      </c>
      <c r="AC197" s="1">
        <v>9.11</v>
      </c>
      <c r="AD197" s="1" t="s">
        <v>8</v>
      </c>
      <c r="AF197" s="1">
        <v>200608</v>
      </c>
      <c r="AG197" s="1">
        <v>18000</v>
      </c>
      <c r="AH197" s="1">
        <v>89.51</v>
      </c>
      <c r="AI197" s="1" t="s">
        <v>9</v>
      </c>
      <c r="AK197" s="1">
        <v>200608</v>
      </c>
      <c r="AL197" s="1">
        <v>18100</v>
      </c>
      <c r="AM197" s="1">
        <v>-0.56000000000000005</v>
      </c>
      <c r="AN197" s="1" t="s">
        <v>8</v>
      </c>
      <c r="AP197" s="1">
        <v>200607</v>
      </c>
      <c r="AQ197" s="1">
        <v>12300</v>
      </c>
      <c r="AR197" s="1">
        <v>1.58</v>
      </c>
      <c r="AS197" s="1" t="s">
        <v>8</v>
      </c>
      <c r="AU197" s="1">
        <v>200607</v>
      </c>
      <c r="AV197" s="1">
        <v>12500</v>
      </c>
      <c r="AW197" s="1">
        <v>5.05</v>
      </c>
      <c r="AX197" s="1" t="s">
        <v>8</v>
      </c>
      <c r="AZ197" s="1">
        <v>200607</v>
      </c>
      <c r="BA197" s="1">
        <v>12201</v>
      </c>
      <c r="BB197" s="1">
        <v>76397</v>
      </c>
      <c r="BC197" s="1" t="s">
        <v>224</v>
      </c>
      <c r="BE197" s="1">
        <v>200607</v>
      </c>
      <c r="BF197" s="1">
        <v>12401</v>
      </c>
      <c r="BG197" s="1">
        <v>249064</v>
      </c>
      <c r="BH197" s="1" t="s">
        <v>224</v>
      </c>
      <c r="BK197" s="1">
        <v>200609</v>
      </c>
      <c r="BL197" s="1">
        <v>16600</v>
      </c>
      <c r="BM197" s="1">
        <v>2.625</v>
      </c>
      <c r="BN197" s="1" t="s">
        <v>8</v>
      </c>
      <c r="BP197" s="1">
        <v>200607</v>
      </c>
      <c r="BQ197" s="1">
        <v>19400</v>
      </c>
      <c r="BR197" s="1">
        <v>4.05</v>
      </c>
      <c r="BS197" s="1" t="s">
        <v>8</v>
      </c>
      <c r="BV197" s="1" t="s">
        <v>662</v>
      </c>
      <c r="BW197" s="1">
        <v>0</v>
      </c>
      <c r="BX197" s="6" t="s">
        <v>466</v>
      </c>
    </row>
    <row r="198" spans="1:76">
      <c r="A198" s="1">
        <v>20190130</v>
      </c>
      <c r="B198" s="1">
        <v>289181836</v>
      </c>
      <c r="D198" s="1">
        <v>200608</v>
      </c>
      <c r="E198" s="1">
        <v>1731983534</v>
      </c>
      <c r="G198" s="1">
        <v>197503</v>
      </c>
      <c r="H198" s="1">
        <v>19600</v>
      </c>
      <c r="I198" s="1">
        <v>-2.81</v>
      </c>
      <c r="J198" s="1" t="s">
        <v>8</v>
      </c>
      <c r="L198" s="1">
        <v>197503</v>
      </c>
      <c r="M198" s="1">
        <v>19700</v>
      </c>
      <c r="N198" s="1">
        <v>3676</v>
      </c>
      <c r="O198" s="1" t="s">
        <v>11</v>
      </c>
      <c r="Q198" s="1">
        <v>197503</v>
      </c>
      <c r="R198" s="1">
        <v>19750</v>
      </c>
      <c r="S198" s="1">
        <v>230</v>
      </c>
      <c r="T198" s="1" t="s">
        <v>12</v>
      </c>
      <c r="V198" s="1">
        <v>200607</v>
      </c>
      <c r="W198" s="1">
        <v>18200</v>
      </c>
      <c r="X198" s="1">
        <v>107.62</v>
      </c>
      <c r="Y198" s="1" t="s">
        <v>9</v>
      </c>
      <c r="AA198" s="1">
        <v>200607</v>
      </c>
      <c r="AB198" s="1">
        <v>18201</v>
      </c>
      <c r="AC198" s="1">
        <v>9.19</v>
      </c>
      <c r="AD198" s="1" t="s">
        <v>8</v>
      </c>
      <c r="AF198" s="1">
        <v>200607</v>
      </c>
      <c r="AG198" s="1">
        <v>18000</v>
      </c>
      <c r="AH198" s="1">
        <v>90.05</v>
      </c>
      <c r="AI198" s="1" t="s">
        <v>9</v>
      </c>
      <c r="AK198" s="1">
        <v>200607</v>
      </c>
      <c r="AL198" s="1">
        <v>18100</v>
      </c>
      <c r="AM198" s="1">
        <v>0.78</v>
      </c>
      <c r="AN198" s="1" t="s">
        <v>8</v>
      </c>
      <c r="AP198" s="1">
        <v>200606</v>
      </c>
      <c r="AQ198" s="1">
        <v>12300</v>
      </c>
      <c r="AR198" s="1">
        <v>3.23</v>
      </c>
      <c r="AS198" s="1" t="s">
        <v>8</v>
      </c>
      <c r="AU198" s="1">
        <v>200606</v>
      </c>
      <c r="AV198" s="1">
        <v>12500</v>
      </c>
      <c r="AW198" s="1">
        <v>5.64</v>
      </c>
      <c r="AX198" s="1" t="s">
        <v>8</v>
      </c>
      <c r="AZ198" s="1">
        <v>200606</v>
      </c>
      <c r="BA198" s="1">
        <v>12201</v>
      </c>
      <c r="BB198" s="1">
        <v>76464</v>
      </c>
      <c r="BC198" s="1" t="s">
        <v>224</v>
      </c>
      <c r="BE198" s="1">
        <v>200606</v>
      </c>
      <c r="BF198" s="1">
        <v>12401</v>
      </c>
      <c r="BG198" s="1">
        <v>248630</v>
      </c>
      <c r="BH198" s="1" t="s">
        <v>224</v>
      </c>
      <c r="BK198" s="1">
        <v>200608</v>
      </c>
      <c r="BL198" s="1">
        <v>16600</v>
      </c>
      <c r="BM198" s="1">
        <v>2.5</v>
      </c>
      <c r="BN198" s="1" t="s">
        <v>8</v>
      </c>
      <c r="BP198" s="1">
        <v>200606</v>
      </c>
      <c r="BQ198" s="1">
        <v>19400</v>
      </c>
      <c r="BR198" s="1">
        <v>3.98</v>
      </c>
      <c r="BS198" s="1" t="s">
        <v>8</v>
      </c>
      <c r="BV198" s="1" t="s">
        <v>663</v>
      </c>
      <c r="BW198" s="1">
        <v>0</v>
      </c>
      <c r="BX198" s="6" t="s">
        <v>466</v>
      </c>
    </row>
    <row r="199" spans="1:76">
      <c r="A199" s="1">
        <v>20190125</v>
      </c>
      <c r="B199" s="1">
        <v>440295941</v>
      </c>
      <c r="D199" s="1">
        <v>200607</v>
      </c>
      <c r="E199" s="1">
        <v>1496320787</v>
      </c>
      <c r="G199" s="1">
        <v>197412</v>
      </c>
      <c r="H199" s="1">
        <v>19600</v>
      </c>
      <c r="I199" s="1">
        <v>0.34</v>
      </c>
      <c r="J199" s="1" t="s">
        <v>8</v>
      </c>
      <c r="L199" s="1">
        <v>197412</v>
      </c>
      <c r="M199" s="1">
        <v>19700</v>
      </c>
      <c r="N199" s="1">
        <v>3723</v>
      </c>
      <c r="O199" s="1" t="s">
        <v>11</v>
      </c>
      <c r="Q199" s="1">
        <v>197412</v>
      </c>
      <c r="R199" s="1">
        <v>19750</v>
      </c>
      <c r="S199" s="1">
        <v>234</v>
      </c>
      <c r="T199" s="1" t="s">
        <v>12</v>
      </c>
      <c r="V199" s="1">
        <v>200606</v>
      </c>
      <c r="W199" s="1">
        <v>18200</v>
      </c>
      <c r="X199" s="1">
        <v>105.96</v>
      </c>
      <c r="Y199" s="1" t="s">
        <v>9</v>
      </c>
      <c r="AA199" s="1">
        <v>200606</v>
      </c>
      <c r="AB199" s="1">
        <v>18201</v>
      </c>
      <c r="AC199" s="1">
        <v>8.7899999999999991</v>
      </c>
      <c r="AD199" s="1" t="s">
        <v>8</v>
      </c>
      <c r="AF199" s="1">
        <v>200606</v>
      </c>
      <c r="AG199" s="1">
        <v>18000</v>
      </c>
      <c r="AH199" s="1">
        <v>89.85</v>
      </c>
      <c r="AI199" s="1" t="s">
        <v>9</v>
      </c>
      <c r="AK199" s="1">
        <v>200606</v>
      </c>
      <c r="AL199" s="1">
        <v>18100</v>
      </c>
      <c r="AM199" s="1">
        <v>1.73</v>
      </c>
      <c r="AN199" s="1" t="s">
        <v>8</v>
      </c>
      <c r="AP199" s="1">
        <v>200605</v>
      </c>
      <c r="AQ199" s="1">
        <v>12300</v>
      </c>
      <c r="AR199" s="1">
        <v>7.27</v>
      </c>
      <c r="AS199" s="1" t="s">
        <v>8</v>
      </c>
      <c r="AU199" s="1">
        <v>200605</v>
      </c>
      <c r="AV199" s="1">
        <v>12500</v>
      </c>
      <c r="AW199" s="1">
        <v>7.09</v>
      </c>
      <c r="AX199" s="1" t="s">
        <v>8</v>
      </c>
      <c r="AZ199" s="1">
        <v>200605</v>
      </c>
      <c r="BA199" s="1">
        <v>12201</v>
      </c>
      <c r="BB199" s="1">
        <v>77815</v>
      </c>
      <c r="BC199" s="1" t="s">
        <v>224</v>
      </c>
      <c r="BE199" s="1">
        <v>200605</v>
      </c>
      <c r="BF199" s="1">
        <v>12401</v>
      </c>
      <c r="BG199" s="1">
        <v>249468</v>
      </c>
      <c r="BH199" s="1" t="s">
        <v>224</v>
      </c>
      <c r="BK199" s="1">
        <v>200607</v>
      </c>
      <c r="BL199" s="1">
        <v>16600</v>
      </c>
      <c r="BM199" s="1">
        <v>2.5</v>
      </c>
      <c r="BN199" s="1" t="s">
        <v>8</v>
      </c>
      <c r="BP199" s="1">
        <v>200605</v>
      </c>
      <c r="BQ199" s="1">
        <v>19400</v>
      </c>
      <c r="BR199" s="1">
        <v>3.84</v>
      </c>
      <c r="BS199" s="1" t="s">
        <v>8</v>
      </c>
      <c r="BV199" s="1" t="s">
        <v>664</v>
      </c>
      <c r="BW199" s="1">
        <v>0</v>
      </c>
      <c r="BX199" s="6" t="s">
        <v>466</v>
      </c>
    </row>
    <row r="200" spans="1:76">
      <c r="A200" s="1">
        <v>20190118</v>
      </c>
      <c r="B200" s="1">
        <v>460378413</v>
      </c>
      <c r="D200" s="1">
        <v>200606</v>
      </c>
      <c r="E200" s="1">
        <v>2007317666</v>
      </c>
      <c r="G200" s="1">
        <v>197409</v>
      </c>
      <c r="H200" s="1">
        <v>19600</v>
      </c>
      <c r="I200" s="1">
        <v>0.11</v>
      </c>
      <c r="J200" s="1" t="s">
        <v>8</v>
      </c>
      <c r="L200" s="1">
        <v>197409</v>
      </c>
      <c r="M200" s="1">
        <v>19700</v>
      </c>
      <c r="N200" s="1">
        <v>3624</v>
      </c>
      <c r="O200" s="1" t="s">
        <v>11</v>
      </c>
      <c r="Q200" s="1">
        <v>197409</v>
      </c>
      <c r="R200" s="1">
        <v>19750</v>
      </c>
      <c r="S200" s="1">
        <v>229</v>
      </c>
      <c r="T200" s="1" t="s">
        <v>12</v>
      </c>
      <c r="V200" s="1">
        <v>200605</v>
      </c>
      <c r="W200" s="1">
        <v>18200</v>
      </c>
      <c r="X200" s="1">
        <v>103.76</v>
      </c>
      <c r="Y200" s="1" t="s">
        <v>9</v>
      </c>
      <c r="AA200" s="1">
        <v>200605</v>
      </c>
      <c r="AB200" s="1">
        <v>18201</v>
      </c>
      <c r="AC200" s="1">
        <v>6.6</v>
      </c>
      <c r="AD200" s="1" t="s">
        <v>8</v>
      </c>
      <c r="AF200" s="1">
        <v>200605</v>
      </c>
      <c r="AG200" s="1">
        <v>18000</v>
      </c>
      <c r="AH200" s="1">
        <v>89.44</v>
      </c>
      <c r="AI200" s="1" t="s">
        <v>9</v>
      </c>
      <c r="AK200" s="1">
        <v>200605</v>
      </c>
      <c r="AL200" s="1">
        <v>18100</v>
      </c>
      <c r="AM200" s="1">
        <v>1.59</v>
      </c>
      <c r="AN200" s="1" t="s">
        <v>8</v>
      </c>
      <c r="AP200" s="1">
        <v>200604</v>
      </c>
      <c r="AQ200" s="1">
        <v>12300</v>
      </c>
      <c r="AR200" s="1">
        <v>6.78</v>
      </c>
      <c r="AS200" s="1" t="s">
        <v>8</v>
      </c>
      <c r="AU200" s="1">
        <v>200604</v>
      </c>
      <c r="AV200" s="1">
        <v>12500</v>
      </c>
      <c r="AW200" s="1">
        <v>6.86</v>
      </c>
      <c r="AX200" s="1" t="s">
        <v>8</v>
      </c>
      <c r="AZ200" s="1">
        <v>200604</v>
      </c>
      <c r="BA200" s="1">
        <v>12201</v>
      </c>
      <c r="BB200" s="1">
        <v>76971</v>
      </c>
      <c r="BC200" s="1" t="s">
        <v>224</v>
      </c>
      <c r="BE200" s="1">
        <v>200604</v>
      </c>
      <c r="BF200" s="1">
        <v>12401</v>
      </c>
      <c r="BG200" s="1">
        <v>247866</v>
      </c>
      <c r="BH200" s="1" t="s">
        <v>224</v>
      </c>
      <c r="BK200" s="1">
        <v>200606</v>
      </c>
      <c r="BL200" s="1">
        <v>16600</v>
      </c>
      <c r="BM200" s="1">
        <v>2.5</v>
      </c>
      <c r="BN200" s="1" t="s">
        <v>8</v>
      </c>
      <c r="BP200" s="1">
        <v>200604</v>
      </c>
      <c r="BQ200" s="1">
        <v>19400</v>
      </c>
      <c r="BR200" s="1">
        <v>3.78</v>
      </c>
      <c r="BS200" s="1" t="s">
        <v>8</v>
      </c>
      <c r="BV200" s="1" t="s">
        <v>665</v>
      </c>
      <c r="BW200" s="1">
        <v>0</v>
      </c>
      <c r="BX200" s="6" t="s">
        <v>466</v>
      </c>
    </row>
    <row r="201" spans="1:76">
      <c r="A201" s="1">
        <v>20190111</v>
      </c>
      <c r="B201" s="1">
        <v>485626103</v>
      </c>
      <c r="D201" s="1">
        <v>200605</v>
      </c>
      <c r="E201" s="1">
        <v>2796013870</v>
      </c>
      <c r="G201" s="1">
        <v>197406</v>
      </c>
      <c r="H201" s="1">
        <v>19600</v>
      </c>
      <c r="I201" s="1">
        <v>3.47</v>
      </c>
      <c r="J201" s="1" t="s">
        <v>8</v>
      </c>
      <c r="L201" s="1">
        <v>197406</v>
      </c>
      <c r="M201" s="1">
        <v>19700</v>
      </c>
      <c r="N201" s="1">
        <v>3759</v>
      </c>
      <c r="O201" s="1" t="s">
        <v>11</v>
      </c>
      <c r="Q201" s="1">
        <v>197406</v>
      </c>
      <c r="R201" s="1">
        <v>19750</v>
      </c>
      <c r="S201" s="1">
        <v>239</v>
      </c>
      <c r="T201" s="1" t="s">
        <v>12</v>
      </c>
      <c r="V201" s="1">
        <v>200604</v>
      </c>
      <c r="W201" s="1">
        <v>18200</v>
      </c>
      <c r="X201" s="1">
        <v>102.24</v>
      </c>
      <c r="Y201" s="1" t="s">
        <v>9</v>
      </c>
      <c r="AA201" s="1">
        <v>200604</v>
      </c>
      <c r="AB201" s="1">
        <v>18201</v>
      </c>
      <c r="AC201" s="1">
        <v>3.3</v>
      </c>
      <c r="AD201" s="1" t="s">
        <v>8</v>
      </c>
      <c r="AF201" s="1">
        <v>200604</v>
      </c>
      <c r="AG201" s="1">
        <v>18000</v>
      </c>
      <c r="AH201" s="1">
        <v>88.63</v>
      </c>
      <c r="AI201" s="1" t="s">
        <v>9</v>
      </c>
      <c r="AK201" s="1">
        <v>200604</v>
      </c>
      <c r="AL201" s="1">
        <v>18100</v>
      </c>
      <c r="AM201" s="1">
        <v>1.22</v>
      </c>
      <c r="AN201" s="1" t="s">
        <v>8</v>
      </c>
      <c r="AP201" s="1">
        <v>200603</v>
      </c>
      <c r="AQ201" s="1">
        <v>12300</v>
      </c>
      <c r="AR201" s="1">
        <v>4.07</v>
      </c>
      <c r="AS201" s="1" t="s">
        <v>8</v>
      </c>
      <c r="AU201" s="1">
        <v>200603</v>
      </c>
      <c r="AV201" s="1">
        <v>12500</v>
      </c>
      <c r="AW201" s="1">
        <v>6.14</v>
      </c>
      <c r="AX201" s="1" t="s">
        <v>8</v>
      </c>
      <c r="AZ201" s="1">
        <v>200603</v>
      </c>
      <c r="BA201" s="1">
        <v>12201</v>
      </c>
      <c r="BB201" s="1">
        <v>76899</v>
      </c>
      <c r="BC201" s="1" t="s">
        <v>224</v>
      </c>
      <c r="BE201" s="1">
        <v>200603</v>
      </c>
      <c r="BF201" s="1">
        <v>12401</v>
      </c>
      <c r="BG201" s="1">
        <v>246741</v>
      </c>
      <c r="BH201" s="1" t="s">
        <v>224</v>
      </c>
      <c r="BK201" s="1">
        <v>200605</v>
      </c>
      <c r="BL201" s="1">
        <v>16600</v>
      </c>
      <c r="BM201" s="1">
        <v>2.375</v>
      </c>
      <c r="BN201" s="1" t="s">
        <v>8</v>
      </c>
      <c r="BP201" s="1">
        <v>200603</v>
      </c>
      <c r="BQ201" s="1">
        <v>19400</v>
      </c>
      <c r="BR201" s="1">
        <v>3.87</v>
      </c>
      <c r="BS201" s="1" t="s">
        <v>8</v>
      </c>
      <c r="BV201" s="1" t="s">
        <v>666</v>
      </c>
      <c r="BW201" s="1">
        <v>0</v>
      </c>
      <c r="BX201" s="6" t="s">
        <v>466</v>
      </c>
    </row>
    <row r="202" spans="1:76">
      <c r="A202" s="1">
        <v>20190104</v>
      </c>
      <c r="B202" s="1">
        <v>271649392</v>
      </c>
      <c r="D202" s="1">
        <v>200604</v>
      </c>
      <c r="E202" s="1">
        <v>2354259100</v>
      </c>
      <c r="G202" s="1">
        <v>197403</v>
      </c>
      <c r="H202" s="1">
        <v>19600</v>
      </c>
      <c r="I202" s="1">
        <v>7.01</v>
      </c>
      <c r="J202" s="1" t="s">
        <v>8</v>
      </c>
      <c r="L202" s="1">
        <v>197403</v>
      </c>
      <c r="M202" s="1">
        <v>19700</v>
      </c>
      <c r="N202" s="1">
        <v>3633</v>
      </c>
      <c r="O202" s="1" t="s">
        <v>11</v>
      </c>
      <c r="Q202" s="1">
        <v>197403</v>
      </c>
      <c r="R202" s="1">
        <v>19750</v>
      </c>
      <c r="S202" s="1">
        <v>232</v>
      </c>
      <c r="T202" s="1" t="s">
        <v>12</v>
      </c>
      <c r="V202" s="1">
        <v>200603</v>
      </c>
      <c r="W202" s="1">
        <v>18200</v>
      </c>
      <c r="X202" s="1">
        <v>100.48</v>
      </c>
      <c r="Y202" s="1" t="s">
        <v>9</v>
      </c>
      <c r="AA202" s="1">
        <v>200603</v>
      </c>
      <c r="AB202" s="1">
        <v>18201</v>
      </c>
      <c r="AC202" s="1">
        <v>2.1</v>
      </c>
      <c r="AD202" s="1" t="s">
        <v>8</v>
      </c>
      <c r="AF202" s="1">
        <v>200603</v>
      </c>
      <c r="AG202" s="1">
        <v>18000</v>
      </c>
      <c r="AH202" s="1">
        <v>87.48</v>
      </c>
      <c r="AI202" s="1" t="s">
        <v>9</v>
      </c>
      <c r="AK202" s="1">
        <v>200603</v>
      </c>
      <c r="AL202" s="1">
        <v>18100</v>
      </c>
      <c r="AM202" s="1">
        <v>0.41</v>
      </c>
      <c r="AN202" s="1" t="s">
        <v>8</v>
      </c>
      <c r="AP202" s="1">
        <v>200602</v>
      </c>
      <c r="AQ202" s="1">
        <v>12300</v>
      </c>
      <c r="AR202" s="1">
        <v>5.46</v>
      </c>
      <c r="AS202" s="1" t="s">
        <v>8</v>
      </c>
      <c r="AU202" s="1">
        <v>200602</v>
      </c>
      <c r="AV202" s="1">
        <v>12500</v>
      </c>
      <c r="AW202" s="1">
        <v>6.48</v>
      </c>
      <c r="AX202" s="1" t="s">
        <v>8</v>
      </c>
      <c r="AZ202" s="1">
        <v>200602</v>
      </c>
      <c r="BA202" s="1">
        <v>12201</v>
      </c>
      <c r="BB202" s="1">
        <v>78396</v>
      </c>
      <c r="BC202" s="1" t="s">
        <v>224</v>
      </c>
      <c r="BE202" s="1">
        <v>200602</v>
      </c>
      <c r="BF202" s="1">
        <v>12401</v>
      </c>
      <c r="BG202" s="1">
        <v>247444</v>
      </c>
      <c r="BH202" s="1" t="s">
        <v>224</v>
      </c>
      <c r="BK202" s="1">
        <v>200604</v>
      </c>
      <c r="BL202" s="1">
        <v>16600</v>
      </c>
      <c r="BM202" s="1">
        <v>2.375</v>
      </c>
      <c r="BN202" s="1" t="s">
        <v>8</v>
      </c>
      <c r="BP202" s="1">
        <v>200602</v>
      </c>
      <c r="BQ202" s="1">
        <v>19400</v>
      </c>
      <c r="BR202" s="1">
        <v>3.92</v>
      </c>
      <c r="BS202" s="1" t="s">
        <v>8</v>
      </c>
      <c r="BV202" s="1" t="s">
        <v>667</v>
      </c>
      <c r="BW202" s="1">
        <v>0</v>
      </c>
      <c r="BX202" s="6" t="s">
        <v>466</v>
      </c>
    </row>
    <row r="203" spans="1:76">
      <c r="A203" s="1">
        <v>20181228</v>
      </c>
      <c r="B203" s="1">
        <v>369130784</v>
      </c>
      <c r="D203" s="1">
        <v>200603</v>
      </c>
      <c r="E203" s="1">
        <v>2083434980</v>
      </c>
      <c r="G203" s="1">
        <v>197312</v>
      </c>
      <c r="H203" s="1">
        <v>19600</v>
      </c>
      <c r="I203" s="1">
        <v>11.79</v>
      </c>
      <c r="J203" s="1" t="s">
        <v>8</v>
      </c>
      <c r="L203" s="1">
        <v>197312</v>
      </c>
      <c r="M203" s="1">
        <v>19700</v>
      </c>
      <c r="N203" s="1">
        <v>3224</v>
      </c>
      <c r="O203" s="1" t="s">
        <v>11</v>
      </c>
      <c r="Q203" s="1">
        <v>197312</v>
      </c>
      <c r="R203" s="1">
        <v>19750</v>
      </c>
      <c r="S203" s="1">
        <v>206</v>
      </c>
      <c r="T203" s="1" t="s">
        <v>12</v>
      </c>
      <c r="V203" s="1">
        <v>200602</v>
      </c>
      <c r="W203" s="1">
        <v>18200</v>
      </c>
      <c r="X203" s="1">
        <v>99.97</v>
      </c>
      <c r="Y203" s="1" t="s">
        <v>9</v>
      </c>
      <c r="AA203" s="1">
        <v>200602</v>
      </c>
      <c r="AB203" s="1">
        <v>18201</v>
      </c>
      <c r="AC203" s="1">
        <v>2.2999999999999998</v>
      </c>
      <c r="AD203" s="1" t="s">
        <v>8</v>
      </c>
      <c r="AF203" s="1">
        <v>200602</v>
      </c>
      <c r="AG203" s="1">
        <v>18000</v>
      </c>
      <c r="AH203" s="1">
        <v>87.73</v>
      </c>
      <c r="AI203" s="1" t="s">
        <v>9</v>
      </c>
      <c r="AK203" s="1">
        <v>200602</v>
      </c>
      <c r="AL203" s="1">
        <v>18100</v>
      </c>
      <c r="AM203" s="1">
        <v>0.99</v>
      </c>
      <c r="AN203" s="1" t="s">
        <v>8</v>
      </c>
      <c r="AP203" s="1">
        <v>200601</v>
      </c>
      <c r="AQ203" s="1">
        <v>12300</v>
      </c>
      <c r="AR203" s="1">
        <v>8.3699999999999992</v>
      </c>
      <c r="AS203" s="1" t="s">
        <v>8</v>
      </c>
      <c r="AU203" s="1">
        <v>200601</v>
      </c>
      <c r="AV203" s="1">
        <v>12500</v>
      </c>
      <c r="AW203" s="1">
        <v>7.51</v>
      </c>
      <c r="AX203" s="1" t="s">
        <v>8</v>
      </c>
      <c r="AZ203" s="1">
        <v>200601</v>
      </c>
      <c r="BA203" s="1">
        <v>12201</v>
      </c>
      <c r="BB203" s="1">
        <v>78579</v>
      </c>
      <c r="BC203" s="1" t="s">
        <v>224</v>
      </c>
      <c r="BE203" s="1">
        <v>200601</v>
      </c>
      <c r="BF203" s="1">
        <v>12401</v>
      </c>
      <c r="BG203" s="1">
        <v>245517</v>
      </c>
      <c r="BH203" s="1" t="s">
        <v>224</v>
      </c>
      <c r="BK203" s="1">
        <v>200603</v>
      </c>
      <c r="BL203" s="1">
        <v>16600</v>
      </c>
      <c r="BM203" s="1">
        <v>2.375</v>
      </c>
      <c r="BN203" s="1" t="s">
        <v>8</v>
      </c>
      <c r="BP203" s="1">
        <v>200601</v>
      </c>
      <c r="BQ203" s="1">
        <v>19400</v>
      </c>
      <c r="BR203" s="1">
        <v>3.8</v>
      </c>
      <c r="BS203" s="1" t="s">
        <v>8</v>
      </c>
      <c r="BV203" s="1" t="s">
        <v>668</v>
      </c>
      <c r="BW203" s="1">
        <v>0</v>
      </c>
      <c r="BX203" s="6" t="s">
        <v>466</v>
      </c>
    </row>
    <row r="204" spans="1:76">
      <c r="A204" s="1">
        <v>20181222</v>
      </c>
      <c r="B204" s="1">
        <v>515499341</v>
      </c>
      <c r="D204" s="1">
        <v>200602</v>
      </c>
      <c r="E204" s="1">
        <v>1591231900</v>
      </c>
      <c r="G204" s="1">
        <v>197309</v>
      </c>
      <c r="H204" s="1">
        <v>19600</v>
      </c>
      <c r="I204" s="1">
        <v>14.93</v>
      </c>
      <c r="J204" s="1" t="s">
        <v>8</v>
      </c>
      <c r="L204" s="1">
        <v>197309</v>
      </c>
      <c r="M204" s="1">
        <v>19700</v>
      </c>
      <c r="N204" s="1">
        <v>2773</v>
      </c>
      <c r="O204" s="1" t="s">
        <v>11</v>
      </c>
      <c r="Q204" s="1">
        <v>197309</v>
      </c>
      <c r="R204" s="1">
        <v>19750</v>
      </c>
      <c r="S204" s="1">
        <v>179</v>
      </c>
      <c r="T204" s="1" t="s">
        <v>12</v>
      </c>
      <c r="V204" s="1">
        <v>200601</v>
      </c>
      <c r="W204" s="1">
        <v>18200</v>
      </c>
      <c r="X204" s="1">
        <v>99.05</v>
      </c>
      <c r="Y204" s="1" t="s">
        <v>9</v>
      </c>
      <c r="AA204" s="1">
        <v>200601</v>
      </c>
      <c r="AB204" s="1">
        <v>18201</v>
      </c>
      <c r="AC204" s="1">
        <v>1.1100000000000001</v>
      </c>
      <c r="AD204" s="1" t="s">
        <v>8</v>
      </c>
      <c r="AF204" s="1">
        <v>200601</v>
      </c>
      <c r="AG204" s="1">
        <v>18000</v>
      </c>
      <c r="AH204" s="1">
        <v>88.61</v>
      </c>
      <c r="AI204" s="1" t="s">
        <v>9</v>
      </c>
      <c r="AK204" s="1">
        <v>200601</v>
      </c>
      <c r="AL204" s="1">
        <v>18100</v>
      </c>
      <c r="AM204" s="1">
        <v>2.68</v>
      </c>
      <c r="AN204" s="1" t="s">
        <v>8</v>
      </c>
      <c r="AP204" s="1">
        <v>200512</v>
      </c>
      <c r="AQ204" s="1">
        <v>12300</v>
      </c>
      <c r="AR204" s="1">
        <v>6.83</v>
      </c>
      <c r="AS204" s="1" t="s">
        <v>8</v>
      </c>
      <c r="AU204" s="1">
        <v>200512</v>
      </c>
      <c r="AV204" s="1">
        <v>12500</v>
      </c>
      <c r="AW204" s="1">
        <v>6.63</v>
      </c>
      <c r="AX204" s="1" t="s">
        <v>8</v>
      </c>
      <c r="AZ204" s="1">
        <v>200512</v>
      </c>
      <c r="BA204" s="1">
        <v>12201</v>
      </c>
      <c r="BB204" s="1">
        <v>76291</v>
      </c>
      <c r="BC204" s="1" t="s">
        <v>224</v>
      </c>
      <c r="BE204" s="1">
        <v>200512</v>
      </c>
      <c r="BF204" s="1">
        <v>12401</v>
      </c>
      <c r="BG204" s="1">
        <v>241324</v>
      </c>
      <c r="BH204" s="1" t="s">
        <v>224</v>
      </c>
      <c r="BK204" s="1">
        <v>200602</v>
      </c>
      <c r="BL204" s="1">
        <v>16600</v>
      </c>
      <c r="BM204" s="1">
        <v>2.25</v>
      </c>
      <c r="BN204" s="1" t="s">
        <v>8</v>
      </c>
      <c r="BP204" s="1">
        <v>200512</v>
      </c>
      <c r="BQ204" s="1">
        <v>19400</v>
      </c>
      <c r="BR204" s="1">
        <v>3.86</v>
      </c>
      <c r="BS204" s="1" t="s">
        <v>8</v>
      </c>
      <c r="BV204" s="1" t="s">
        <v>669</v>
      </c>
      <c r="BW204" s="1">
        <v>0</v>
      </c>
      <c r="BX204" s="6" t="s">
        <v>466</v>
      </c>
    </row>
    <row r="205" spans="1:76">
      <c r="A205" s="1">
        <v>20181214</v>
      </c>
      <c r="B205" s="1">
        <v>507138519</v>
      </c>
      <c r="D205" s="1">
        <v>200601</v>
      </c>
      <c r="E205" s="1">
        <v>2192207925</v>
      </c>
      <c r="G205" s="1">
        <v>197306</v>
      </c>
      <c r="H205" s="1">
        <v>19600</v>
      </c>
      <c r="I205" s="1">
        <v>10.46</v>
      </c>
      <c r="J205" s="1" t="s">
        <v>8</v>
      </c>
      <c r="L205" s="1">
        <v>197306</v>
      </c>
      <c r="M205" s="1">
        <v>19700</v>
      </c>
      <c r="N205" s="1">
        <v>2577</v>
      </c>
      <c r="O205" s="1" t="s">
        <v>11</v>
      </c>
      <c r="Q205" s="1">
        <v>197306</v>
      </c>
      <c r="R205" s="1">
        <v>19750</v>
      </c>
      <c r="S205" s="1">
        <v>167</v>
      </c>
      <c r="T205" s="1" t="s">
        <v>12</v>
      </c>
      <c r="V205" s="1">
        <v>200512</v>
      </c>
      <c r="W205" s="1">
        <v>18200</v>
      </c>
      <c r="X205" s="1">
        <v>100.35</v>
      </c>
      <c r="Y205" s="1" t="s">
        <v>9</v>
      </c>
      <c r="AA205" s="1">
        <v>200512</v>
      </c>
      <c r="AB205" s="1">
        <v>18201</v>
      </c>
      <c r="AC205" s="1">
        <v>1.72</v>
      </c>
      <c r="AD205" s="1" t="s">
        <v>8</v>
      </c>
      <c r="AF205" s="1">
        <v>200512</v>
      </c>
      <c r="AG205" s="1">
        <v>18000</v>
      </c>
      <c r="AH205" s="1">
        <v>88.51</v>
      </c>
      <c r="AI205" s="1" t="s">
        <v>9</v>
      </c>
      <c r="AK205" s="1">
        <v>200512</v>
      </c>
      <c r="AL205" s="1">
        <v>18100</v>
      </c>
      <c r="AM205" s="1">
        <v>2.21</v>
      </c>
      <c r="AN205" s="1" t="s">
        <v>8</v>
      </c>
      <c r="AP205" s="1">
        <v>200511</v>
      </c>
      <c r="AQ205" s="1">
        <v>12300</v>
      </c>
      <c r="AR205" s="1">
        <v>6.23</v>
      </c>
      <c r="AS205" s="1" t="s">
        <v>8</v>
      </c>
      <c r="AU205" s="1">
        <v>200511</v>
      </c>
      <c r="AV205" s="1">
        <v>12500</v>
      </c>
      <c r="AW205" s="1">
        <v>6.45</v>
      </c>
      <c r="AX205" s="1" t="s">
        <v>8</v>
      </c>
      <c r="AZ205" s="1">
        <v>200511</v>
      </c>
      <c r="BA205" s="1">
        <v>12201</v>
      </c>
      <c r="BB205" s="1">
        <v>74317</v>
      </c>
      <c r="BC205" s="1" t="s">
        <v>224</v>
      </c>
      <c r="BE205" s="1">
        <v>200511</v>
      </c>
      <c r="BF205" s="1">
        <v>12401</v>
      </c>
      <c r="BG205" s="1">
        <v>238184</v>
      </c>
      <c r="BH205" s="1" t="s">
        <v>224</v>
      </c>
      <c r="BK205" s="1">
        <v>200601</v>
      </c>
      <c r="BL205" s="1">
        <v>16600</v>
      </c>
      <c r="BM205" s="1">
        <v>2.25</v>
      </c>
      <c r="BN205" s="1" t="s">
        <v>8</v>
      </c>
      <c r="BP205" s="1">
        <v>200511</v>
      </c>
      <c r="BQ205" s="1">
        <v>19400</v>
      </c>
      <c r="BR205" s="1">
        <v>3.94</v>
      </c>
      <c r="BS205" s="1" t="s">
        <v>8</v>
      </c>
      <c r="BV205" s="1" t="s">
        <v>670</v>
      </c>
      <c r="BW205" s="1">
        <v>0</v>
      </c>
      <c r="BX205" s="6" t="s">
        <v>466</v>
      </c>
    </row>
    <row r="206" spans="1:76">
      <c r="A206" s="1">
        <v>20181207</v>
      </c>
      <c r="B206" s="1">
        <v>675591973</v>
      </c>
      <c r="D206" s="1">
        <v>200512</v>
      </c>
      <c r="E206" s="1">
        <v>2460954766</v>
      </c>
      <c r="G206" s="1">
        <v>197303</v>
      </c>
      <c r="H206" s="1">
        <v>19600</v>
      </c>
      <c r="I206" s="1">
        <v>14.36</v>
      </c>
      <c r="J206" s="1" t="s">
        <v>8</v>
      </c>
      <c r="L206" s="1">
        <v>197303</v>
      </c>
      <c r="M206" s="1">
        <v>19700</v>
      </c>
      <c r="N206" s="1">
        <v>2366</v>
      </c>
      <c r="O206" s="1" t="s">
        <v>11</v>
      </c>
      <c r="Q206" s="1">
        <v>197303</v>
      </c>
      <c r="R206" s="1">
        <v>19750</v>
      </c>
      <c r="S206" s="1">
        <v>154</v>
      </c>
      <c r="T206" s="1" t="s">
        <v>12</v>
      </c>
      <c r="V206" s="1">
        <v>200511</v>
      </c>
      <c r="W206" s="1">
        <v>18200</v>
      </c>
      <c r="X206" s="1">
        <v>101.08</v>
      </c>
      <c r="Y206" s="1" t="s">
        <v>9</v>
      </c>
      <c r="AA206" s="1">
        <v>200511</v>
      </c>
      <c r="AB206" s="1">
        <v>18201</v>
      </c>
      <c r="AC206" s="1">
        <v>0.86</v>
      </c>
      <c r="AD206" s="1" t="s">
        <v>8</v>
      </c>
      <c r="AF206" s="1">
        <v>200511</v>
      </c>
      <c r="AG206" s="1">
        <v>18000</v>
      </c>
      <c r="AH206" s="1">
        <v>88.71</v>
      </c>
      <c r="AI206" s="1" t="s">
        <v>9</v>
      </c>
      <c r="AK206" s="1">
        <v>200511</v>
      </c>
      <c r="AL206" s="1">
        <v>18100</v>
      </c>
      <c r="AM206" s="1">
        <v>2.5099999999999998</v>
      </c>
      <c r="AN206" s="1" t="s">
        <v>8</v>
      </c>
      <c r="AP206" s="1">
        <v>200510</v>
      </c>
      <c r="AQ206" s="1">
        <v>12300</v>
      </c>
      <c r="AR206" s="1">
        <v>4.58</v>
      </c>
      <c r="AS206" s="1" t="s">
        <v>8</v>
      </c>
      <c r="AU206" s="1">
        <v>200510</v>
      </c>
      <c r="AV206" s="1">
        <v>12500</v>
      </c>
      <c r="AW206" s="1">
        <v>5.93</v>
      </c>
      <c r="AX206" s="1" t="s">
        <v>8</v>
      </c>
      <c r="AZ206" s="1">
        <v>200510</v>
      </c>
      <c r="BA206" s="1">
        <v>12201</v>
      </c>
      <c r="BB206" s="1">
        <v>74178</v>
      </c>
      <c r="BC206" s="1" t="s">
        <v>224</v>
      </c>
      <c r="BE206" s="1">
        <v>200510</v>
      </c>
      <c r="BF206" s="1">
        <v>12401</v>
      </c>
      <c r="BG206" s="1">
        <v>236941</v>
      </c>
      <c r="BH206" s="1" t="s">
        <v>224</v>
      </c>
      <c r="BK206" s="1">
        <v>200512</v>
      </c>
      <c r="BL206" s="1">
        <v>16600</v>
      </c>
      <c r="BM206" s="1">
        <v>2.25</v>
      </c>
      <c r="BN206" s="1" t="s">
        <v>8</v>
      </c>
      <c r="BP206" s="1">
        <v>200510</v>
      </c>
      <c r="BQ206" s="1">
        <v>19400</v>
      </c>
      <c r="BR206" s="1">
        <v>4.07</v>
      </c>
      <c r="BS206" s="1" t="s">
        <v>8</v>
      </c>
      <c r="BV206" s="1" t="s">
        <v>671</v>
      </c>
      <c r="BW206" s="1">
        <v>0</v>
      </c>
      <c r="BX206" s="6" t="s">
        <v>466</v>
      </c>
    </row>
    <row r="207" spans="1:76">
      <c r="A207" s="1">
        <v>20181130</v>
      </c>
      <c r="B207" s="1">
        <v>637312351</v>
      </c>
      <c r="D207" s="1">
        <v>200511</v>
      </c>
      <c r="E207" s="1">
        <v>1751198226</v>
      </c>
      <c r="G207" s="1">
        <v>197212</v>
      </c>
      <c r="H207" s="1">
        <v>19600</v>
      </c>
      <c r="I207" s="1">
        <v>14.72</v>
      </c>
      <c r="J207" s="1" t="s">
        <v>8</v>
      </c>
      <c r="L207" s="1">
        <v>197212</v>
      </c>
      <c r="M207" s="1">
        <v>19700</v>
      </c>
      <c r="N207" s="1">
        <v>2159</v>
      </c>
      <c r="O207" s="1" t="s">
        <v>11</v>
      </c>
      <c r="Q207" s="1">
        <v>197212</v>
      </c>
      <c r="R207" s="1">
        <v>19750</v>
      </c>
      <c r="S207" s="1">
        <v>141</v>
      </c>
      <c r="T207" s="1" t="s">
        <v>12</v>
      </c>
      <c r="V207" s="1">
        <v>200510</v>
      </c>
      <c r="W207" s="1">
        <v>18200</v>
      </c>
      <c r="X207" s="1">
        <v>102.27</v>
      </c>
      <c r="Y207" s="1" t="s">
        <v>9</v>
      </c>
      <c r="AA207" s="1">
        <v>200510</v>
      </c>
      <c r="AB207" s="1">
        <v>18201</v>
      </c>
      <c r="AC207" s="1">
        <v>-0.04</v>
      </c>
      <c r="AD207" s="1" t="s">
        <v>8</v>
      </c>
      <c r="AF207" s="1">
        <v>200510</v>
      </c>
      <c r="AG207" s="1">
        <v>18000</v>
      </c>
      <c r="AH207" s="1">
        <v>90.07</v>
      </c>
      <c r="AI207" s="1" t="s">
        <v>9</v>
      </c>
      <c r="AK207" s="1">
        <v>200510</v>
      </c>
      <c r="AL207" s="1">
        <v>18100</v>
      </c>
      <c r="AM207" s="1">
        <v>2.75</v>
      </c>
      <c r="AN207" s="1" t="s">
        <v>8</v>
      </c>
      <c r="AP207" s="1">
        <v>200509</v>
      </c>
      <c r="AQ207" s="1">
        <v>12300</v>
      </c>
      <c r="AR207" s="1">
        <v>5.48</v>
      </c>
      <c r="AS207" s="1" t="s">
        <v>8</v>
      </c>
      <c r="AU207" s="1">
        <v>200509</v>
      </c>
      <c r="AV207" s="1">
        <v>12500</v>
      </c>
      <c r="AW207" s="1">
        <v>6.48</v>
      </c>
      <c r="AX207" s="1" t="s">
        <v>8</v>
      </c>
      <c r="AZ207" s="1">
        <v>200509</v>
      </c>
      <c r="BA207" s="1">
        <v>12201</v>
      </c>
      <c r="BB207" s="1">
        <v>74850</v>
      </c>
      <c r="BC207" s="1" t="s">
        <v>224</v>
      </c>
      <c r="BE207" s="1">
        <v>200509</v>
      </c>
      <c r="BF207" s="1">
        <v>12401</v>
      </c>
      <c r="BG207" s="1">
        <v>236779</v>
      </c>
      <c r="BH207" s="1" t="s">
        <v>224</v>
      </c>
      <c r="BK207" s="1">
        <v>200511</v>
      </c>
      <c r="BL207" s="1">
        <v>16600</v>
      </c>
      <c r="BM207" s="1">
        <v>2.125</v>
      </c>
      <c r="BN207" s="1" t="s">
        <v>8</v>
      </c>
      <c r="BP207" s="1">
        <v>200509</v>
      </c>
      <c r="BQ207" s="1">
        <v>19400</v>
      </c>
      <c r="BR207" s="1">
        <v>4.1399999999999997</v>
      </c>
      <c r="BS207" s="1" t="s">
        <v>8</v>
      </c>
      <c r="BV207" s="1" t="s">
        <v>672</v>
      </c>
      <c r="BW207" s="1">
        <v>0</v>
      </c>
      <c r="BX207" s="6" t="s">
        <v>466</v>
      </c>
    </row>
    <row r="208" spans="1:76">
      <c r="A208" s="1">
        <v>20181123</v>
      </c>
      <c r="B208" s="1">
        <v>467474193</v>
      </c>
      <c r="D208" s="1">
        <v>200510</v>
      </c>
      <c r="E208" s="1">
        <v>1435270070</v>
      </c>
      <c r="G208" s="1">
        <v>197209</v>
      </c>
      <c r="H208" s="1">
        <v>19600</v>
      </c>
      <c r="I208" s="1">
        <v>12.29</v>
      </c>
      <c r="J208" s="1" t="s">
        <v>8</v>
      </c>
      <c r="L208" s="1">
        <v>197209</v>
      </c>
      <c r="M208" s="1">
        <v>19700</v>
      </c>
      <c r="N208" s="1">
        <v>2002</v>
      </c>
      <c r="O208" s="1" t="s">
        <v>11</v>
      </c>
      <c r="Q208" s="1">
        <v>197209</v>
      </c>
      <c r="R208" s="1">
        <v>19750</v>
      </c>
      <c r="S208" s="1">
        <v>131</v>
      </c>
      <c r="T208" s="1" t="s">
        <v>12</v>
      </c>
      <c r="V208" s="1">
        <v>200509</v>
      </c>
      <c r="W208" s="1">
        <v>18200</v>
      </c>
      <c r="X208" s="1">
        <v>101.86</v>
      </c>
      <c r="Y208" s="1" t="s">
        <v>9</v>
      </c>
      <c r="AA208" s="1">
        <v>200509</v>
      </c>
      <c r="AB208" s="1">
        <v>18201</v>
      </c>
      <c r="AC208" s="1">
        <v>-0.1</v>
      </c>
      <c r="AD208" s="1" t="s">
        <v>8</v>
      </c>
      <c r="AF208" s="1">
        <v>200509</v>
      </c>
      <c r="AG208" s="1">
        <v>18000</v>
      </c>
      <c r="AH208" s="1">
        <v>90.14</v>
      </c>
      <c r="AI208" s="1" t="s">
        <v>9</v>
      </c>
      <c r="AK208" s="1">
        <v>200509</v>
      </c>
      <c r="AL208" s="1">
        <v>18100</v>
      </c>
      <c r="AM208" s="1">
        <v>3.16</v>
      </c>
      <c r="AN208" s="1" t="s">
        <v>8</v>
      </c>
      <c r="AP208" s="1">
        <v>200508</v>
      </c>
      <c r="AQ208" s="1">
        <v>12300</v>
      </c>
      <c r="AR208" s="1">
        <v>6.22</v>
      </c>
      <c r="AS208" s="1" t="s">
        <v>8</v>
      </c>
      <c r="AU208" s="1">
        <v>200508</v>
      </c>
      <c r="AV208" s="1">
        <v>12500</v>
      </c>
      <c r="AW208" s="1">
        <v>6.19</v>
      </c>
      <c r="AX208" s="1" t="s">
        <v>8</v>
      </c>
      <c r="AZ208" s="1">
        <v>200508</v>
      </c>
      <c r="BA208" s="1">
        <v>12201</v>
      </c>
      <c r="BB208" s="1">
        <v>74954</v>
      </c>
      <c r="BC208" s="1" t="s">
        <v>224</v>
      </c>
      <c r="BE208" s="1">
        <v>200508</v>
      </c>
      <c r="BF208" s="1">
        <v>12401</v>
      </c>
      <c r="BG208" s="1">
        <v>236771</v>
      </c>
      <c r="BH208" s="1" t="s">
        <v>224</v>
      </c>
      <c r="BK208" s="1">
        <v>200510</v>
      </c>
      <c r="BL208" s="1">
        <v>16600</v>
      </c>
      <c r="BM208" s="1">
        <v>2.125</v>
      </c>
      <c r="BN208" s="1" t="s">
        <v>8</v>
      </c>
      <c r="BP208" s="1">
        <v>200508</v>
      </c>
      <c r="BQ208" s="1">
        <v>19400</v>
      </c>
      <c r="BR208" s="1">
        <v>4.3600000000000003</v>
      </c>
      <c r="BS208" s="1" t="s">
        <v>8</v>
      </c>
      <c r="BV208" s="1" t="s">
        <v>673</v>
      </c>
      <c r="BW208" s="1">
        <v>0</v>
      </c>
      <c r="BX208" s="6" t="s">
        <v>466</v>
      </c>
    </row>
    <row r="209" spans="1:76">
      <c r="A209" s="1">
        <v>20181116</v>
      </c>
      <c r="B209" s="1">
        <v>526726871</v>
      </c>
      <c r="D209" s="1">
        <v>200509</v>
      </c>
      <c r="E209" s="1">
        <v>1386977924</v>
      </c>
      <c r="G209" s="1">
        <v>197206</v>
      </c>
      <c r="H209" s="1">
        <v>19600</v>
      </c>
      <c r="I209" s="1">
        <v>14.02</v>
      </c>
      <c r="J209" s="1" t="s">
        <v>8</v>
      </c>
      <c r="L209" s="1">
        <v>197206</v>
      </c>
      <c r="M209" s="1">
        <v>19700</v>
      </c>
      <c r="N209" s="1">
        <v>2012</v>
      </c>
      <c r="O209" s="1" t="s">
        <v>11</v>
      </c>
      <c r="Q209" s="1">
        <v>197206</v>
      </c>
      <c r="R209" s="1">
        <v>19750</v>
      </c>
      <c r="S209" s="1">
        <v>133</v>
      </c>
      <c r="T209" s="1" t="s">
        <v>12</v>
      </c>
      <c r="V209" s="1">
        <v>200508</v>
      </c>
      <c r="W209" s="1">
        <v>18200</v>
      </c>
      <c r="X209" s="1">
        <v>99.8</v>
      </c>
      <c r="Y209" s="1" t="s">
        <v>9</v>
      </c>
      <c r="AA209" s="1">
        <v>200508</v>
      </c>
      <c r="AB209" s="1">
        <v>18201</v>
      </c>
      <c r="AC209" s="1">
        <v>-1.85</v>
      </c>
      <c r="AD209" s="1" t="s">
        <v>8</v>
      </c>
      <c r="AF209" s="1">
        <v>200508</v>
      </c>
      <c r="AG209" s="1">
        <v>18000</v>
      </c>
      <c r="AH209" s="1">
        <v>90.01</v>
      </c>
      <c r="AI209" s="1" t="s">
        <v>9</v>
      </c>
      <c r="AK209" s="1">
        <v>200508</v>
      </c>
      <c r="AL209" s="1">
        <v>18100</v>
      </c>
      <c r="AM209" s="1">
        <v>3.57</v>
      </c>
      <c r="AN209" s="1" t="s">
        <v>8</v>
      </c>
      <c r="AP209" s="1">
        <v>200507</v>
      </c>
      <c r="AQ209" s="1">
        <v>12300</v>
      </c>
      <c r="AR209" s="1">
        <v>7.79</v>
      </c>
      <c r="AS209" s="1" t="s">
        <v>8</v>
      </c>
      <c r="AU209" s="1">
        <v>200507</v>
      </c>
      <c r="AV209" s="1">
        <v>12500</v>
      </c>
      <c r="AW209" s="1">
        <v>6.52</v>
      </c>
      <c r="AX209" s="1" t="s">
        <v>8</v>
      </c>
      <c r="AZ209" s="1">
        <v>200507</v>
      </c>
      <c r="BA209" s="1">
        <v>12201</v>
      </c>
      <c r="BB209" s="1">
        <v>74084</v>
      </c>
      <c r="BC209" s="1" t="s">
        <v>224</v>
      </c>
      <c r="BE209" s="1">
        <v>200507</v>
      </c>
      <c r="BF209" s="1">
        <v>12401</v>
      </c>
      <c r="BG209" s="1">
        <v>235716</v>
      </c>
      <c r="BH209" s="1" t="s">
        <v>224</v>
      </c>
      <c r="BK209" s="1">
        <v>200509</v>
      </c>
      <c r="BL209" s="1">
        <v>16600</v>
      </c>
      <c r="BM209" s="1">
        <v>2.125</v>
      </c>
      <c r="BN209" s="1" t="s">
        <v>8</v>
      </c>
      <c r="BP209" s="1">
        <v>200507</v>
      </c>
      <c r="BQ209" s="1">
        <v>19400</v>
      </c>
      <c r="BR209" s="1">
        <v>4.32</v>
      </c>
      <c r="BS209" s="1" t="s">
        <v>8</v>
      </c>
      <c r="BV209" s="1" t="s">
        <v>674</v>
      </c>
      <c r="BW209" s="1">
        <v>0</v>
      </c>
      <c r="BX209" s="6" t="s">
        <v>466</v>
      </c>
    </row>
    <row r="210" spans="1:76">
      <c r="A210" s="1">
        <v>20181109</v>
      </c>
      <c r="B210" s="1">
        <v>569935611</v>
      </c>
      <c r="D210" s="1">
        <v>200508</v>
      </c>
      <c r="E210" s="1">
        <v>1735993087</v>
      </c>
      <c r="G210" s="1">
        <v>197203</v>
      </c>
      <c r="H210" s="1">
        <v>19600</v>
      </c>
      <c r="I210" s="1">
        <v>14.41</v>
      </c>
      <c r="J210" s="1" t="s">
        <v>8</v>
      </c>
      <c r="L210" s="1">
        <v>197203</v>
      </c>
      <c r="M210" s="1">
        <v>19700</v>
      </c>
      <c r="N210" s="1">
        <v>1890</v>
      </c>
      <c r="O210" s="1" t="s">
        <v>11</v>
      </c>
      <c r="Q210" s="1">
        <v>197203</v>
      </c>
      <c r="R210" s="1">
        <v>19750</v>
      </c>
      <c r="S210" s="1">
        <v>125</v>
      </c>
      <c r="T210" s="1" t="s">
        <v>12</v>
      </c>
      <c r="V210" s="1">
        <v>200507</v>
      </c>
      <c r="W210" s="1">
        <v>18200</v>
      </c>
      <c r="X210" s="1">
        <v>98.56</v>
      </c>
      <c r="Y210" s="1" t="s">
        <v>9</v>
      </c>
      <c r="AA210" s="1">
        <v>200507</v>
      </c>
      <c r="AB210" s="1">
        <v>18201</v>
      </c>
      <c r="AC210" s="1">
        <v>-1.6</v>
      </c>
      <c r="AD210" s="1" t="s">
        <v>8</v>
      </c>
      <c r="AF210" s="1">
        <v>200507</v>
      </c>
      <c r="AG210" s="1">
        <v>18000</v>
      </c>
      <c r="AH210" s="1">
        <v>89.35</v>
      </c>
      <c r="AI210" s="1" t="s">
        <v>9</v>
      </c>
      <c r="AK210" s="1">
        <v>200507</v>
      </c>
      <c r="AL210" s="1">
        <v>18100</v>
      </c>
      <c r="AM210" s="1">
        <v>2.41</v>
      </c>
      <c r="AN210" s="1" t="s">
        <v>8</v>
      </c>
      <c r="AP210" s="1">
        <v>200506</v>
      </c>
      <c r="AQ210" s="1">
        <v>12300</v>
      </c>
      <c r="AR210" s="1">
        <v>8.1</v>
      </c>
      <c r="AS210" s="1" t="s">
        <v>8</v>
      </c>
      <c r="AU210" s="1">
        <v>200506</v>
      </c>
      <c r="AV210" s="1">
        <v>12500</v>
      </c>
      <c r="AW210" s="1">
        <v>6.68</v>
      </c>
      <c r="AX210" s="1" t="s">
        <v>8</v>
      </c>
      <c r="AZ210" s="1">
        <v>200506</v>
      </c>
      <c r="BA210" s="1">
        <v>12201</v>
      </c>
      <c r="BB210" s="1">
        <v>72673</v>
      </c>
      <c r="BC210" s="1" t="s">
        <v>224</v>
      </c>
      <c r="BE210" s="1">
        <v>200506</v>
      </c>
      <c r="BF210" s="1">
        <v>12401</v>
      </c>
      <c r="BG210" s="1">
        <v>233639</v>
      </c>
      <c r="BH210" s="1" t="s">
        <v>224</v>
      </c>
      <c r="BK210" s="1">
        <v>200508</v>
      </c>
      <c r="BL210" s="1">
        <v>16600</v>
      </c>
      <c r="BM210" s="1">
        <v>2</v>
      </c>
      <c r="BN210" s="1" t="s">
        <v>8</v>
      </c>
      <c r="BP210" s="1">
        <v>200506</v>
      </c>
      <c r="BQ210" s="1">
        <v>19400</v>
      </c>
      <c r="BR210" s="1">
        <v>4.22</v>
      </c>
      <c r="BS210" s="1" t="s">
        <v>8</v>
      </c>
      <c r="BV210" s="1" t="s">
        <v>675</v>
      </c>
      <c r="BW210" s="1">
        <v>0</v>
      </c>
      <c r="BX210" s="6" t="s">
        <v>466</v>
      </c>
    </row>
    <row r="211" spans="1:76">
      <c r="A211" s="1">
        <v>20181102</v>
      </c>
      <c r="B211" s="1">
        <v>623044845</v>
      </c>
      <c r="D211" s="1">
        <v>200507</v>
      </c>
      <c r="E211" s="1">
        <v>1908400387</v>
      </c>
      <c r="G211" s="1">
        <v>197112</v>
      </c>
      <c r="H211" s="1">
        <v>19600</v>
      </c>
      <c r="I211" s="1">
        <v>9.77</v>
      </c>
      <c r="J211" s="1" t="s">
        <v>8</v>
      </c>
      <c r="L211" s="1">
        <v>197112</v>
      </c>
      <c r="M211" s="1">
        <v>19700</v>
      </c>
      <c r="N211" s="1">
        <v>1810</v>
      </c>
      <c r="O211" s="1" t="s">
        <v>11</v>
      </c>
      <c r="Q211" s="1">
        <v>197112</v>
      </c>
      <c r="R211" s="1">
        <v>19750</v>
      </c>
      <c r="S211" s="1">
        <v>121</v>
      </c>
      <c r="T211" s="1" t="s">
        <v>12</v>
      </c>
      <c r="V211" s="1">
        <v>200506</v>
      </c>
      <c r="W211" s="1">
        <v>18200</v>
      </c>
      <c r="X211" s="1">
        <v>97.4</v>
      </c>
      <c r="Y211" s="1" t="s">
        <v>9</v>
      </c>
      <c r="AA211" s="1">
        <v>200506</v>
      </c>
      <c r="AB211" s="1">
        <v>18201</v>
      </c>
      <c r="AC211" s="1">
        <v>-1.05</v>
      </c>
      <c r="AD211" s="1" t="s">
        <v>8</v>
      </c>
      <c r="AF211" s="1">
        <v>200506</v>
      </c>
      <c r="AG211" s="1">
        <v>18000</v>
      </c>
      <c r="AH211" s="1">
        <v>88.32</v>
      </c>
      <c r="AI211" s="1" t="s">
        <v>9</v>
      </c>
      <c r="AK211" s="1">
        <v>200506</v>
      </c>
      <c r="AL211" s="1">
        <v>18100</v>
      </c>
      <c r="AM211" s="1">
        <v>2.39</v>
      </c>
      <c r="AN211" s="1" t="s">
        <v>8</v>
      </c>
      <c r="AP211" s="1">
        <v>200505</v>
      </c>
      <c r="AQ211" s="1">
        <v>12300</v>
      </c>
      <c r="AR211" s="1">
        <v>6.33</v>
      </c>
      <c r="AS211" s="1" t="s">
        <v>8</v>
      </c>
      <c r="AU211" s="1">
        <v>200505</v>
      </c>
      <c r="AV211" s="1">
        <v>12500</v>
      </c>
      <c r="AW211" s="1">
        <v>5.65</v>
      </c>
      <c r="AX211" s="1" t="s">
        <v>8</v>
      </c>
      <c r="AZ211" s="1">
        <v>200505</v>
      </c>
      <c r="BA211" s="1">
        <v>12201</v>
      </c>
      <c r="BB211" s="1">
        <v>72667</v>
      </c>
      <c r="BC211" s="1" t="s">
        <v>224</v>
      </c>
      <c r="BE211" s="1">
        <v>200505</v>
      </c>
      <c r="BF211" s="1">
        <v>12401</v>
      </c>
      <c r="BG211" s="1">
        <v>233068</v>
      </c>
      <c r="BH211" s="1" t="s">
        <v>224</v>
      </c>
      <c r="BK211" s="1">
        <v>200507</v>
      </c>
      <c r="BL211" s="1">
        <v>16600</v>
      </c>
      <c r="BM211" s="1">
        <v>2</v>
      </c>
      <c r="BN211" s="1" t="s">
        <v>8</v>
      </c>
      <c r="BP211" s="1">
        <v>200505</v>
      </c>
      <c r="BQ211" s="1">
        <v>19400</v>
      </c>
      <c r="BR211" s="1">
        <v>4.0999999999999996</v>
      </c>
      <c r="BS211" s="1" t="s">
        <v>8</v>
      </c>
      <c r="BV211" s="1" t="s">
        <v>676</v>
      </c>
      <c r="BW211" s="1">
        <v>0</v>
      </c>
      <c r="BX211" s="6" t="s">
        <v>466</v>
      </c>
    </row>
    <row r="212" spans="1:76">
      <c r="A212" s="1">
        <v>20181026</v>
      </c>
      <c r="B212" s="1">
        <v>595761550</v>
      </c>
      <c r="D212" s="1">
        <v>200506</v>
      </c>
      <c r="E212" s="1">
        <v>1841254748</v>
      </c>
      <c r="G212" s="1">
        <v>197109</v>
      </c>
      <c r="H212" s="1">
        <v>19600</v>
      </c>
      <c r="I212" s="1">
        <v>14.54</v>
      </c>
      <c r="J212" s="1" t="s">
        <v>8</v>
      </c>
      <c r="L212" s="1">
        <v>197109</v>
      </c>
      <c r="M212" s="1">
        <v>19700</v>
      </c>
      <c r="N212" s="1">
        <v>1665</v>
      </c>
      <c r="O212" s="1" t="s">
        <v>11</v>
      </c>
      <c r="Q212" s="1">
        <v>197109</v>
      </c>
      <c r="R212" s="1">
        <v>19750</v>
      </c>
      <c r="S212" s="1">
        <v>111</v>
      </c>
      <c r="T212" s="1" t="s">
        <v>12</v>
      </c>
      <c r="V212" s="1">
        <v>200505</v>
      </c>
      <c r="W212" s="1">
        <v>18200</v>
      </c>
      <c r="X212" s="1">
        <v>97.34</v>
      </c>
      <c r="Y212" s="1" t="s">
        <v>9</v>
      </c>
      <c r="AA212" s="1">
        <v>200505</v>
      </c>
      <c r="AB212" s="1">
        <v>18201</v>
      </c>
      <c r="AC212" s="1">
        <v>-0.7</v>
      </c>
      <c r="AD212" s="1" t="s">
        <v>8</v>
      </c>
      <c r="AF212" s="1">
        <v>200505</v>
      </c>
      <c r="AG212" s="1">
        <v>18000</v>
      </c>
      <c r="AH212" s="1">
        <v>88.04</v>
      </c>
      <c r="AI212" s="1" t="s">
        <v>9</v>
      </c>
      <c r="AK212" s="1">
        <v>200505</v>
      </c>
      <c r="AL212" s="1">
        <v>18100</v>
      </c>
      <c r="AM212" s="1">
        <v>2.2999999999999998</v>
      </c>
      <c r="AN212" s="1" t="s">
        <v>8</v>
      </c>
      <c r="AP212" s="1">
        <v>200504</v>
      </c>
      <c r="AQ212" s="1">
        <v>12300</v>
      </c>
      <c r="AR212" s="1">
        <v>5.64</v>
      </c>
      <c r="AS212" s="1" t="s">
        <v>8</v>
      </c>
      <c r="AU212" s="1">
        <v>200504</v>
      </c>
      <c r="AV212" s="1">
        <v>12500</v>
      </c>
      <c r="AW212" s="1">
        <v>5.47</v>
      </c>
      <c r="AX212" s="1" t="s">
        <v>8</v>
      </c>
      <c r="AZ212" s="1">
        <v>200504</v>
      </c>
      <c r="BA212" s="1">
        <v>12201</v>
      </c>
      <c r="BB212" s="1">
        <v>72991</v>
      </c>
      <c r="BC212" s="1" t="s">
        <v>224</v>
      </c>
      <c r="BE212" s="1">
        <v>200504</v>
      </c>
      <c r="BF212" s="1">
        <v>12401</v>
      </c>
      <c r="BG212" s="1">
        <v>232663</v>
      </c>
      <c r="BH212" s="1" t="s">
        <v>224</v>
      </c>
      <c r="BK212" s="1">
        <v>200506</v>
      </c>
      <c r="BL212" s="1">
        <v>16600</v>
      </c>
      <c r="BM212" s="1">
        <v>1.875</v>
      </c>
      <c r="BN212" s="1" t="s">
        <v>8</v>
      </c>
      <c r="BP212" s="1">
        <v>200504</v>
      </c>
      <c r="BQ212" s="1">
        <v>19400</v>
      </c>
      <c r="BR212" s="1">
        <v>4.04</v>
      </c>
      <c r="BS212" s="1" t="s">
        <v>8</v>
      </c>
      <c r="BV212" s="1" t="s">
        <v>677</v>
      </c>
      <c r="BW212" s="1">
        <v>0</v>
      </c>
      <c r="BX212" s="6" t="s">
        <v>466</v>
      </c>
    </row>
    <row r="213" spans="1:76">
      <c r="A213" s="1">
        <v>20181019</v>
      </c>
      <c r="B213" s="1">
        <v>567003442</v>
      </c>
      <c r="D213" s="1">
        <v>200505</v>
      </c>
      <c r="E213" s="1">
        <v>1322466530</v>
      </c>
      <c r="G213" s="1">
        <v>197106</v>
      </c>
      <c r="H213" s="1">
        <v>19600</v>
      </c>
      <c r="I213" s="1">
        <v>16.260000000000002</v>
      </c>
      <c r="J213" s="1" t="s">
        <v>8</v>
      </c>
      <c r="L213" s="1">
        <v>197106</v>
      </c>
      <c r="M213" s="1">
        <v>19700</v>
      </c>
      <c r="N213" s="1">
        <v>1677</v>
      </c>
      <c r="O213" s="1" t="s">
        <v>11</v>
      </c>
      <c r="Q213" s="1">
        <v>197106</v>
      </c>
      <c r="R213" s="1">
        <v>19750</v>
      </c>
      <c r="S213" s="1">
        <v>113</v>
      </c>
      <c r="T213" s="1" t="s">
        <v>12</v>
      </c>
      <c r="V213" s="1">
        <v>200504</v>
      </c>
      <c r="W213" s="1">
        <v>18200</v>
      </c>
      <c r="X213" s="1">
        <v>98.97</v>
      </c>
      <c r="Y213" s="1" t="s">
        <v>9</v>
      </c>
      <c r="AA213" s="1">
        <v>200504</v>
      </c>
      <c r="AB213" s="1">
        <v>18201</v>
      </c>
      <c r="AC213" s="1">
        <v>1.93</v>
      </c>
      <c r="AD213" s="1" t="s">
        <v>8</v>
      </c>
      <c r="AF213" s="1">
        <v>200504</v>
      </c>
      <c r="AG213" s="1">
        <v>18000</v>
      </c>
      <c r="AH213" s="1">
        <v>87.56</v>
      </c>
      <c r="AI213" s="1" t="s">
        <v>9</v>
      </c>
      <c r="AK213" s="1">
        <v>200504</v>
      </c>
      <c r="AL213" s="1">
        <v>18100</v>
      </c>
      <c r="AM213" s="1">
        <v>1.65</v>
      </c>
      <c r="AN213" s="1" t="s">
        <v>8</v>
      </c>
      <c r="AP213" s="1">
        <v>200503</v>
      </c>
      <c r="AQ213" s="1">
        <v>12300</v>
      </c>
      <c r="AR213" s="1">
        <v>6.97</v>
      </c>
      <c r="AS213" s="1" t="s">
        <v>8</v>
      </c>
      <c r="AU213" s="1">
        <v>200503</v>
      </c>
      <c r="AV213" s="1">
        <v>12500</v>
      </c>
      <c r="AW213" s="1">
        <v>5.52</v>
      </c>
      <c r="AX213" s="1" t="s">
        <v>8</v>
      </c>
      <c r="AZ213" s="1">
        <v>200503</v>
      </c>
      <c r="BA213" s="1">
        <v>12201</v>
      </c>
      <c r="BB213" s="1">
        <v>73747</v>
      </c>
      <c r="BC213" s="1" t="s">
        <v>224</v>
      </c>
      <c r="BE213" s="1">
        <v>200503</v>
      </c>
      <c r="BF213" s="1">
        <v>12401</v>
      </c>
      <c r="BG213" s="1">
        <v>232404</v>
      </c>
      <c r="BH213" s="1" t="s">
        <v>224</v>
      </c>
      <c r="BK213" s="1">
        <v>200505</v>
      </c>
      <c r="BL213" s="1">
        <v>16600</v>
      </c>
      <c r="BM213" s="1">
        <v>1.875</v>
      </c>
      <c r="BN213" s="1" t="s">
        <v>8</v>
      </c>
      <c r="BP213" s="1">
        <v>200503</v>
      </c>
      <c r="BQ213" s="1">
        <v>19400</v>
      </c>
      <c r="BR213" s="1">
        <v>4.1500000000000004</v>
      </c>
      <c r="BS213" s="1" t="s">
        <v>8</v>
      </c>
      <c r="BV213" s="1" t="s">
        <v>678</v>
      </c>
      <c r="BW213" s="1">
        <v>0</v>
      </c>
      <c r="BX213" s="6" t="s">
        <v>466</v>
      </c>
    </row>
    <row r="214" spans="1:76">
      <c r="A214" s="1">
        <v>20181012</v>
      </c>
      <c r="B214" s="1">
        <v>607297687</v>
      </c>
      <c r="D214" s="1">
        <v>200504</v>
      </c>
      <c r="E214" s="1">
        <v>1205152645</v>
      </c>
      <c r="G214" s="1">
        <v>197103</v>
      </c>
      <c r="H214" s="1">
        <v>19600</v>
      </c>
      <c r="I214" s="1">
        <v>13.58</v>
      </c>
      <c r="J214" s="1" t="s">
        <v>8</v>
      </c>
      <c r="L214" s="1">
        <v>197103</v>
      </c>
      <c r="M214" s="1">
        <v>19700</v>
      </c>
      <c r="N214" s="1">
        <v>1575</v>
      </c>
      <c r="O214" s="1" t="s">
        <v>11</v>
      </c>
      <c r="Q214" s="1">
        <v>197103</v>
      </c>
      <c r="R214" s="1">
        <v>19750</v>
      </c>
      <c r="S214" s="1">
        <v>106</v>
      </c>
      <c r="T214" s="1" t="s">
        <v>12</v>
      </c>
      <c r="V214" s="1">
        <v>200503</v>
      </c>
      <c r="W214" s="1">
        <v>18200</v>
      </c>
      <c r="X214" s="1">
        <v>98.41</v>
      </c>
      <c r="Y214" s="1" t="s">
        <v>9</v>
      </c>
      <c r="AA214" s="1">
        <v>200503</v>
      </c>
      <c r="AB214" s="1">
        <v>18201</v>
      </c>
      <c r="AC214" s="1">
        <v>1.94</v>
      </c>
      <c r="AD214" s="1" t="s">
        <v>8</v>
      </c>
      <c r="AF214" s="1">
        <v>200503</v>
      </c>
      <c r="AG214" s="1">
        <v>18000</v>
      </c>
      <c r="AH214" s="1">
        <v>87.12</v>
      </c>
      <c r="AI214" s="1" t="s">
        <v>9</v>
      </c>
      <c r="AK214" s="1">
        <v>200503</v>
      </c>
      <c r="AL214" s="1">
        <v>18100</v>
      </c>
      <c r="AM214" s="1">
        <v>2.2999999999999998</v>
      </c>
      <c r="AN214" s="1" t="s">
        <v>8</v>
      </c>
      <c r="AP214" s="1">
        <v>200502</v>
      </c>
      <c r="AQ214" s="1">
        <v>12300</v>
      </c>
      <c r="AR214" s="1">
        <v>9.09</v>
      </c>
      <c r="AS214" s="1" t="s">
        <v>8</v>
      </c>
      <c r="AU214" s="1">
        <v>200502</v>
      </c>
      <c r="AV214" s="1">
        <v>12500</v>
      </c>
      <c r="AW214" s="1">
        <v>6.01</v>
      </c>
      <c r="AX214" s="1" t="s">
        <v>8</v>
      </c>
      <c r="AZ214" s="1">
        <v>200502</v>
      </c>
      <c r="BA214" s="1">
        <v>12201</v>
      </c>
      <c r="BB214" s="1">
        <v>74250</v>
      </c>
      <c r="BC214" s="1" t="s">
        <v>224</v>
      </c>
      <c r="BE214" s="1">
        <v>200502</v>
      </c>
      <c r="BF214" s="1">
        <v>12401</v>
      </c>
      <c r="BG214" s="1">
        <v>232225</v>
      </c>
      <c r="BH214" s="1" t="s">
        <v>224</v>
      </c>
      <c r="BK214" s="1">
        <v>200504</v>
      </c>
      <c r="BL214" s="1">
        <v>16600</v>
      </c>
      <c r="BM214" s="1">
        <v>1.875</v>
      </c>
      <c r="BN214" s="1" t="s">
        <v>8</v>
      </c>
      <c r="BP214" s="1">
        <v>200502</v>
      </c>
      <c r="BQ214" s="1">
        <v>19400</v>
      </c>
      <c r="BR214" s="1">
        <v>4.28</v>
      </c>
      <c r="BS214" s="1" t="s">
        <v>8</v>
      </c>
      <c r="BV214" s="1" t="s">
        <v>679</v>
      </c>
      <c r="BW214" s="1">
        <v>0</v>
      </c>
      <c r="BX214" s="6" t="s">
        <v>466</v>
      </c>
    </row>
    <row r="215" spans="1:76">
      <c r="A215" s="1">
        <v>20181005</v>
      </c>
      <c r="B215" s="1">
        <v>567236793</v>
      </c>
      <c r="D215" s="1">
        <v>200503</v>
      </c>
      <c r="E215" s="1">
        <v>1697116221</v>
      </c>
      <c r="G215" s="1">
        <v>197012</v>
      </c>
      <c r="H215" s="1">
        <v>19600</v>
      </c>
      <c r="I215" s="1">
        <v>13.34</v>
      </c>
      <c r="J215" s="1" t="s">
        <v>8</v>
      </c>
      <c r="L215" s="1">
        <v>197012</v>
      </c>
      <c r="M215" s="1">
        <v>19700</v>
      </c>
      <c r="N215" s="1">
        <v>1583</v>
      </c>
      <c r="O215" s="1" t="s">
        <v>11</v>
      </c>
      <c r="Q215" s="1">
        <v>197012</v>
      </c>
      <c r="R215" s="1">
        <v>19750</v>
      </c>
      <c r="S215" s="1">
        <v>108</v>
      </c>
      <c r="T215" s="1" t="s">
        <v>12</v>
      </c>
      <c r="V215" s="1">
        <v>200502</v>
      </c>
      <c r="W215" s="1">
        <v>18200</v>
      </c>
      <c r="X215" s="1">
        <v>97.72</v>
      </c>
      <c r="Y215" s="1" t="s">
        <v>9</v>
      </c>
      <c r="AA215" s="1">
        <v>200502</v>
      </c>
      <c r="AB215" s="1">
        <v>18201</v>
      </c>
      <c r="AC215" s="1">
        <v>2.61</v>
      </c>
      <c r="AD215" s="1" t="s">
        <v>8</v>
      </c>
      <c r="AF215" s="1">
        <v>200502</v>
      </c>
      <c r="AG215" s="1">
        <v>18000</v>
      </c>
      <c r="AH215" s="1">
        <v>86.87</v>
      </c>
      <c r="AI215" s="1" t="s">
        <v>9</v>
      </c>
      <c r="AK215" s="1">
        <v>200502</v>
      </c>
      <c r="AL215" s="1">
        <v>18100</v>
      </c>
      <c r="AM215" s="1">
        <v>1.94</v>
      </c>
      <c r="AN215" s="1" t="s">
        <v>8</v>
      </c>
      <c r="AP215" s="1">
        <v>200501</v>
      </c>
      <c r="AQ215" s="1">
        <v>12300</v>
      </c>
      <c r="AR215" s="1">
        <v>8.69</v>
      </c>
      <c r="AS215" s="1" t="s">
        <v>8</v>
      </c>
      <c r="AU215" s="1">
        <v>200501</v>
      </c>
      <c r="AV215" s="1">
        <v>12500</v>
      </c>
      <c r="AW215" s="1">
        <v>5.84</v>
      </c>
      <c r="AX215" s="1" t="s">
        <v>8</v>
      </c>
      <c r="AZ215" s="1">
        <v>200501</v>
      </c>
      <c r="BA215" s="1">
        <v>12201</v>
      </c>
      <c r="BB215" s="1">
        <v>72493</v>
      </c>
      <c r="BC215" s="1" t="s">
        <v>224</v>
      </c>
      <c r="BE215" s="1">
        <v>200501</v>
      </c>
      <c r="BF215" s="1">
        <v>12401</v>
      </c>
      <c r="BG215" s="1">
        <v>228909</v>
      </c>
      <c r="BH215" s="1" t="s">
        <v>224</v>
      </c>
      <c r="BK215" s="1">
        <v>200503</v>
      </c>
      <c r="BL215" s="1">
        <v>16600</v>
      </c>
      <c r="BM215" s="1">
        <v>1.875</v>
      </c>
      <c r="BN215" s="1" t="s">
        <v>8</v>
      </c>
      <c r="BP215" s="1">
        <v>200501</v>
      </c>
      <c r="BQ215" s="1">
        <v>19400</v>
      </c>
      <c r="BR215" s="1">
        <v>4.0599999999999996</v>
      </c>
      <c r="BS215" s="1" t="s">
        <v>8</v>
      </c>
      <c r="BV215" s="1" t="s">
        <v>680</v>
      </c>
      <c r="BW215" s="1">
        <v>0</v>
      </c>
      <c r="BX215" s="6" t="s">
        <v>466</v>
      </c>
    </row>
    <row r="216" spans="1:76">
      <c r="A216" s="1">
        <v>20180928</v>
      </c>
      <c r="B216" s="1">
        <v>487498325</v>
      </c>
      <c r="D216" s="1">
        <v>200502</v>
      </c>
      <c r="E216" s="1">
        <v>1134724803</v>
      </c>
      <c r="G216" s="1">
        <v>197009</v>
      </c>
      <c r="H216" s="1">
        <v>19600</v>
      </c>
      <c r="I216" s="1">
        <v>11.32</v>
      </c>
      <c r="J216" s="1" t="s">
        <v>8</v>
      </c>
      <c r="L216" s="1">
        <v>197009</v>
      </c>
      <c r="M216" s="1">
        <v>19700</v>
      </c>
      <c r="N216" s="1">
        <v>1435</v>
      </c>
      <c r="O216" s="1" t="s">
        <v>11</v>
      </c>
      <c r="Q216" s="1">
        <v>197009</v>
      </c>
      <c r="R216" s="1">
        <v>19750</v>
      </c>
      <c r="S216" s="1">
        <v>98</v>
      </c>
      <c r="T216" s="1" t="s">
        <v>12</v>
      </c>
      <c r="V216" s="1">
        <v>200501</v>
      </c>
      <c r="W216" s="1">
        <v>18200</v>
      </c>
      <c r="X216" s="1">
        <v>97.96</v>
      </c>
      <c r="Y216" s="1" t="s">
        <v>9</v>
      </c>
      <c r="AA216" s="1">
        <v>200501</v>
      </c>
      <c r="AB216" s="1">
        <v>18201</v>
      </c>
      <c r="AC216" s="1">
        <v>4.01</v>
      </c>
      <c r="AD216" s="1" t="s">
        <v>8</v>
      </c>
      <c r="AF216" s="1">
        <v>200501</v>
      </c>
      <c r="AG216" s="1">
        <v>18000</v>
      </c>
      <c r="AH216" s="1">
        <v>86.3</v>
      </c>
      <c r="AI216" s="1" t="s">
        <v>9</v>
      </c>
      <c r="AK216" s="1">
        <v>200501</v>
      </c>
      <c r="AL216" s="1">
        <v>18100</v>
      </c>
      <c r="AM216" s="1">
        <v>0.49</v>
      </c>
      <c r="AN216" s="1" t="s">
        <v>8</v>
      </c>
      <c r="AP216" s="1">
        <v>200412</v>
      </c>
      <c r="AQ216" s="1">
        <v>12300</v>
      </c>
      <c r="AR216" s="1">
        <v>12.44</v>
      </c>
      <c r="AS216" s="1" t="s">
        <v>8</v>
      </c>
      <c r="AU216" s="1">
        <v>200412</v>
      </c>
      <c r="AV216" s="1">
        <v>12500</v>
      </c>
      <c r="AW216" s="1">
        <v>7.19</v>
      </c>
      <c r="AX216" s="1" t="s">
        <v>8</v>
      </c>
      <c r="AZ216" s="1">
        <v>200412</v>
      </c>
      <c r="BA216" s="1">
        <v>12201</v>
      </c>
      <c r="BB216" s="1">
        <v>71593</v>
      </c>
      <c r="BC216" s="1" t="s">
        <v>224</v>
      </c>
      <c r="BE216" s="1">
        <v>200412</v>
      </c>
      <c r="BF216" s="1">
        <v>12401</v>
      </c>
      <c r="BG216" s="1">
        <v>226177</v>
      </c>
      <c r="BH216" s="1" t="s">
        <v>224</v>
      </c>
      <c r="BK216" s="1">
        <v>200502</v>
      </c>
      <c r="BL216" s="1">
        <v>16600</v>
      </c>
      <c r="BM216" s="1">
        <v>1.75</v>
      </c>
      <c r="BN216" s="1" t="s">
        <v>8</v>
      </c>
      <c r="BP216" s="1">
        <v>200412</v>
      </c>
      <c r="BQ216" s="1">
        <v>19400</v>
      </c>
      <c r="BR216" s="1">
        <v>4.09</v>
      </c>
      <c r="BS216" s="1" t="s">
        <v>8</v>
      </c>
      <c r="BV216" s="1" t="s">
        <v>681</v>
      </c>
      <c r="BW216" s="1">
        <v>0</v>
      </c>
      <c r="BX216" s="6" t="s">
        <v>466</v>
      </c>
    </row>
    <row r="217" spans="1:76">
      <c r="A217" s="1">
        <v>20180921</v>
      </c>
      <c r="B217" s="1">
        <v>637050018</v>
      </c>
      <c r="D217" s="1">
        <v>200501</v>
      </c>
      <c r="E217" s="1">
        <v>1171445157</v>
      </c>
      <c r="G217" s="1">
        <v>197006</v>
      </c>
      <c r="H217" s="1">
        <v>19600</v>
      </c>
      <c r="I217" s="1">
        <v>13.14</v>
      </c>
      <c r="J217" s="1" t="s">
        <v>8</v>
      </c>
      <c r="L217" s="1">
        <v>197006</v>
      </c>
      <c r="M217" s="1">
        <v>19700</v>
      </c>
      <c r="N217" s="1">
        <v>1430</v>
      </c>
      <c r="O217" s="1" t="s">
        <v>11</v>
      </c>
      <c r="Q217" s="1">
        <v>197006</v>
      </c>
      <c r="R217" s="1">
        <v>19750</v>
      </c>
      <c r="S217" s="1">
        <v>98</v>
      </c>
      <c r="T217" s="1" t="s">
        <v>12</v>
      </c>
      <c r="V217" s="1">
        <v>200412</v>
      </c>
      <c r="W217" s="1">
        <v>18200</v>
      </c>
      <c r="X217" s="1">
        <v>98.65</v>
      </c>
      <c r="Y217" s="1" t="s">
        <v>9</v>
      </c>
      <c r="AA217" s="1">
        <v>200412</v>
      </c>
      <c r="AB217" s="1">
        <v>18201</v>
      </c>
      <c r="AC217" s="1">
        <v>6.02</v>
      </c>
      <c r="AD217" s="1" t="s">
        <v>8</v>
      </c>
      <c r="AF217" s="1">
        <v>200412</v>
      </c>
      <c r="AG217" s="1">
        <v>18000</v>
      </c>
      <c r="AH217" s="1">
        <v>86.6</v>
      </c>
      <c r="AI217" s="1" t="s">
        <v>9</v>
      </c>
      <c r="AK217" s="1">
        <v>200412</v>
      </c>
      <c r="AL217" s="1">
        <v>18100</v>
      </c>
      <c r="AM217" s="1">
        <v>1.62</v>
      </c>
      <c r="AN217" s="1" t="s">
        <v>8</v>
      </c>
      <c r="AP217" s="1">
        <v>200411</v>
      </c>
      <c r="AQ217" s="1">
        <v>12300</v>
      </c>
      <c r="AR217" s="1">
        <v>13.45</v>
      </c>
      <c r="AS217" s="1" t="s">
        <v>8</v>
      </c>
      <c r="AU217" s="1">
        <v>200411</v>
      </c>
      <c r="AV217" s="1">
        <v>12500</v>
      </c>
      <c r="AW217" s="1">
        <v>6.8</v>
      </c>
      <c r="AX217" s="1" t="s">
        <v>8</v>
      </c>
      <c r="AZ217" s="1">
        <v>200411</v>
      </c>
      <c r="BA217" s="1">
        <v>12201</v>
      </c>
      <c r="BB217" s="1">
        <v>70482</v>
      </c>
      <c r="BC217" s="1" t="s">
        <v>224</v>
      </c>
      <c r="BE217" s="1">
        <v>200411</v>
      </c>
      <c r="BF217" s="1">
        <v>12401</v>
      </c>
      <c r="BG217" s="1">
        <v>224276</v>
      </c>
      <c r="BH217" s="1" t="s">
        <v>224</v>
      </c>
      <c r="BK217" s="1">
        <v>200501</v>
      </c>
      <c r="BL217" s="1">
        <v>16600</v>
      </c>
      <c r="BM217" s="1">
        <v>1.75</v>
      </c>
      <c r="BN217" s="1" t="s">
        <v>8</v>
      </c>
      <c r="BP217" s="1">
        <v>200411</v>
      </c>
      <c r="BQ217" s="1">
        <v>19400</v>
      </c>
      <c r="BR217" s="1">
        <v>4.1399999999999997</v>
      </c>
      <c r="BS217" s="1" t="s">
        <v>8</v>
      </c>
      <c r="BV217" s="1" t="s">
        <v>682</v>
      </c>
      <c r="BW217" s="1">
        <v>0</v>
      </c>
      <c r="BX217" s="6" t="s">
        <v>466</v>
      </c>
    </row>
    <row r="218" spans="1:76">
      <c r="A218" s="1">
        <v>20180914</v>
      </c>
      <c r="B218" s="1">
        <v>656455691</v>
      </c>
      <c r="D218" s="1">
        <v>200412</v>
      </c>
      <c r="E218" s="1">
        <v>1418362265</v>
      </c>
      <c r="G218" s="1">
        <v>197003</v>
      </c>
      <c r="H218" s="1">
        <v>19600</v>
      </c>
      <c r="I218" s="1">
        <v>8.07</v>
      </c>
      <c r="J218" s="1" t="s">
        <v>8</v>
      </c>
      <c r="L218" s="1">
        <v>197003</v>
      </c>
      <c r="M218" s="1">
        <v>19700</v>
      </c>
      <c r="N218" s="1">
        <v>1337</v>
      </c>
      <c r="O218" s="1" t="s">
        <v>11</v>
      </c>
      <c r="Q218" s="1">
        <v>197003</v>
      </c>
      <c r="R218" s="1">
        <v>19750</v>
      </c>
      <c r="S218" s="1">
        <v>93</v>
      </c>
      <c r="T218" s="1" t="s">
        <v>12</v>
      </c>
      <c r="V218" s="1">
        <v>200411</v>
      </c>
      <c r="W218" s="1">
        <v>18200</v>
      </c>
      <c r="X218" s="1">
        <v>100.22</v>
      </c>
      <c r="Y218" s="1" t="s">
        <v>9</v>
      </c>
      <c r="AA218" s="1">
        <v>200411</v>
      </c>
      <c r="AB218" s="1">
        <v>18201</v>
      </c>
      <c r="AC218" s="1">
        <v>8.77</v>
      </c>
      <c r="AD218" s="1" t="s">
        <v>8</v>
      </c>
      <c r="AF218" s="1">
        <v>200411</v>
      </c>
      <c r="AG218" s="1">
        <v>18000</v>
      </c>
      <c r="AH218" s="1">
        <v>86.54</v>
      </c>
      <c r="AI218" s="1" t="s">
        <v>9</v>
      </c>
      <c r="AK218" s="1">
        <v>200411</v>
      </c>
      <c r="AL218" s="1">
        <v>18100</v>
      </c>
      <c r="AM218" s="1">
        <v>1.53</v>
      </c>
      <c r="AN218" s="1" t="s">
        <v>8</v>
      </c>
      <c r="AP218" s="1">
        <v>200410</v>
      </c>
      <c r="AQ218" s="1">
        <v>12300</v>
      </c>
      <c r="AR218" s="1">
        <v>14.81</v>
      </c>
      <c r="AS218" s="1" t="s">
        <v>8</v>
      </c>
      <c r="AU218" s="1">
        <v>200410</v>
      </c>
      <c r="AV218" s="1">
        <v>12500</v>
      </c>
      <c r="AW218" s="1">
        <v>6.81</v>
      </c>
      <c r="AX218" s="1" t="s">
        <v>8</v>
      </c>
      <c r="AZ218" s="1">
        <v>200410</v>
      </c>
      <c r="BA218" s="1">
        <v>12201</v>
      </c>
      <c r="BB218" s="1">
        <v>70387</v>
      </c>
      <c r="BC218" s="1" t="s">
        <v>224</v>
      </c>
      <c r="BE218" s="1">
        <v>200410</v>
      </c>
      <c r="BF218" s="1">
        <v>12401</v>
      </c>
      <c r="BG218" s="1">
        <v>222837</v>
      </c>
      <c r="BH218" s="1" t="s">
        <v>224</v>
      </c>
      <c r="BK218" s="1">
        <v>200412</v>
      </c>
      <c r="BL218" s="1">
        <v>16600</v>
      </c>
      <c r="BM218" s="1">
        <v>1.75</v>
      </c>
      <c r="BN218" s="1" t="s">
        <v>8</v>
      </c>
      <c r="BP218" s="1">
        <v>200410</v>
      </c>
      <c r="BQ218" s="1">
        <v>19400</v>
      </c>
      <c r="BR218" s="1">
        <v>4.3099999999999996</v>
      </c>
      <c r="BS218" s="1" t="s">
        <v>8</v>
      </c>
      <c r="BV218" s="1" t="s">
        <v>683</v>
      </c>
      <c r="BW218" s="1">
        <v>0</v>
      </c>
      <c r="BX218" s="6" t="s">
        <v>466</v>
      </c>
    </row>
    <row r="219" spans="1:76">
      <c r="A219" s="1">
        <v>20180907</v>
      </c>
      <c r="B219" s="1">
        <v>634946207</v>
      </c>
      <c r="D219" s="1">
        <v>200411</v>
      </c>
      <c r="E219" s="1">
        <v>1544094140</v>
      </c>
      <c r="G219" s="1">
        <v>196912</v>
      </c>
      <c r="H219" s="1">
        <v>19600</v>
      </c>
      <c r="I219" s="1">
        <v>7.26</v>
      </c>
      <c r="J219" s="1" t="s">
        <v>8</v>
      </c>
      <c r="L219" s="1">
        <v>196912</v>
      </c>
      <c r="M219" s="1">
        <v>19700</v>
      </c>
      <c r="N219" s="1">
        <v>1367</v>
      </c>
      <c r="O219" s="1" t="s">
        <v>11</v>
      </c>
      <c r="Q219" s="1">
        <v>196912</v>
      </c>
      <c r="R219" s="1">
        <v>19750</v>
      </c>
      <c r="S219" s="1">
        <v>96</v>
      </c>
      <c r="T219" s="1" t="s">
        <v>12</v>
      </c>
      <c r="V219" s="1">
        <v>200410</v>
      </c>
      <c r="W219" s="1">
        <v>18200</v>
      </c>
      <c r="X219" s="1">
        <v>102.31</v>
      </c>
      <c r="Y219" s="1" t="s">
        <v>9</v>
      </c>
      <c r="AA219" s="1">
        <v>200410</v>
      </c>
      <c r="AB219" s="1">
        <v>18201</v>
      </c>
      <c r="AC219" s="1">
        <v>11.85</v>
      </c>
      <c r="AD219" s="1" t="s">
        <v>8</v>
      </c>
      <c r="AF219" s="1">
        <v>200410</v>
      </c>
      <c r="AG219" s="1">
        <v>18000</v>
      </c>
      <c r="AH219" s="1">
        <v>87.66</v>
      </c>
      <c r="AI219" s="1" t="s">
        <v>9</v>
      </c>
      <c r="AK219" s="1">
        <v>200410</v>
      </c>
      <c r="AL219" s="1">
        <v>18100</v>
      </c>
      <c r="AM219" s="1">
        <v>2.38</v>
      </c>
      <c r="AN219" s="1" t="s">
        <v>8</v>
      </c>
      <c r="AP219" s="1">
        <v>200409</v>
      </c>
      <c r="AQ219" s="1">
        <v>12300</v>
      </c>
      <c r="AR219" s="1">
        <v>16.64</v>
      </c>
      <c r="AS219" s="1" t="s">
        <v>8</v>
      </c>
      <c r="AU219" s="1">
        <v>200409</v>
      </c>
      <c r="AV219" s="1">
        <v>12500</v>
      </c>
      <c r="AW219" s="1">
        <v>6.81</v>
      </c>
      <c r="AX219" s="1" t="s">
        <v>8</v>
      </c>
      <c r="AZ219" s="1">
        <v>200409</v>
      </c>
      <c r="BA219" s="1">
        <v>12201</v>
      </c>
      <c r="BB219" s="1">
        <v>70410</v>
      </c>
      <c r="BC219" s="1" t="s">
        <v>224</v>
      </c>
      <c r="BE219" s="1">
        <v>200409</v>
      </c>
      <c r="BF219" s="1">
        <v>12401</v>
      </c>
      <c r="BG219" s="1">
        <v>222568</v>
      </c>
      <c r="BH219" s="1" t="s">
        <v>224</v>
      </c>
      <c r="BK219" s="1">
        <v>200411</v>
      </c>
      <c r="BL219" s="1">
        <v>16600</v>
      </c>
      <c r="BM219" s="1">
        <v>1.625</v>
      </c>
      <c r="BN219" s="1" t="s">
        <v>8</v>
      </c>
      <c r="BP219" s="1">
        <v>200409</v>
      </c>
      <c r="BQ219" s="1">
        <v>19400</v>
      </c>
      <c r="BR219" s="1">
        <v>4.5</v>
      </c>
      <c r="BS219" s="1" t="s">
        <v>8</v>
      </c>
      <c r="BV219" s="1" t="s">
        <v>684</v>
      </c>
      <c r="BW219" s="1">
        <v>0</v>
      </c>
      <c r="BX219" s="6" t="s">
        <v>466</v>
      </c>
    </row>
    <row r="220" spans="1:76">
      <c r="A220" s="1">
        <v>20180831</v>
      </c>
      <c r="B220" s="1">
        <v>594184586</v>
      </c>
      <c r="D220" s="1">
        <v>200410</v>
      </c>
      <c r="E220" s="1">
        <v>1652552106</v>
      </c>
      <c r="G220" s="1">
        <v>196909</v>
      </c>
      <c r="H220" s="1">
        <v>19600</v>
      </c>
      <c r="I220" s="1">
        <v>9.89</v>
      </c>
      <c r="J220" s="1" t="s">
        <v>8</v>
      </c>
      <c r="L220" s="1">
        <v>196909</v>
      </c>
      <c r="M220" s="1">
        <v>19700</v>
      </c>
      <c r="N220" s="1">
        <v>1234</v>
      </c>
      <c r="O220" s="1" t="s">
        <v>11</v>
      </c>
      <c r="Q220" s="1">
        <v>196909</v>
      </c>
      <c r="R220" s="1">
        <v>19750</v>
      </c>
      <c r="S220" s="1">
        <v>87</v>
      </c>
      <c r="T220" s="1" t="s">
        <v>12</v>
      </c>
      <c r="V220" s="1">
        <v>200409</v>
      </c>
      <c r="W220" s="1">
        <v>18200</v>
      </c>
      <c r="X220" s="1">
        <v>101.96</v>
      </c>
      <c r="Y220" s="1" t="s">
        <v>9</v>
      </c>
      <c r="AA220" s="1">
        <v>200409</v>
      </c>
      <c r="AB220" s="1">
        <v>18201</v>
      </c>
      <c r="AC220" s="1">
        <v>11.38</v>
      </c>
      <c r="AD220" s="1" t="s">
        <v>8</v>
      </c>
      <c r="AF220" s="1">
        <v>200409</v>
      </c>
      <c r="AG220" s="1">
        <v>18000</v>
      </c>
      <c r="AH220" s="1">
        <v>87.38</v>
      </c>
      <c r="AI220" s="1" t="s">
        <v>9</v>
      </c>
      <c r="AK220" s="1">
        <v>200409</v>
      </c>
      <c r="AL220" s="1">
        <v>18100</v>
      </c>
      <c r="AM220" s="1">
        <v>2.79</v>
      </c>
      <c r="AN220" s="1" t="s">
        <v>8</v>
      </c>
      <c r="AP220" s="1">
        <v>200408</v>
      </c>
      <c r="AQ220" s="1">
        <v>12300</v>
      </c>
      <c r="AR220" s="1">
        <v>17.559999999999999</v>
      </c>
      <c r="AS220" s="1" t="s">
        <v>8</v>
      </c>
      <c r="AU220" s="1">
        <v>200408</v>
      </c>
      <c r="AV220" s="1">
        <v>12500</v>
      </c>
      <c r="AW220" s="1">
        <v>6.9</v>
      </c>
      <c r="AX220" s="1" t="s">
        <v>8</v>
      </c>
      <c r="AZ220" s="1">
        <v>200408</v>
      </c>
      <c r="BA220" s="1">
        <v>12201</v>
      </c>
      <c r="BB220" s="1">
        <v>69669</v>
      </c>
      <c r="BC220" s="1" t="s">
        <v>224</v>
      </c>
      <c r="BE220" s="1">
        <v>200408</v>
      </c>
      <c r="BF220" s="1">
        <v>12401</v>
      </c>
      <c r="BG220" s="1">
        <v>222224</v>
      </c>
      <c r="BH220" s="1" t="s">
        <v>224</v>
      </c>
      <c r="BK220" s="1">
        <v>200410</v>
      </c>
      <c r="BL220" s="1">
        <v>16600</v>
      </c>
      <c r="BM220" s="1">
        <v>1.625</v>
      </c>
      <c r="BN220" s="1" t="s">
        <v>8</v>
      </c>
      <c r="BP220" s="1">
        <v>200408</v>
      </c>
      <c r="BQ220" s="1">
        <v>19400</v>
      </c>
      <c r="BR220" s="1">
        <v>4.67</v>
      </c>
      <c r="BS220" s="1" t="s">
        <v>8</v>
      </c>
      <c r="BV220" s="1" t="s">
        <v>685</v>
      </c>
      <c r="BW220" s="1">
        <v>0</v>
      </c>
      <c r="BX220" s="6" t="s">
        <v>466</v>
      </c>
    </row>
    <row r="221" spans="1:76">
      <c r="A221" s="1">
        <v>20180824</v>
      </c>
      <c r="B221" s="1">
        <v>526011142</v>
      </c>
      <c r="D221" s="1">
        <v>200409</v>
      </c>
      <c r="E221" s="1">
        <v>1745812203</v>
      </c>
      <c r="G221" s="1">
        <v>196906</v>
      </c>
      <c r="H221" s="1">
        <v>19600</v>
      </c>
      <c r="I221" s="1">
        <v>9.98</v>
      </c>
      <c r="J221" s="1" t="s">
        <v>8</v>
      </c>
      <c r="L221" s="1">
        <v>196906</v>
      </c>
      <c r="M221" s="1">
        <v>19700</v>
      </c>
      <c r="N221" s="1">
        <v>1218</v>
      </c>
      <c r="O221" s="1" t="s">
        <v>11</v>
      </c>
      <c r="Q221" s="1">
        <v>196906</v>
      </c>
      <c r="R221" s="1">
        <v>19750</v>
      </c>
      <c r="S221" s="1">
        <v>87</v>
      </c>
      <c r="T221" s="1" t="s">
        <v>12</v>
      </c>
      <c r="V221" s="1">
        <v>200408</v>
      </c>
      <c r="W221" s="1">
        <v>18200</v>
      </c>
      <c r="X221" s="1">
        <v>101.68</v>
      </c>
      <c r="Y221" s="1" t="s">
        <v>9</v>
      </c>
      <c r="AA221" s="1">
        <v>200408</v>
      </c>
      <c r="AB221" s="1">
        <v>18201</v>
      </c>
      <c r="AC221" s="1">
        <v>10.44</v>
      </c>
      <c r="AD221" s="1" t="s">
        <v>8</v>
      </c>
      <c r="AF221" s="1">
        <v>200408</v>
      </c>
      <c r="AG221" s="1">
        <v>18000</v>
      </c>
      <c r="AH221" s="1">
        <v>86.91</v>
      </c>
      <c r="AI221" s="1" t="s">
        <v>9</v>
      </c>
      <c r="AK221" s="1">
        <v>200408</v>
      </c>
      <c r="AL221" s="1">
        <v>18100</v>
      </c>
      <c r="AM221" s="1">
        <v>2.5499999999999998</v>
      </c>
      <c r="AN221" s="1" t="s">
        <v>8</v>
      </c>
      <c r="AP221" s="1">
        <v>200407</v>
      </c>
      <c r="AQ221" s="1">
        <v>12300</v>
      </c>
      <c r="AR221" s="1">
        <v>19.45</v>
      </c>
      <c r="AS221" s="1" t="s">
        <v>8</v>
      </c>
      <c r="AU221" s="1">
        <v>200407</v>
      </c>
      <c r="AV221" s="1">
        <v>12500</v>
      </c>
      <c r="AW221" s="1">
        <v>7.59</v>
      </c>
      <c r="AX221" s="1" t="s">
        <v>8</v>
      </c>
      <c r="AZ221" s="1">
        <v>200407</v>
      </c>
      <c r="BA221" s="1">
        <v>12201</v>
      </c>
      <c r="BB221" s="1">
        <v>68800</v>
      </c>
      <c r="BC221" s="1" t="s">
        <v>224</v>
      </c>
      <c r="BE221" s="1">
        <v>200407</v>
      </c>
      <c r="BF221" s="1">
        <v>12401</v>
      </c>
      <c r="BG221" s="1">
        <v>221302</v>
      </c>
      <c r="BH221" s="1" t="s">
        <v>224</v>
      </c>
      <c r="BK221" s="1">
        <v>200409</v>
      </c>
      <c r="BL221" s="1">
        <v>16600</v>
      </c>
      <c r="BM221" s="1">
        <v>1.375</v>
      </c>
      <c r="BN221" s="1" t="s">
        <v>8</v>
      </c>
      <c r="BP221" s="1">
        <v>200407</v>
      </c>
      <c r="BQ221" s="1">
        <v>19400</v>
      </c>
      <c r="BR221" s="1">
        <v>4.62</v>
      </c>
      <c r="BS221" s="1" t="s">
        <v>8</v>
      </c>
      <c r="BV221" s="1" t="s">
        <v>686</v>
      </c>
      <c r="BW221" s="1">
        <v>0</v>
      </c>
      <c r="BX221" s="6" t="s">
        <v>466</v>
      </c>
    </row>
    <row r="222" spans="1:76">
      <c r="A222" s="1">
        <v>20180817</v>
      </c>
      <c r="B222" s="1">
        <v>703541846</v>
      </c>
      <c r="D222" s="1">
        <v>200408</v>
      </c>
      <c r="E222" s="1">
        <v>1251305247</v>
      </c>
      <c r="G222" s="1">
        <v>196903</v>
      </c>
      <c r="H222" s="1">
        <v>19600</v>
      </c>
      <c r="I222" s="1">
        <v>11.56</v>
      </c>
      <c r="J222" s="1" t="s">
        <v>8</v>
      </c>
      <c r="L222" s="1">
        <v>196903</v>
      </c>
      <c r="M222" s="1">
        <v>19700</v>
      </c>
      <c r="N222" s="1">
        <v>1198</v>
      </c>
      <c r="O222" s="1" t="s">
        <v>11</v>
      </c>
      <c r="Q222" s="1">
        <v>196903</v>
      </c>
      <c r="R222" s="1">
        <v>19750</v>
      </c>
      <c r="S222" s="1">
        <v>87</v>
      </c>
      <c r="T222" s="1" t="s">
        <v>12</v>
      </c>
      <c r="V222" s="1">
        <v>200407</v>
      </c>
      <c r="W222" s="1">
        <v>18200</v>
      </c>
      <c r="X222" s="1">
        <v>100.16</v>
      </c>
      <c r="Y222" s="1" t="s">
        <v>9</v>
      </c>
      <c r="AA222" s="1">
        <v>200407</v>
      </c>
      <c r="AB222" s="1">
        <v>18201</v>
      </c>
      <c r="AC222" s="1">
        <v>9.3800000000000008</v>
      </c>
      <c r="AD222" s="1" t="s">
        <v>8</v>
      </c>
      <c r="AF222" s="1">
        <v>200407</v>
      </c>
      <c r="AG222" s="1">
        <v>18000</v>
      </c>
      <c r="AH222" s="1">
        <v>87.25</v>
      </c>
      <c r="AI222" s="1" t="s">
        <v>9</v>
      </c>
      <c r="AK222" s="1">
        <v>200407</v>
      </c>
      <c r="AL222" s="1">
        <v>18100</v>
      </c>
      <c r="AM222" s="1">
        <v>3.33</v>
      </c>
      <c r="AN222" s="1" t="s">
        <v>8</v>
      </c>
      <c r="AP222" s="1">
        <v>200406</v>
      </c>
      <c r="AQ222" s="1">
        <v>12300</v>
      </c>
      <c r="AR222" s="1">
        <v>19.260000000000002</v>
      </c>
      <c r="AS222" s="1" t="s">
        <v>8</v>
      </c>
      <c r="AU222" s="1">
        <v>200406</v>
      </c>
      <c r="AV222" s="1">
        <v>12500</v>
      </c>
      <c r="AW222" s="1">
        <v>7.88</v>
      </c>
      <c r="AX222" s="1" t="s">
        <v>8</v>
      </c>
      <c r="AZ222" s="1">
        <v>200406</v>
      </c>
      <c r="BA222" s="1">
        <v>12201</v>
      </c>
      <c r="BB222" s="1">
        <v>67823</v>
      </c>
      <c r="BC222" s="1" t="s">
        <v>224</v>
      </c>
      <c r="BE222" s="1">
        <v>200406</v>
      </c>
      <c r="BF222" s="1">
        <v>12401</v>
      </c>
      <c r="BG222" s="1">
        <v>219759</v>
      </c>
      <c r="BH222" s="1" t="s">
        <v>224</v>
      </c>
      <c r="BK222" s="1">
        <v>200408</v>
      </c>
      <c r="BL222" s="1">
        <v>16600</v>
      </c>
      <c r="BM222" s="1">
        <v>1.375</v>
      </c>
      <c r="BN222" s="1" t="s">
        <v>8</v>
      </c>
      <c r="BP222" s="1">
        <v>200406</v>
      </c>
      <c r="BQ222" s="1">
        <v>19400</v>
      </c>
      <c r="BR222" s="1">
        <v>4.54</v>
      </c>
      <c r="BS222" s="1" t="s">
        <v>8</v>
      </c>
      <c r="BV222" s="1" t="s">
        <v>687</v>
      </c>
      <c r="BW222" s="1">
        <v>0</v>
      </c>
      <c r="BX222" s="6" t="s">
        <v>466</v>
      </c>
    </row>
    <row r="223" spans="1:76">
      <c r="A223" s="1">
        <v>20180810</v>
      </c>
      <c r="B223" s="1">
        <v>632259618</v>
      </c>
      <c r="D223" s="1">
        <v>200407</v>
      </c>
      <c r="E223" s="1">
        <v>1178565993</v>
      </c>
      <c r="G223" s="1">
        <v>196812</v>
      </c>
      <c r="H223" s="1">
        <v>19600</v>
      </c>
      <c r="I223" s="1">
        <v>8.73</v>
      </c>
      <c r="J223" s="1" t="s">
        <v>8</v>
      </c>
      <c r="L223" s="1">
        <v>196812</v>
      </c>
      <c r="M223" s="1">
        <v>19700</v>
      </c>
      <c r="N223" s="1">
        <v>1209</v>
      </c>
      <c r="O223" s="1" t="s">
        <v>11</v>
      </c>
      <c r="Q223" s="1">
        <v>196812</v>
      </c>
      <c r="R223" s="1">
        <v>19750</v>
      </c>
      <c r="S223" s="1">
        <v>88</v>
      </c>
      <c r="T223" s="1" t="s">
        <v>12</v>
      </c>
      <c r="V223" s="1">
        <v>200406</v>
      </c>
      <c r="W223" s="1">
        <v>18200</v>
      </c>
      <c r="X223" s="1">
        <v>98.43</v>
      </c>
      <c r="Y223" s="1" t="s">
        <v>9</v>
      </c>
      <c r="AA223" s="1">
        <v>200406</v>
      </c>
      <c r="AB223" s="1">
        <v>18201</v>
      </c>
      <c r="AC223" s="1">
        <v>7.57</v>
      </c>
      <c r="AD223" s="1" t="s">
        <v>8</v>
      </c>
      <c r="AF223" s="1">
        <v>200406</v>
      </c>
      <c r="AG223" s="1">
        <v>18000</v>
      </c>
      <c r="AH223" s="1">
        <v>86.26</v>
      </c>
      <c r="AI223" s="1" t="s">
        <v>9</v>
      </c>
      <c r="AK223" s="1">
        <v>200406</v>
      </c>
      <c r="AL223" s="1">
        <v>18100</v>
      </c>
      <c r="AM223" s="1">
        <v>1.73</v>
      </c>
      <c r="AN223" s="1" t="s">
        <v>8</v>
      </c>
      <c r="AP223" s="1">
        <v>200405</v>
      </c>
      <c r="AQ223" s="1">
        <v>12300</v>
      </c>
      <c r="AR223" s="1">
        <v>20.73</v>
      </c>
      <c r="AS223" s="1" t="s">
        <v>8</v>
      </c>
      <c r="AU223" s="1">
        <v>200405</v>
      </c>
      <c r="AV223" s="1">
        <v>12500</v>
      </c>
      <c r="AW223" s="1">
        <v>7.72</v>
      </c>
      <c r="AX223" s="1" t="s">
        <v>8</v>
      </c>
      <c r="AZ223" s="1">
        <v>200405</v>
      </c>
      <c r="BA223" s="1">
        <v>12201</v>
      </c>
      <c r="BB223" s="1">
        <v>68614</v>
      </c>
      <c r="BC223" s="1" t="s">
        <v>224</v>
      </c>
      <c r="BE223" s="1">
        <v>200405</v>
      </c>
      <c r="BF223" s="1">
        <v>12401</v>
      </c>
      <c r="BG223" s="1">
        <v>220717</v>
      </c>
      <c r="BH223" s="1" t="s">
        <v>224</v>
      </c>
      <c r="BK223" s="1">
        <v>200407</v>
      </c>
      <c r="BL223" s="1">
        <v>16600</v>
      </c>
      <c r="BM223" s="1">
        <v>1.375</v>
      </c>
      <c r="BN223" s="1" t="s">
        <v>8</v>
      </c>
      <c r="BP223" s="1">
        <v>200405</v>
      </c>
      <c r="BQ223" s="1">
        <v>19400</v>
      </c>
      <c r="BR223" s="1">
        <v>4.41</v>
      </c>
      <c r="BS223" s="1" t="s">
        <v>8</v>
      </c>
      <c r="BV223" s="1" t="s">
        <v>688</v>
      </c>
      <c r="BW223" s="1">
        <v>0</v>
      </c>
      <c r="BX223" s="6" t="s">
        <v>466</v>
      </c>
    </row>
    <row r="224" spans="1:76">
      <c r="A224" s="1">
        <v>20180803</v>
      </c>
      <c r="B224" s="1">
        <v>710858119</v>
      </c>
      <c r="D224" s="1">
        <v>200406</v>
      </c>
      <c r="E224" s="1">
        <v>1475491506</v>
      </c>
      <c r="G224" s="1">
        <v>196809</v>
      </c>
      <c r="H224" s="1">
        <v>19600</v>
      </c>
      <c r="I224" s="1">
        <v>12.88</v>
      </c>
      <c r="J224" s="1" t="s">
        <v>8</v>
      </c>
      <c r="L224" s="1">
        <v>196809</v>
      </c>
      <c r="M224" s="1">
        <v>19700</v>
      </c>
      <c r="N224" s="1">
        <v>1076</v>
      </c>
      <c r="O224" s="1" t="s">
        <v>11</v>
      </c>
      <c r="Q224" s="1">
        <v>196809</v>
      </c>
      <c r="R224" s="1">
        <v>19750</v>
      </c>
      <c r="S224" s="1">
        <v>79</v>
      </c>
      <c r="T224" s="1" t="s">
        <v>12</v>
      </c>
      <c r="V224" s="1">
        <v>200405</v>
      </c>
      <c r="W224" s="1">
        <v>18200</v>
      </c>
      <c r="X224" s="1">
        <v>98.03</v>
      </c>
      <c r="Y224" s="1" t="s">
        <v>9</v>
      </c>
      <c r="AA224" s="1">
        <v>200405</v>
      </c>
      <c r="AB224" s="1">
        <v>18201</v>
      </c>
      <c r="AC224" s="1">
        <v>6.94</v>
      </c>
      <c r="AD224" s="1" t="s">
        <v>8</v>
      </c>
      <c r="AF224" s="1">
        <v>200405</v>
      </c>
      <c r="AG224" s="1">
        <v>18000</v>
      </c>
      <c r="AH224" s="1">
        <v>86.06</v>
      </c>
      <c r="AI224" s="1" t="s">
        <v>9</v>
      </c>
      <c r="AK224" s="1">
        <v>200405</v>
      </c>
      <c r="AL224" s="1">
        <v>18100</v>
      </c>
      <c r="AM224" s="1">
        <v>0.91</v>
      </c>
      <c r="AN224" s="1" t="s">
        <v>8</v>
      </c>
      <c r="AP224" s="1">
        <v>200404</v>
      </c>
      <c r="AQ224" s="1">
        <v>12300</v>
      </c>
      <c r="AR224" s="1">
        <v>24.19</v>
      </c>
      <c r="AS224" s="1" t="s">
        <v>8</v>
      </c>
      <c r="AU224" s="1">
        <v>200404</v>
      </c>
      <c r="AV224" s="1">
        <v>12500</v>
      </c>
      <c r="AW224" s="1">
        <v>8.5399999999999991</v>
      </c>
      <c r="AX224" s="1" t="s">
        <v>8</v>
      </c>
      <c r="AZ224" s="1">
        <v>200404</v>
      </c>
      <c r="BA224" s="1">
        <v>12201</v>
      </c>
      <c r="BB224" s="1">
        <v>68792</v>
      </c>
      <c r="BC224" s="1" t="s">
        <v>224</v>
      </c>
      <c r="BE224" s="1">
        <v>200404</v>
      </c>
      <c r="BF224" s="1">
        <v>12401</v>
      </c>
      <c r="BG224" s="1">
        <v>220512</v>
      </c>
      <c r="BH224" s="1" t="s">
        <v>224</v>
      </c>
      <c r="BK224" s="1">
        <v>200406</v>
      </c>
      <c r="BL224" s="1">
        <v>16600</v>
      </c>
      <c r="BM224" s="1">
        <v>1.375</v>
      </c>
      <c r="BN224" s="1" t="s">
        <v>8</v>
      </c>
      <c r="BP224" s="1">
        <v>200404</v>
      </c>
      <c r="BQ224" s="1">
        <v>19400</v>
      </c>
      <c r="BR224" s="1">
        <v>4.3600000000000003</v>
      </c>
      <c r="BS224" s="1" t="s">
        <v>8</v>
      </c>
      <c r="BV224" s="1" t="s">
        <v>689</v>
      </c>
      <c r="BW224" s="1">
        <v>0</v>
      </c>
      <c r="BX224" s="6" t="s">
        <v>466</v>
      </c>
    </row>
    <row r="225" spans="1:76">
      <c r="A225" s="1">
        <v>20180727</v>
      </c>
      <c r="B225" s="1">
        <v>681226063</v>
      </c>
      <c r="D225" s="1">
        <v>200405</v>
      </c>
      <c r="E225" s="1">
        <v>1881160373</v>
      </c>
      <c r="G225" s="1">
        <v>196806</v>
      </c>
      <c r="H225" s="1">
        <v>19600</v>
      </c>
      <c r="I225" s="1">
        <v>9.02</v>
      </c>
      <c r="J225" s="1" t="s">
        <v>8</v>
      </c>
      <c r="L225" s="1">
        <v>196806</v>
      </c>
      <c r="M225" s="1">
        <v>19700</v>
      </c>
      <c r="N225" s="1">
        <v>1040</v>
      </c>
      <c r="O225" s="1" t="s">
        <v>11</v>
      </c>
      <c r="Q225" s="1">
        <v>196806</v>
      </c>
      <c r="R225" s="1">
        <v>19750</v>
      </c>
      <c r="S225" s="1">
        <v>77</v>
      </c>
      <c r="T225" s="1" t="s">
        <v>12</v>
      </c>
      <c r="V225" s="1">
        <v>200404</v>
      </c>
      <c r="W225" s="1">
        <v>18200</v>
      </c>
      <c r="X225" s="1">
        <v>97.1</v>
      </c>
      <c r="Y225" s="1" t="s">
        <v>9</v>
      </c>
      <c r="AA225" s="1">
        <v>200404</v>
      </c>
      <c r="AB225" s="1">
        <v>18201</v>
      </c>
      <c r="AC225" s="1">
        <v>4.8899999999999997</v>
      </c>
      <c r="AD225" s="1" t="s">
        <v>8</v>
      </c>
      <c r="AF225" s="1">
        <v>200404</v>
      </c>
      <c r="AG225" s="1">
        <v>18000</v>
      </c>
      <c r="AH225" s="1">
        <v>86.14</v>
      </c>
      <c r="AI225" s="1" t="s">
        <v>9</v>
      </c>
      <c r="AK225" s="1">
        <v>200404</v>
      </c>
      <c r="AL225" s="1">
        <v>18100</v>
      </c>
      <c r="AM225" s="1">
        <v>0.95</v>
      </c>
      <c r="AN225" s="1" t="s">
        <v>8</v>
      </c>
      <c r="AP225" s="1">
        <v>200403</v>
      </c>
      <c r="AQ225" s="1">
        <v>12300</v>
      </c>
      <c r="AR225" s="1">
        <v>24.89</v>
      </c>
      <c r="AS225" s="1" t="s">
        <v>8</v>
      </c>
      <c r="AU225" s="1">
        <v>200403</v>
      </c>
      <c r="AV225" s="1">
        <v>12500</v>
      </c>
      <c r="AW225" s="1">
        <v>8.19</v>
      </c>
      <c r="AX225" s="1" t="s">
        <v>8</v>
      </c>
      <c r="AZ225" s="1">
        <v>200403</v>
      </c>
      <c r="BA225" s="1">
        <v>12201</v>
      </c>
      <c r="BB225" s="1">
        <v>68134</v>
      </c>
      <c r="BC225" s="1" t="s">
        <v>224</v>
      </c>
      <c r="BE225" s="1">
        <v>200403</v>
      </c>
      <c r="BF225" s="1">
        <v>12401</v>
      </c>
      <c r="BG225" s="1">
        <v>219536</v>
      </c>
      <c r="BH225" s="1" t="s">
        <v>224</v>
      </c>
      <c r="BK225" s="1">
        <v>200405</v>
      </c>
      <c r="BL225" s="1">
        <v>16600</v>
      </c>
      <c r="BM225" s="1">
        <v>1.375</v>
      </c>
      <c r="BN225" s="1" t="s">
        <v>8</v>
      </c>
      <c r="BP225" s="1">
        <v>200403</v>
      </c>
      <c r="BQ225" s="1">
        <v>19400</v>
      </c>
      <c r="BR225" s="1">
        <v>4.45</v>
      </c>
      <c r="BS225" s="1" t="s">
        <v>8</v>
      </c>
      <c r="BV225" s="1" t="s">
        <v>690</v>
      </c>
      <c r="BW225" s="1">
        <v>0</v>
      </c>
      <c r="BX225" s="6" t="s">
        <v>466</v>
      </c>
    </row>
    <row r="226" spans="1:76">
      <c r="A226" s="1">
        <v>20180720</v>
      </c>
      <c r="B226" s="1">
        <v>740196563</v>
      </c>
      <c r="D226" s="1">
        <v>200404</v>
      </c>
      <c r="E226" s="1">
        <v>3200208925</v>
      </c>
      <c r="G226" s="1">
        <v>196803</v>
      </c>
      <c r="H226" s="1">
        <v>19600</v>
      </c>
      <c r="I226" s="1">
        <v>8.44</v>
      </c>
      <c r="J226" s="1" t="s">
        <v>8</v>
      </c>
      <c r="L226" s="1">
        <v>196803</v>
      </c>
      <c r="M226" s="1">
        <v>19700</v>
      </c>
      <c r="N226" s="1">
        <v>1000</v>
      </c>
      <c r="O226" s="1" t="s">
        <v>11</v>
      </c>
      <c r="Q226" s="1">
        <v>196803</v>
      </c>
      <c r="R226" s="1">
        <v>19750</v>
      </c>
      <c r="S226" s="1">
        <v>75</v>
      </c>
      <c r="T226" s="1" t="s">
        <v>12</v>
      </c>
      <c r="V226" s="1">
        <v>200403</v>
      </c>
      <c r="W226" s="1">
        <v>18200</v>
      </c>
      <c r="X226" s="1">
        <v>96.54</v>
      </c>
      <c r="Y226" s="1" t="s">
        <v>9</v>
      </c>
      <c r="AA226" s="1">
        <v>200403</v>
      </c>
      <c r="AB226" s="1">
        <v>18201</v>
      </c>
      <c r="AC226" s="1">
        <v>2.72</v>
      </c>
      <c r="AD226" s="1" t="s">
        <v>8</v>
      </c>
      <c r="AF226" s="1">
        <v>200403</v>
      </c>
      <c r="AG226" s="1">
        <v>18000</v>
      </c>
      <c r="AH226" s="1">
        <v>85.16</v>
      </c>
      <c r="AI226" s="1" t="s">
        <v>9</v>
      </c>
      <c r="AK226" s="1">
        <v>200403</v>
      </c>
      <c r="AL226" s="1">
        <v>18100</v>
      </c>
      <c r="AM226" s="1">
        <v>0.89</v>
      </c>
      <c r="AN226" s="1" t="s">
        <v>8</v>
      </c>
      <c r="AP226" s="1">
        <v>200402</v>
      </c>
      <c r="AQ226" s="1">
        <v>12300</v>
      </c>
      <c r="AR226" s="1">
        <v>22.27</v>
      </c>
      <c r="AS226" s="1" t="s">
        <v>8</v>
      </c>
      <c r="AU226" s="1">
        <v>200402</v>
      </c>
      <c r="AV226" s="1">
        <v>12500</v>
      </c>
      <c r="AW226" s="1">
        <v>7.07</v>
      </c>
      <c r="AX226" s="1" t="s">
        <v>8</v>
      </c>
      <c r="AZ226" s="1">
        <v>200402</v>
      </c>
      <c r="BA226" s="1">
        <v>12201</v>
      </c>
      <c r="BB226" s="1">
        <v>67466</v>
      </c>
      <c r="BC226" s="1" t="s">
        <v>224</v>
      </c>
      <c r="BE226" s="1">
        <v>200402</v>
      </c>
      <c r="BF226" s="1">
        <v>12401</v>
      </c>
      <c r="BG226" s="1">
        <v>218302</v>
      </c>
      <c r="BH226" s="1" t="s">
        <v>224</v>
      </c>
      <c r="BK226" s="1">
        <v>200404</v>
      </c>
      <c r="BL226" s="1">
        <v>16600</v>
      </c>
      <c r="BM226" s="1">
        <v>1.375</v>
      </c>
      <c r="BN226" s="1" t="s">
        <v>8</v>
      </c>
      <c r="BP226" s="1">
        <v>200402</v>
      </c>
      <c r="BQ226" s="1">
        <v>19400</v>
      </c>
      <c r="BR226" s="1">
        <v>4.6100000000000003</v>
      </c>
      <c r="BS226" s="1" t="s">
        <v>8</v>
      </c>
      <c r="BV226" s="1" t="s">
        <v>691</v>
      </c>
      <c r="BW226" s="1">
        <v>0</v>
      </c>
      <c r="BX226" s="6" t="s">
        <v>466</v>
      </c>
    </row>
    <row r="227" spans="1:76">
      <c r="A227" s="1">
        <v>20180713</v>
      </c>
      <c r="B227" s="1">
        <v>677330760</v>
      </c>
      <c r="D227" s="1">
        <v>200403</v>
      </c>
      <c r="E227" s="1">
        <v>3774346855</v>
      </c>
      <c r="G227" s="1">
        <v>196712</v>
      </c>
      <c r="H227" s="1">
        <v>19600</v>
      </c>
      <c r="I227" s="1">
        <v>12.67</v>
      </c>
      <c r="J227" s="1" t="s">
        <v>8</v>
      </c>
      <c r="L227" s="1">
        <v>196712</v>
      </c>
      <c r="M227" s="1">
        <v>19700</v>
      </c>
      <c r="N227" s="1">
        <v>1034</v>
      </c>
      <c r="O227" s="1" t="s">
        <v>11</v>
      </c>
      <c r="Q227" s="1">
        <v>196712</v>
      </c>
      <c r="R227" s="1">
        <v>19750</v>
      </c>
      <c r="S227" s="1">
        <v>78</v>
      </c>
      <c r="T227" s="1" t="s">
        <v>12</v>
      </c>
      <c r="V227" s="1">
        <v>200402</v>
      </c>
      <c r="W227" s="1">
        <v>18200</v>
      </c>
      <c r="X227" s="1">
        <v>95.23</v>
      </c>
      <c r="Y227" s="1" t="s">
        <v>9</v>
      </c>
      <c r="AA227" s="1">
        <v>200402</v>
      </c>
      <c r="AB227" s="1">
        <v>18201</v>
      </c>
      <c r="AC227" s="1">
        <v>2.21</v>
      </c>
      <c r="AD227" s="1" t="s">
        <v>8</v>
      </c>
      <c r="AF227" s="1">
        <v>200402</v>
      </c>
      <c r="AG227" s="1">
        <v>18000</v>
      </c>
      <c r="AH227" s="1">
        <v>85.22</v>
      </c>
      <c r="AI227" s="1" t="s">
        <v>9</v>
      </c>
      <c r="AK227" s="1">
        <v>200402</v>
      </c>
      <c r="AL227" s="1">
        <v>18100</v>
      </c>
      <c r="AM227" s="1">
        <v>0.64</v>
      </c>
      <c r="AN227" s="1" t="s">
        <v>8</v>
      </c>
      <c r="AP227" s="1">
        <v>200401</v>
      </c>
      <c r="AQ227" s="1">
        <v>12300</v>
      </c>
      <c r="AR227" s="1">
        <v>17.989999999999998</v>
      </c>
      <c r="AS227" s="1" t="s">
        <v>8</v>
      </c>
      <c r="AU227" s="1">
        <v>200401</v>
      </c>
      <c r="AV227" s="1">
        <v>12500</v>
      </c>
      <c r="AW227" s="1">
        <v>5.9</v>
      </c>
      <c r="AX227" s="1" t="s">
        <v>8</v>
      </c>
      <c r="AZ227" s="1">
        <v>200401</v>
      </c>
      <c r="BA227" s="1">
        <v>12201</v>
      </c>
      <c r="BB227" s="1">
        <v>66482</v>
      </c>
      <c r="BC227" s="1" t="s">
        <v>224</v>
      </c>
      <c r="BE227" s="1">
        <v>200401</v>
      </c>
      <c r="BF227" s="1">
        <v>12401</v>
      </c>
      <c r="BG227" s="1">
        <v>215846</v>
      </c>
      <c r="BH227" s="1" t="s">
        <v>224</v>
      </c>
      <c r="BK227" s="1">
        <v>200403</v>
      </c>
      <c r="BL227" s="1">
        <v>16600</v>
      </c>
      <c r="BM227" s="1">
        <v>1.375</v>
      </c>
      <c r="BN227" s="1" t="s">
        <v>8</v>
      </c>
      <c r="BP227" s="1">
        <v>200401</v>
      </c>
      <c r="BQ227" s="1">
        <v>19400</v>
      </c>
      <c r="BR227" s="1">
        <v>4.53</v>
      </c>
      <c r="BS227" s="1" t="s">
        <v>8</v>
      </c>
      <c r="BV227" s="1" t="s">
        <v>692</v>
      </c>
      <c r="BW227" s="1">
        <v>0</v>
      </c>
      <c r="BX227" s="6" t="s">
        <v>466</v>
      </c>
    </row>
    <row r="228" spans="1:76">
      <c r="A228" s="1">
        <v>20180706</v>
      </c>
      <c r="B228" s="1">
        <v>735414176</v>
      </c>
      <c r="D228" s="1">
        <v>200402</v>
      </c>
      <c r="E228" s="1">
        <v>3209687903</v>
      </c>
      <c r="G228" s="1">
        <v>196709</v>
      </c>
      <c r="H228" s="1">
        <v>19600</v>
      </c>
      <c r="I228" s="1">
        <v>8.9499999999999993</v>
      </c>
      <c r="J228" s="1" t="s">
        <v>8</v>
      </c>
      <c r="L228" s="1">
        <v>196709</v>
      </c>
      <c r="M228" s="1">
        <v>19700</v>
      </c>
      <c r="N228" s="1">
        <v>901</v>
      </c>
      <c r="O228" s="1" t="s">
        <v>11</v>
      </c>
      <c r="Q228" s="1">
        <v>196709</v>
      </c>
      <c r="R228" s="1">
        <v>19750</v>
      </c>
      <c r="S228" s="1">
        <v>68</v>
      </c>
      <c r="T228" s="1" t="s">
        <v>12</v>
      </c>
      <c r="V228" s="1">
        <v>200401</v>
      </c>
      <c r="W228" s="1">
        <v>18200</v>
      </c>
      <c r="X228" s="1">
        <v>94.18</v>
      </c>
      <c r="Y228" s="1" t="s">
        <v>9</v>
      </c>
      <c r="AA228" s="1">
        <v>200401</v>
      </c>
      <c r="AB228" s="1">
        <v>18201</v>
      </c>
      <c r="AC228" s="1">
        <v>2.46</v>
      </c>
      <c r="AD228" s="1" t="s">
        <v>8</v>
      </c>
      <c r="AF228" s="1">
        <v>200401</v>
      </c>
      <c r="AG228" s="1">
        <v>18000</v>
      </c>
      <c r="AH228" s="1">
        <v>85.88</v>
      </c>
      <c r="AI228" s="1" t="s">
        <v>9</v>
      </c>
      <c r="AK228" s="1">
        <v>200401</v>
      </c>
      <c r="AL228" s="1">
        <v>18100</v>
      </c>
      <c r="AM228" s="1">
        <v>0.01</v>
      </c>
      <c r="AN228" s="1" t="s">
        <v>8</v>
      </c>
      <c r="AP228" s="1">
        <v>200312</v>
      </c>
      <c r="AQ228" s="1">
        <v>12300</v>
      </c>
      <c r="AR228" s="1">
        <v>19.32</v>
      </c>
      <c r="AS228" s="1" t="s">
        <v>8</v>
      </c>
      <c r="AU228" s="1">
        <v>200312</v>
      </c>
      <c r="AV228" s="1">
        <v>12500</v>
      </c>
      <c r="AW228" s="1">
        <v>5.68</v>
      </c>
      <c r="AX228" s="1" t="s">
        <v>8</v>
      </c>
      <c r="AZ228" s="1">
        <v>200312</v>
      </c>
      <c r="BA228" s="1">
        <v>12201</v>
      </c>
      <c r="BB228" s="1">
        <v>62608</v>
      </c>
      <c r="BC228" s="1" t="s">
        <v>224</v>
      </c>
      <c r="BE228" s="1">
        <v>200312</v>
      </c>
      <c r="BF228" s="1">
        <v>12401</v>
      </c>
      <c r="BG228" s="1">
        <v>211073</v>
      </c>
      <c r="BH228" s="1" t="s">
        <v>224</v>
      </c>
      <c r="BK228" s="1">
        <v>200402</v>
      </c>
      <c r="BL228" s="1">
        <v>16600</v>
      </c>
      <c r="BM228" s="1">
        <v>1.375</v>
      </c>
      <c r="BN228" s="1" t="s">
        <v>8</v>
      </c>
      <c r="BP228" s="1">
        <v>200312</v>
      </c>
      <c r="BQ228" s="1">
        <v>19400</v>
      </c>
      <c r="BR228" s="1">
        <v>4.58</v>
      </c>
      <c r="BS228" s="1" t="s">
        <v>8</v>
      </c>
      <c r="BV228" s="1" t="s">
        <v>693</v>
      </c>
      <c r="BW228" s="1">
        <v>0</v>
      </c>
      <c r="BX228" s="6" t="s">
        <v>466</v>
      </c>
    </row>
    <row r="229" spans="1:76">
      <c r="A229" s="1">
        <v>20180629</v>
      </c>
      <c r="B229" s="1">
        <v>693735144</v>
      </c>
      <c r="D229" s="1">
        <v>200401</v>
      </c>
      <c r="E229" s="1">
        <v>1846216140</v>
      </c>
      <c r="G229" s="1">
        <v>196706</v>
      </c>
      <c r="H229" s="1">
        <v>19600</v>
      </c>
      <c r="I229" s="1">
        <v>10.49</v>
      </c>
      <c r="J229" s="1" t="s">
        <v>8</v>
      </c>
      <c r="L229" s="1">
        <v>196706</v>
      </c>
      <c r="M229" s="1">
        <v>19700</v>
      </c>
      <c r="N229" s="1">
        <v>892</v>
      </c>
      <c r="O229" s="1" t="s">
        <v>11</v>
      </c>
      <c r="Q229" s="1">
        <v>196706</v>
      </c>
      <c r="R229" s="1">
        <v>19750</v>
      </c>
      <c r="S229" s="1">
        <v>68</v>
      </c>
      <c r="T229" s="1" t="s">
        <v>12</v>
      </c>
      <c r="V229" s="1">
        <v>200312</v>
      </c>
      <c r="W229" s="1">
        <v>18200</v>
      </c>
      <c r="X229" s="1">
        <v>93.05</v>
      </c>
      <c r="Y229" s="1" t="s">
        <v>9</v>
      </c>
      <c r="AA229" s="1">
        <v>200312</v>
      </c>
      <c r="AB229" s="1">
        <v>18201</v>
      </c>
      <c r="AC229" s="1">
        <v>1.57</v>
      </c>
      <c r="AD229" s="1" t="s">
        <v>8</v>
      </c>
      <c r="AF229" s="1">
        <v>200312</v>
      </c>
      <c r="AG229" s="1">
        <v>18000</v>
      </c>
      <c r="AH229" s="1">
        <v>85.22</v>
      </c>
      <c r="AI229" s="1" t="s">
        <v>9</v>
      </c>
      <c r="AK229" s="1">
        <v>200312</v>
      </c>
      <c r="AL229" s="1">
        <v>18100</v>
      </c>
      <c r="AM229" s="1">
        <v>-0.06</v>
      </c>
      <c r="AN229" s="1" t="s">
        <v>8</v>
      </c>
      <c r="AP229" s="1">
        <v>200311</v>
      </c>
      <c r="AQ229" s="1">
        <v>12300</v>
      </c>
      <c r="AR229" s="1">
        <v>18.34</v>
      </c>
      <c r="AS229" s="1" t="s">
        <v>8</v>
      </c>
      <c r="AU229" s="1">
        <v>200311</v>
      </c>
      <c r="AV229" s="1">
        <v>12500</v>
      </c>
      <c r="AW229" s="1">
        <v>5.29</v>
      </c>
      <c r="AX229" s="1" t="s">
        <v>8</v>
      </c>
      <c r="AZ229" s="1">
        <v>200311</v>
      </c>
      <c r="BA229" s="1">
        <v>12201</v>
      </c>
      <c r="BB229" s="1">
        <v>61881</v>
      </c>
      <c r="BC229" s="1" t="s">
        <v>224</v>
      </c>
      <c r="BE229" s="1">
        <v>200311</v>
      </c>
      <c r="BF229" s="1">
        <v>12401</v>
      </c>
      <c r="BG229" s="1">
        <v>209954</v>
      </c>
      <c r="BH229" s="1" t="s">
        <v>224</v>
      </c>
      <c r="BK229" s="1">
        <v>200401</v>
      </c>
      <c r="BL229" s="1">
        <v>16600</v>
      </c>
      <c r="BM229" s="1">
        <v>1.375</v>
      </c>
      <c r="BN229" s="1" t="s">
        <v>8</v>
      </c>
      <c r="BP229" s="1">
        <v>200311</v>
      </c>
      <c r="BQ229" s="1">
        <v>19400</v>
      </c>
      <c r="BR229" s="1">
        <v>4.71</v>
      </c>
      <c r="BS229" s="1" t="s">
        <v>8</v>
      </c>
      <c r="BV229" s="1" t="s">
        <v>694</v>
      </c>
      <c r="BW229" s="1">
        <v>0</v>
      </c>
      <c r="BX229" s="6" t="s">
        <v>466</v>
      </c>
    </row>
    <row r="230" spans="1:76">
      <c r="A230" s="1">
        <v>20180622</v>
      </c>
      <c r="B230" s="1">
        <v>642948419</v>
      </c>
      <c r="D230" s="1">
        <v>200312</v>
      </c>
      <c r="E230" s="1">
        <v>1445284257</v>
      </c>
      <c r="G230" s="1">
        <v>196703</v>
      </c>
      <c r="H230" s="1">
        <v>19600</v>
      </c>
      <c r="I230" s="1">
        <v>12.3</v>
      </c>
      <c r="J230" s="1" t="s">
        <v>8</v>
      </c>
      <c r="L230" s="1">
        <v>196703</v>
      </c>
      <c r="M230" s="1">
        <v>19700</v>
      </c>
      <c r="N230" s="1">
        <v>882</v>
      </c>
      <c r="O230" s="1" t="s">
        <v>11</v>
      </c>
      <c r="Q230" s="1">
        <v>196703</v>
      </c>
      <c r="R230" s="1">
        <v>19750</v>
      </c>
      <c r="S230" s="1">
        <v>67</v>
      </c>
      <c r="T230" s="1" t="s">
        <v>12</v>
      </c>
      <c r="V230" s="1">
        <v>200311</v>
      </c>
      <c r="W230" s="1">
        <v>18200</v>
      </c>
      <c r="X230" s="1">
        <v>92.14</v>
      </c>
      <c r="Y230" s="1" t="s">
        <v>9</v>
      </c>
      <c r="AA230" s="1">
        <v>200311</v>
      </c>
      <c r="AB230" s="1">
        <v>18201</v>
      </c>
      <c r="AC230" s="1">
        <v>1.17</v>
      </c>
      <c r="AD230" s="1" t="s">
        <v>8</v>
      </c>
      <c r="AF230" s="1">
        <v>200311</v>
      </c>
      <c r="AG230" s="1">
        <v>18000</v>
      </c>
      <c r="AH230" s="1">
        <v>85.24</v>
      </c>
      <c r="AI230" s="1" t="s">
        <v>9</v>
      </c>
      <c r="AK230" s="1">
        <v>200311</v>
      </c>
      <c r="AL230" s="1">
        <v>18100</v>
      </c>
      <c r="AM230" s="1">
        <v>-0.47</v>
      </c>
      <c r="AN230" s="1" t="s">
        <v>8</v>
      </c>
      <c r="AP230" s="1">
        <v>200310</v>
      </c>
      <c r="AQ230" s="1">
        <v>12300</v>
      </c>
      <c r="AR230" s="1">
        <v>18.71</v>
      </c>
      <c r="AS230" s="1" t="s">
        <v>8</v>
      </c>
      <c r="AU230" s="1">
        <v>200310</v>
      </c>
      <c r="AV230" s="1">
        <v>12500</v>
      </c>
      <c r="AW230" s="1">
        <v>5.53</v>
      </c>
      <c r="AX230" s="1" t="s">
        <v>8</v>
      </c>
      <c r="AZ230" s="1">
        <v>200310</v>
      </c>
      <c r="BA230" s="1">
        <v>12201</v>
      </c>
      <c r="BB230" s="1">
        <v>61363</v>
      </c>
      <c r="BC230" s="1" t="s">
        <v>224</v>
      </c>
      <c r="BE230" s="1">
        <v>200310</v>
      </c>
      <c r="BF230" s="1">
        <v>12401</v>
      </c>
      <c r="BG230" s="1">
        <v>209048</v>
      </c>
      <c r="BH230" s="1" t="s">
        <v>224</v>
      </c>
      <c r="BK230" s="1">
        <v>200312</v>
      </c>
      <c r="BL230" s="1">
        <v>16600</v>
      </c>
      <c r="BM230" s="1">
        <v>1.375</v>
      </c>
      <c r="BN230" s="1" t="s">
        <v>8</v>
      </c>
      <c r="BP230" s="1">
        <v>200310</v>
      </c>
      <c r="BQ230" s="1">
        <v>19400</v>
      </c>
      <c r="BR230" s="1">
        <v>4.92</v>
      </c>
      <c r="BS230" s="1" t="s">
        <v>8</v>
      </c>
      <c r="BV230" s="1" t="s">
        <v>695</v>
      </c>
      <c r="BW230" s="1">
        <v>0</v>
      </c>
      <c r="BX230" s="6" t="s">
        <v>466</v>
      </c>
    </row>
    <row r="231" spans="1:76">
      <c r="A231" s="1">
        <v>20180615</v>
      </c>
      <c r="B231" s="1">
        <v>878998527</v>
      </c>
      <c r="D231" s="1">
        <v>200311</v>
      </c>
      <c r="E231" s="1">
        <v>1697104017</v>
      </c>
      <c r="G231" s="1">
        <v>196612</v>
      </c>
      <c r="H231" s="1">
        <v>19600</v>
      </c>
      <c r="I231" s="1">
        <v>9.0299999999999994</v>
      </c>
      <c r="J231" s="1" t="s">
        <v>8</v>
      </c>
      <c r="L231" s="1">
        <v>196612</v>
      </c>
      <c r="M231" s="1">
        <v>19700</v>
      </c>
      <c r="N231" s="1">
        <v>890</v>
      </c>
      <c r="O231" s="1" t="s">
        <v>11</v>
      </c>
      <c r="Q231" s="1">
        <v>196612</v>
      </c>
      <c r="R231" s="1">
        <v>19750</v>
      </c>
      <c r="S231" s="1">
        <v>68</v>
      </c>
      <c r="T231" s="1" t="s">
        <v>12</v>
      </c>
      <c r="V231" s="1">
        <v>200310</v>
      </c>
      <c r="W231" s="1">
        <v>18200</v>
      </c>
      <c r="X231" s="1">
        <v>91.47</v>
      </c>
      <c r="Y231" s="1" t="s">
        <v>9</v>
      </c>
      <c r="AA231" s="1">
        <v>200310</v>
      </c>
      <c r="AB231" s="1">
        <v>18201</v>
      </c>
      <c r="AC231" s="1">
        <v>0</v>
      </c>
      <c r="AD231" s="1" t="s">
        <v>8</v>
      </c>
      <c r="AF231" s="1">
        <v>200310</v>
      </c>
      <c r="AG231" s="1">
        <v>18000</v>
      </c>
      <c r="AH231" s="1">
        <v>85.62</v>
      </c>
      <c r="AI231" s="1" t="s">
        <v>9</v>
      </c>
      <c r="AK231" s="1">
        <v>200310</v>
      </c>
      <c r="AL231" s="1">
        <v>18100</v>
      </c>
      <c r="AM231" s="1">
        <v>-0.06</v>
      </c>
      <c r="AN231" s="1" t="s">
        <v>8</v>
      </c>
      <c r="AP231" s="1">
        <v>200309</v>
      </c>
      <c r="AQ231" s="1">
        <v>12300</v>
      </c>
      <c r="AR231" s="1">
        <v>17.78</v>
      </c>
      <c r="AS231" s="1" t="s">
        <v>8</v>
      </c>
      <c r="AU231" s="1">
        <v>200309</v>
      </c>
      <c r="AV231" s="1">
        <v>12500</v>
      </c>
      <c r="AW231" s="1">
        <v>5.14</v>
      </c>
      <c r="AX231" s="1" t="s">
        <v>8</v>
      </c>
      <c r="AZ231" s="1">
        <v>200309</v>
      </c>
      <c r="BA231" s="1">
        <v>12201</v>
      </c>
      <c r="BB231" s="1">
        <v>60279</v>
      </c>
      <c r="BC231" s="1" t="s">
        <v>224</v>
      </c>
      <c r="BE231" s="1">
        <v>200309</v>
      </c>
      <c r="BF231" s="1">
        <v>12401</v>
      </c>
      <c r="BG231" s="1">
        <v>208183</v>
      </c>
      <c r="BH231" s="1" t="s">
        <v>224</v>
      </c>
      <c r="BK231" s="1">
        <v>200311</v>
      </c>
      <c r="BL231" s="1">
        <v>16600</v>
      </c>
      <c r="BM231" s="1">
        <v>1.375</v>
      </c>
      <c r="BN231" s="1" t="s">
        <v>8</v>
      </c>
      <c r="BP231" s="1">
        <v>200309</v>
      </c>
      <c r="BQ231" s="1">
        <v>19400</v>
      </c>
      <c r="BR231" s="1">
        <v>5.05</v>
      </c>
      <c r="BS231" s="1" t="s">
        <v>8</v>
      </c>
      <c r="BV231" s="1" t="s">
        <v>696</v>
      </c>
      <c r="BW231" s="1">
        <v>0</v>
      </c>
      <c r="BX231" s="6" t="s">
        <v>466</v>
      </c>
    </row>
    <row r="232" spans="1:76">
      <c r="A232" s="1">
        <v>20180608</v>
      </c>
      <c r="B232" s="1">
        <v>848239149</v>
      </c>
      <c r="D232" s="1">
        <v>200310</v>
      </c>
      <c r="E232" s="1">
        <v>2301323640</v>
      </c>
      <c r="G232" s="1">
        <v>196609</v>
      </c>
      <c r="H232" s="1">
        <v>19600</v>
      </c>
      <c r="I232" s="1">
        <v>13.3</v>
      </c>
      <c r="J232" s="1" t="s">
        <v>8</v>
      </c>
      <c r="L232" s="1">
        <v>196609</v>
      </c>
      <c r="M232" s="1">
        <v>19700</v>
      </c>
      <c r="N232" s="1">
        <v>773</v>
      </c>
      <c r="O232" s="1" t="s">
        <v>11</v>
      </c>
      <c r="Q232" s="1">
        <v>196609</v>
      </c>
      <c r="R232" s="1">
        <v>19750</v>
      </c>
      <c r="S232" s="1">
        <v>60</v>
      </c>
      <c r="T232" s="1" t="s">
        <v>12</v>
      </c>
      <c r="V232" s="1">
        <v>200309</v>
      </c>
      <c r="W232" s="1">
        <v>18200</v>
      </c>
      <c r="X232" s="1">
        <v>91.54</v>
      </c>
      <c r="Y232" s="1" t="s">
        <v>9</v>
      </c>
      <c r="AA232" s="1">
        <v>200309</v>
      </c>
      <c r="AB232" s="1">
        <v>18201</v>
      </c>
      <c r="AC232" s="1">
        <v>0.66</v>
      </c>
      <c r="AD232" s="1" t="s">
        <v>8</v>
      </c>
      <c r="AF232" s="1">
        <v>200309</v>
      </c>
      <c r="AG232" s="1">
        <v>18000</v>
      </c>
      <c r="AH232" s="1">
        <v>85.01</v>
      </c>
      <c r="AI232" s="1" t="s">
        <v>9</v>
      </c>
      <c r="AK232" s="1">
        <v>200309</v>
      </c>
      <c r="AL232" s="1">
        <v>18100</v>
      </c>
      <c r="AM232" s="1">
        <v>-0.21</v>
      </c>
      <c r="AN232" s="1" t="s">
        <v>8</v>
      </c>
      <c r="AP232" s="1">
        <v>200308</v>
      </c>
      <c r="AQ232" s="1">
        <v>12300</v>
      </c>
      <c r="AR232" s="1">
        <v>14.31</v>
      </c>
      <c r="AS232" s="1" t="s">
        <v>8</v>
      </c>
      <c r="AU232" s="1">
        <v>200308</v>
      </c>
      <c r="AV232" s="1">
        <v>12500</v>
      </c>
      <c r="AW232" s="1">
        <v>4.51</v>
      </c>
      <c r="AX232" s="1" t="s">
        <v>8</v>
      </c>
      <c r="AZ232" s="1">
        <v>200308</v>
      </c>
      <c r="BA232" s="1">
        <v>12201</v>
      </c>
      <c r="BB232" s="1">
        <v>59022</v>
      </c>
      <c r="BC232" s="1" t="s">
        <v>224</v>
      </c>
      <c r="BE232" s="1">
        <v>200308</v>
      </c>
      <c r="BF232" s="1">
        <v>12401</v>
      </c>
      <c r="BG232" s="1">
        <v>207415</v>
      </c>
      <c r="BH232" s="1" t="s">
        <v>224</v>
      </c>
      <c r="BK232" s="1">
        <v>200310</v>
      </c>
      <c r="BL232" s="1">
        <v>16600</v>
      </c>
      <c r="BM232" s="1">
        <v>1.375</v>
      </c>
      <c r="BN232" s="1" t="s">
        <v>8</v>
      </c>
      <c r="BP232" s="1">
        <v>200308</v>
      </c>
      <c r="BQ232" s="1">
        <v>19400</v>
      </c>
      <c r="BR232" s="1">
        <v>5.21</v>
      </c>
      <c r="BS232" s="1" t="s">
        <v>8</v>
      </c>
      <c r="BV232" s="1" t="s">
        <v>697</v>
      </c>
      <c r="BW232" s="1">
        <v>0</v>
      </c>
      <c r="BX232" s="6" t="s">
        <v>466</v>
      </c>
    </row>
    <row r="233" spans="1:76">
      <c r="A233" s="1">
        <v>20180601</v>
      </c>
      <c r="B233" s="1">
        <v>826003500</v>
      </c>
      <c r="D233" s="1">
        <v>200309</v>
      </c>
      <c r="E233" s="1">
        <v>1752208872</v>
      </c>
      <c r="G233" s="1">
        <v>196606</v>
      </c>
      <c r="H233" s="1">
        <v>19600</v>
      </c>
      <c r="I233" s="1">
        <v>9.84</v>
      </c>
      <c r="J233" s="1" t="s">
        <v>8</v>
      </c>
      <c r="L233" s="1">
        <v>196606</v>
      </c>
      <c r="M233" s="1">
        <v>19700</v>
      </c>
      <c r="N233" s="1">
        <v>784</v>
      </c>
      <c r="O233" s="1" t="s">
        <v>11</v>
      </c>
      <c r="Q233" s="1">
        <v>196606</v>
      </c>
      <c r="R233" s="1">
        <v>19750</v>
      </c>
      <c r="S233" s="1">
        <v>61</v>
      </c>
      <c r="T233" s="1" t="s">
        <v>12</v>
      </c>
      <c r="V233" s="1">
        <v>200308</v>
      </c>
      <c r="W233" s="1">
        <v>18200</v>
      </c>
      <c r="X233" s="1">
        <v>92.07</v>
      </c>
      <c r="Y233" s="1" t="s">
        <v>9</v>
      </c>
      <c r="AA233" s="1">
        <v>200308</v>
      </c>
      <c r="AB233" s="1">
        <v>18201</v>
      </c>
      <c r="AC233" s="1">
        <v>2.19</v>
      </c>
      <c r="AD233" s="1" t="s">
        <v>8</v>
      </c>
      <c r="AF233" s="1">
        <v>200308</v>
      </c>
      <c r="AG233" s="1">
        <v>18000</v>
      </c>
      <c r="AH233" s="1">
        <v>84.75</v>
      </c>
      <c r="AI233" s="1" t="s">
        <v>9</v>
      </c>
      <c r="AK233" s="1">
        <v>200308</v>
      </c>
      <c r="AL233" s="1">
        <v>18100</v>
      </c>
      <c r="AM233" s="1">
        <v>-0.59</v>
      </c>
      <c r="AN233" s="1" t="s">
        <v>8</v>
      </c>
      <c r="AP233" s="1">
        <v>200307</v>
      </c>
      <c r="AQ233" s="1">
        <v>12300</v>
      </c>
      <c r="AR233" s="1">
        <v>13.1</v>
      </c>
      <c r="AS233" s="1" t="s">
        <v>8</v>
      </c>
      <c r="AU233" s="1">
        <v>200307</v>
      </c>
      <c r="AV233" s="1">
        <v>12500</v>
      </c>
      <c r="AW233" s="1">
        <v>4</v>
      </c>
      <c r="AX233" s="1" t="s">
        <v>8</v>
      </c>
      <c r="AZ233" s="1">
        <v>200307</v>
      </c>
      <c r="BA233" s="1">
        <v>12201</v>
      </c>
      <c r="BB233" s="1">
        <v>57822</v>
      </c>
      <c r="BC233" s="1" t="s">
        <v>224</v>
      </c>
      <c r="BE233" s="1">
        <v>200307</v>
      </c>
      <c r="BF233" s="1">
        <v>12401</v>
      </c>
      <c r="BG233" s="1">
        <v>205670</v>
      </c>
      <c r="BH233" s="1" t="s">
        <v>224</v>
      </c>
      <c r="BK233" s="1">
        <v>200309</v>
      </c>
      <c r="BL233" s="1">
        <v>16600</v>
      </c>
      <c r="BM233" s="1">
        <v>1.375</v>
      </c>
      <c r="BN233" s="1" t="s">
        <v>8</v>
      </c>
      <c r="BP233" s="1">
        <v>200307</v>
      </c>
      <c r="BQ233" s="1">
        <v>19400</v>
      </c>
      <c r="BR233" s="1">
        <v>5.16</v>
      </c>
      <c r="BS233" s="1" t="s">
        <v>8</v>
      </c>
      <c r="BV233" s="1" t="s">
        <v>698</v>
      </c>
      <c r="BW233" s="1">
        <v>0</v>
      </c>
      <c r="BX233" s="6" t="s">
        <v>466</v>
      </c>
    </row>
    <row r="234" spans="1:76">
      <c r="A234" s="1">
        <v>20180525</v>
      </c>
      <c r="B234" s="1">
        <v>658580102</v>
      </c>
      <c r="D234" s="1">
        <v>200308</v>
      </c>
      <c r="E234" s="1">
        <v>2101123627</v>
      </c>
      <c r="G234" s="1">
        <v>196603</v>
      </c>
      <c r="H234" s="1">
        <v>19600</v>
      </c>
      <c r="I234" s="1">
        <v>6.62</v>
      </c>
      <c r="J234" s="1" t="s">
        <v>8</v>
      </c>
      <c r="L234" s="1">
        <v>196603</v>
      </c>
      <c r="M234" s="1">
        <v>19700</v>
      </c>
      <c r="N234" s="1">
        <v>760</v>
      </c>
      <c r="O234" s="1" t="s">
        <v>11</v>
      </c>
      <c r="Q234" s="1">
        <v>196603</v>
      </c>
      <c r="R234" s="1">
        <v>19750</v>
      </c>
      <c r="S234" s="1">
        <v>60</v>
      </c>
      <c r="T234" s="1" t="s">
        <v>12</v>
      </c>
      <c r="V234" s="1">
        <v>200307</v>
      </c>
      <c r="W234" s="1">
        <v>18200</v>
      </c>
      <c r="X234" s="1">
        <v>91.57</v>
      </c>
      <c r="Y234" s="1" t="s">
        <v>9</v>
      </c>
      <c r="AA234" s="1">
        <v>200307</v>
      </c>
      <c r="AB234" s="1">
        <v>18201</v>
      </c>
      <c r="AC234" s="1">
        <v>2.4700000000000002</v>
      </c>
      <c r="AD234" s="1" t="s">
        <v>8</v>
      </c>
      <c r="AF234" s="1">
        <v>200307</v>
      </c>
      <c r="AG234" s="1">
        <v>18000</v>
      </c>
      <c r="AH234" s="1">
        <v>84.44</v>
      </c>
      <c r="AI234" s="1" t="s">
        <v>9</v>
      </c>
      <c r="AK234" s="1">
        <v>200307</v>
      </c>
      <c r="AL234" s="1">
        <v>18100</v>
      </c>
      <c r="AM234" s="1">
        <v>-0.98</v>
      </c>
      <c r="AN234" s="1" t="s">
        <v>8</v>
      </c>
      <c r="AP234" s="1">
        <v>200306</v>
      </c>
      <c r="AQ234" s="1">
        <v>12300</v>
      </c>
      <c r="AR234" s="1">
        <v>9.4700000000000006</v>
      </c>
      <c r="AS234" s="1" t="s">
        <v>8</v>
      </c>
      <c r="AU234" s="1">
        <v>200306</v>
      </c>
      <c r="AV234" s="1">
        <v>12500</v>
      </c>
      <c r="AW234" s="1">
        <v>2.46</v>
      </c>
      <c r="AX234" s="1" t="s">
        <v>8</v>
      </c>
      <c r="AZ234" s="1">
        <v>200306</v>
      </c>
      <c r="BA234" s="1">
        <v>12201</v>
      </c>
      <c r="BB234" s="1">
        <v>56423</v>
      </c>
      <c r="BC234" s="1" t="s">
        <v>224</v>
      </c>
      <c r="BE234" s="1">
        <v>200306</v>
      </c>
      <c r="BF234" s="1">
        <v>12401</v>
      </c>
      <c r="BG234" s="1">
        <v>203994</v>
      </c>
      <c r="BH234" s="1" t="s">
        <v>224</v>
      </c>
      <c r="BK234" s="1">
        <v>200308</v>
      </c>
      <c r="BL234" s="1">
        <v>16600</v>
      </c>
      <c r="BM234" s="1">
        <v>1.375</v>
      </c>
      <c r="BN234" s="1" t="s">
        <v>8</v>
      </c>
      <c r="BP234" s="1">
        <v>200306</v>
      </c>
      <c r="BQ234" s="1">
        <v>19400</v>
      </c>
      <c r="BR234" s="1">
        <v>5.09</v>
      </c>
      <c r="BS234" s="1" t="s">
        <v>8</v>
      </c>
      <c r="BV234" s="1" t="s">
        <v>699</v>
      </c>
      <c r="BW234" s="1">
        <v>0</v>
      </c>
      <c r="BX234" s="6" t="s">
        <v>466</v>
      </c>
    </row>
    <row r="235" spans="1:76">
      <c r="A235" s="1">
        <v>20180518</v>
      </c>
      <c r="B235" s="1">
        <v>700418579</v>
      </c>
      <c r="D235" s="1">
        <v>200307</v>
      </c>
      <c r="E235" s="1">
        <v>2955665349</v>
      </c>
      <c r="G235" s="1">
        <v>196512</v>
      </c>
      <c r="H235" s="1">
        <v>19600</v>
      </c>
      <c r="I235" s="1">
        <v>12.81</v>
      </c>
      <c r="J235" s="1" t="s">
        <v>8</v>
      </c>
      <c r="L235" s="1">
        <v>196512</v>
      </c>
      <c r="M235" s="1">
        <v>19700</v>
      </c>
      <c r="N235" s="1">
        <v>778</v>
      </c>
      <c r="O235" s="1" t="s">
        <v>11</v>
      </c>
      <c r="Q235" s="1">
        <v>196512</v>
      </c>
      <c r="R235" s="1">
        <v>19750</v>
      </c>
      <c r="S235" s="1">
        <v>62</v>
      </c>
      <c r="T235" s="1" t="s">
        <v>12</v>
      </c>
      <c r="V235" s="1">
        <v>200306</v>
      </c>
      <c r="W235" s="1">
        <v>18200</v>
      </c>
      <c r="X235" s="1">
        <v>91.5</v>
      </c>
      <c r="Y235" s="1" t="s">
        <v>9</v>
      </c>
      <c r="AA235" s="1">
        <v>200306</v>
      </c>
      <c r="AB235" s="1">
        <v>18201</v>
      </c>
      <c r="AC235" s="1">
        <v>1.95</v>
      </c>
      <c r="AD235" s="1" t="s">
        <v>8</v>
      </c>
      <c r="AF235" s="1">
        <v>200306</v>
      </c>
      <c r="AG235" s="1">
        <v>18000</v>
      </c>
      <c r="AH235" s="1">
        <v>84.79</v>
      </c>
      <c r="AI235" s="1" t="s">
        <v>9</v>
      </c>
      <c r="AK235" s="1">
        <v>200306</v>
      </c>
      <c r="AL235" s="1">
        <v>18100</v>
      </c>
      <c r="AM235" s="1">
        <v>-0.56000000000000005</v>
      </c>
      <c r="AN235" s="1" t="s">
        <v>8</v>
      </c>
      <c r="AP235" s="1">
        <v>200305</v>
      </c>
      <c r="AQ235" s="1">
        <v>12300</v>
      </c>
      <c r="AR235" s="1">
        <v>8.8699999999999992</v>
      </c>
      <c r="AS235" s="1" t="s">
        <v>8</v>
      </c>
      <c r="AU235" s="1">
        <v>200305</v>
      </c>
      <c r="AV235" s="1">
        <v>12500</v>
      </c>
      <c r="AW235" s="1">
        <v>3.1</v>
      </c>
      <c r="AX235" s="1" t="s">
        <v>8</v>
      </c>
      <c r="AZ235" s="1">
        <v>200305</v>
      </c>
      <c r="BA235" s="1">
        <v>12201</v>
      </c>
      <c r="BB235" s="1">
        <v>55536</v>
      </c>
      <c r="BC235" s="1" t="s">
        <v>224</v>
      </c>
      <c r="BE235" s="1">
        <v>200305</v>
      </c>
      <c r="BF235" s="1">
        <v>12401</v>
      </c>
      <c r="BG235" s="1">
        <v>203658</v>
      </c>
      <c r="BH235" s="1" t="s">
        <v>224</v>
      </c>
      <c r="BK235" s="1">
        <v>200307</v>
      </c>
      <c r="BL235" s="1">
        <v>16600</v>
      </c>
      <c r="BM235" s="1">
        <v>1.375</v>
      </c>
      <c r="BN235" s="1" t="s">
        <v>8</v>
      </c>
      <c r="BP235" s="1">
        <v>200305</v>
      </c>
      <c r="BQ235" s="1">
        <v>19400</v>
      </c>
      <c r="BR235" s="1">
        <v>4.9800000000000004</v>
      </c>
      <c r="BS235" s="1" t="s">
        <v>8</v>
      </c>
      <c r="BV235" s="1" t="s">
        <v>700</v>
      </c>
      <c r="BW235" s="1">
        <v>0</v>
      </c>
      <c r="BX235" s="6" t="s">
        <v>466</v>
      </c>
    </row>
    <row r="236" spans="1:76">
      <c r="A236" s="1">
        <v>20180511</v>
      </c>
      <c r="B236" s="1">
        <v>700520600</v>
      </c>
      <c r="D236" s="1">
        <v>200306</v>
      </c>
      <c r="E236" s="1">
        <v>2025698445</v>
      </c>
      <c r="G236" s="1">
        <v>196509</v>
      </c>
      <c r="H236" s="1">
        <v>19600</v>
      </c>
      <c r="I236" s="1">
        <v>12.91</v>
      </c>
      <c r="J236" s="1" t="s">
        <v>8</v>
      </c>
      <c r="L236" s="1">
        <v>196509</v>
      </c>
      <c r="M236" s="1">
        <v>19700</v>
      </c>
      <c r="N236" s="1">
        <v>671</v>
      </c>
      <c r="O236" s="1" t="s">
        <v>11</v>
      </c>
      <c r="Q236" s="1">
        <v>196509</v>
      </c>
      <c r="R236" s="1">
        <v>19750</v>
      </c>
      <c r="S236" s="1">
        <v>53</v>
      </c>
      <c r="T236" s="1" t="s">
        <v>12</v>
      </c>
      <c r="V236" s="1">
        <v>200305</v>
      </c>
      <c r="W236" s="1">
        <v>18200</v>
      </c>
      <c r="X236" s="1">
        <v>91.67</v>
      </c>
      <c r="Y236" s="1" t="s">
        <v>9</v>
      </c>
      <c r="AA236" s="1">
        <v>200305</v>
      </c>
      <c r="AB236" s="1">
        <v>18201</v>
      </c>
      <c r="AC236" s="1">
        <v>2.04</v>
      </c>
      <c r="AD236" s="1" t="s">
        <v>8</v>
      </c>
      <c r="AF236" s="1">
        <v>200305</v>
      </c>
      <c r="AG236" s="1">
        <v>18000</v>
      </c>
      <c r="AH236" s="1">
        <v>85.28</v>
      </c>
      <c r="AI236" s="1" t="s">
        <v>9</v>
      </c>
      <c r="AK236" s="1">
        <v>200305</v>
      </c>
      <c r="AL236" s="1">
        <v>18100</v>
      </c>
      <c r="AM236" s="1">
        <v>0.32</v>
      </c>
      <c r="AN236" s="1" t="s">
        <v>8</v>
      </c>
      <c r="AP236" s="1">
        <v>200304</v>
      </c>
      <c r="AQ236" s="1">
        <v>12300</v>
      </c>
      <c r="AR236" s="1">
        <v>6.2</v>
      </c>
      <c r="AS236" s="1" t="s">
        <v>8</v>
      </c>
      <c r="AU236" s="1">
        <v>200304</v>
      </c>
      <c r="AV236" s="1">
        <v>12500</v>
      </c>
      <c r="AW236" s="1">
        <v>2.25</v>
      </c>
      <c r="AX236" s="1" t="s">
        <v>8</v>
      </c>
      <c r="AZ236" s="1">
        <v>200304</v>
      </c>
      <c r="BA236" s="1">
        <v>12201</v>
      </c>
      <c r="BB236" s="1">
        <v>55303</v>
      </c>
      <c r="BC236" s="1" t="s">
        <v>224</v>
      </c>
      <c r="BE236" s="1">
        <v>200304</v>
      </c>
      <c r="BF236" s="1">
        <v>12401</v>
      </c>
      <c r="BG236" s="1">
        <v>203684</v>
      </c>
      <c r="BH236" s="1" t="s">
        <v>224</v>
      </c>
      <c r="BK236" s="1">
        <v>200306</v>
      </c>
      <c r="BL236" s="1">
        <v>16600</v>
      </c>
      <c r="BM236" s="1">
        <v>1.375</v>
      </c>
      <c r="BN236" s="1" t="s">
        <v>8</v>
      </c>
      <c r="BP236" s="1">
        <v>200304</v>
      </c>
      <c r="BQ236" s="1">
        <v>19400</v>
      </c>
      <c r="BR236" s="1">
        <v>4.92</v>
      </c>
      <c r="BS236" s="1" t="s">
        <v>8</v>
      </c>
      <c r="BV236" s="1" t="s">
        <v>701</v>
      </c>
      <c r="BW236" s="1">
        <v>0</v>
      </c>
      <c r="BX236" s="6" t="s">
        <v>466</v>
      </c>
    </row>
    <row r="237" spans="1:76">
      <c r="A237" s="1">
        <v>20180504</v>
      </c>
      <c r="B237" s="1">
        <v>493342962</v>
      </c>
      <c r="D237" s="1">
        <v>200305</v>
      </c>
      <c r="E237" s="1">
        <v>990104150</v>
      </c>
      <c r="G237" s="1">
        <v>196506</v>
      </c>
      <c r="H237" s="1">
        <v>19600</v>
      </c>
      <c r="I237" s="1">
        <v>11.48</v>
      </c>
      <c r="J237" s="1" t="s">
        <v>8</v>
      </c>
      <c r="L237" s="1">
        <v>196506</v>
      </c>
      <c r="M237" s="1">
        <v>19700</v>
      </c>
      <c r="N237" s="1">
        <v>715</v>
      </c>
      <c r="O237" s="1" t="s">
        <v>11</v>
      </c>
      <c r="Q237" s="1">
        <v>196506</v>
      </c>
      <c r="R237" s="1">
        <v>19750</v>
      </c>
      <c r="S237" s="1">
        <v>57</v>
      </c>
      <c r="T237" s="1" t="s">
        <v>12</v>
      </c>
      <c r="V237" s="1">
        <v>200304</v>
      </c>
      <c r="W237" s="1">
        <v>18200</v>
      </c>
      <c r="X237" s="1">
        <v>92.57</v>
      </c>
      <c r="Y237" s="1" t="s">
        <v>9</v>
      </c>
      <c r="AA237" s="1">
        <v>200304</v>
      </c>
      <c r="AB237" s="1">
        <v>18201</v>
      </c>
      <c r="AC237" s="1">
        <v>2.68</v>
      </c>
      <c r="AD237" s="1" t="s">
        <v>8</v>
      </c>
      <c r="AF237" s="1">
        <v>200304</v>
      </c>
      <c r="AG237" s="1">
        <v>18000</v>
      </c>
      <c r="AH237" s="1">
        <v>85.33</v>
      </c>
      <c r="AI237" s="1" t="s">
        <v>9</v>
      </c>
      <c r="AK237" s="1">
        <v>200304</v>
      </c>
      <c r="AL237" s="1">
        <v>18100</v>
      </c>
      <c r="AM237" s="1">
        <v>-0.12</v>
      </c>
      <c r="AN237" s="1" t="s">
        <v>8</v>
      </c>
      <c r="AP237" s="1">
        <v>200303</v>
      </c>
      <c r="AQ237" s="1">
        <v>12300</v>
      </c>
      <c r="AR237" s="1">
        <v>5.21</v>
      </c>
      <c r="AS237" s="1" t="s">
        <v>8</v>
      </c>
      <c r="AU237" s="1">
        <v>200303</v>
      </c>
      <c r="AV237" s="1">
        <v>12500</v>
      </c>
      <c r="AW237" s="1">
        <v>1.83</v>
      </c>
      <c r="AX237" s="1" t="s">
        <v>8</v>
      </c>
      <c r="AZ237" s="1">
        <v>200303</v>
      </c>
      <c r="BA237" s="1">
        <v>12201</v>
      </c>
      <c r="BB237" s="1">
        <v>55058</v>
      </c>
      <c r="BC237" s="1" t="s">
        <v>224</v>
      </c>
      <c r="BE237" s="1">
        <v>200303</v>
      </c>
      <c r="BF237" s="1">
        <v>12401</v>
      </c>
      <c r="BG237" s="1">
        <v>203866</v>
      </c>
      <c r="BH237" s="1" t="s">
        <v>224</v>
      </c>
      <c r="BK237" s="1">
        <v>200305</v>
      </c>
      <c r="BL237" s="1">
        <v>16600</v>
      </c>
      <c r="BM237" s="1">
        <v>1.625</v>
      </c>
      <c r="BN237" s="1" t="s">
        <v>8</v>
      </c>
      <c r="BP237" s="1">
        <v>200303</v>
      </c>
      <c r="BQ237" s="1">
        <v>19400</v>
      </c>
      <c r="BR237" s="1">
        <v>5.08</v>
      </c>
      <c r="BS237" s="1" t="s">
        <v>8</v>
      </c>
      <c r="BV237" s="1" t="s">
        <v>702</v>
      </c>
      <c r="BW237" s="1">
        <v>0</v>
      </c>
      <c r="BX237" s="6" t="s">
        <v>466</v>
      </c>
    </row>
    <row r="238" spans="1:76">
      <c r="A238" s="1">
        <v>20180427</v>
      </c>
      <c r="B238" s="1">
        <v>695572945</v>
      </c>
      <c r="D238" s="1">
        <v>200304</v>
      </c>
      <c r="E238" s="1">
        <v>1177343766</v>
      </c>
      <c r="G238" s="1">
        <v>196503</v>
      </c>
      <c r="H238" s="1">
        <v>19600</v>
      </c>
      <c r="I238" s="1">
        <v>10.33</v>
      </c>
      <c r="J238" s="1" t="s">
        <v>8</v>
      </c>
      <c r="L238" s="1">
        <v>196503</v>
      </c>
      <c r="M238" s="1">
        <v>19700</v>
      </c>
      <c r="N238" s="1">
        <v>705</v>
      </c>
      <c r="O238" s="1" t="s">
        <v>11</v>
      </c>
      <c r="Q238" s="1">
        <v>196503</v>
      </c>
      <c r="R238" s="1">
        <v>19750</v>
      </c>
      <c r="S238" s="1">
        <v>57</v>
      </c>
      <c r="T238" s="1" t="s">
        <v>12</v>
      </c>
      <c r="V238" s="1">
        <v>200303</v>
      </c>
      <c r="W238" s="1">
        <v>18200</v>
      </c>
      <c r="X238" s="1">
        <v>93.98</v>
      </c>
      <c r="Y238" s="1" t="s">
        <v>9</v>
      </c>
      <c r="AA238" s="1">
        <v>200303</v>
      </c>
      <c r="AB238" s="1">
        <v>18201</v>
      </c>
      <c r="AC238" s="1">
        <v>5.12</v>
      </c>
      <c r="AD238" s="1" t="s">
        <v>8</v>
      </c>
      <c r="AF238" s="1">
        <v>200303</v>
      </c>
      <c r="AG238" s="1">
        <v>18000</v>
      </c>
      <c r="AH238" s="1">
        <v>84.41</v>
      </c>
      <c r="AI238" s="1" t="s">
        <v>9</v>
      </c>
      <c r="AK238" s="1">
        <v>200303</v>
      </c>
      <c r="AL238" s="1">
        <v>18100</v>
      </c>
      <c r="AM238" s="1">
        <v>-0.18</v>
      </c>
      <c r="AN238" s="1" t="s">
        <v>8</v>
      </c>
      <c r="AP238" s="1">
        <v>200302</v>
      </c>
      <c r="AQ238" s="1">
        <v>12300</v>
      </c>
      <c r="AR238" s="1">
        <v>6.26</v>
      </c>
      <c r="AS238" s="1" t="s">
        <v>8</v>
      </c>
      <c r="AU238" s="1">
        <v>200302</v>
      </c>
      <c r="AV238" s="1">
        <v>12500</v>
      </c>
      <c r="AW238" s="1">
        <v>2.33</v>
      </c>
      <c r="AX238" s="1" t="s">
        <v>8</v>
      </c>
      <c r="AZ238" s="1">
        <v>200302</v>
      </c>
      <c r="BA238" s="1">
        <v>12201</v>
      </c>
      <c r="BB238" s="1">
        <v>56026</v>
      </c>
      <c r="BC238" s="1" t="s">
        <v>224</v>
      </c>
      <c r="BE238" s="1">
        <v>200302</v>
      </c>
      <c r="BF238" s="1">
        <v>12401</v>
      </c>
      <c r="BG238" s="1">
        <v>204762</v>
      </c>
      <c r="BH238" s="1" t="s">
        <v>224</v>
      </c>
      <c r="BK238" s="1">
        <v>200304</v>
      </c>
      <c r="BL238" s="1">
        <v>16600</v>
      </c>
      <c r="BM238" s="1">
        <v>1.625</v>
      </c>
      <c r="BN238" s="1" t="s">
        <v>8</v>
      </c>
      <c r="BP238" s="1">
        <v>200302</v>
      </c>
      <c r="BQ238" s="1">
        <v>19400</v>
      </c>
      <c r="BR238" s="1">
        <v>5.17</v>
      </c>
      <c r="BS238" s="1" t="s">
        <v>8</v>
      </c>
      <c r="BV238" s="1" t="s">
        <v>703</v>
      </c>
      <c r="BW238" s="1">
        <v>0</v>
      </c>
      <c r="BX238" s="6" t="s">
        <v>466</v>
      </c>
    </row>
    <row r="239" spans="1:76">
      <c r="A239" s="1">
        <v>20180420</v>
      </c>
      <c r="B239" s="1">
        <v>743558180</v>
      </c>
      <c r="D239" s="1">
        <v>200303</v>
      </c>
      <c r="E239" s="1">
        <v>958664264</v>
      </c>
      <c r="G239" s="1">
        <v>196412</v>
      </c>
      <c r="H239" s="1">
        <v>19600</v>
      </c>
      <c r="I239" s="1">
        <v>10.57</v>
      </c>
      <c r="J239" s="1" t="s">
        <v>8</v>
      </c>
      <c r="L239" s="1">
        <v>196412</v>
      </c>
      <c r="M239" s="1">
        <v>19700</v>
      </c>
      <c r="N239" s="1">
        <v>704</v>
      </c>
      <c r="O239" s="1" t="s">
        <v>11</v>
      </c>
      <c r="Q239" s="1">
        <v>196412</v>
      </c>
      <c r="R239" s="1">
        <v>19750</v>
      </c>
      <c r="S239" s="1">
        <v>57</v>
      </c>
      <c r="T239" s="1" t="s">
        <v>12</v>
      </c>
      <c r="V239" s="1">
        <v>200302</v>
      </c>
      <c r="W239" s="1">
        <v>18200</v>
      </c>
      <c r="X239" s="1">
        <v>93.17</v>
      </c>
      <c r="Y239" s="1" t="s">
        <v>9</v>
      </c>
      <c r="AA239" s="1">
        <v>200302</v>
      </c>
      <c r="AB239" s="1">
        <v>18201</v>
      </c>
      <c r="AC239" s="1">
        <v>5.58</v>
      </c>
      <c r="AD239" s="1" t="s">
        <v>8</v>
      </c>
      <c r="AF239" s="1">
        <v>200302</v>
      </c>
      <c r="AG239" s="1">
        <v>18000</v>
      </c>
      <c r="AH239" s="1">
        <v>84.68</v>
      </c>
      <c r="AI239" s="1" t="s">
        <v>9</v>
      </c>
      <c r="AK239" s="1">
        <v>200302</v>
      </c>
      <c r="AL239" s="1">
        <v>18100</v>
      </c>
      <c r="AM239" s="1">
        <v>-1.51</v>
      </c>
      <c r="AN239" s="1" t="s">
        <v>8</v>
      </c>
      <c r="AP239" s="1">
        <v>200301</v>
      </c>
      <c r="AQ239" s="1">
        <v>12300</v>
      </c>
      <c r="AR239" s="1">
        <v>11.85</v>
      </c>
      <c r="AS239" s="1" t="s">
        <v>8</v>
      </c>
      <c r="AU239" s="1">
        <v>200301</v>
      </c>
      <c r="AV239" s="1">
        <v>12500</v>
      </c>
      <c r="AW239" s="1">
        <v>3.81</v>
      </c>
      <c r="AX239" s="1" t="s">
        <v>8</v>
      </c>
      <c r="AZ239" s="1">
        <v>200301</v>
      </c>
      <c r="BA239" s="1">
        <v>12201</v>
      </c>
      <c r="BB239" s="1">
        <v>55145</v>
      </c>
      <c r="BC239" s="1" t="s">
        <v>224</v>
      </c>
      <c r="BE239" s="1">
        <v>200301</v>
      </c>
      <c r="BF239" s="1">
        <v>12401</v>
      </c>
      <c r="BG239" s="1">
        <v>202921</v>
      </c>
      <c r="BH239" s="1" t="s">
        <v>224</v>
      </c>
      <c r="BK239" s="1">
        <v>200303</v>
      </c>
      <c r="BL239" s="1">
        <v>16600</v>
      </c>
      <c r="BM239" s="1">
        <v>1.625</v>
      </c>
      <c r="BN239" s="1" t="s">
        <v>8</v>
      </c>
      <c r="BP239" s="1">
        <v>200301</v>
      </c>
      <c r="BQ239" s="1">
        <v>19400</v>
      </c>
      <c r="BR239" s="1">
        <v>5.03</v>
      </c>
      <c r="BS239" s="1" t="s">
        <v>8</v>
      </c>
      <c r="BV239" s="1" t="s">
        <v>704</v>
      </c>
      <c r="BW239" s="1">
        <v>0</v>
      </c>
      <c r="BX239" s="6" t="s">
        <v>466</v>
      </c>
    </row>
    <row r="240" spans="1:76">
      <c r="A240" s="1">
        <v>20180413</v>
      </c>
      <c r="B240" s="1">
        <v>643226571</v>
      </c>
      <c r="D240" s="1">
        <v>200302</v>
      </c>
      <c r="E240" s="1">
        <v>968383852</v>
      </c>
      <c r="G240" s="1">
        <v>196409</v>
      </c>
      <c r="H240" s="1">
        <v>19600</v>
      </c>
      <c r="I240" s="1">
        <v>13.4</v>
      </c>
      <c r="J240" s="1" t="s">
        <v>8</v>
      </c>
      <c r="L240" s="1">
        <v>196409</v>
      </c>
      <c r="M240" s="1">
        <v>19700</v>
      </c>
      <c r="N240" s="1">
        <v>593</v>
      </c>
      <c r="O240" s="1" t="s">
        <v>11</v>
      </c>
      <c r="Q240" s="1">
        <v>196409</v>
      </c>
      <c r="R240" s="1">
        <v>19750</v>
      </c>
      <c r="S240" s="1">
        <v>49</v>
      </c>
      <c r="T240" s="1" t="s">
        <v>12</v>
      </c>
      <c r="V240" s="1">
        <v>200301</v>
      </c>
      <c r="W240" s="1">
        <v>18200</v>
      </c>
      <c r="X240" s="1">
        <v>91.92</v>
      </c>
      <c r="Y240" s="1" t="s">
        <v>9</v>
      </c>
      <c r="AA240" s="1">
        <v>200301</v>
      </c>
      <c r="AB240" s="1">
        <v>18201</v>
      </c>
      <c r="AC240" s="1">
        <v>4.49</v>
      </c>
      <c r="AD240" s="1" t="s">
        <v>8</v>
      </c>
      <c r="AF240" s="1">
        <v>200301</v>
      </c>
      <c r="AG240" s="1">
        <v>18000</v>
      </c>
      <c r="AH240" s="1">
        <v>85.87</v>
      </c>
      <c r="AI240" s="1" t="s">
        <v>9</v>
      </c>
      <c r="AK240" s="1">
        <v>200301</v>
      </c>
      <c r="AL240" s="1">
        <v>18100</v>
      </c>
      <c r="AM240" s="1">
        <v>1.08</v>
      </c>
      <c r="AN240" s="1" t="s">
        <v>8</v>
      </c>
      <c r="AP240" s="1">
        <v>200212</v>
      </c>
      <c r="AQ240" s="1">
        <v>12300</v>
      </c>
      <c r="AR240" s="1">
        <v>9.27</v>
      </c>
      <c r="AS240" s="1" t="s">
        <v>8</v>
      </c>
      <c r="AU240" s="1">
        <v>200212</v>
      </c>
      <c r="AV240" s="1">
        <v>12500</v>
      </c>
      <c r="AW240" s="1">
        <v>2.4</v>
      </c>
      <c r="AX240" s="1" t="s">
        <v>8</v>
      </c>
      <c r="AZ240" s="1">
        <v>200212</v>
      </c>
      <c r="BA240" s="1">
        <v>12201</v>
      </c>
      <c r="BB240" s="1">
        <v>53012</v>
      </c>
      <c r="BC240" s="1" t="s">
        <v>224</v>
      </c>
      <c r="BE240" s="1">
        <v>200212</v>
      </c>
      <c r="BF240" s="1">
        <v>12401</v>
      </c>
      <c r="BG240" s="1">
        <v>200267</v>
      </c>
      <c r="BH240" s="1" t="s">
        <v>224</v>
      </c>
      <c r="BK240" s="1">
        <v>200302</v>
      </c>
      <c r="BL240" s="1">
        <v>16600</v>
      </c>
      <c r="BM240" s="1">
        <v>1.625</v>
      </c>
      <c r="BN240" s="1" t="s">
        <v>8</v>
      </c>
      <c r="BP240" s="1">
        <v>200212</v>
      </c>
      <c r="BQ240" s="1">
        <v>19400</v>
      </c>
      <c r="BR240" s="1">
        <v>5.04</v>
      </c>
      <c r="BS240" s="1" t="s">
        <v>8</v>
      </c>
      <c r="BV240" s="1" t="s">
        <v>705</v>
      </c>
      <c r="BW240" s="1">
        <v>0</v>
      </c>
      <c r="BX240" s="6" t="s">
        <v>466</v>
      </c>
    </row>
    <row r="241" spans="1:76">
      <c r="A241" s="1">
        <v>20180403</v>
      </c>
      <c r="B241" s="1">
        <v>220521221</v>
      </c>
      <c r="D241" s="1">
        <v>200301</v>
      </c>
      <c r="E241" s="1">
        <v>2109876841</v>
      </c>
      <c r="G241" s="1">
        <v>196406</v>
      </c>
      <c r="H241" s="1">
        <v>19600</v>
      </c>
      <c r="I241" s="1">
        <v>13.95</v>
      </c>
      <c r="J241" s="1" t="s">
        <v>8</v>
      </c>
      <c r="L241" s="1">
        <v>196406</v>
      </c>
      <c r="M241" s="1">
        <v>19700</v>
      </c>
      <c r="N241" s="1">
        <v>638</v>
      </c>
      <c r="O241" s="1" t="s">
        <v>11</v>
      </c>
      <c r="Q241" s="1">
        <v>196406</v>
      </c>
      <c r="R241" s="1">
        <v>19750</v>
      </c>
      <c r="S241" s="1">
        <v>53</v>
      </c>
      <c r="T241" s="1" t="s">
        <v>12</v>
      </c>
      <c r="V241" s="1">
        <v>200212</v>
      </c>
      <c r="W241" s="1">
        <v>18200</v>
      </c>
      <c r="X241" s="1">
        <v>91.61</v>
      </c>
      <c r="Y241" s="1" t="s">
        <v>9</v>
      </c>
      <c r="AA241" s="1">
        <v>200212</v>
      </c>
      <c r="AB241" s="1">
        <v>18201</v>
      </c>
      <c r="AC241" s="1">
        <v>4.6399999999999997</v>
      </c>
      <c r="AD241" s="1" t="s">
        <v>8</v>
      </c>
      <c r="AF241" s="1">
        <v>200212</v>
      </c>
      <c r="AG241" s="1">
        <v>18000</v>
      </c>
      <c r="AH241" s="1">
        <v>85.27</v>
      </c>
      <c r="AI241" s="1" t="s">
        <v>9</v>
      </c>
      <c r="AK241" s="1">
        <v>200212</v>
      </c>
      <c r="AL241" s="1">
        <v>18100</v>
      </c>
      <c r="AM241" s="1">
        <v>0.77</v>
      </c>
      <c r="AN241" s="1" t="s">
        <v>8</v>
      </c>
      <c r="AP241" s="1">
        <v>200211</v>
      </c>
      <c r="AQ241" s="1">
        <v>12300</v>
      </c>
      <c r="AR241" s="1">
        <v>15.02</v>
      </c>
      <c r="AS241" s="1" t="s">
        <v>8</v>
      </c>
      <c r="AU241" s="1">
        <v>200211</v>
      </c>
      <c r="AV241" s="1">
        <v>12500</v>
      </c>
      <c r="AW241" s="1">
        <v>2.93</v>
      </c>
      <c r="AX241" s="1" t="s">
        <v>8</v>
      </c>
      <c r="AZ241" s="1">
        <v>200211</v>
      </c>
      <c r="BA241" s="1">
        <v>12201</v>
      </c>
      <c r="BB241" s="1">
        <v>51963</v>
      </c>
      <c r="BC241" s="1" t="s">
        <v>224</v>
      </c>
      <c r="BE241" s="1">
        <v>200211</v>
      </c>
      <c r="BF241" s="1">
        <v>12401</v>
      </c>
      <c r="BG241" s="1">
        <v>199063</v>
      </c>
      <c r="BH241" s="1" t="s">
        <v>224</v>
      </c>
      <c r="BK241" s="1">
        <v>200301</v>
      </c>
      <c r="BL241" s="1">
        <v>16600</v>
      </c>
      <c r="BM241" s="1">
        <v>1.625</v>
      </c>
      <c r="BN241" s="1" t="s">
        <v>8</v>
      </c>
      <c r="BP241" s="1">
        <v>200211</v>
      </c>
      <c r="BQ241" s="1">
        <v>19400</v>
      </c>
      <c r="BR241" s="1">
        <v>5.22</v>
      </c>
      <c r="BS241" s="1" t="s">
        <v>8</v>
      </c>
      <c r="BV241" s="1" t="s">
        <v>706</v>
      </c>
      <c r="BW241" s="1">
        <v>0</v>
      </c>
      <c r="BX241" s="6" t="s">
        <v>466</v>
      </c>
    </row>
    <row r="242" spans="1:76">
      <c r="A242" s="1">
        <v>20180331</v>
      </c>
      <c r="B242" s="1">
        <v>679445713</v>
      </c>
      <c r="D242" s="1">
        <v>200212</v>
      </c>
      <c r="E242" s="1">
        <v>1577152995</v>
      </c>
      <c r="G242" s="1">
        <v>196403</v>
      </c>
      <c r="H242" s="1">
        <v>19600</v>
      </c>
      <c r="I242" s="1">
        <v>12.94</v>
      </c>
      <c r="J242" s="1" t="s">
        <v>8</v>
      </c>
      <c r="L242" s="1">
        <v>196403</v>
      </c>
      <c r="M242" s="1">
        <v>19700</v>
      </c>
      <c r="N242" s="1">
        <v>657</v>
      </c>
      <c r="O242" s="1" t="s">
        <v>11</v>
      </c>
      <c r="Q242" s="1">
        <v>196403</v>
      </c>
      <c r="R242" s="1">
        <v>19750</v>
      </c>
      <c r="S242" s="1">
        <v>55</v>
      </c>
      <c r="T242" s="1" t="s">
        <v>12</v>
      </c>
      <c r="V242" s="1">
        <v>200211</v>
      </c>
      <c r="W242" s="1">
        <v>18200</v>
      </c>
      <c r="X242" s="1">
        <v>91.07</v>
      </c>
      <c r="Y242" s="1" t="s">
        <v>9</v>
      </c>
      <c r="AA242" s="1">
        <v>200211</v>
      </c>
      <c r="AB242" s="1">
        <v>18201</v>
      </c>
      <c r="AC242" s="1">
        <v>3.09</v>
      </c>
      <c r="AD242" s="1" t="s">
        <v>8</v>
      </c>
      <c r="AF242" s="1">
        <v>200211</v>
      </c>
      <c r="AG242" s="1">
        <v>18000</v>
      </c>
      <c r="AH242" s="1">
        <v>85.64</v>
      </c>
      <c r="AI242" s="1" t="s">
        <v>9</v>
      </c>
      <c r="AK242" s="1">
        <v>200211</v>
      </c>
      <c r="AL242" s="1">
        <v>18100</v>
      </c>
      <c r="AM242" s="1">
        <v>-0.56000000000000005</v>
      </c>
      <c r="AN242" s="1" t="s">
        <v>8</v>
      </c>
      <c r="AP242" s="1">
        <v>200210</v>
      </c>
      <c r="AQ242" s="1">
        <v>12300</v>
      </c>
      <c r="AR242" s="1">
        <v>16.579999999999998</v>
      </c>
      <c r="AS242" s="1" t="s">
        <v>8</v>
      </c>
      <c r="AU242" s="1">
        <v>200210</v>
      </c>
      <c r="AV242" s="1">
        <v>12500</v>
      </c>
      <c r="AW242" s="1">
        <v>2.37</v>
      </c>
      <c r="AX242" s="1" t="s">
        <v>8</v>
      </c>
      <c r="AZ242" s="1">
        <v>200210</v>
      </c>
      <c r="BA242" s="1">
        <v>12201</v>
      </c>
      <c r="BB242" s="1">
        <v>51549</v>
      </c>
      <c r="BC242" s="1" t="s">
        <v>224</v>
      </c>
      <c r="BE242" s="1">
        <v>200210</v>
      </c>
      <c r="BF242" s="1">
        <v>12401</v>
      </c>
      <c r="BG242" s="1">
        <v>198101</v>
      </c>
      <c r="BH242" s="1" t="s">
        <v>224</v>
      </c>
      <c r="BK242" s="1">
        <v>200212</v>
      </c>
      <c r="BL242" s="1">
        <v>16600</v>
      </c>
      <c r="BM242" s="1">
        <v>1.625</v>
      </c>
      <c r="BN242" s="1" t="s">
        <v>8</v>
      </c>
      <c r="BP242" s="1">
        <v>200210</v>
      </c>
      <c r="BQ242" s="1">
        <v>19400</v>
      </c>
      <c r="BR242" s="1">
        <v>5.31</v>
      </c>
      <c r="BS242" s="1" t="s">
        <v>8</v>
      </c>
      <c r="BV242" s="1" t="s">
        <v>707</v>
      </c>
      <c r="BW242" s="1">
        <v>0</v>
      </c>
      <c r="BX242" s="6" t="s">
        <v>466</v>
      </c>
    </row>
    <row r="243" spans="1:76">
      <c r="A243" s="1">
        <v>20180323</v>
      </c>
      <c r="B243" s="1">
        <v>656001228</v>
      </c>
      <c r="D243" s="1">
        <v>200211</v>
      </c>
      <c r="E243" s="1">
        <v>1860324498</v>
      </c>
      <c r="G243" s="1">
        <v>196312</v>
      </c>
      <c r="H243" s="1">
        <v>19600</v>
      </c>
      <c r="I243" s="1">
        <v>10.31</v>
      </c>
      <c r="J243" s="1" t="s">
        <v>8</v>
      </c>
      <c r="L243" s="1">
        <v>196312</v>
      </c>
      <c r="M243" s="1">
        <v>19700</v>
      </c>
      <c r="N243" s="1">
        <v>619</v>
      </c>
      <c r="O243" s="1" t="s">
        <v>11</v>
      </c>
      <c r="Q243" s="1">
        <v>196312</v>
      </c>
      <c r="R243" s="1">
        <v>19750</v>
      </c>
      <c r="S243" s="1">
        <v>53</v>
      </c>
      <c r="T243" s="1" t="s">
        <v>12</v>
      </c>
      <c r="V243" s="1">
        <v>200210</v>
      </c>
      <c r="W243" s="1">
        <v>18200</v>
      </c>
      <c r="X243" s="1">
        <v>91.47</v>
      </c>
      <c r="Y243" s="1" t="s">
        <v>9</v>
      </c>
      <c r="AA243" s="1">
        <v>200210</v>
      </c>
      <c r="AB243" s="1">
        <v>18201</v>
      </c>
      <c r="AC243" s="1">
        <v>2.17</v>
      </c>
      <c r="AD243" s="1" t="s">
        <v>8</v>
      </c>
      <c r="AF243" s="1">
        <v>200210</v>
      </c>
      <c r="AG243" s="1">
        <v>18000</v>
      </c>
      <c r="AH243" s="1">
        <v>85.67</v>
      </c>
      <c r="AI243" s="1" t="s">
        <v>9</v>
      </c>
      <c r="AK243" s="1">
        <v>200210</v>
      </c>
      <c r="AL243" s="1">
        <v>18100</v>
      </c>
      <c r="AM243" s="1">
        <v>-1.7</v>
      </c>
      <c r="AN243" s="1" t="s">
        <v>8</v>
      </c>
      <c r="AP243" s="1">
        <v>200209</v>
      </c>
      <c r="AQ243" s="1">
        <v>12300</v>
      </c>
      <c r="AR243" s="1">
        <v>15.99</v>
      </c>
      <c r="AS243" s="1" t="s">
        <v>8</v>
      </c>
      <c r="AU243" s="1">
        <v>200209</v>
      </c>
      <c r="AV243" s="1">
        <v>12500</v>
      </c>
      <c r="AW243" s="1">
        <v>2.06</v>
      </c>
      <c r="AX243" s="1" t="s">
        <v>8</v>
      </c>
      <c r="AZ243" s="1">
        <v>200209</v>
      </c>
      <c r="BA243" s="1">
        <v>12201</v>
      </c>
      <c r="BB243" s="1">
        <v>51895</v>
      </c>
      <c r="BC243" s="1" t="s">
        <v>224</v>
      </c>
      <c r="BE243" s="1">
        <v>200209</v>
      </c>
      <c r="BF243" s="1">
        <v>12401</v>
      </c>
      <c r="BG243" s="1">
        <v>198541</v>
      </c>
      <c r="BH243" s="1" t="s">
        <v>224</v>
      </c>
      <c r="BK243" s="1">
        <v>200211</v>
      </c>
      <c r="BL243" s="1">
        <v>16600</v>
      </c>
      <c r="BM243" s="1">
        <v>1.625</v>
      </c>
      <c r="BN243" s="1" t="s">
        <v>8</v>
      </c>
      <c r="BP243" s="1">
        <v>200209</v>
      </c>
      <c r="BQ243" s="1">
        <v>19400</v>
      </c>
      <c r="BR243" s="1">
        <v>5.32</v>
      </c>
      <c r="BS243" s="1" t="s">
        <v>8</v>
      </c>
      <c r="BV243" s="1" t="s">
        <v>708</v>
      </c>
      <c r="BW243" s="1">
        <v>0</v>
      </c>
      <c r="BX243" s="6" t="s">
        <v>466</v>
      </c>
    </row>
    <row r="244" spans="1:76">
      <c r="A244" s="1">
        <v>20180316</v>
      </c>
      <c r="B244" s="1">
        <v>676542290</v>
      </c>
      <c r="D244" s="1">
        <v>200210</v>
      </c>
      <c r="E244" s="1">
        <v>1676739212</v>
      </c>
      <c r="G244" s="1">
        <v>196309</v>
      </c>
      <c r="H244" s="1">
        <v>19600</v>
      </c>
      <c r="I244" s="1">
        <v>7.35</v>
      </c>
      <c r="J244" s="1" t="s">
        <v>8</v>
      </c>
      <c r="L244" s="1">
        <v>196309</v>
      </c>
      <c r="M244" s="1">
        <v>19700</v>
      </c>
      <c r="N244" s="1">
        <v>512</v>
      </c>
      <c r="O244" s="1" t="s">
        <v>11</v>
      </c>
      <c r="Q244" s="1">
        <v>196309</v>
      </c>
      <c r="R244" s="1">
        <v>19750</v>
      </c>
      <c r="S244" s="1">
        <v>43</v>
      </c>
      <c r="T244" s="1" t="s">
        <v>12</v>
      </c>
      <c r="V244" s="1">
        <v>200209</v>
      </c>
      <c r="W244" s="1">
        <v>18200</v>
      </c>
      <c r="X244" s="1">
        <v>90.94</v>
      </c>
      <c r="Y244" s="1" t="s">
        <v>9</v>
      </c>
      <c r="AA244" s="1">
        <v>200209</v>
      </c>
      <c r="AB244" s="1">
        <v>18201</v>
      </c>
      <c r="AC244" s="1">
        <v>0.48</v>
      </c>
      <c r="AD244" s="1" t="s">
        <v>8</v>
      </c>
      <c r="AF244" s="1">
        <v>200209</v>
      </c>
      <c r="AG244" s="1">
        <v>18000</v>
      </c>
      <c r="AH244" s="1">
        <v>85.19</v>
      </c>
      <c r="AI244" s="1" t="s">
        <v>9</v>
      </c>
      <c r="AK244" s="1">
        <v>200209</v>
      </c>
      <c r="AL244" s="1">
        <v>18100</v>
      </c>
      <c r="AM244" s="1">
        <v>-0.77</v>
      </c>
      <c r="AN244" s="1" t="s">
        <v>8</v>
      </c>
      <c r="AP244" s="1">
        <v>200208</v>
      </c>
      <c r="AQ244" s="1">
        <v>12300</v>
      </c>
      <c r="AR244" s="1">
        <v>19.61</v>
      </c>
      <c r="AS244" s="1" t="s">
        <v>8</v>
      </c>
      <c r="AU244" s="1">
        <v>200208</v>
      </c>
      <c r="AV244" s="1">
        <v>12500</v>
      </c>
      <c r="AW244" s="1">
        <v>2.6</v>
      </c>
      <c r="AX244" s="1" t="s">
        <v>8</v>
      </c>
      <c r="AZ244" s="1">
        <v>200208</v>
      </c>
      <c r="BA244" s="1">
        <v>12201</v>
      </c>
      <c r="BB244" s="1">
        <v>51915</v>
      </c>
      <c r="BC244" s="1" t="s">
        <v>224</v>
      </c>
      <c r="BE244" s="1">
        <v>200208</v>
      </c>
      <c r="BF244" s="1">
        <v>12401</v>
      </c>
      <c r="BG244" s="1">
        <v>198720</v>
      </c>
      <c r="BH244" s="1" t="s">
        <v>224</v>
      </c>
      <c r="BK244" s="1">
        <v>200210</v>
      </c>
      <c r="BL244" s="1">
        <v>16600</v>
      </c>
      <c r="BM244" s="1">
        <v>1.875</v>
      </c>
      <c r="BN244" s="1" t="s">
        <v>8</v>
      </c>
      <c r="BP244" s="1">
        <v>200208</v>
      </c>
      <c r="BQ244" s="1">
        <v>19400</v>
      </c>
      <c r="BR244" s="1">
        <v>5.35</v>
      </c>
      <c r="BS244" s="1" t="s">
        <v>8</v>
      </c>
      <c r="BV244" s="1" t="s">
        <v>709</v>
      </c>
      <c r="BW244" s="1">
        <v>0</v>
      </c>
      <c r="BX244" s="6" t="s">
        <v>466</v>
      </c>
    </row>
    <row r="245" spans="1:76">
      <c r="A245" s="1">
        <v>20180309</v>
      </c>
      <c r="B245" s="1">
        <v>596225583</v>
      </c>
      <c r="D245" s="1">
        <v>200209</v>
      </c>
      <c r="E245" s="1">
        <v>1015514836</v>
      </c>
      <c r="G245" s="1">
        <v>196306</v>
      </c>
      <c r="H245" s="1">
        <v>19600</v>
      </c>
      <c r="I245" s="1">
        <v>10.91</v>
      </c>
      <c r="J245" s="1" t="s">
        <v>8</v>
      </c>
      <c r="L245" s="1">
        <v>196306</v>
      </c>
      <c r="M245" s="1">
        <v>19700</v>
      </c>
      <c r="N245" s="1">
        <v>539</v>
      </c>
      <c r="O245" s="1" t="s">
        <v>11</v>
      </c>
      <c r="Q245" s="1">
        <v>196306</v>
      </c>
      <c r="R245" s="1">
        <v>19750</v>
      </c>
      <c r="S245" s="1">
        <v>46</v>
      </c>
      <c r="T245" s="1" t="s">
        <v>12</v>
      </c>
      <c r="V245" s="1">
        <v>200208</v>
      </c>
      <c r="W245" s="1">
        <v>18200</v>
      </c>
      <c r="X245" s="1">
        <v>90.1</v>
      </c>
      <c r="Y245" s="1" t="s">
        <v>9</v>
      </c>
      <c r="AA245" s="1">
        <v>200208</v>
      </c>
      <c r="AB245" s="1">
        <v>18201</v>
      </c>
      <c r="AC245" s="1">
        <v>-0.79</v>
      </c>
      <c r="AD245" s="1" t="s">
        <v>8</v>
      </c>
      <c r="AF245" s="1">
        <v>200208</v>
      </c>
      <c r="AG245" s="1">
        <v>18000</v>
      </c>
      <c r="AH245" s="1">
        <v>85.25</v>
      </c>
      <c r="AI245" s="1" t="s">
        <v>9</v>
      </c>
      <c r="AK245" s="1">
        <v>200208</v>
      </c>
      <c r="AL245" s="1">
        <v>18100</v>
      </c>
      <c r="AM245" s="1">
        <v>-0.27</v>
      </c>
      <c r="AN245" s="1" t="s">
        <v>8</v>
      </c>
      <c r="AP245" s="1">
        <v>200207</v>
      </c>
      <c r="AQ245" s="1">
        <v>12300</v>
      </c>
      <c r="AR245" s="1">
        <v>17.7</v>
      </c>
      <c r="AS245" s="1" t="s">
        <v>8</v>
      </c>
      <c r="AU245" s="1">
        <v>200207</v>
      </c>
      <c r="AV245" s="1">
        <v>12500</v>
      </c>
      <c r="AW245" s="1">
        <v>2.64</v>
      </c>
      <c r="AX245" s="1" t="s">
        <v>8</v>
      </c>
      <c r="AZ245" s="1">
        <v>200207</v>
      </c>
      <c r="BA245" s="1">
        <v>12201</v>
      </c>
      <c r="BB245" s="1">
        <v>52015</v>
      </c>
      <c r="BC245" s="1" t="s">
        <v>224</v>
      </c>
      <c r="BE245" s="1">
        <v>200207</v>
      </c>
      <c r="BF245" s="1">
        <v>12401</v>
      </c>
      <c r="BG245" s="1">
        <v>199047</v>
      </c>
      <c r="BH245" s="1" t="s">
        <v>224</v>
      </c>
      <c r="BK245" s="1">
        <v>200209</v>
      </c>
      <c r="BL245" s="1">
        <v>16600</v>
      </c>
      <c r="BM245" s="1">
        <v>1.875</v>
      </c>
      <c r="BN245" s="1" t="s">
        <v>8</v>
      </c>
      <c r="BP245" s="1">
        <v>200207</v>
      </c>
      <c r="BQ245" s="1">
        <v>19400</v>
      </c>
      <c r="BR245" s="1">
        <v>5.23</v>
      </c>
      <c r="BS245" s="1" t="s">
        <v>8</v>
      </c>
      <c r="BV245" s="1" t="s">
        <v>710</v>
      </c>
      <c r="BW245" s="1">
        <v>0</v>
      </c>
      <c r="BX245" s="6" t="s">
        <v>466</v>
      </c>
    </row>
    <row r="246" spans="1:76">
      <c r="A246" s="1">
        <v>20180302</v>
      </c>
      <c r="B246" s="1">
        <v>505283510</v>
      </c>
      <c r="D246" s="1">
        <v>200208</v>
      </c>
      <c r="E246" s="1">
        <v>1364260950</v>
      </c>
      <c r="G246" s="1">
        <v>196303</v>
      </c>
      <c r="H246" s="1">
        <v>19600</v>
      </c>
      <c r="I246" s="1">
        <v>14.39</v>
      </c>
      <c r="J246" s="1" t="s">
        <v>8</v>
      </c>
      <c r="L246" s="1">
        <v>196303</v>
      </c>
      <c r="M246" s="1">
        <v>19700</v>
      </c>
      <c r="N246" s="1">
        <v>548</v>
      </c>
      <c r="O246" s="1" t="s">
        <v>11</v>
      </c>
      <c r="Q246" s="1">
        <v>196303</v>
      </c>
      <c r="R246" s="1">
        <v>19750</v>
      </c>
      <c r="S246" s="1">
        <v>47</v>
      </c>
      <c r="T246" s="1" t="s">
        <v>12</v>
      </c>
      <c r="V246" s="1">
        <v>200207</v>
      </c>
      <c r="W246" s="1">
        <v>18200</v>
      </c>
      <c r="X246" s="1">
        <v>89.36</v>
      </c>
      <c r="Y246" s="1" t="s">
        <v>9</v>
      </c>
      <c r="AA246" s="1">
        <v>200207</v>
      </c>
      <c r="AB246" s="1">
        <v>18201</v>
      </c>
      <c r="AC246" s="1">
        <v>-1.92</v>
      </c>
      <c r="AD246" s="1" t="s">
        <v>8</v>
      </c>
      <c r="AF246" s="1">
        <v>200207</v>
      </c>
      <c r="AG246" s="1">
        <v>18000</v>
      </c>
      <c r="AH246" s="1">
        <v>85.28</v>
      </c>
      <c r="AI246" s="1" t="s">
        <v>9</v>
      </c>
      <c r="AK246" s="1">
        <v>200207</v>
      </c>
      <c r="AL246" s="1">
        <v>18100</v>
      </c>
      <c r="AM246" s="1">
        <v>0.42</v>
      </c>
      <c r="AN246" s="1" t="s">
        <v>8</v>
      </c>
      <c r="AP246" s="1">
        <v>200206</v>
      </c>
      <c r="AQ246" s="1">
        <v>12300</v>
      </c>
      <c r="AR246" s="1">
        <v>18.73</v>
      </c>
      <c r="AS246" s="1" t="s">
        <v>8</v>
      </c>
      <c r="AU246" s="1">
        <v>200206</v>
      </c>
      <c r="AV246" s="1">
        <v>12500</v>
      </c>
      <c r="AW246" s="1">
        <v>3.37</v>
      </c>
      <c r="AX246" s="1" t="s">
        <v>8</v>
      </c>
      <c r="AZ246" s="1">
        <v>200206</v>
      </c>
      <c r="BA246" s="1">
        <v>12201</v>
      </c>
      <c r="BB246" s="1">
        <v>51689</v>
      </c>
      <c r="BC246" s="1" t="s">
        <v>224</v>
      </c>
      <c r="BE246" s="1">
        <v>200206</v>
      </c>
      <c r="BF246" s="1">
        <v>12401</v>
      </c>
      <c r="BG246" s="1">
        <v>198216</v>
      </c>
      <c r="BH246" s="1" t="s">
        <v>224</v>
      </c>
      <c r="BK246" s="1">
        <v>200208</v>
      </c>
      <c r="BL246" s="1">
        <v>16600</v>
      </c>
      <c r="BM246" s="1">
        <v>1.875</v>
      </c>
      <c r="BN246" s="1" t="s">
        <v>8</v>
      </c>
      <c r="BP246" s="1">
        <v>200206</v>
      </c>
      <c r="BQ246" s="1">
        <v>19400</v>
      </c>
      <c r="BR246" s="1">
        <v>5.1100000000000003</v>
      </c>
      <c r="BS246" s="1" t="s">
        <v>8</v>
      </c>
      <c r="BV246" s="1" t="s">
        <v>711</v>
      </c>
      <c r="BW246" s="1">
        <v>0</v>
      </c>
      <c r="BX246" s="6" t="s">
        <v>466</v>
      </c>
    </row>
    <row r="247" spans="1:76">
      <c r="A247" s="1">
        <v>20180223</v>
      </c>
      <c r="B247" s="1">
        <v>411116960</v>
      </c>
      <c r="D247" s="1">
        <v>200207</v>
      </c>
      <c r="E247" s="1">
        <v>1587046505</v>
      </c>
      <c r="G247" s="1">
        <v>196212</v>
      </c>
      <c r="H247" s="1">
        <v>19600</v>
      </c>
      <c r="I247" s="1">
        <v>6.05</v>
      </c>
      <c r="J247" s="1" t="s">
        <v>8</v>
      </c>
      <c r="L247" s="1">
        <v>196212</v>
      </c>
      <c r="M247" s="1">
        <v>19700</v>
      </c>
      <c r="N247" s="1">
        <v>550</v>
      </c>
      <c r="O247" s="1" t="s">
        <v>11</v>
      </c>
      <c r="Q247" s="1">
        <v>196212</v>
      </c>
      <c r="R247" s="1">
        <v>19750</v>
      </c>
      <c r="S247" s="1">
        <v>47</v>
      </c>
      <c r="T247" s="1" t="s">
        <v>12</v>
      </c>
      <c r="V247" s="1">
        <v>200206</v>
      </c>
      <c r="W247" s="1">
        <v>18200</v>
      </c>
      <c r="X247" s="1">
        <v>89.75</v>
      </c>
      <c r="Y247" s="1" t="s">
        <v>9</v>
      </c>
      <c r="AA247" s="1">
        <v>200206</v>
      </c>
      <c r="AB247" s="1">
        <v>18201</v>
      </c>
      <c r="AC247" s="1">
        <v>-1.36</v>
      </c>
      <c r="AD247" s="1" t="s">
        <v>8</v>
      </c>
      <c r="AF247" s="1">
        <v>200206</v>
      </c>
      <c r="AG247" s="1">
        <v>18000</v>
      </c>
      <c r="AH247" s="1">
        <v>85.27</v>
      </c>
      <c r="AI247" s="1" t="s">
        <v>9</v>
      </c>
      <c r="AK247" s="1">
        <v>200206</v>
      </c>
      <c r="AL247" s="1">
        <v>18100</v>
      </c>
      <c r="AM247" s="1">
        <v>0.11</v>
      </c>
      <c r="AN247" s="1" t="s">
        <v>8</v>
      </c>
      <c r="AP247" s="1">
        <v>200205</v>
      </c>
      <c r="AQ247" s="1">
        <v>12300</v>
      </c>
      <c r="AR247" s="1">
        <v>21.5</v>
      </c>
      <c r="AS247" s="1" t="s">
        <v>8</v>
      </c>
      <c r="AU247" s="1">
        <v>200205</v>
      </c>
      <c r="AV247" s="1">
        <v>12500</v>
      </c>
      <c r="AW247" s="1">
        <v>3.94</v>
      </c>
      <c r="AX247" s="1" t="s">
        <v>8</v>
      </c>
      <c r="AZ247" s="1">
        <v>200205</v>
      </c>
      <c r="BA247" s="1">
        <v>12201</v>
      </c>
      <c r="BB247" s="1">
        <v>51863</v>
      </c>
      <c r="BC247" s="1" t="s">
        <v>224</v>
      </c>
      <c r="BE247" s="1">
        <v>200205</v>
      </c>
      <c r="BF247" s="1">
        <v>12401</v>
      </c>
      <c r="BG247" s="1">
        <v>198468</v>
      </c>
      <c r="BH247" s="1" t="s">
        <v>224</v>
      </c>
      <c r="BK247" s="1">
        <v>200207</v>
      </c>
      <c r="BL247" s="1">
        <v>16600</v>
      </c>
      <c r="BM247" s="1">
        <v>1.875</v>
      </c>
      <c r="BN247" s="1" t="s">
        <v>8</v>
      </c>
      <c r="BP247" s="1">
        <v>200205</v>
      </c>
      <c r="BQ247" s="1">
        <v>19400</v>
      </c>
      <c r="BR247" s="1">
        <v>5.0199999999999996</v>
      </c>
      <c r="BS247" s="1" t="s">
        <v>8</v>
      </c>
      <c r="BV247" s="1" t="s">
        <v>712</v>
      </c>
      <c r="BW247" s="1">
        <v>0</v>
      </c>
      <c r="BX247" s="6" t="s">
        <v>466</v>
      </c>
    </row>
    <row r="248" spans="1:76">
      <c r="A248" s="1">
        <v>20180212</v>
      </c>
      <c r="B248" s="1">
        <v>110415125</v>
      </c>
      <c r="D248" s="1">
        <v>200206</v>
      </c>
      <c r="E248" s="1">
        <v>1332776918</v>
      </c>
      <c r="G248" s="1">
        <v>196209</v>
      </c>
      <c r="H248" s="1">
        <v>19600</v>
      </c>
      <c r="I248" s="1">
        <v>12.39</v>
      </c>
      <c r="J248" s="1" t="s">
        <v>8</v>
      </c>
      <c r="L248" s="1">
        <v>196209</v>
      </c>
      <c r="M248" s="1">
        <v>19700</v>
      </c>
      <c r="N248" s="1">
        <v>463</v>
      </c>
      <c r="O248" s="1" t="s">
        <v>11</v>
      </c>
      <c r="Q248" s="1">
        <v>196209</v>
      </c>
      <c r="R248" s="1">
        <v>19750</v>
      </c>
      <c r="S248" s="1">
        <v>41</v>
      </c>
      <c r="T248" s="1" t="s">
        <v>12</v>
      </c>
      <c r="V248" s="1">
        <v>200205</v>
      </c>
      <c r="W248" s="1">
        <v>18200</v>
      </c>
      <c r="X248" s="1">
        <v>89.84</v>
      </c>
      <c r="Y248" s="1" t="s">
        <v>9</v>
      </c>
      <c r="AA248" s="1">
        <v>200205</v>
      </c>
      <c r="AB248" s="1">
        <v>18201</v>
      </c>
      <c r="AC248" s="1">
        <v>0.27</v>
      </c>
      <c r="AD248" s="1" t="s">
        <v>8</v>
      </c>
      <c r="AF248" s="1">
        <v>200205</v>
      </c>
      <c r="AG248" s="1">
        <v>18000</v>
      </c>
      <c r="AH248" s="1">
        <v>85.01</v>
      </c>
      <c r="AI248" s="1" t="s">
        <v>9</v>
      </c>
      <c r="AK248" s="1">
        <v>200205</v>
      </c>
      <c r="AL248" s="1">
        <v>18100</v>
      </c>
      <c r="AM248" s="1">
        <v>-0.26</v>
      </c>
      <c r="AN248" s="1" t="s">
        <v>8</v>
      </c>
      <c r="AP248" s="1">
        <v>200204</v>
      </c>
      <c r="AQ248" s="1">
        <v>12300</v>
      </c>
      <c r="AR248" s="1">
        <v>20.39</v>
      </c>
      <c r="AS248" s="1" t="s">
        <v>8</v>
      </c>
      <c r="AU248" s="1">
        <v>200204</v>
      </c>
      <c r="AV248" s="1">
        <v>12500</v>
      </c>
      <c r="AW248" s="1">
        <v>4.5599999999999996</v>
      </c>
      <c r="AX248" s="1" t="s">
        <v>8</v>
      </c>
      <c r="AZ248" s="1">
        <v>200204</v>
      </c>
      <c r="BA248" s="1">
        <v>12201</v>
      </c>
      <c r="BB248" s="1">
        <v>52151</v>
      </c>
      <c r="BC248" s="1" t="s">
        <v>224</v>
      </c>
      <c r="BE248" s="1">
        <v>200204</v>
      </c>
      <c r="BF248" s="1">
        <v>12401</v>
      </c>
      <c r="BG248" s="1">
        <v>199398</v>
      </c>
      <c r="BH248" s="1" t="s">
        <v>224</v>
      </c>
      <c r="BK248" s="1">
        <v>200206</v>
      </c>
      <c r="BL248" s="1">
        <v>16600</v>
      </c>
      <c r="BM248" s="1">
        <v>1.875</v>
      </c>
      <c r="BN248" s="1" t="s">
        <v>8</v>
      </c>
      <c r="BP248" s="1">
        <v>200204</v>
      </c>
      <c r="BQ248" s="1">
        <v>19400</v>
      </c>
      <c r="BR248" s="1">
        <v>4.9800000000000004</v>
      </c>
      <c r="BS248" s="1" t="s">
        <v>8</v>
      </c>
      <c r="BV248" s="1" t="s">
        <v>713</v>
      </c>
      <c r="BW248" s="1">
        <v>0</v>
      </c>
      <c r="BX248" s="6" t="s">
        <v>466</v>
      </c>
    </row>
    <row r="249" spans="1:76">
      <c r="A249" s="1">
        <v>20180209</v>
      </c>
      <c r="B249" s="1">
        <v>822143099</v>
      </c>
      <c r="D249" s="1">
        <v>200205</v>
      </c>
      <c r="E249" s="1">
        <v>1674832240</v>
      </c>
      <c r="G249" s="1">
        <v>196206</v>
      </c>
      <c r="H249" s="1">
        <v>19600</v>
      </c>
      <c r="I249" s="1">
        <v>9.11</v>
      </c>
      <c r="J249" s="1" t="s">
        <v>8</v>
      </c>
      <c r="L249" s="1">
        <v>196206</v>
      </c>
      <c r="M249" s="1">
        <v>19700</v>
      </c>
      <c r="N249" s="1">
        <v>479</v>
      </c>
      <c r="O249" s="1" t="s">
        <v>11</v>
      </c>
      <c r="Q249" s="1">
        <v>196206</v>
      </c>
      <c r="R249" s="1">
        <v>19750</v>
      </c>
      <c r="S249" s="1">
        <v>42</v>
      </c>
      <c r="T249" s="1" t="s">
        <v>12</v>
      </c>
      <c r="V249" s="1">
        <v>200204</v>
      </c>
      <c r="W249" s="1">
        <v>18200</v>
      </c>
      <c r="X249" s="1">
        <v>90.15</v>
      </c>
      <c r="Y249" s="1" t="s">
        <v>9</v>
      </c>
      <c r="AA249" s="1">
        <v>200204</v>
      </c>
      <c r="AB249" s="1">
        <v>18201</v>
      </c>
      <c r="AC249" s="1">
        <v>0.46</v>
      </c>
      <c r="AD249" s="1" t="s">
        <v>8</v>
      </c>
      <c r="AF249" s="1">
        <v>200204</v>
      </c>
      <c r="AG249" s="1">
        <v>18000</v>
      </c>
      <c r="AH249" s="1">
        <v>85.43</v>
      </c>
      <c r="AI249" s="1" t="s">
        <v>9</v>
      </c>
      <c r="AK249" s="1">
        <v>200204</v>
      </c>
      <c r="AL249" s="1">
        <v>18100</v>
      </c>
      <c r="AM249" s="1">
        <v>0.21</v>
      </c>
      <c r="AN249" s="1" t="s">
        <v>8</v>
      </c>
      <c r="AP249" s="1">
        <v>200203</v>
      </c>
      <c r="AQ249" s="1">
        <v>12300</v>
      </c>
      <c r="AR249" s="1">
        <v>17.38</v>
      </c>
      <c r="AS249" s="1" t="s">
        <v>8</v>
      </c>
      <c r="AU249" s="1">
        <v>200203</v>
      </c>
      <c r="AV249" s="1">
        <v>12500</v>
      </c>
      <c r="AW249" s="1">
        <v>4.26</v>
      </c>
      <c r="AX249" s="1" t="s">
        <v>8</v>
      </c>
      <c r="AZ249" s="1">
        <v>200203</v>
      </c>
      <c r="BA249" s="1">
        <v>12201</v>
      </c>
      <c r="BB249" s="1">
        <v>52048</v>
      </c>
      <c r="BC249" s="1" t="s">
        <v>224</v>
      </c>
      <c r="BE249" s="1">
        <v>200203</v>
      </c>
      <c r="BF249" s="1">
        <v>12401</v>
      </c>
      <c r="BG249" s="1">
        <v>199455</v>
      </c>
      <c r="BH249" s="1" t="s">
        <v>224</v>
      </c>
      <c r="BK249" s="1">
        <v>200205</v>
      </c>
      <c r="BL249" s="1">
        <v>16600</v>
      </c>
      <c r="BM249" s="1">
        <v>2.125</v>
      </c>
      <c r="BN249" s="1" t="s">
        <v>8</v>
      </c>
      <c r="BP249" s="1">
        <v>200203</v>
      </c>
      <c r="BQ249" s="1">
        <v>19400</v>
      </c>
      <c r="BR249" s="1">
        <v>5.16</v>
      </c>
      <c r="BS249" s="1" t="s">
        <v>8</v>
      </c>
      <c r="BV249" s="1" t="s">
        <v>714</v>
      </c>
      <c r="BW249" s="1">
        <v>0</v>
      </c>
      <c r="BX249" s="6" t="s">
        <v>466</v>
      </c>
    </row>
    <row r="250" spans="1:76">
      <c r="A250" s="1">
        <v>20180202</v>
      </c>
      <c r="B250" s="1">
        <v>651209025</v>
      </c>
      <c r="D250" s="1">
        <v>200204</v>
      </c>
      <c r="E250" s="1">
        <v>2475821964</v>
      </c>
      <c r="G250" s="1">
        <v>196203</v>
      </c>
      <c r="H250" s="1">
        <v>19600</v>
      </c>
      <c r="I250" s="1">
        <v>8.8699999999999992</v>
      </c>
      <c r="J250" s="1" t="s">
        <v>8</v>
      </c>
      <c r="L250" s="1">
        <v>196203</v>
      </c>
      <c r="M250" s="1">
        <v>19700</v>
      </c>
      <c r="N250" s="1">
        <v>468</v>
      </c>
      <c r="O250" s="1" t="s">
        <v>11</v>
      </c>
      <c r="Q250" s="1">
        <v>196203</v>
      </c>
      <c r="R250" s="1">
        <v>19750</v>
      </c>
      <c r="S250" s="1">
        <v>42</v>
      </c>
      <c r="T250" s="1" t="s">
        <v>12</v>
      </c>
      <c r="V250" s="1">
        <v>200203</v>
      </c>
      <c r="W250" s="1">
        <v>18200</v>
      </c>
      <c r="X250" s="1">
        <v>89.4</v>
      </c>
      <c r="Y250" s="1" t="s">
        <v>9</v>
      </c>
      <c r="AA250" s="1">
        <v>200203</v>
      </c>
      <c r="AB250" s="1">
        <v>18201</v>
      </c>
      <c r="AC250" s="1">
        <v>-0.41</v>
      </c>
      <c r="AD250" s="1" t="s">
        <v>8</v>
      </c>
      <c r="AF250" s="1">
        <v>200203</v>
      </c>
      <c r="AG250" s="1">
        <v>18000</v>
      </c>
      <c r="AH250" s="1">
        <v>84.56</v>
      </c>
      <c r="AI250" s="1" t="s">
        <v>9</v>
      </c>
      <c r="AK250" s="1">
        <v>200203</v>
      </c>
      <c r="AL250" s="1">
        <v>18100</v>
      </c>
      <c r="AM250" s="1">
        <v>0.01</v>
      </c>
      <c r="AN250" s="1" t="s">
        <v>8</v>
      </c>
      <c r="AP250" s="1">
        <v>200202</v>
      </c>
      <c r="AQ250" s="1">
        <v>12300</v>
      </c>
      <c r="AR250" s="1">
        <v>16.47</v>
      </c>
      <c r="AS250" s="1" t="s">
        <v>8</v>
      </c>
      <c r="AU250" s="1">
        <v>200202</v>
      </c>
      <c r="AV250" s="1">
        <v>12500</v>
      </c>
      <c r="AW250" s="1">
        <v>4.2300000000000004</v>
      </c>
      <c r="AX250" s="1" t="s">
        <v>8</v>
      </c>
      <c r="AZ250" s="1">
        <v>200202</v>
      </c>
      <c r="BA250" s="1">
        <v>12201</v>
      </c>
      <c r="BB250" s="1">
        <v>52417</v>
      </c>
      <c r="BC250" s="1" t="s">
        <v>224</v>
      </c>
      <c r="BE250" s="1">
        <v>200202</v>
      </c>
      <c r="BF250" s="1">
        <v>12401</v>
      </c>
      <c r="BG250" s="1">
        <v>199780</v>
      </c>
      <c r="BH250" s="1" t="s">
        <v>224</v>
      </c>
      <c r="BK250" s="1">
        <v>200204</v>
      </c>
      <c r="BL250" s="1">
        <v>16600</v>
      </c>
      <c r="BM250" s="1">
        <v>2.125</v>
      </c>
      <c r="BN250" s="1" t="s">
        <v>8</v>
      </c>
      <c r="BP250" s="1">
        <v>200202</v>
      </c>
      <c r="BQ250" s="1">
        <v>19400</v>
      </c>
      <c r="BR250" s="1">
        <v>5.12</v>
      </c>
      <c r="BS250" s="1" t="s">
        <v>8</v>
      </c>
      <c r="BV250" s="1" t="s">
        <v>715</v>
      </c>
      <c r="BW250" s="1">
        <v>0</v>
      </c>
      <c r="BX250" s="6" t="s">
        <v>466</v>
      </c>
    </row>
    <row r="251" spans="1:76">
      <c r="A251" s="1">
        <v>20180126</v>
      </c>
      <c r="B251" s="1">
        <v>766191068</v>
      </c>
      <c r="D251" s="1">
        <v>200203</v>
      </c>
      <c r="E251" s="1">
        <v>2787479708</v>
      </c>
      <c r="L251" s="1">
        <v>196112</v>
      </c>
      <c r="M251" s="1">
        <v>19700</v>
      </c>
      <c r="N251" s="1">
        <v>502</v>
      </c>
      <c r="O251" s="1" t="s">
        <v>11</v>
      </c>
      <c r="Q251" s="1">
        <v>196112</v>
      </c>
      <c r="R251" s="1">
        <v>19750</v>
      </c>
      <c r="S251" s="1">
        <v>45</v>
      </c>
      <c r="T251" s="1" t="s">
        <v>12</v>
      </c>
      <c r="V251" s="1">
        <v>200202</v>
      </c>
      <c r="W251" s="1">
        <v>18200</v>
      </c>
      <c r="X251" s="1">
        <v>88.25</v>
      </c>
      <c r="Y251" s="1" t="s">
        <v>9</v>
      </c>
      <c r="AA251" s="1">
        <v>200202</v>
      </c>
      <c r="AB251" s="1">
        <v>18201</v>
      </c>
      <c r="AC251" s="1">
        <v>-2.11</v>
      </c>
      <c r="AD251" s="1" t="s">
        <v>8</v>
      </c>
      <c r="AF251" s="1">
        <v>200202</v>
      </c>
      <c r="AG251" s="1">
        <v>18000</v>
      </c>
      <c r="AH251" s="1">
        <v>85.98</v>
      </c>
      <c r="AI251" s="1" t="s">
        <v>9</v>
      </c>
      <c r="AK251" s="1">
        <v>200202</v>
      </c>
      <c r="AL251" s="1">
        <v>18100</v>
      </c>
      <c r="AM251" s="1">
        <v>1.42</v>
      </c>
      <c r="AN251" s="1" t="s">
        <v>8</v>
      </c>
      <c r="AP251" s="1">
        <v>200201</v>
      </c>
      <c r="AQ251" s="1">
        <v>12300</v>
      </c>
      <c r="AR251" s="1">
        <v>11.24</v>
      </c>
      <c r="AS251" s="1" t="s">
        <v>8</v>
      </c>
      <c r="AU251" s="1">
        <v>200201</v>
      </c>
      <c r="AV251" s="1">
        <v>12500</v>
      </c>
      <c r="AW251" s="1">
        <v>3.5</v>
      </c>
      <c r="AX251" s="1" t="s">
        <v>8</v>
      </c>
      <c r="AZ251" s="1">
        <v>200201</v>
      </c>
      <c r="BA251" s="1">
        <v>12201</v>
      </c>
      <c r="BB251" s="1">
        <v>50332</v>
      </c>
      <c r="BC251" s="1" t="s">
        <v>224</v>
      </c>
      <c r="BE251" s="1">
        <v>200201</v>
      </c>
      <c r="BF251" s="1">
        <v>12401</v>
      </c>
      <c r="BG251" s="1">
        <v>197316</v>
      </c>
      <c r="BH251" s="1" t="s">
        <v>224</v>
      </c>
      <c r="BK251" s="1">
        <v>200203</v>
      </c>
      <c r="BL251" s="1">
        <v>16600</v>
      </c>
      <c r="BM251" s="1">
        <v>2.125</v>
      </c>
      <c r="BN251" s="1" t="s">
        <v>8</v>
      </c>
      <c r="BP251" s="1">
        <v>200201</v>
      </c>
      <c r="BQ251" s="1">
        <v>19400</v>
      </c>
      <c r="BR251" s="1">
        <v>5.14</v>
      </c>
      <c r="BS251" s="1" t="s">
        <v>8</v>
      </c>
      <c r="BV251" s="1" t="s">
        <v>716</v>
      </c>
      <c r="BW251" s="1">
        <v>0</v>
      </c>
      <c r="BX251" s="6" t="s">
        <v>466</v>
      </c>
    </row>
    <row r="252" spans="1:76">
      <c r="A252" s="1">
        <v>20180119</v>
      </c>
      <c r="B252" s="1">
        <v>697748016</v>
      </c>
      <c r="D252" s="1">
        <v>200202</v>
      </c>
      <c r="E252" s="1">
        <v>1229133546</v>
      </c>
      <c r="L252" s="1">
        <v>196109</v>
      </c>
      <c r="M252" s="1">
        <v>19700</v>
      </c>
      <c r="N252" s="1">
        <v>405</v>
      </c>
      <c r="O252" s="1" t="s">
        <v>11</v>
      </c>
      <c r="Q252" s="1">
        <v>196109</v>
      </c>
      <c r="R252" s="1">
        <v>19750</v>
      </c>
      <c r="S252" s="1">
        <v>37</v>
      </c>
      <c r="T252" s="1" t="s">
        <v>12</v>
      </c>
      <c r="V252" s="1">
        <v>200201</v>
      </c>
      <c r="W252" s="1">
        <v>18200</v>
      </c>
      <c r="X252" s="1">
        <v>87.97</v>
      </c>
      <c r="Y252" s="1" t="s">
        <v>9</v>
      </c>
      <c r="AA252" s="1">
        <v>200201</v>
      </c>
      <c r="AB252" s="1">
        <v>18201</v>
      </c>
      <c r="AC252" s="1">
        <v>-3.63</v>
      </c>
      <c r="AD252" s="1" t="s">
        <v>8</v>
      </c>
      <c r="AF252" s="1">
        <v>200201</v>
      </c>
      <c r="AG252" s="1">
        <v>18000</v>
      </c>
      <c r="AH252" s="1">
        <v>84.95</v>
      </c>
      <c r="AI252" s="1" t="s">
        <v>9</v>
      </c>
      <c r="AK252" s="1">
        <v>200201</v>
      </c>
      <c r="AL252" s="1">
        <v>18100</v>
      </c>
      <c r="AM252" s="1">
        <v>-1.68</v>
      </c>
      <c r="AN252" s="1" t="s">
        <v>8</v>
      </c>
      <c r="AP252" s="1">
        <v>200112</v>
      </c>
      <c r="AQ252" s="1">
        <v>12300</v>
      </c>
      <c r="AR252" s="1">
        <v>11.88</v>
      </c>
      <c r="AS252" s="1" t="s">
        <v>8</v>
      </c>
      <c r="AU252" s="1">
        <v>200112</v>
      </c>
      <c r="AV252" s="1">
        <v>12500</v>
      </c>
      <c r="AW252" s="1">
        <v>4.4400000000000004</v>
      </c>
      <c r="AX252" s="1" t="s">
        <v>8</v>
      </c>
      <c r="AZ252" s="1">
        <v>200112</v>
      </c>
      <c r="BA252" s="1">
        <v>12201</v>
      </c>
      <c r="BB252" s="1">
        <v>47725</v>
      </c>
      <c r="BC252" s="1" t="s">
        <v>224</v>
      </c>
      <c r="BE252" s="1">
        <v>200112</v>
      </c>
      <c r="BF252" s="1">
        <v>12401</v>
      </c>
      <c r="BG252" s="1">
        <v>195191</v>
      </c>
      <c r="BH252" s="1" t="s">
        <v>224</v>
      </c>
      <c r="BK252" s="1">
        <v>200202</v>
      </c>
      <c r="BL252" s="1">
        <v>16600</v>
      </c>
      <c r="BM252" s="1">
        <v>2.125</v>
      </c>
      <c r="BN252" s="1" t="s">
        <v>8</v>
      </c>
      <c r="BP252" s="1">
        <v>200112</v>
      </c>
      <c r="BQ252" s="1">
        <v>19400</v>
      </c>
      <c r="BR252" s="1">
        <v>5.22</v>
      </c>
      <c r="BS252" s="1" t="s">
        <v>8</v>
      </c>
      <c r="BV252" s="1" t="s">
        <v>717</v>
      </c>
      <c r="BW252" s="1">
        <v>0</v>
      </c>
      <c r="BX252" s="6" t="s">
        <v>466</v>
      </c>
    </row>
    <row r="253" spans="1:76">
      <c r="A253" s="1">
        <v>20180112</v>
      </c>
      <c r="B253" s="1">
        <v>664359969</v>
      </c>
      <c r="D253" s="1">
        <v>200201</v>
      </c>
      <c r="E253" s="1">
        <v>3354191718</v>
      </c>
      <c r="L253" s="1">
        <v>196106</v>
      </c>
      <c r="M253" s="1">
        <v>19700</v>
      </c>
      <c r="N253" s="1">
        <v>432</v>
      </c>
      <c r="O253" s="1" t="s">
        <v>11</v>
      </c>
      <c r="Q253" s="1">
        <v>196106</v>
      </c>
      <c r="R253" s="1">
        <v>19750</v>
      </c>
      <c r="S253" s="1">
        <v>39</v>
      </c>
      <c r="T253" s="1" t="s">
        <v>12</v>
      </c>
      <c r="V253" s="1">
        <v>200112</v>
      </c>
      <c r="W253" s="1">
        <v>18200</v>
      </c>
      <c r="X253" s="1">
        <v>87.55</v>
      </c>
      <c r="Y253" s="1" t="s">
        <v>9</v>
      </c>
      <c r="AA253" s="1">
        <v>200112</v>
      </c>
      <c r="AB253" s="1">
        <v>18201</v>
      </c>
      <c r="AC253" s="1">
        <v>-5.32</v>
      </c>
      <c r="AD253" s="1" t="s">
        <v>8</v>
      </c>
      <c r="AF253" s="1">
        <v>200112</v>
      </c>
      <c r="AG253" s="1">
        <v>18000</v>
      </c>
      <c r="AH253" s="1">
        <v>84.62</v>
      </c>
      <c r="AI253" s="1" t="s">
        <v>9</v>
      </c>
      <c r="AK253" s="1">
        <v>200112</v>
      </c>
      <c r="AL253" s="1">
        <v>18100</v>
      </c>
      <c r="AM253" s="1">
        <v>-1.68</v>
      </c>
      <c r="AN253" s="1" t="s">
        <v>8</v>
      </c>
      <c r="AP253" s="1">
        <v>200111</v>
      </c>
      <c r="AQ253" s="1">
        <v>12300</v>
      </c>
      <c r="AR253" s="1">
        <v>6.7</v>
      </c>
      <c r="AS253" s="1" t="s">
        <v>8</v>
      </c>
      <c r="AU253" s="1">
        <v>200111</v>
      </c>
      <c r="AV253" s="1">
        <v>12500</v>
      </c>
      <c r="AW253" s="1">
        <v>4.9000000000000004</v>
      </c>
      <c r="AX253" s="1" t="s">
        <v>8</v>
      </c>
      <c r="AZ253" s="1">
        <v>200111</v>
      </c>
      <c r="BA253" s="1">
        <v>12201</v>
      </c>
      <c r="BB253" s="1">
        <v>45096</v>
      </c>
      <c r="BC253" s="1" t="s">
        <v>224</v>
      </c>
      <c r="BE253" s="1">
        <v>200111</v>
      </c>
      <c r="BF253" s="1">
        <v>12401</v>
      </c>
      <c r="BG253" s="1">
        <v>193876</v>
      </c>
      <c r="BH253" s="1" t="s">
        <v>224</v>
      </c>
      <c r="BK253" s="1">
        <v>200201</v>
      </c>
      <c r="BL253" s="1">
        <v>16600</v>
      </c>
      <c r="BM253" s="1">
        <v>2.125</v>
      </c>
      <c r="BN253" s="1" t="s">
        <v>8</v>
      </c>
      <c r="BP253" s="1">
        <v>200111</v>
      </c>
      <c r="BQ253" s="1">
        <v>19400</v>
      </c>
      <c r="BR253" s="1">
        <v>5.28</v>
      </c>
      <c r="BS253" s="1" t="s">
        <v>8</v>
      </c>
      <c r="BV253" s="1" t="s">
        <v>718</v>
      </c>
      <c r="BW253" s="1">
        <v>0</v>
      </c>
      <c r="BX253" s="6" t="s">
        <v>466</v>
      </c>
    </row>
    <row r="254" spans="1:76">
      <c r="A254" s="1">
        <v>20180105</v>
      </c>
      <c r="B254" s="1">
        <v>533901556</v>
      </c>
      <c r="D254" s="1">
        <v>200112</v>
      </c>
      <c r="E254" s="1">
        <v>3026395584</v>
      </c>
      <c r="L254" s="1">
        <v>196103</v>
      </c>
      <c r="M254" s="1">
        <v>19700</v>
      </c>
      <c r="N254" s="1">
        <v>439</v>
      </c>
      <c r="O254" s="1" t="s">
        <v>11</v>
      </c>
      <c r="Q254" s="1">
        <v>196103</v>
      </c>
      <c r="R254" s="1">
        <v>19750</v>
      </c>
      <c r="S254" s="1">
        <v>40</v>
      </c>
      <c r="T254" s="1" t="s">
        <v>12</v>
      </c>
      <c r="V254" s="1">
        <v>200111</v>
      </c>
      <c r="W254" s="1">
        <v>18200</v>
      </c>
      <c r="X254" s="1">
        <v>88.34</v>
      </c>
      <c r="Y254" s="1" t="s">
        <v>9</v>
      </c>
      <c r="AA254" s="1">
        <v>200111</v>
      </c>
      <c r="AB254" s="1">
        <v>18201</v>
      </c>
      <c r="AC254" s="1">
        <v>-5</v>
      </c>
      <c r="AD254" s="1" t="s">
        <v>8</v>
      </c>
      <c r="AF254" s="1">
        <v>200111</v>
      </c>
      <c r="AG254" s="1">
        <v>18000</v>
      </c>
      <c r="AH254" s="1">
        <v>86.12</v>
      </c>
      <c r="AI254" s="1" t="s">
        <v>9</v>
      </c>
      <c r="AK254" s="1">
        <v>200111</v>
      </c>
      <c r="AL254" s="1">
        <v>18100</v>
      </c>
      <c r="AM254" s="1">
        <v>-1.1399999999999999</v>
      </c>
      <c r="AN254" s="1" t="s">
        <v>8</v>
      </c>
      <c r="AP254" s="1">
        <v>200110</v>
      </c>
      <c r="AQ254" s="1">
        <v>12300</v>
      </c>
      <c r="AR254" s="1">
        <v>4.3899999999999997</v>
      </c>
      <c r="AS254" s="1" t="s">
        <v>8</v>
      </c>
      <c r="AU254" s="1">
        <v>200110</v>
      </c>
      <c r="AV254" s="1">
        <v>12500</v>
      </c>
      <c r="AW254" s="1">
        <v>5.74</v>
      </c>
      <c r="AX254" s="1" t="s">
        <v>8</v>
      </c>
      <c r="AZ254" s="1">
        <v>200110</v>
      </c>
      <c r="BA254" s="1">
        <v>12201</v>
      </c>
      <c r="BB254" s="1">
        <v>44139</v>
      </c>
      <c r="BC254" s="1" t="s">
        <v>224</v>
      </c>
      <c r="BE254" s="1">
        <v>200110</v>
      </c>
      <c r="BF254" s="1">
        <v>12401</v>
      </c>
      <c r="BG254" s="1">
        <v>193571</v>
      </c>
      <c r="BH254" s="1" t="s">
        <v>224</v>
      </c>
      <c r="BK254" s="1">
        <v>200112</v>
      </c>
      <c r="BL254" s="1">
        <v>16600</v>
      </c>
      <c r="BM254" s="1">
        <v>2.13</v>
      </c>
      <c r="BN254" s="1" t="s">
        <v>8</v>
      </c>
      <c r="BP254" s="1">
        <v>200110</v>
      </c>
      <c r="BQ254" s="1">
        <v>19400</v>
      </c>
      <c r="BR254" s="1">
        <v>5.33</v>
      </c>
      <c r="BS254" s="1" t="s">
        <v>8</v>
      </c>
      <c r="BV254" s="1" t="s">
        <v>719</v>
      </c>
      <c r="BW254" s="1">
        <v>0</v>
      </c>
      <c r="BX254" s="6" t="s">
        <v>466</v>
      </c>
    </row>
    <row r="255" spans="1:76">
      <c r="A255" s="1">
        <v>20171229</v>
      </c>
      <c r="B255" s="1">
        <v>492060077</v>
      </c>
      <c r="D255" s="1">
        <v>200111</v>
      </c>
      <c r="E255" s="1">
        <v>1865301002</v>
      </c>
      <c r="V255" s="1">
        <v>200110</v>
      </c>
      <c r="W255" s="1">
        <v>18200</v>
      </c>
      <c r="X255" s="1">
        <v>89.53</v>
      </c>
      <c r="Y255" s="1" t="s">
        <v>9</v>
      </c>
      <c r="AA255" s="1">
        <v>200110</v>
      </c>
      <c r="AB255" s="1">
        <v>18201</v>
      </c>
      <c r="AC255" s="1">
        <v>-2.9</v>
      </c>
      <c r="AD255" s="1" t="s">
        <v>8</v>
      </c>
      <c r="AF255" s="1">
        <v>200110</v>
      </c>
      <c r="AG255" s="1">
        <v>18000</v>
      </c>
      <c r="AH255" s="1">
        <v>87.15</v>
      </c>
      <c r="AI255" s="1" t="s">
        <v>9</v>
      </c>
      <c r="AK255" s="1">
        <v>200110</v>
      </c>
      <c r="AL255" s="1">
        <v>18100</v>
      </c>
      <c r="AM255" s="1">
        <v>0.97</v>
      </c>
      <c r="AN255" s="1" t="s">
        <v>8</v>
      </c>
      <c r="AP255" s="1">
        <v>200109</v>
      </c>
      <c r="AQ255" s="1">
        <v>12300</v>
      </c>
      <c r="AR255" s="1">
        <v>3.68</v>
      </c>
      <c r="AS255" s="1" t="s">
        <v>8</v>
      </c>
      <c r="AU255" s="1">
        <v>200109</v>
      </c>
      <c r="AV255" s="1">
        <v>12500</v>
      </c>
      <c r="AW255" s="1">
        <v>6.51</v>
      </c>
      <c r="AX255" s="1" t="s">
        <v>8</v>
      </c>
      <c r="AZ255" s="1">
        <v>200109</v>
      </c>
      <c r="BA255" s="1">
        <v>12201</v>
      </c>
      <c r="BB255" s="1">
        <v>43921</v>
      </c>
      <c r="BC255" s="1" t="s">
        <v>224</v>
      </c>
      <c r="BE255" s="1">
        <v>200109</v>
      </c>
      <c r="BF255" s="1">
        <v>12401</v>
      </c>
      <c r="BG255" s="1">
        <v>193514</v>
      </c>
      <c r="BH255" s="1" t="s">
        <v>224</v>
      </c>
      <c r="BK255" s="1">
        <v>200111</v>
      </c>
      <c r="BL255" s="1">
        <v>16600</v>
      </c>
      <c r="BM255" s="1">
        <v>2.25</v>
      </c>
      <c r="BN255" s="1" t="s">
        <v>8</v>
      </c>
      <c r="BP255" s="1">
        <v>200109</v>
      </c>
      <c r="BQ255" s="1">
        <v>19400</v>
      </c>
      <c r="BR255" s="1">
        <v>5.26</v>
      </c>
      <c r="BS255" s="1" t="s">
        <v>8</v>
      </c>
      <c r="BV255" s="1" t="s">
        <v>720</v>
      </c>
      <c r="BW255" s="1">
        <v>0</v>
      </c>
      <c r="BX255" s="6" t="s">
        <v>466</v>
      </c>
    </row>
    <row r="256" spans="1:76">
      <c r="A256" s="1">
        <v>20171222</v>
      </c>
      <c r="B256" s="1">
        <v>503817647</v>
      </c>
      <c r="D256" s="1">
        <v>200110</v>
      </c>
      <c r="E256" s="1">
        <v>989099688</v>
      </c>
      <c r="V256" s="1">
        <v>200109</v>
      </c>
      <c r="W256" s="1">
        <v>18200</v>
      </c>
      <c r="X256" s="1">
        <v>90.51</v>
      </c>
      <c r="Y256" s="1" t="s">
        <v>9</v>
      </c>
      <c r="AA256" s="1">
        <v>200109</v>
      </c>
      <c r="AB256" s="1">
        <v>18201</v>
      </c>
      <c r="AC256" s="1">
        <v>-1.52</v>
      </c>
      <c r="AD256" s="1" t="s">
        <v>8</v>
      </c>
      <c r="AF256" s="1">
        <v>200109</v>
      </c>
      <c r="AG256" s="1">
        <v>18000</v>
      </c>
      <c r="AH256" s="1">
        <v>85.85</v>
      </c>
      <c r="AI256" s="1" t="s">
        <v>9</v>
      </c>
      <c r="AK256" s="1">
        <v>200109</v>
      </c>
      <c r="AL256" s="1">
        <v>18100</v>
      </c>
      <c r="AM256" s="1">
        <v>-0.51</v>
      </c>
      <c r="AN256" s="1" t="s">
        <v>8</v>
      </c>
      <c r="AP256" s="1">
        <v>200108</v>
      </c>
      <c r="AQ256" s="1">
        <v>12300</v>
      </c>
      <c r="AR256" s="1">
        <v>-1.23</v>
      </c>
      <c r="AS256" s="1" t="s">
        <v>8</v>
      </c>
      <c r="AU256" s="1">
        <v>200108</v>
      </c>
      <c r="AV256" s="1">
        <v>12500</v>
      </c>
      <c r="AW256" s="1">
        <v>6.51</v>
      </c>
      <c r="AX256" s="1" t="s">
        <v>8</v>
      </c>
      <c r="AZ256" s="1">
        <v>200108</v>
      </c>
      <c r="BA256" s="1">
        <v>12201</v>
      </c>
      <c r="BB256" s="1">
        <v>43603</v>
      </c>
      <c r="BC256" s="1" t="s">
        <v>224</v>
      </c>
      <c r="BE256" s="1">
        <v>200108</v>
      </c>
      <c r="BF256" s="1">
        <v>12401</v>
      </c>
      <c r="BG256" s="1">
        <v>193523</v>
      </c>
      <c r="BH256" s="1" t="s">
        <v>224</v>
      </c>
      <c r="BK256" s="1">
        <v>200110</v>
      </c>
      <c r="BL256" s="1">
        <v>16600</v>
      </c>
      <c r="BM256" s="1">
        <v>2.5</v>
      </c>
      <c r="BN256" s="1" t="s">
        <v>8</v>
      </c>
      <c r="BP256" s="1">
        <v>200108</v>
      </c>
      <c r="BQ256" s="1">
        <v>19400</v>
      </c>
      <c r="BR256" s="1">
        <v>5.17</v>
      </c>
      <c r="BS256" s="1" t="s">
        <v>8</v>
      </c>
      <c r="BV256" s="1" t="s">
        <v>721</v>
      </c>
      <c r="BW256" s="1">
        <v>0</v>
      </c>
      <c r="BX256" s="6" t="s">
        <v>466</v>
      </c>
    </row>
    <row r="257" spans="1:76">
      <c r="A257" s="1">
        <v>20171215</v>
      </c>
      <c r="B257" s="1">
        <v>571100898</v>
      </c>
      <c r="D257" s="1">
        <v>200109</v>
      </c>
      <c r="E257" s="1">
        <v>657207853</v>
      </c>
      <c r="V257" s="1">
        <v>200108</v>
      </c>
      <c r="W257" s="1">
        <v>18200</v>
      </c>
      <c r="X257" s="1">
        <v>90.82</v>
      </c>
      <c r="Y257" s="1" t="s">
        <v>9</v>
      </c>
      <c r="AA257" s="1">
        <v>200108</v>
      </c>
      <c r="AB257" s="1">
        <v>18201</v>
      </c>
      <c r="AC257" s="1">
        <v>-0.72</v>
      </c>
      <c r="AD257" s="1" t="s">
        <v>8</v>
      </c>
      <c r="AF257" s="1">
        <v>200108</v>
      </c>
      <c r="AG257" s="1">
        <v>18000</v>
      </c>
      <c r="AH257" s="1">
        <v>85.48</v>
      </c>
      <c r="AI257" s="1" t="s">
        <v>9</v>
      </c>
      <c r="AK257" s="1">
        <v>200108</v>
      </c>
      <c r="AL257" s="1">
        <v>18100</v>
      </c>
      <c r="AM257" s="1">
        <v>0.45</v>
      </c>
      <c r="AN257" s="1" t="s">
        <v>8</v>
      </c>
      <c r="AP257" s="1">
        <v>200107</v>
      </c>
      <c r="AQ257" s="1">
        <v>12300</v>
      </c>
      <c r="AR257" s="1">
        <v>-0.78</v>
      </c>
      <c r="AS257" s="1" t="s">
        <v>8</v>
      </c>
      <c r="AU257" s="1">
        <v>200107</v>
      </c>
      <c r="AV257" s="1">
        <v>12500</v>
      </c>
      <c r="AW257" s="1">
        <v>6.65</v>
      </c>
      <c r="AX257" s="1" t="s">
        <v>8</v>
      </c>
      <c r="AZ257" s="1">
        <v>200107</v>
      </c>
      <c r="BA257" s="1">
        <v>12201</v>
      </c>
      <c r="BB257" s="1">
        <v>43341</v>
      </c>
      <c r="BC257" s="1" t="s">
        <v>224</v>
      </c>
      <c r="BE257" s="1">
        <v>200107</v>
      </c>
      <c r="BF257" s="1">
        <v>12401</v>
      </c>
      <c r="BG257" s="1">
        <v>193021</v>
      </c>
      <c r="BH257" s="1" t="s">
        <v>224</v>
      </c>
      <c r="BK257" s="1">
        <v>200109</v>
      </c>
      <c r="BL257" s="1">
        <v>16600</v>
      </c>
      <c r="BM257" s="1">
        <v>2.75</v>
      </c>
      <c r="BN257" s="1" t="s">
        <v>8</v>
      </c>
      <c r="BP257" s="1">
        <v>200107</v>
      </c>
      <c r="BQ257" s="1">
        <v>19400</v>
      </c>
      <c r="BR257" s="1">
        <v>4.92</v>
      </c>
      <c r="BS257" s="1" t="s">
        <v>8</v>
      </c>
      <c r="BV257" s="1" t="s">
        <v>722</v>
      </c>
      <c r="BW257" s="1">
        <v>0</v>
      </c>
      <c r="BX257" s="6" t="s">
        <v>466</v>
      </c>
    </row>
    <row r="258" spans="1:76">
      <c r="A258" s="1">
        <v>20171208</v>
      </c>
      <c r="B258" s="1">
        <v>707160874</v>
      </c>
      <c r="D258" s="1">
        <v>200108</v>
      </c>
      <c r="E258" s="1">
        <v>1164203131</v>
      </c>
      <c r="V258" s="1">
        <v>200107</v>
      </c>
      <c r="W258" s="1">
        <v>18200</v>
      </c>
      <c r="X258" s="1">
        <v>91.11</v>
      </c>
      <c r="Y258" s="1" t="s">
        <v>9</v>
      </c>
      <c r="AA258" s="1">
        <v>200107</v>
      </c>
      <c r="AB258" s="1">
        <v>18201</v>
      </c>
      <c r="AC258" s="1">
        <v>-0.23</v>
      </c>
      <c r="AD258" s="1" t="s">
        <v>8</v>
      </c>
      <c r="AF258" s="1">
        <v>200107</v>
      </c>
      <c r="AG258" s="1">
        <v>18000</v>
      </c>
      <c r="AH258" s="1">
        <v>84.92</v>
      </c>
      <c r="AI258" s="1" t="s">
        <v>9</v>
      </c>
      <c r="AK258" s="1">
        <v>200107</v>
      </c>
      <c r="AL258" s="1">
        <v>18100</v>
      </c>
      <c r="AM258" s="1">
        <v>0.09</v>
      </c>
      <c r="AN258" s="1" t="s">
        <v>8</v>
      </c>
      <c r="AP258" s="1">
        <v>200106</v>
      </c>
      <c r="AQ258" s="1">
        <v>12300</v>
      </c>
      <c r="AR258" s="1">
        <v>-1.66</v>
      </c>
      <c r="AS258" s="1" t="s">
        <v>8</v>
      </c>
      <c r="AU258" s="1">
        <v>200106</v>
      </c>
      <c r="AV258" s="1">
        <v>12500</v>
      </c>
      <c r="AW258" s="1">
        <v>6.56</v>
      </c>
      <c r="AX258" s="1" t="s">
        <v>8</v>
      </c>
      <c r="AZ258" s="1">
        <v>200106</v>
      </c>
      <c r="BA258" s="1">
        <v>12201</v>
      </c>
      <c r="BB258" s="1">
        <v>42941</v>
      </c>
      <c r="BC258" s="1" t="s">
        <v>224</v>
      </c>
      <c r="BE258" s="1">
        <v>200106</v>
      </c>
      <c r="BF258" s="1">
        <v>12401</v>
      </c>
      <c r="BG258" s="1">
        <v>191365</v>
      </c>
      <c r="BH258" s="1" t="s">
        <v>224</v>
      </c>
      <c r="BK258" s="1">
        <v>200108</v>
      </c>
      <c r="BL258" s="1">
        <v>16600</v>
      </c>
      <c r="BM258" s="1">
        <v>3.25</v>
      </c>
      <c r="BN258" s="1" t="s">
        <v>8</v>
      </c>
      <c r="BP258" s="1">
        <v>200106</v>
      </c>
      <c r="BQ258" s="1">
        <v>19400</v>
      </c>
      <c r="BR258" s="1">
        <v>4.51</v>
      </c>
      <c r="BS258" s="1" t="s">
        <v>8</v>
      </c>
      <c r="BV258" s="1" t="s">
        <v>723</v>
      </c>
      <c r="BW258" s="1">
        <v>0</v>
      </c>
      <c r="BX258" s="6" t="s">
        <v>466</v>
      </c>
    </row>
    <row r="259" spans="1:76">
      <c r="A259" s="1">
        <v>20171201</v>
      </c>
      <c r="B259" s="1">
        <v>828407517</v>
      </c>
      <c r="D259" s="1">
        <v>200107</v>
      </c>
      <c r="E259" s="1">
        <v>889217416</v>
      </c>
      <c r="V259" s="1">
        <v>200106</v>
      </c>
      <c r="W259" s="1">
        <v>18200</v>
      </c>
      <c r="X259" s="1">
        <v>90.99</v>
      </c>
      <c r="Y259" s="1" t="s">
        <v>9</v>
      </c>
      <c r="AA259" s="1">
        <v>200106</v>
      </c>
      <c r="AB259" s="1">
        <v>18201</v>
      </c>
      <c r="AC259" s="1">
        <v>-0.31</v>
      </c>
      <c r="AD259" s="1" t="s">
        <v>8</v>
      </c>
      <c r="AF259" s="1">
        <v>200106</v>
      </c>
      <c r="AG259" s="1">
        <v>18000</v>
      </c>
      <c r="AH259" s="1">
        <v>85.18</v>
      </c>
      <c r="AI259" s="1" t="s">
        <v>9</v>
      </c>
      <c r="AK259" s="1">
        <v>200106</v>
      </c>
      <c r="AL259" s="1">
        <v>18100</v>
      </c>
      <c r="AM259" s="1">
        <v>-0.14000000000000001</v>
      </c>
      <c r="AN259" s="1" t="s">
        <v>8</v>
      </c>
      <c r="AP259" s="1">
        <v>200105</v>
      </c>
      <c r="AQ259" s="1">
        <v>12300</v>
      </c>
      <c r="AR259" s="1">
        <v>-5.19</v>
      </c>
      <c r="AS259" s="1" t="s">
        <v>8</v>
      </c>
      <c r="AU259" s="1">
        <v>200105</v>
      </c>
      <c r="AV259" s="1">
        <v>12500</v>
      </c>
      <c r="AW259" s="1">
        <v>5.75</v>
      </c>
      <c r="AX259" s="1" t="s">
        <v>8</v>
      </c>
      <c r="AZ259" s="1">
        <v>200105</v>
      </c>
      <c r="BA259" s="1">
        <v>12201</v>
      </c>
      <c r="BB259" s="1">
        <v>42935</v>
      </c>
      <c r="BC259" s="1" t="s">
        <v>224</v>
      </c>
      <c r="BE259" s="1">
        <v>200105</v>
      </c>
      <c r="BF259" s="1">
        <v>12401</v>
      </c>
      <c r="BG259" s="1">
        <v>190378</v>
      </c>
      <c r="BH259" s="1" t="s">
        <v>224</v>
      </c>
      <c r="BK259" s="1">
        <v>200107</v>
      </c>
      <c r="BL259" s="1">
        <v>16600</v>
      </c>
      <c r="BM259" s="1">
        <v>3.5</v>
      </c>
      <c r="BN259" s="1" t="s">
        <v>8</v>
      </c>
      <c r="BP259" s="1">
        <v>200105</v>
      </c>
      <c r="BQ259" s="1">
        <v>19400</v>
      </c>
      <c r="BR259" s="1">
        <v>4.22</v>
      </c>
      <c r="BS259" s="1" t="s">
        <v>8</v>
      </c>
      <c r="BV259" s="1" t="s">
        <v>724</v>
      </c>
      <c r="BW259" s="1">
        <v>0</v>
      </c>
      <c r="BX259" s="6" t="s">
        <v>466</v>
      </c>
    </row>
    <row r="260" spans="1:76">
      <c r="A260" s="1">
        <v>20171124</v>
      </c>
      <c r="B260" s="1">
        <v>688838775</v>
      </c>
      <c r="D260" s="1">
        <v>200106</v>
      </c>
      <c r="E260" s="1">
        <v>940794150</v>
      </c>
      <c r="V260" s="1">
        <v>200105</v>
      </c>
      <c r="W260" s="1">
        <v>18200</v>
      </c>
      <c r="X260" s="1">
        <v>89.6</v>
      </c>
      <c r="Y260" s="1" t="s">
        <v>9</v>
      </c>
      <c r="AA260" s="1">
        <v>200105</v>
      </c>
      <c r="AB260" s="1">
        <v>18201</v>
      </c>
      <c r="AC260" s="1">
        <v>-1.31</v>
      </c>
      <c r="AD260" s="1" t="s">
        <v>8</v>
      </c>
      <c r="AF260" s="1">
        <v>200105</v>
      </c>
      <c r="AG260" s="1">
        <v>18000</v>
      </c>
      <c r="AH260" s="1">
        <v>85.23</v>
      </c>
      <c r="AI260" s="1" t="s">
        <v>9</v>
      </c>
      <c r="AK260" s="1">
        <v>200105</v>
      </c>
      <c r="AL260" s="1">
        <v>18100</v>
      </c>
      <c r="AM260" s="1">
        <v>-0.22</v>
      </c>
      <c r="AN260" s="1" t="s">
        <v>8</v>
      </c>
      <c r="AP260" s="1">
        <v>200104</v>
      </c>
      <c r="AQ260" s="1">
        <v>12300</v>
      </c>
      <c r="AR260" s="1">
        <v>-6.51</v>
      </c>
      <c r="AS260" s="1" t="s">
        <v>8</v>
      </c>
      <c r="AU260" s="1">
        <v>200104</v>
      </c>
      <c r="AV260" s="1">
        <v>12500</v>
      </c>
      <c r="AW260" s="1">
        <v>4.8899999999999997</v>
      </c>
      <c r="AX260" s="1" t="s">
        <v>8</v>
      </c>
      <c r="AZ260" s="1">
        <v>200104</v>
      </c>
      <c r="BA260" s="1">
        <v>12201</v>
      </c>
      <c r="BB260" s="1">
        <v>43717</v>
      </c>
      <c r="BC260" s="1" t="s">
        <v>224</v>
      </c>
      <c r="BE260" s="1">
        <v>200104</v>
      </c>
      <c r="BF260" s="1">
        <v>12401</v>
      </c>
      <c r="BG260" s="1">
        <v>190896</v>
      </c>
      <c r="BH260" s="1" t="s">
        <v>224</v>
      </c>
      <c r="BK260" s="1">
        <v>200106</v>
      </c>
      <c r="BL260" s="1">
        <v>16600</v>
      </c>
      <c r="BM260" s="1">
        <v>3.5</v>
      </c>
      <c r="BN260" s="1" t="s">
        <v>8</v>
      </c>
      <c r="BP260" s="1">
        <v>200104</v>
      </c>
      <c r="BQ260" s="1">
        <v>19400</v>
      </c>
      <c r="BR260" s="1">
        <v>3.96</v>
      </c>
      <c r="BS260" s="1" t="s">
        <v>8</v>
      </c>
      <c r="BV260" s="1" t="s">
        <v>725</v>
      </c>
      <c r="BW260" s="1">
        <v>0</v>
      </c>
      <c r="BX260" s="6" t="s">
        <v>466</v>
      </c>
    </row>
    <row r="261" spans="1:76">
      <c r="A261" s="1">
        <v>20171117</v>
      </c>
      <c r="B261" s="1">
        <v>619402331</v>
      </c>
      <c r="D261" s="1">
        <v>200105</v>
      </c>
      <c r="E261" s="1">
        <v>1125309289</v>
      </c>
      <c r="V261" s="1">
        <v>200104</v>
      </c>
      <c r="W261" s="1">
        <v>18200</v>
      </c>
      <c r="X261" s="1">
        <v>89.74</v>
      </c>
      <c r="Y261" s="1" t="s">
        <v>9</v>
      </c>
      <c r="AA261" s="1">
        <v>200104</v>
      </c>
      <c r="AB261" s="1">
        <v>18201</v>
      </c>
      <c r="AC261" s="1">
        <v>-0.28000000000000003</v>
      </c>
      <c r="AD261" s="1" t="s">
        <v>8</v>
      </c>
      <c r="AF261" s="1">
        <v>200104</v>
      </c>
      <c r="AG261" s="1">
        <v>18000</v>
      </c>
      <c r="AH261" s="1">
        <v>85.25</v>
      </c>
      <c r="AI261" s="1" t="s">
        <v>9</v>
      </c>
      <c r="AK261" s="1">
        <v>200104</v>
      </c>
      <c r="AL261" s="1">
        <v>18100</v>
      </c>
      <c r="AM261" s="1">
        <v>0.42</v>
      </c>
      <c r="AN261" s="1" t="s">
        <v>8</v>
      </c>
      <c r="AP261" s="1">
        <v>200103</v>
      </c>
      <c r="AQ261" s="1">
        <v>12300</v>
      </c>
      <c r="AR261" s="1">
        <v>-5.84</v>
      </c>
      <c r="AS261" s="1" t="s">
        <v>8</v>
      </c>
      <c r="AU261" s="1">
        <v>200103</v>
      </c>
      <c r="AV261" s="1">
        <v>12500</v>
      </c>
      <c r="AW261" s="1">
        <v>5.28</v>
      </c>
      <c r="AX261" s="1" t="s">
        <v>8</v>
      </c>
      <c r="AZ261" s="1">
        <v>200103</v>
      </c>
      <c r="BA261" s="1">
        <v>12201</v>
      </c>
      <c r="BB261" s="1">
        <v>44267</v>
      </c>
      <c r="BC261" s="1" t="s">
        <v>224</v>
      </c>
      <c r="BE261" s="1">
        <v>200103</v>
      </c>
      <c r="BF261" s="1">
        <v>12401</v>
      </c>
      <c r="BG261" s="1">
        <v>191270</v>
      </c>
      <c r="BH261" s="1" t="s">
        <v>224</v>
      </c>
      <c r="BK261" s="1">
        <v>200105</v>
      </c>
      <c r="BL261" s="1">
        <v>16600</v>
      </c>
      <c r="BM261" s="1">
        <v>3.75</v>
      </c>
      <c r="BN261" s="1" t="s">
        <v>8</v>
      </c>
      <c r="BP261" s="1">
        <v>200103</v>
      </c>
      <c r="BQ261" s="1">
        <v>19400</v>
      </c>
      <c r="BR261" s="1">
        <v>3.89</v>
      </c>
      <c r="BS261" s="1" t="s">
        <v>8</v>
      </c>
      <c r="BV261" s="1" t="s">
        <v>726</v>
      </c>
      <c r="BW261" s="1">
        <v>0</v>
      </c>
      <c r="BX261" s="6" t="s">
        <v>466</v>
      </c>
    </row>
    <row r="262" spans="1:76">
      <c r="A262" s="1">
        <v>20171110</v>
      </c>
      <c r="B262" s="1">
        <v>631717602</v>
      </c>
      <c r="D262" s="1">
        <v>200104</v>
      </c>
      <c r="E262" s="1">
        <v>1431695367</v>
      </c>
      <c r="V262" s="1">
        <v>200103</v>
      </c>
      <c r="W262" s="1">
        <v>18200</v>
      </c>
      <c r="X262" s="1">
        <v>89.77</v>
      </c>
      <c r="Y262" s="1" t="s">
        <v>9</v>
      </c>
      <c r="AA262" s="1">
        <v>200103</v>
      </c>
      <c r="AB262" s="1">
        <v>18201</v>
      </c>
      <c r="AC262" s="1">
        <v>-0.28000000000000003</v>
      </c>
      <c r="AD262" s="1" t="s">
        <v>8</v>
      </c>
      <c r="AF262" s="1">
        <v>200103</v>
      </c>
      <c r="AG262" s="1">
        <v>18000</v>
      </c>
      <c r="AH262" s="1">
        <v>84.55</v>
      </c>
      <c r="AI262" s="1" t="s">
        <v>9</v>
      </c>
      <c r="AK262" s="1">
        <v>200103</v>
      </c>
      <c r="AL262" s="1">
        <v>18100</v>
      </c>
      <c r="AM262" s="1">
        <v>0.43</v>
      </c>
      <c r="AN262" s="1" t="s">
        <v>8</v>
      </c>
      <c r="AP262" s="1">
        <v>200102</v>
      </c>
      <c r="AQ262" s="1">
        <v>12300</v>
      </c>
      <c r="AR262" s="1">
        <v>-3.8</v>
      </c>
      <c r="AS262" s="1" t="s">
        <v>8</v>
      </c>
      <c r="AU262" s="1">
        <v>200102</v>
      </c>
      <c r="AV262" s="1">
        <v>12500</v>
      </c>
      <c r="AW262" s="1">
        <v>6.08</v>
      </c>
      <c r="AX262" s="1" t="s">
        <v>8</v>
      </c>
      <c r="AZ262" s="1">
        <v>200102</v>
      </c>
      <c r="BA262" s="1">
        <v>12201</v>
      </c>
      <c r="BB262" s="1">
        <v>45249</v>
      </c>
      <c r="BC262" s="1" t="s">
        <v>224</v>
      </c>
      <c r="BE262" s="1">
        <v>200102</v>
      </c>
      <c r="BF262" s="1">
        <v>12401</v>
      </c>
      <c r="BG262" s="1">
        <v>191559</v>
      </c>
      <c r="BH262" s="1" t="s">
        <v>224</v>
      </c>
      <c r="BK262" s="1">
        <v>200104</v>
      </c>
      <c r="BL262" s="1">
        <v>16600</v>
      </c>
      <c r="BM262" s="1">
        <v>4</v>
      </c>
      <c r="BN262" s="1" t="s">
        <v>8</v>
      </c>
      <c r="BP262" s="1">
        <v>200102</v>
      </c>
      <c r="BQ262" s="1">
        <v>19400</v>
      </c>
      <c r="BR262" s="1">
        <v>3.73</v>
      </c>
      <c r="BS262" s="1" t="s">
        <v>8</v>
      </c>
      <c r="BV262" s="1" t="s">
        <v>727</v>
      </c>
      <c r="BW262" s="1">
        <v>0</v>
      </c>
      <c r="BX262" s="6" t="s">
        <v>466</v>
      </c>
    </row>
    <row r="263" spans="1:76">
      <c r="A263" s="1">
        <v>20171103</v>
      </c>
      <c r="B263" s="1">
        <v>609398969</v>
      </c>
      <c r="D263" s="1">
        <v>200103</v>
      </c>
      <c r="E263" s="1">
        <v>2205820227</v>
      </c>
      <c r="V263" s="1">
        <v>200102</v>
      </c>
      <c r="W263" s="1">
        <v>18200</v>
      </c>
      <c r="X263" s="1">
        <v>90.15</v>
      </c>
      <c r="Y263" s="1" t="s">
        <v>9</v>
      </c>
      <c r="AA263" s="1">
        <v>200102</v>
      </c>
      <c r="AB263" s="1">
        <v>18201</v>
      </c>
      <c r="AC263" s="1">
        <v>0.45</v>
      </c>
      <c r="AD263" s="1" t="s">
        <v>8</v>
      </c>
      <c r="AF263" s="1">
        <v>200102</v>
      </c>
      <c r="AG263" s="1">
        <v>18000</v>
      </c>
      <c r="AH263" s="1">
        <v>84.78</v>
      </c>
      <c r="AI263" s="1" t="s">
        <v>9</v>
      </c>
      <c r="AK263" s="1">
        <v>200102</v>
      </c>
      <c r="AL263" s="1">
        <v>18100</v>
      </c>
      <c r="AM263" s="1">
        <v>-1.03</v>
      </c>
      <c r="AN263" s="1" t="s">
        <v>8</v>
      </c>
      <c r="AP263" s="1">
        <v>200101</v>
      </c>
      <c r="AQ263" s="1">
        <v>12300</v>
      </c>
      <c r="AR263" s="1">
        <v>-3.33</v>
      </c>
      <c r="AS263" s="1" t="s">
        <v>8</v>
      </c>
      <c r="AU263" s="1">
        <v>200101</v>
      </c>
      <c r="AV263" s="1">
        <v>12500</v>
      </c>
      <c r="AW263" s="1">
        <v>6.09</v>
      </c>
      <c r="AX263" s="1" t="s">
        <v>8</v>
      </c>
      <c r="AZ263" s="1">
        <v>200101</v>
      </c>
      <c r="BA263" s="1">
        <v>12201</v>
      </c>
      <c r="BB263" s="1">
        <v>45360</v>
      </c>
      <c r="BC263" s="1" t="s">
        <v>224</v>
      </c>
      <c r="BE263" s="1">
        <v>200101</v>
      </c>
      <c r="BF263" s="1">
        <v>12401</v>
      </c>
      <c r="BG263" s="1">
        <v>190153</v>
      </c>
      <c r="BH263" s="1" t="s">
        <v>224</v>
      </c>
      <c r="BK263" s="1">
        <v>200103</v>
      </c>
      <c r="BL263" s="1">
        <v>16600</v>
      </c>
      <c r="BM263" s="1">
        <v>4.13</v>
      </c>
      <c r="BN263" s="1" t="s">
        <v>8</v>
      </c>
      <c r="BP263" s="1">
        <v>200101</v>
      </c>
      <c r="BQ263" s="1">
        <v>19400</v>
      </c>
      <c r="BR263" s="1">
        <v>3.35</v>
      </c>
      <c r="BS263" s="1" t="s">
        <v>8</v>
      </c>
      <c r="BV263" s="1" t="s">
        <v>728</v>
      </c>
      <c r="BW263" s="1">
        <v>0</v>
      </c>
      <c r="BX263" s="6" t="s">
        <v>466</v>
      </c>
    </row>
    <row r="264" spans="1:76">
      <c r="A264" s="1">
        <v>20171027</v>
      </c>
      <c r="B264" s="1">
        <v>599457025</v>
      </c>
      <c r="D264" s="1">
        <v>200102</v>
      </c>
      <c r="E264" s="1">
        <v>2288935807</v>
      </c>
      <c r="V264" s="1">
        <v>200101</v>
      </c>
      <c r="W264" s="1">
        <v>18200</v>
      </c>
      <c r="X264" s="1">
        <v>91.28</v>
      </c>
      <c r="Y264" s="1" t="s">
        <v>9</v>
      </c>
      <c r="AA264" s="1">
        <v>200101</v>
      </c>
      <c r="AB264" s="1">
        <v>18201</v>
      </c>
      <c r="AC264" s="1">
        <v>1.56</v>
      </c>
      <c r="AD264" s="1" t="s">
        <v>8</v>
      </c>
      <c r="AF264" s="1">
        <v>200101</v>
      </c>
      <c r="AG264" s="1">
        <v>18000</v>
      </c>
      <c r="AH264" s="1">
        <v>86.4</v>
      </c>
      <c r="AI264" s="1" t="s">
        <v>9</v>
      </c>
      <c r="AK264" s="1">
        <v>200101</v>
      </c>
      <c r="AL264" s="1">
        <v>18100</v>
      </c>
      <c r="AM264" s="1">
        <v>2.36</v>
      </c>
      <c r="AN264" s="1" t="s">
        <v>8</v>
      </c>
      <c r="AP264" s="1">
        <v>200012</v>
      </c>
      <c r="AQ264" s="1">
        <v>12300</v>
      </c>
      <c r="AR264" s="1">
        <v>-0.34</v>
      </c>
      <c r="AS264" s="1" t="s">
        <v>8</v>
      </c>
      <c r="AU264" s="1">
        <v>200012</v>
      </c>
      <c r="AV264" s="1">
        <v>12500</v>
      </c>
      <c r="AW264" s="1">
        <v>6.5</v>
      </c>
      <c r="AX264" s="1" t="s">
        <v>8</v>
      </c>
      <c r="AZ264" s="1">
        <v>200012</v>
      </c>
      <c r="BA264" s="1">
        <v>12201</v>
      </c>
      <c r="BB264" s="1">
        <v>43106</v>
      </c>
      <c r="BC264" s="1" t="s">
        <v>224</v>
      </c>
      <c r="BE264" s="1">
        <v>200012</v>
      </c>
      <c r="BF264" s="1">
        <v>12401</v>
      </c>
      <c r="BG264" s="1">
        <v>186382</v>
      </c>
      <c r="BH264" s="1" t="s">
        <v>224</v>
      </c>
      <c r="BK264" s="1">
        <v>200102</v>
      </c>
      <c r="BL264" s="1">
        <v>16600</v>
      </c>
      <c r="BM264" s="1">
        <v>4.38</v>
      </c>
      <c r="BN264" s="1" t="s">
        <v>8</v>
      </c>
      <c r="BP264" s="1">
        <v>200012</v>
      </c>
      <c r="BQ264" s="1">
        <v>19400</v>
      </c>
      <c r="BR264" s="1">
        <v>3.27</v>
      </c>
      <c r="BS264" s="1" t="s">
        <v>8</v>
      </c>
      <c r="BV264" s="1" t="s">
        <v>729</v>
      </c>
      <c r="BW264" s="1">
        <v>0</v>
      </c>
      <c r="BX264" s="6" t="s">
        <v>466</v>
      </c>
    </row>
    <row r="265" spans="1:76">
      <c r="A265" s="1">
        <v>20171020</v>
      </c>
      <c r="B265" s="1">
        <v>632143175</v>
      </c>
      <c r="D265" s="1">
        <v>200101</v>
      </c>
      <c r="E265" s="1">
        <v>1808759227</v>
      </c>
      <c r="V265" s="1">
        <v>200012</v>
      </c>
      <c r="W265" s="1">
        <v>18200</v>
      </c>
      <c r="X265" s="1">
        <v>92.47</v>
      </c>
      <c r="Y265" s="1" t="s">
        <v>9</v>
      </c>
      <c r="AA265" s="1">
        <v>200012</v>
      </c>
      <c r="AB265" s="1">
        <v>18201</v>
      </c>
      <c r="AC265" s="1">
        <v>1.85</v>
      </c>
      <c r="AD265" s="1" t="s">
        <v>8</v>
      </c>
      <c r="AF265" s="1">
        <v>200012</v>
      </c>
      <c r="AG265" s="1">
        <v>18000</v>
      </c>
      <c r="AH265" s="1">
        <v>86.07</v>
      </c>
      <c r="AI265" s="1" t="s">
        <v>9</v>
      </c>
      <c r="AK265" s="1">
        <v>200012</v>
      </c>
      <c r="AL265" s="1">
        <v>18100</v>
      </c>
      <c r="AM265" s="1">
        <v>1.64</v>
      </c>
      <c r="AN265" s="1" t="s">
        <v>8</v>
      </c>
      <c r="AP265" s="1">
        <v>200011</v>
      </c>
      <c r="AQ265" s="1">
        <v>12300</v>
      </c>
      <c r="AR265" s="1">
        <v>2.15</v>
      </c>
      <c r="AS265" s="1" t="s">
        <v>8</v>
      </c>
      <c r="AU265" s="1">
        <v>200011</v>
      </c>
      <c r="AV265" s="1">
        <v>12500</v>
      </c>
      <c r="AW265" s="1">
        <v>6.78</v>
      </c>
      <c r="AX265" s="1" t="s">
        <v>8</v>
      </c>
      <c r="AZ265" s="1">
        <v>200011</v>
      </c>
      <c r="BA265" s="1">
        <v>12201</v>
      </c>
      <c r="BB265" s="1">
        <v>42948</v>
      </c>
      <c r="BC265" s="1" t="s">
        <v>224</v>
      </c>
      <c r="BE265" s="1">
        <v>200011</v>
      </c>
      <c r="BF265" s="1">
        <v>12401</v>
      </c>
      <c r="BG265" s="1">
        <v>184355</v>
      </c>
      <c r="BH265" s="1" t="s">
        <v>224</v>
      </c>
      <c r="BK265" s="1">
        <v>200101</v>
      </c>
      <c r="BL265" s="1">
        <v>16600</v>
      </c>
      <c r="BM265" s="1">
        <v>4.63</v>
      </c>
      <c r="BN265" s="1" t="s">
        <v>8</v>
      </c>
      <c r="BP265" s="1">
        <v>200011</v>
      </c>
      <c r="BQ265" s="1">
        <v>19400</v>
      </c>
      <c r="BR265" s="1">
        <v>3.23</v>
      </c>
      <c r="BS265" s="1" t="s">
        <v>8</v>
      </c>
      <c r="BV265" s="1" t="s">
        <v>730</v>
      </c>
      <c r="BW265" s="1">
        <v>0</v>
      </c>
      <c r="BX265" s="6" t="s">
        <v>466</v>
      </c>
    </row>
    <row r="266" spans="1:76">
      <c r="A266" s="1">
        <v>20171013</v>
      </c>
      <c r="B266" s="1">
        <v>405793257</v>
      </c>
      <c r="D266" s="1">
        <v>200012</v>
      </c>
      <c r="E266" s="1">
        <v>951013000</v>
      </c>
      <c r="V266" s="1">
        <v>200011</v>
      </c>
      <c r="W266" s="1">
        <v>18200</v>
      </c>
      <c r="X266" s="1">
        <v>92.99</v>
      </c>
      <c r="Y266" s="1" t="s">
        <v>9</v>
      </c>
      <c r="AA266" s="1">
        <v>200011</v>
      </c>
      <c r="AB266" s="1">
        <v>18201</v>
      </c>
      <c r="AC266" s="1">
        <v>2.39</v>
      </c>
      <c r="AD266" s="1" t="s">
        <v>8</v>
      </c>
      <c r="AF266" s="1">
        <v>200011</v>
      </c>
      <c r="AG266" s="1">
        <v>18000</v>
      </c>
      <c r="AH266" s="1">
        <v>87.11</v>
      </c>
      <c r="AI266" s="1" t="s">
        <v>9</v>
      </c>
      <c r="AK266" s="1">
        <v>200011</v>
      </c>
      <c r="AL266" s="1">
        <v>18100</v>
      </c>
      <c r="AM266" s="1">
        <v>2.25</v>
      </c>
      <c r="AN266" s="1" t="s">
        <v>8</v>
      </c>
      <c r="AP266" s="1">
        <v>200010</v>
      </c>
      <c r="AQ266" s="1">
        <v>12300</v>
      </c>
      <c r="AR266" s="1">
        <v>2.42</v>
      </c>
      <c r="AS266" s="1" t="s">
        <v>8</v>
      </c>
      <c r="AU266" s="1">
        <v>200010</v>
      </c>
      <c r="AV266" s="1">
        <v>12500</v>
      </c>
      <c r="AW266" s="1">
        <v>6.39</v>
      </c>
      <c r="AX266" s="1" t="s">
        <v>8</v>
      </c>
      <c r="AZ266" s="1">
        <v>200010</v>
      </c>
      <c r="BA266" s="1">
        <v>12201</v>
      </c>
      <c r="BB266" s="1">
        <v>42724</v>
      </c>
      <c r="BC266" s="1" t="s">
        <v>224</v>
      </c>
      <c r="BE266" s="1">
        <v>200010</v>
      </c>
      <c r="BF266" s="1">
        <v>12401</v>
      </c>
      <c r="BG266" s="1">
        <v>182788</v>
      </c>
      <c r="BH266" s="1" t="s">
        <v>224</v>
      </c>
      <c r="BK266" s="1">
        <v>200012</v>
      </c>
      <c r="BL266" s="1">
        <v>16600</v>
      </c>
      <c r="BM266" s="1">
        <v>4.63</v>
      </c>
      <c r="BN266" s="1" t="s">
        <v>8</v>
      </c>
      <c r="BP266" s="1">
        <v>200010</v>
      </c>
      <c r="BQ266" s="1">
        <v>19400</v>
      </c>
      <c r="BR266" s="1">
        <v>3.19</v>
      </c>
      <c r="BS266" s="1" t="s">
        <v>8</v>
      </c>
      <c r="BV266" s="1" t="s">
        <v>731</v>
      </c>
      <c r="BW266" s="1">
        <v>0</v>
      </c>
      <c r="BX266" s="6" t="s">
        <v>466</v>
      </c>
    </row>
    <row r="267" spans="1:76">
      <c r="A267" s="1">
        <v>20171006</v>
      </c>
      <c r="B267" s="1">
        <v>426645343</v>
      </c>
      <c r="D267" s="1">
        <v>200011</v>
      </c>
      <c r="E267" s="1">
        <v>1850806000</v>
      </c>
      <c r="V267" s="1">
        <v>200010</v>
      </c>
      <c r="W267" s="1">
        <v>18200</v>
      </c>
      <c r="X267" s="1">
        <v>92.2</v>
      </c>
      <c r="Y267" s="1" t="s">
        <v>9</v>
      </c>
      <c r="AA267" s="1">
        <v>200010</v>
      </c>
      <c r="AB267" s="1">
        <v>18201</v>
      </c>
      <c r="AC267" s="1">
        <v>1.86</v>
      </c>
      <c r="AD267" s="1" t="s">
        <v>8</v>
      </c>
      <c r="AF267" s="1">
        <v>200010</v>
      </c>
      <c r="AG267" s="1">
        <v>18000</v>
      </c>
      <c r="AH267" s="1">
        <v>86.31</v>
      </c>
      <c r="AI267" s="1" t="s">
        <v>9</v>
      </c>
      <c r="AK267" s="1">
        <v>200010</v>
      </c>
      <c r="AL267" s="1">
        <v>18100</v>
      </c>
      <c r="AM267" s="1">
        <v>1.02</v>
      </c>
      <c r="AN267" s="1" t="s">
        <v>8</v>
      </c>
      <c r="AP267" s="1">
        <v>200009</v>
      </c>
      <c r="AQ267" s="1">
        <v>12300</v>
      </c>
      <c r="AR267" s="1">
        <v>2.82</v>
      </c>
      <c r="AS267" s="1" t="s">
        <v>8</v>
      </c>
      <c r="AU267" s="1">
        <v>200009</v>
      </c>
      <c r="AV267" s="1">
        <v>12500</v>
      </c>
      <c r="AW267" s="1">
        <v>6.14</v>
      </c>
      <c r="AX267" s="1" t="s">
        <v>8</v>
      </c>
      <c r="AZ267" s="1">
        <v>200009</v>
      </c>
      <c r="BA267" s="1">
        <v>12201</v>
      </c>
      <c r="BB267" s="1">
        <v>43794</v>
      </c>
      <c r="BC267" s="1" t="s">
        <v>224</v>
      </c>
      <c r="BE267" s="1">
        <v>200009</v>
      </c>
      <c r="BF267" s="1">
        <v>12401</v>
      </c>
      <c r="BG267" s="1">
        <v>182237</v>
      </c>
      <c r="BH267" s="1" t="s">
        <v>224</v>
      </c>
      <c r="BK267" s="1">
        <v>200011</v>
      </c>
      <c r="BL267" s="1">
        <v>16600</v>
      </c>
      <c r="BM267" s="1">
        <v>4.75</v>
      </c>
      <c r="BN267" s="1" t="s">
        <v>8</v>
      </c>
      <c r="BP267" s="1">
        <v>200009</v>
      </c>
      <c r="BQ267" s="1">
        <v>19400</v>
      </c>
      <c r="BR267" s="1">
        <v>3.1</v>
      </c>
      <c r="BS267" s="1" t="s">
        <v>8</v>
      </c>
      <c r="BV267" s="1" t="s">
        <v>732</v>
      </c>
      <c r="BW267" s="1">
        <v>0</v>
      </c>
      <c r="BX267" s="6" t="s">
        <v>466</v>
      </c>
    </row>
    <row r="268" spans="1:76">
      <c r="A268" s="1">
        <v>20170930</v>
      </c>
      <c r="B268" s="1">
        <v>630165331</v>
      </c>
      <c r="D268" s="1">
        <v>200010</v>
      </c>
      <c r="E268" s="1">
        <v>1629141000</v>
      </c>
      <c r="V268" s="1">
        <v>200009</v>
      </c>
      <c r="W268" s="1">
        <v>18200</v>
      </c>
      <c r="X268" s="1">
        <v>91.91</v>
      </c>
      <c r="Y268" s="1" t="s">
        <v>9</v>
      </c>
      <c r="AA268" s="1">
        <v>200009</v>
      </c>
      <c r="AB268" s="1">
        <v>18201</v>
      </c>
      <c r="AC268" s="1">
        <v>1.87</v>
      </c>
      <c r="AD268" s="1" t="s">
        <v>8</v>
      </c>
      <c r="AF268" s="1">
        <v>200009</v>
      </c>
      <c r="AG268" s="1">
        <v>18000</v>
      </c>
      <c r="AH268" s="1">
        <v>86.29</v>
      </c>
      <c r="AI268" s="1" t="s">
        <v>9</v>
      </c>
      <c r="AK268" s="1">
        <v>200009</v>
      </c>
      <c r="AL268" s="1">
        <v>18100</v>
      </c>
      <c r="AM268" s="1">
        <v>1.63</v>
      </c>
      <c r="AN268" s="1" t="s">
        <v>8</v>
      </c>
      <c r="AP268" s="1">
        <v>200008</v>
      </c>
      <c r="AQ268" s="1">
        <v>12300</v>
      </c>
      <c r="AR268" s="1">
        <v>7.11</v>
      </c>
      <c r="AS268" s="1" t="s">
        <v>8</v>
      </c>
      <c r="AU268" s="1">
        <v>200008</v>
      </c>
      <c r="AV268" s="1">
        <v>12500</v>
      </c>
      <c r="AW268" s="1">
        <v>6.34</v>
      </c>
      <c r="AX268" s="1" t="s">
        <v>8</v>
      </c>
      <c r="AZ268" s="1">
        <v>200008</v>
      </c>
      <c r="BA268" s="1">
        <v>12201</v>
      </c>
      <c r="BB268" s="1">
        <v>44242</v>
      </c>
      <c r="BC268" s="1" t="s">
        <v>224</v>
      </c>
      <c r="BE268" s="1">
        <v>200008</v>
      </c>
      <c r="BF268" s="1">
        <v>12401</v>
      </c>
      <c r="BG268" s="1">
        <v>181741</v>
      </c>
      <c r="BH268" s="1" t="s">
        <v>224</v>
      </c>
      <c r="BK268" s="1">
        <v>200010</v>
      </c>
      <c r="BL268" s="1">
        <v>16600</v>
      </c>
      <c r="BM268" s="1">
        <v>4.75</v>
      </c>
      <c r="BN268" s="1" t="s">
        <v>8</v>
      </c>
      <c r="BP268" s="1">
        <v>200008</v>
      </c>
      <c r="BQ268" s="1">
        <v>19400</v>
      </c>
      <c r="BR268" s="1">
        <v>3.16</v>
      </c>
      <c r="BS268" s="1" t="s">
        <v>8</v>
      </c>
      <c r="BV268" s="1" t="s">
        <v>733</v>
      </c>
      <c r="BW268" s="1">
        <v>0</v>
      </c>
      <c r="BX268" s="6" t="s">
        <v>466</v>
      </c>
    </row>
    <row r="269" spans="1:76">
      <c r="A269" s="1">
        <v>20170922</v>
      </c>
      <c r="B269" s="1">
        <v>652504311</v>
      </c>
      <c r="D269" s="1">
        <v>200009</v>
      </c>
      <c r="E269" s="1">
        <v>1897377000</v>
      </c>
      <c r="V269" s="1">
        <v>200008</v>
      </c>
      <c r="W269" s="1">
        <v>18200</v>
      </c>
      <c r="X269" s="1">
        <v>91.48</v>
      </c>
      <c r="Y269" s="1" t="s">
        <v>9</v>
      </c>
      <c r="AA269" s="1">
        <v>200008</v>
      </c>
      <c r="AB269" s="1">
        <v>18201</v>
      </c>
      <c r="AC269" s="1">
        <v>2.17</v>
      </c>
      <c r="AD269" s="1" t="s">
        <v>8</v>
      </c>
      <c r="AF269" s="1">
        <v>200008</v>
      </c>
      <c r="AG269" s="1">
        <v>18000</v>
      </c>
      <c r="AH269" s="1">
        <v>85.1</v>
      </c>
      <c r="AI269" s="1" t="s">
        <v>9</v>
      </c>
      <c r="AK269" s="1">
        <v>200008</v>
      </c>
      <c r="AL269" s="1">
        <v>18100</v>
      </c>
      <c r="AM269" s="1">
        <v>0.27</v>
      </c>
      <c r="AN269" s="1" t="s">
        <v>8</v>
      </c>
      <c r="AP269" s="1">
        <v>200007</v>
      </c>
      <c r="AQ269" s="1">
        <v>12300</v>
      </c>
      <c r="AR269" s="1">
        <v>8.43</v>
      </c>
      <c r="AS269" s="1" t="s">
        <v>8</v>
      </c>
      <c r="AU269" s="1">
        <v>200007</v>
      </c>
      <c r="AV269" s="1">
        <v>12500</v>
      </c>
      <c r="AW269" s="1">
        <v>6.02</v>
      </c>
      <c r="AX269" s="1" t="s">
        <v>8</v>
      </c>
      <c r="AZ269" s="1">
        <v>200007</v>
      </c>
      <c r="BA269" s="1">
        <v>12201</v>
      </c>
      <c r="BB269" s="1">
        <v>44551</v>
      </c>
      <c r="BC269" s="1" t="s">
        <v>224</v>
      </c>
      <c r="BE269" s="1">
        <v>200007</v>
      </c>
      <c r="BF269" s="1">
        <v>12401</v>
      </c>
      <c r="BG269" s="1">
        <v>181518</v>
      </c>
      <c r="BH269" s="1" t="s">
        <v>224</v>
      </c>
      <c r="BK269" s="1">
        <v>200009</v>
      </c>
      <c r="BL269" s="1">
        <v>16600</v>
      </c>
      <c r="BM269" s="1">
        <v>4.75</v>
      </c>
      <c r="BN269" s="1" t="s">
        <v>8</v>
      </c>
      <c r="BP269" s="1">
        <v>200007</v>
      </c>
      <c r="BQ269" s="1">
        <v>19400</v>
      </c>
      <c r="BR269" s="1">
        <v>3.06</v>
      </c>
      <c r="BS269" s="1" t="s">
        <v>8</v>
      </c>
      <c r="BV269" s="1" t="s">
        <v>734</v>
      </c>
      <c r="BW269" s="1">
        <v>0</v>
      </c>
      <c r="BX269" s="6" t="s">
        <v>466</v>
      </c>
    </row>
    <row r="270" spans="1:76">
      <c r="A270" s="1">
        <v>20170915</v>
      </c>
      <c r="B270" s="1">
        <v>671716542</v>
      </c>
      <c r="D270" s="1">
        <v>200008</v>
      </c>
      <c r="E270" s="1">
        <v>1754521000</v>
      </c>
      <c r="V270" s="1">
        <v>200007</v>
      </c>
      <c r="W270" s="1">
        <v>18200</v>
      </c>
      <c r="X270" s="1">
        <v>91.32</v>
      </c>
      <c r="Y270" s="1" t="s">
        <v>9</v>
      </c>
      <c r="AA270" s="1">
        <v>200007</v>
      </c>
      <c r="AB270" s="1">
        <v>18201</v>
      </c>
      <c r="AC270" s="1">
        <v>2.66</v>
      </c>
      <c r="AD270" s="1" t="s">
        <v>8</v>
      </c>
      <c r="AF270" s="1">
        <v>200007</v>
      </c>
      <c r="AG270" s="1">
        <v>18000</v>
      </c>
      <c r="AH270" s="1">
        <v>84.84</v>
      </c>
      <c r="AI270" s="1" t="s">
        <v>9</v>
      </c>
      <c r="AK270" s="1">
        <v>200007</v>
      </c>
      <c r="AL270" s="1">
        <v>18100</v>
      </c>
      <c r="AM270" s="1">
        <v>1.45</v>
      </c>
      <c r="AN270" s="1" t="s">
        <v>8</v>
      </c>
      <c r="AP270" s="1">
        <v>200006</v>
      </c>
      <c r="AQ270" s="1">
        <v>12300</v>
      </c>
      <c r="AR270" s="1">
        <v>7.03</v>
      </c>
      <c r="AS270" s="1" t="s">
        <v>8</v>
      </c>
      <c r="AU270" s="1">
        <v>200006</v>
      </c>
      <c r="AV270" s="1">
        <v>12500</v>
      </c>
      <c r="AW270" s="1">
        <v>6.2</v>
      </c>
      <c r="AX270" s="1" t="s">
        <v>8</v>
      </c>
      <c r="AZ270" s="1">
        <v>200006</v>
      </c>
      <c r="BA270" s="1">
        <v>12201</v>
      </c>
      <c r="BB270" s="1">
        <v>44830</v>
      </c>
      <c r="BC270" s="1" t="s">
        <v>224</v>
      </c>
      <c r="BE270" s="1">
        <v>200006</v>
      </c>
      <c r="BF270" s="1">
        <v>12401</v>
      </c>
      <c r="BG270" s="1">
        <v>180514</v>
      </c>
      <c r="BH270" s="1" t="s">
        <v>224</v>
      </c>
      <c r="BK270" s="1">
        <v>200008</v>
      </c>
      <c r="BL270" s="1">
        <v>16600</v>
      </c>
      <c r="BM270" s="1">
        <v>4.75</v>
      </c>
      <c r="BN270" s="1" t="s">
        <v>8</v>
      </c>
      <c r="BP270" s="1">
        <v>200006</v>
      </c>
      <c r="BQ270" s="1">
        <v>19400</v>
      </c>
      <c r="BR270" s="1">
        <v>2.89</v>
      </c>
      <c r="BS270" s="1" t="s">
        <v>8</v>
      </c>
      <c r="BV270" s="1" t="s">
        <v>735</v>
      </c>
      <c r="BW270" s="1">
        <v>0</v>
      </c>
      <c r="BX270" s="6" t="s">
        <v>466</v>
      </c>
    </row>
    <row r="271" spans="1:76">
      <c r="A271" s="1">
        <v>20170908</v>
      </c>
      <c r="B271" s="1">
        <v>613831865</v>
      </c>
      <c r="D271" s="1">
        <v>200007</v>
      </c>
      <c r="E271" s="1">
        <v>1765516000</v>
      </c>
      <c r="V271" s="1">
        <v>200006</v>
      </c>
      <c r="W271" s="1">
        <v>18200</v>
      </c>
      <c r="X271" s="1">
        <v>91.27</v>
      </c>
      <c r="Y271" s="1" t="s">
        <v>9</v>
      </c>
      <c r="AA271" s="1">
        <v>200006</v>
      </c>
      <c r="AB271" s="1">
        <v>18201</v>
      </c>
      <c r="AC271" s="1">
        <v>2.65</v>
      </c>
      <c r="AD271" s="1" t="s">
        <v>8</v>
      </c>
      <c r="AF271" s="1">
        <v>200006</v>
      </c>
      <c r="AG271" s="1">
        <v>18000</v>
      </c>
      <c r="AH271" s="1">
        <v>85.3</v>
      </c>
      <c r="AI271" s="1" t="s">
        <v>9</v>
      </c>
      <c r="AK271" s="1">
        <v>200006</v>
      </c>
      <c r="AL271" s="1">
        <v>18100</v>
      </c>
      <c r="AM271" s="1">
        <v>1.35</v>
      </c>
      <c r="AN271" s="1" t="s">
        <v>8</v>
      </c>
      <c r="AP271" s="1">
        <v>200005</v>
      </c>
      <c r="AQ271" s="1">
        <v>12300</v>
      </c>
      <c r="AR271" s="1">
        <v>13.91</v>
      </c>
      <c r="AS271" s="1" t="s">
        <v>8</v>
      </c>
      <c r="AU271" s="1">
        <v>200005</v>
      </c>
      <c r="AV271" s="1">
        <v>12500</v>
      </c>
      <c r="AW271" s="1">
        <v>6.9</v>
      </c>
      <c r="AX271" s="1" t="s">
        <v>8</v>
      </c>
      <c r="AZ271" s="1">
        <v>200005</v>
      </c>
      <c r="BA271" s="1">
        <v>12201</v>
      </c>
      <c r="BB271" s="1">
        <v>45271</v>
      </c>
      <c r="BC271" s="1" t="s">
        <v>224</v>
      </c>
      <c r="BE271" s="1">
        <v>200005</v>
      </c>
      <c r="BF271" s="1">
        <v>12401</v>
      </c>
      <c r="BG271" s="1">
        <v>180272</v>
      </c>
      <c r="BH271" s="1" t="s">
        <v>224</v>
      </c>
      <c r="BK271" s="1">
        <v>200007</v>
      </c>
      <c r="BL271" s="1">
        <v>16600</v>
      </c>
      <c r="BM271" s="1">
        <v>4.75</v>
      </c>
      <c r="BN271" s="1" t="s">
        <v>8</v>
      </c>
      <c r="BP271" s="1">
        <v>200005</v>
      </c>
      <c r="BQ271" s="1">
        <v>19400</v>
      </c>
      <c r="BR271" s="1">
        <v>2.78</v>
      </c>
      <c r="BS271" s="1" t="s">
        <v>8</v>
      </c>
      <c r="BV271" s="1" t="s">
        <v>736</v>
      </c>
      <c r="BW271" s="1">
        <v>0</v>
      </c>
      <c r="BX271" s="6" t="s">
        <v>466</v>
      </c>
    </row>
    <row r="272" spans="1:76">
      <c r="A272" s="1">
        <v>20170901</v>
      </c>
      <c r="B272" s="1">
        <v>589922212</v>
      </c>
      <c r="D272" s="1">
        <v>200006</v>
      </c>
      <c r="E272" s="1">
        <v>2124795000</v>
      </c>
      <c r="V272" s="1">
        <v>200005</v>
      </c>
      <c r="W272" s="1">
        <v>18200</v>
      </c>
      <c r="X272" s="1">
        <v>90.79</v>
      </c>
      <c r="Y272" s="1" t="s">
        <v>9</v>
      </c>
      <c r="AA272" s="1">
        <v>200005</v>
      </c>
      <c r="AB272" s="1">
        <v>18201</v>
      </c>
      <c r="AC272" s="1">
        <v>2.14</v>
      </c>
      <c r="AD272" s="1" t="s">
        <v>8</v>
      </c>
      <c r="AF272" s="1">
        <v>200005</v>
      </c>
      <c r="AG272" s="1">
        <v>18000</v>
      </c>
      <c r="AH272" s="1">
        <v>85.42</v>
      </c>
      <c r="AI272" s="1" t="s">
        <v>9</v>
      </c>
      <c r="AK272" s="1">
        <v>200005</v>
      </c>
      <c r="AL272" s="1">
        <v>18100</v>
      </c>
      <c r="AM272" s="1">
        <v>1.59</v>
      </c>
      <c r="AN272" s="1" t="s">
        <v>8</v>
      </c>
      <c r="AP272" s="1">
        <v>200004</v>
      </c>
      <c r="AQ272" s="1">
        <v>12300</v>
      </c>
      <c r="AR272" s="1">
        <v>17.2</v>
      </c>
      <c r="AS272" s="1" t="s">
        <v>8</v>
      </c>
      <c r="AU272" s="1">
        <v>200004</v>
      </c>
      <c r="AV272" s="1">
        <v>12500</v>
      </c>
      <c r="AW272" s="1">
        <v>7.53</v>
      </c>
      <c r="AX272" s="1" t="s">
        <v>8</v>
      </c>
      <c r="AZ272" s="1">
        <v>200004</v>
      </c>
      <c r="BA272" s="1">
        <v>12201</v>
      </c>
      <c r="BB272" s="1">
        <v>46928</v>
      </c>
      <c r="BC272" s="1" t="s">
        <v>224</v>
      </c>
      <c r="BE272" s="1">
        <v>200004</v>
      </c>
      <c r="BF272" s="1">
        <v>12401</v>
      </c>
      <c r="BG272" s="1">
        <v>181754</v>
      </c>
      <c r="BH272" s="1" t="s">
        <v>224</v>
      </c>
      <c r="BK272" s="1">
        <v>200006</v>
      </c>
      <c r="BL272" s="1">
        <v>16600</v>
      </c>
      <c r="BM272" s="1">
        <v>4.75</v>
      </c>
      <c r="BN272" s="1" t="s">
        <v>8</v>
      </c>
      <c r="BP272" s="1">
        <v>200004</v>
      </c>
      <c r="BQ272" s="1">
        <v>19400</v>
      </c>
      <c r="BR272" s="1">
        <v>2.73</v>
      </c>
      <c r="BS272" s="1" t="s">
        <v>8</v>
      </c>
      <c r="BV272" s="1" t="s">
        <v>737</v>
      </c>
      <c r="BW272" s="1">
        <v>0</v>
      </c>
      <c r="BX272" s="6" t="s">
        <v>466</v>
      </c>
    </row>
    <row r="273" spans="1:76">
      <c r="A273" s="1">
        <v>20170825</v>
      </c>
      <c r="B273" s="1">
        <v>553745797</v>
      </c>
      <c r="D273" s="1">
        <v>200005</v>
      </c>
      <c r="E273" s="1">
        <v>2540680000</v>
      </c>
      <c r="V273" s="1">
        <v>200004</v>
      </c>
      <c r="W273" s="1">
        <v>18200</v>
      </c>
      <c r="X273" s="1">
        <v>89.99</v>
      </c>
      <c r="Y273" s="1" t="s">
        <v>9</v>
      </c>
      <c r="AA273" s="1">
        <v>200004</v>
      </c>
      <c r="AB273" s="1">
        <v>18201</v>
      </c>
      <c r="AC273" s="1">
        <v>1.21</v>
      </c>
      <c r="AD273" s="1" t="s">
        <v>8</v>
      </c>
      <c r="AF273" s="1">
        <v>200004</v>
      </c>
      <c r="AG273" s="1">
        <v>18000</v>
      </c>
      <c r="AH273" s="1">
        <v>84.89</v>
      </c>
      <c r="AI273" s="1" t="s">
        <v>9</v>
      </c>
      <c r="AK273" s="1">
        <v>200004</v>
      </c>
      <c r="AL273" s="1">
        <v>18100</v>
      </c>
      <c r="AM273" s="1">
        <v>1.24</v>
      </c>
      <c r="AN273" s="1" t="s">
        <v>8</v>
      </c>
      <c r="AP273" s="1">
        <v>200003</v>
      </c>
      <c r="AQ273" s="1">
        <v>12300</v>
      </c>
      <c r="AR273" s="1">
        <v>21.22</v>
      </c>
      <c r="AS273" s="1" t="s">
        <v>8</v>
      </c>
      <c r="AU273" s="1">
        <v>200003</v>
      </c>
      <c r="AV273" s="1">
        <v>12500</v>
      </c>
      <c r="AW273" s="1">
        <v>8.49</v>
      </c>
      <c r="AX273" s="1" t="s">
        <v>8</v>
      </c>
      <c r="AZ273" s="1">
        <v>200003</v>
      </c>
      <c r="BA273" s="1">
        <v>12201</v>
      </c>
      <c r="BB273" s="1">
        <v>46846</v>
      </c>
      <c r="BC273" s="1" t="s">
        <v>224</v>
      </c>
      <c r="BE273" s="1">
        <v>200003</v>
      </c>
      <c r="BF273" s="1">
        <v>12401</v>
      </c>
      <c r="BG273" s="1">
        <v>181422</v>
      </c>
      <c r="BH273" s="1" t="s">
        <v>224</v>
      </c>
      <c r="BK273" s="1">
        <v>200005</v>
      </c>
      <c r="BL273" s="1">
        <v>16600</v>
      </c>
      <c r="BM273" s="1">
        <v>4.63</v>
      </c>
      <c r="BN273" s="1" t="s">
        <v>8</v>
      </c>
      <c r="BP273" s="1">
        <v>200003</v>
      </c>
      <c r="BQ273" s="1">
        <v>19400</v>
      </c>
      <c r="BR273" s="1">
        <v>2.83</v>
      </c>
      <c r="BS273" s="1" t="s">
        <v>8</v>
      </c>
      <c r="BV273" s="1" t="s">
        <v>738</v>
      </c>
      <c r="BW273" s="1">
        <v>0</v>
      </c>
      <c r="BX273" s="6" t="s">
        <v>466</v>
      </c>
    </row>
    <row r="274" spans="1:76">
      <c r="A274" s="1">
        <v>20170818</v>
      </c>
      <c r="B274" s="1">
        <v>493704763</v>
      </c>
      <c r="D274" s="1">
        <v>200004</v>
      </c>
      <c r="E274" s="1">
        <v>4063650000</v>
      </c>
      <c r="V274" s="1">
        <v>200003</v>
      </c>
      <c r="W274" s="1">
        <v>18200</v>
      </c>
      <c r="X274" s="1">
        <v>90.02</v>
      </c>
      <c r="Y274" s="1" t="s">
        <v>9</v>
      </c>
      <c r="AA274" s="1">
        <v>200003</v>
      </c>
      <c r="AB274" s="1">
        <v>18201</v>
      </c>
      <c r="AC274" s="1">
        <v>0.85</v>
      </c>
      <c r="AD274" s="1" t="s">
        <v>8</v>
      </c>
      <c r="AF274" s="1">
        <v>200003</v>
      </c>
      <c r="AG274" s="1">
        <v>18000</v>
      </c>
      <c r="AH274" s="1">
        <v>84.19</v>
      </c>
      <c r="AI274" s="1" t="s">
        <v>9</v>
      </c>
      <c r="AK274" s="1">
        <v>200003</v>
      </c>
      <c r="AL274" s="1">
        <v>18100</v>
      </c>
      <c r="AM274" s="1">
        <v>1.1200000000000001</v>
      </c>
      <c r="AN274" s="1" t="s">
        <v>8</v>
      </c>
      <c r="AP274" s="1">
        <v>200002</v>
      </c>
      <c r="AQ274" s="1">
        <v>12300</v>
      </c>
      <c r="AR274" s="1">
        <v>17.579999999999998</v>
      </c>
      <c r="AS274" s="1" t="s">
        <v>8</v>
      </c>
      <c r="AU274" s="1">
        <v>200002</v>
      </c>
      <c r="AV274" s="1">
        <v>12500</v>
      </c>
      <c r="AW274" s="1">
        <v>7.65</v>
      </c>
      <c r="AX274" s="1" t="s">
        <v>8</v>
      </c>
      <c r="AZ274" s="1">
        <v>200002</v>
      </c>
      <c r="BA274" s="1">
        <v>12201</v>
      </c>
      <c r="BB274" s="1">
        <v>47207</v>
      </c>
      <c r="BC274" s="1" t="s">
        <v>224</v>
      </c>
      <c r="BE274" s="1">
        <v>200002</v>
      </c>
      <c r="BF274" s="1">
        <v>12401</v>
      </c>
      <c r="BG274" s="1">
        <v>180937</v>
      </c>
      <c r="BH274" s="1" t="s">
        <v>224</v>
      </c>
      <c r="BK274" s="1">
        <v>200004</v>
      </c>
      <c r="BL274" s="1">
        <v>16600</v>
      </c>
      <c r="BM274" s="1">
        <v>4.63</v>
      </c>
      <c r="BN274" s="1" t="s">
        <v>8</v>
      </c>
      <c r="BP274" s="1">
        <v>200002</v>
      </c>
      <c r="BQ274" s="1">
        <v>19400</v>
      </c>
      <c r="BR274" s="1">
        <v>2.91</v>
      </c>
      <c r="BS274" s="1" t="s">
        <v>8</v>
      </c>
      <c r="BV274" s="1" t="s">
        <v>739</v>
      </c>
      <c r="BW274" s="1">
        <v>0</v>
      </c>
      <c r="BX274" s="6" t="s">
        <v>466</v>
      </c>
    </row>
    <row r="275" spans="1:76">
      <c r="A275" s="1">
        <v>20170811</v>
      </c>
      <c r="B275" s="1">
        <v>635082479</v>
      </c>
      <c r="D275" s="1">
        <v>200003</v>
      </c>
      <c r="E275" s="1">
        <v>4292728000</v>
      </c>
      <c r="V275" s="1">
        <v>200002</v>
      </c>
      <c r="W275" s="1">
        <v>18200</v>
      </c>
      <c r="X275" s="1">
        <v>89.75</v>
      </c>
      <c r="Y275" s="1" t="s">
        <v>9</v>
      </c>
      <c r="AA275" s="1">
        <v>200002</v>
      </c>
      <c r="AB275" s="1">
        <v>18201</v>
      </c>
      <c r="AC275" s="1">
        <v>0.92</v>
      </c>
      <c r="AD275" s="1" t="s">
        <v>8</v>
      </c>
      <c r="AF275" s="1">
        <v>200002</v>
      </c>
      <c r="AG275" s="1">
        <v>18000</v>
      </c>
      <c r="AH275" s="1">
        <v>85.66</v>
      </c>
      <c r="AI275" s="1" t="s">
        <v>9</v>
      </c>
      <c r="AK275" s="1">
        <v>200002</v>
      </c>
      <c r="AL275" s="1">
        <v>18100</v>
      </c>
      <c r="AM275" s="1">
        <v>0.92</v>
      </c>
      <c r="AN275" s="1" t="s">
        <v>8</v>
      </c>
      <c r="AP275" s="1">
        <v>200001</v>
      </c>
      <c r="AQ275" s="1">
        <v>12300</v>
      </c>
      <c r="AR275" s="1">
        <v>23.56</v>
      </c>
      <c r="AS275" s="1" t="s">
        <v>8</v>
      </c>
      <c r="AU275" s="1">
        <v>200001</v>
      </c>
      <c r="AV275" s="1">
        <v>12500</v>
      </c>
      <c r="AW275" s="1">
        <v>9.19</v>
      </c>
      <c r="AX275" s="1" t="s">
        <v>8</v>
      </c>
      <c r="AZ275" s="1">
        <v>200001</v>
      </c>
      <c r="BA275" s="1">
        <v>12201</v>
      </c>
      <c r="BB275" s="1">
        <v>45332</v>
      </c>
      <c r="BC275" s="1" t="s">
        <v>224</v>
      </c>
      <c r="BE275" s="1">
        <v>200001</v>
      </c>
      <c r="BF275" s="1">
        <v>12401</v>
      </c>
      <c r="BG275" s="1">
        <v>177994</v>
      </c>
      <c r="BH275" s="1" t="s">
        <v>224</v>
      </c>
      <c r="BK275" s="1">
        <v>200003</v>
      </c>
      <c r="BL275" s="1">
        <v>16600</v>
      </c>
      <c r="BM275" s="1">
        <v>4.63</v>
      </c>
      <c r="BN275" s="1" t="s">
        <v>8</v>
      </c>
      <c r="BP275" s="1">
        <v>200001</v>
      </c>
      <c r="BQ275" s="1">
        <v>19400</v>
      </c>
      <c r="BR275" s="1">
        <v>2.74</v>
      </c>
      <c r="BS275" s="1" t="s">
        <v>8</v>
      </c>
      <c r="BV275" s="1" t="s">
        <v>740</v>
      </c>
      <c r="BW275" s="1">
        <v>0</v>
      </c>
      <c r="BX275" s="6" t="s">
        <v>466</v>
      </c>
    </row>
    <row r="276" spans="1:76">
      <c r="A276" s="1">
        <v>20170804</v>
      </c>
      <c r="B276" s="1">
        <v>559638881</v>
      </c>
      <c r="D276" s="1">
        <v>200002</v>
      </c>
      <c r="E276" s="1">
        <v>3191183000</v>
      </c>
      <c r="V276" s="1">
        <v>200001</v>
      </c>
      <c r="W276" s="1">
        <v>18200</v>
      </c>
      <c r="X276" s="1">
        <v>89.88</v>
      </c>
      <c r="Y276" s="1" t="s">
        <v>9</v>
      </c>
      <c r="AA276" s="1">
        <v>200001</v>
      </c>
      <c r="AB276" s="1">
        <v>18201</v>
      </c>
      <c r="AC276" s="1">
        <v>1.22</v>
      </c>
      <c r="AD276" s="1" t="s">
        <v>8</v>
      </c>
      <c r="AF276" s="1">
        <v>200001</v>
      </c>
      <c r="AG276" s="1">
        <v>18000</v>
      </c>
      <c r="AH276" s="1">
        <v>84.41</v>
      </c>
      <c r="AI276" s="1" t="s">
        <v>9</v>
      </c>
      <c r="AK276" s="1">
        <v>200001</v>
      </c>
      <c r="AL276" s="1">
        <v>18100</v>
      </c>
      <c r="AM276" s="1">
        <v>0.51</v>
      </c>
      <c r="AN276" s="1" t="s">
        <v>8</v>
      </c>
      <c r="AP276" s="1">
        <v>199912</v>
      </c>
      <c r="AQ276" s="1">
        <v>12300</v>
      </c>
      <c r="AR276" s="1">
        <v>16.920000000000002</v>
      </c>
      <c r="AS276" s="1" t="s">
        <v>8</v>
      </c>
      <c r="AU276" s="1">
        <v>199912</v>
      </c>
      <c r="AV276" s="1">
        <v>12500</v>
      </c>
      <c r="AW276" s="1">
        <v>8.2899999999999991</v>
      </c>
      <c r="AX276" s="1" t="s">
        <v>8</v>
      </c>
      <c r="AZ276" s="1">
        <v>199912</v>
      </c>
      <c r="BA276" s="1">
        <v>12201</v>
      </c>
      <c r="BB276" s="1">
        <v>42948</v>
      </c>
      <c r="BC276" s="1" t="s">
        <v>224</v>
      </c>
      <c r="BE276" s="1">
        <v>199912</v>
      </c>
      <c r="BF276" s="1">
        <v>12401</v>
      </c>
      <c r="BG276" s="1">
        <v>174637</v>
      </c>
      <c r="BH276" s="1" t="s">
        <v>224</v>
      </c>
      <c r="BK276" s="1">
        <v>200002</v>
      </c>
      <c r="BL276" s="1">
        <v>16600</v>
      </c>
      <c r="BM276" s="1">
        <v>4.5</v>
      </c>
      <c r="BN276" s="1" t="s">
        <v>8</v>
      </c>
      <c r="BP276" s="1">
        <v>199912</v>
      </c>
      <c r="BQ276" s="1">
        <v>19400</v>
      </c>
      <c r="BR276" s="1">
        <v>2.85</v>
      </c>
      <c r="BS276" s="1" t="s">
        <v>8</v>
      </c>
      <c r="BV276" s="1" t="s">
        <v>741</v>
      </c>
      <c r="BW276" s="1">
        <v>2479</v>
      </c>
      <c r="BX276" s="6" t="s">
        <v>466</v>
      </c>
    </row>
    <row r="277" spans="1:76">
      <c r="A277" s="1">
        <v>20170728</v>
      </c>
      <c r="B277" s="1">
        <v>495156101</v>
      </c>
      <c r="D277" s="1">
        <v>200001</v>
      </c>
      <c r="E277" s="1">
        <v>4572502584</v>
      </c>
      <c r="V277" s="1">
        <v>199912</v>
      </c>
      <c r="W277" s="1">
        <v>18200</v>
      </c>
      <c r="X277" s="1">
        <v>90.79</v>
      </c>
      <c r="Y277" s="1" t="s">
        <v>9</v>
      </c>
      <c r="AA277" s="1">
        <v>199912</v>
      </c>
      <c r="AB277" s="1">
        <v>18201</v>
      </c>
      <c r="AC277" s="1">
        <v>2.2200000000000002</v>
      </c>
      <c r="AD277" s="1" t="s">
        <v>8</v>
      </c>
      <c r="AF277" s="1">
        <v>199912</v>
      </c>
      <c r="AG277" s="1">
        <v>18000</v>
      </c>
      <c r="AH277" s="1">
        <v>84.68</v>
      </c>
      <c r="AI277" s="1" t="s">
        <v>9</v>
      </c>
      <c r="AK277" s="1">
        <v>199912</v>
      </c>
      <c r="AL277" s="1">
        <v>18100</v>
      </c>
      <c r="AM277" s="1">
        <v>0.15</v>
      </c>
      <c r="AN277" s="1" t="s">
        <v>8</v>
      </c>
      <c r="AP277" s="1">
        <v>199911</v>
      </c>
      <c r="AQ277" s="1">
        <v>12300</v>
      </c>
      <c r="AR277" s="1">
        <v>12.18</v>
      </c>
      <c r="AS277" s="1" t="s">
        <v>8</v>
      </c>
      <c r="AU277" s="1">
        <v>199911</v>
      </c>
      <c r="AV277" s="1">
        <v>12500</v>
      </c>
      <c r="AW277" s="1">
        <v>6.58</v>
      </c>
      <c r="AX277" s="1" t="s">
        <v>8</v>
      </c>
      <c r="AZ277" s="1">
        <v>199911</v>
      </c>
      <c r="BA277" s="1">
        <v>12201</v>
      </c>
      <c r="BB277" s="1">
        <v>41605</v>
      </c>
      <c r="BC277" s="1" t="s">
        <v>224</v>
      </c>
      <c r="BE277" s="1">
        <v>199911</v>
      </c>
      <c r="BF277" s="1">
        <v>12401</v>
      </c>
      <c r="BG277" s="1">
        <v>172718</v>
      </c>
      <c r="BH277" s="1" t="s">
        <v>224</v>
      </c>
      <c r="BK277" s="1">
        <v>200001</v>
      </c>
      <c r="BL277" s="1">
        <v>16600</v>
      </c>
      <c r="BM277" s="1">
        <v>4.5</v>
      </c>
      <c r="BN277" s="1" t="s">
        <v>8</v>
      </c>
      <c r="BP277" s="1">
        <v>199911</v>
      </c>
      <c r="BQ277" s="1">
        <v>19400</v>
      </c>
      <c r="BR277" s="1">
        <v>2.94</v>
      </c>
      <c r="BS277" s="1" t="s">
        <v>8</v>
      </c>
      <c r="BV277" s="1" t="s">
        <v>742</v>
      </c>
      <c r="BW277" s="1">
        <v>2890</v>
      </c>
      <c r="BX277" s="6" t="s">
        <v>466</v>
      </c>
    </row>
    <row r="278" spans="1:76">
      <c r="A278" s="1">
        <v>20170721</v>
      </c>
      <c r="B278" s="1">
        <v>506678237</v>
      </c>
      <c r="D278" s="1">
        <v>199912</v>
      </c>
      <c r="E278" s="1">
        <v>2934984000</v>
      </c>
      <c r="V278" s="1">
        <v>199911</v>
      </c>
      <c r="W278" s="1">
        <v>18200</v>
      </c>
      <c r="X278" s="1">
        <v>90.82</v>
      </c>
      <c r="Y278" s="1" t="s">
        <v>9</v>
      </c>
      <c r="AA278" s="1">
        <v>199911</v>
      </c>
      <c r="AB278" s="1">
        <v>18201</v>
      </c>
      <c r="AC278" s="1">
        <v>1.1000000000000001</v>
      </c>
      <c r="AD278" s="1" t="s">
        <v>8</v>
      </c>
      <c r="AF278" s="1">
        <v>199911</v>
      </c>
      <c r="AG278" s="1">
        <v>18000</v>
      </c>
      <c r="AH278" s="1">
        <v>85.19</v>
      </c>
      <c r="AI278" s="1" t="s">
        <v>9</v>
      </c>
      <c r="AK278" s="1">
        <v>199911</v>
      </c>
      <c r="AL278" s="1">
        <v>18100</v>
      </c>
      <c r="AM278" s="1">
        <v>-0.9</v>
      </c>
      <c r="AN278" s="1" t="s">
        <v>8</v>
      </c>
      <c r="AP278" s="1">
        <v>199910</v>
      </c>
      <c r="AQ278" s="1">
        <v>12300</v>
      </c>
      <c r="AR278" s="1">
        <v>15.6</v>
      </c>
      <c r="AS278" s="1" t="s">
        <v>8</v>
      </c>
      <c r="AU278" s="1">
        <v>199910</v>
      </c>
      <c r="AV278" s="1">
        <v>12500</v>
      </c>
      <c r="AW278" s="1">
        <v>7.26</v>
      </c>
      <c r="AX278" s="1" t="s">
        <v>8</v>
      </c>
      <c r="AZ278" s="1">
        <v>199910</v>
      </c>
      <c r="BA278" s="1">
        <v>12201</v>
      </c>
      <c r="BB278" s="1">
        <v>41507</v>
      </c>
      <c r="BC278" s="1" t="s">
        <v>224</v>
      </c>
      <c r="BE278" s="1">
        <v>199910</v>
      </c>
      <c r="BF278" s="1">
        <v>12401</v>
      </c>
      <c r="BG278" s="1">
        <v>171924</v>
      </c>
      <c r="BH278" s="1" t="s">
        <v>224</v>
      </c>
      <c r="BK278" s="1">
        <v>199912</v>
      </c>
      <c r="BL278" s="1">
        <v>16600</v>
      </c>
      <c r="BM278" s="1">
        <v>4.5</v>
      </c>
      <c r="BN278" s="1" t="s">
        <v>8</v>
      </c>
      <c r="BP278" s="1">
        <v>199910</v>
      </c>
      <c r="BQ278" s="1">
        <v>19400</v>
      </c>
      <c r="BR278" s="1">
        <v>3.05</v>
      </c>
      <c r="BS278" s="1" t="s">
        <v>8</v>
      </c>
      <c r="BV278" s="1" t="s">
        <v>743</v>
      </c>
      <c r="BW278" s="1">
        <v>1923</v>
      </c>
      <c r="BX278" s="6" t="s">
        <v>466</v>
      </c>
    </row>
    <row r="279" spans="1:76">
      <c r="A279" s="1">
        <v>20170714</v>
      </c>
      <c r="B279" s="1">
        <v>524198615</v>
      </c>
      <c r="D279" s="1">
        <v>199911</v>
      </c>
      <c r="E279" s="1">
        <v>2430610000</v>
      </c>
      <c r="V279" s="1">
        <v>199910</v>
      </c>
      <c r="W279" s="1">
        <v>18200</v>
      </c>
      <c r="X279" s="1">
        <v>90.52</v>
      </c>
      <c r="Y279" s="1" t="s">
        <v>9</v>
      </c>
      <c r="AA279" s="1">
        <v>199910</v>
      </c>
      <c r="AB279" s="1">
        <v>18201</v>
      </c>
      <c r="AC279" s="1">
        <v>-0.47</v>
      </c>
      <c r="AD279" s="1" t="s">
        <v>8</v>
      </c>
      <c r="AF279" s="1">
        <v>199910</v>
      </c>
      <c r="AG279" s="1">
        <v>18000</v>
      </c>
      <c r="AH279" s="1">
        <v>85.44</v>
      </c>
      <c r="AI279" s="1" t="s">
        <v>9</v>
      </c>
      <c r="AK279" s="1">
        <v>199910</v>
      </c>
      <c r="AL279" s="1">
        <v>18100</v>
      </c>
      <c r="AM279" s="1">
        <v>0.41</v>
      </c>
      <c r="AN279" s="1" t="s">
        <v>8</v>
      </c>
      <c r="AP279" s="1">
        <v>199909</v>
      </c>
      <c r="AQ279" s="1">
        <v>12300</v>
      </c>
      <c r="AR279" s="1">
        <v>16.2</v>
      </c>
      <c r="AS279" s="1" t="s">
        <v>8</v>
      </c>
      <c r="AU279" s="1">
        <v>199909</v>
      </c>
      <c r="AV279" s="1">
        <v>12500</v>
      </c>
      <c r="AW279" s="1">
        <v>7.89</v>
      </c>
      <c r="AX279" s="1" t="s">
        <v>8</v>
      </c>
      <c r="AZ279" s="1">
        <v>199909</v>
      </c>
      <c r="BA279" s="1">
        <v>12201</v>
      </c>
      <c r="BB279" s="1">
        <v>41408</v>
      </c>
      <c r="BC279" s="1" t="s">
        <v>224</v>
      </c>
      <c r="BE279" s="1">
        <v>199909</v>
      </c>
      <c r="BF279" s="1">
        <v>12401</v>
      </c>
      <c r="BG279" s="1">
        <v>171402</v>
      </c>
      <c r="BH279" s="1" t="s">
        <v>224</v>
      </c>
      <c r="BK279" s="1">
        <v>199911</v>
      </c>
      <c r="BL279" s="1">
        <v>16600</v>
      </c>
      <c r="BM279" s="1">
        <v>4.5</v>
      </c>
      <c r="BN279" s="1" t="s">
        <v>8</v>
      </c>
      <c r="BP279" s="1">
        <v>199909</v>
      </c>
      <c r="BQ279" s="1">
        <v>19400</v>
      </c>
      <c r="BR279" s="1">
        <v>3.08</v>
      </c>
      <c r="BS279" s="1" t="s">
        <v>8</v>
      </c>
      <c r="BV279" s="1" t="s">
        <v>744</v>
      </c>
      <c r="BW279" s="1">
        <v>2190</v>
      </c>
      <c r="BX279" s="6" t="s">
        <v>466</v>
      </c>
    </row>
    <row r="280" spans="1:76">
      <c r="A280" s="1">
        <v>20170707</v>
      </c>
      <c r="B280" s="1">
        <v>434690984</v>
      </c>
      <c r="D280" s="1">
        <v>199910</v>
      </c>
      <c r="E280" s="1">
        <v>2061733000</v>
      </c>
      <c r="V280" s="1">
        <v>199909</v>
      </c>
      <c r="W280" s="1">
        <v>18200</v>
      </c>
      <c r="X280" s="1">
        <v>90.22</v>
      </c>
      <c r="Y280" s="1" t="s">
        <v>9</v>
      </c>
      <c r="AA280" s="1">
        <v>199909</v>
      </c>
      <c r="AB280" s="1">
        <v>18201</v>
      </c>
      <c r="AC280" s="1">
        <v>-3.83</v>
      </c>
      <c r="AD280" s="1" t="s">
        <v>8</v>
      </c>
      <c r="AF280" s="1">
        <v>199909</v>
      </c>
      <c r="AG280" s="1">
        <v>18000</v>
      </c>
      <c r="AH280" s="1">
        <v>84.91</v>
      </c>
      <c r="AI280" s="1" t="s">
        <v>9</v>
      </c>
      <c r="AK280" s="1">
        <v>199909</v>
      </c>
      <c r="AL280" s="1">
        <v>18100</v>
      </c>
      <c r="AM280" s="1">
        <v>0.57999999999999996</v>
      </c>
      <c r="AN280" s="1" t="s">
        <v>8</v>
      </c>
      <c r="AP280" s="1">
        <v>199908</v>
      </c>
      <c r="AQ280" s="1">
        <v>12300</v>
      </c>
      <c r="AR280" s="1">
        <v>15.71</v>
      </c>
      <c r="AS280" s="1" t="s">
        <v>8</v>
      </c>
      <c r="AU280" s="1">
        <v>199908</v>
      </c>
      <c r="AV280" s="1">
        <v>12500</v>
      </c>
      <c r="AW280" s="1">
        <v>8.83</v>
      </c>
      <c r="AX280" s="1" t="s">
        <v>8</v>
      </c>
      <c r="AZ280" s="1">
        <v>199908</v>
      </c>
      <c r="BA280" s="1">
        <v>12201</v>
      </c>
      <c r="BB280" s="1">
        <v>40988</v>
      </c>
      <c r="BC280" s="1" t="s">
        <v>224</v>
      </c>
      <c r="BE280" s="1">
        <v>199908</v>
      </c>
      <c r="BF280" s="1">
        <v>12401</v>
      </c>
      <c r="BG280" s="1">
        <v>170986</v>
      </c>
      <c r="BH280" s="1" t="s">
        <v>224</v>
      </c>
      <c r="BK280" s="1">
        <v>199910</v>
      </c>
      <c r="BL280" s="1">
        <v>16600</v>
      </c>
      <c r="BM280" s="1">
        <v>4.5</v>
      </c>
      <c r="BN280" s="1" t="s">
        <v>8</v>
      </c>
      <c r="BP280" s="1">
        <v>199908</v>
      </c>
      <c r="BQ280" s="1">
        <v>19400</v>
      </c>
      <c r="BR280" s="1">
        <v>3.22</v>
      </c>
      <c r="BS280" s="1" t="s">
        <v>8</v>
      </c>
      <c r="BV280" s="1" t="s">
        <v>745</v>
      </c>
      <c r="BW280" s="1">
        <v>2683</v>
      </c>
      <c r="BX280" s="6" t="s">
        <v>466</v>
      </c>
    </row>
    <row r="281" spans="1:76">
      <c r="A281" s="1">
        <v>20170630</v>
      </c>
      <c r="B281" s="1">
        <v>570451126</v>
      </c>
      <c r="D281" s="1">
        <v>199909</v>
      </c>
      <c r="E281" s="1">
        <v>2122878000</v>
      </c>
      <c r="V281" s="1">
        <v>199908</v>
      </c>
      <c r="W281" s="1">
        <v>18200</v>
      </c>
      <c r="X281" s="1">
        <v>89.54</v>
      </c>
      <c r="Y281" s="1" t="s">
        <v>9</v>
      </c>
      <c r="AA281" s="1">
        <v>199908</v>
      </c>
      <c r="AB281" s="1">
        <v>18201</v>
      </c>
      <c r="AC281" s="1">
        <v>-4.62</v>
      </c>
      <c r="AD281" s="1" t="s">
        <v>8</v>
      </c>
      <c r="AF281" s="1">
        <v>199908</v>
      </c>
      <c r="AG281" s="1">
        <v>18000</v>
      </c>
      <c r="AH281" s="1">
        <v>84.87</v>
      </c>
      <c r="AI281" s="1" t="s">
        <v>9</v>
      </c>
      <c r="AK281" s="1">
        <v>199908</v>
      </c>
      <c r="AL281" s="1">
        <v>18100</v>
      </c>
      <c r="AM281" s="1">
        <v>1.1399999999999999</v>
      </c>
      <c r="AN281" s="1" t="s">
        <v>8</v>
      </c>
      <c r="AP281" s="1">
        <v>199907</v>
      </c>
      <c r="AQ281" s="1">
        <v>12300</v>
      </c>
      <c r="AR281" s="1">
        <v>11.66</v>
      </c>
      <c r="AS281" s="1" t="s">
        <v>8</v>
      </c>
      <c r="AU281" s="1">
        <v>199907</v>
      </c>
      <c r="AV281" s="1">
        <v>12500</v>
      </c>
      <c r="AW281" s="1">
        <v>9.25</v>
      </c>
      <c r="AX281" s="1" t="s">
        <v>8</v>
      </c>
      <c r="AZ281" s="1">
        <v>199907</v>
      </c>
      <c r="BA281" s="1">
        <v>12201</v>
      </c>
      <c r="BB281" s="1">
        <v>41514</v>
      </c>
      <c r="BC281" s="1" t="s">
        <v>224</v>
      </c>
      <c r="BE281" s="1">
        <v>199907</v>
      </c>
      <c r="BF281" s="1">
        <v>12401</v>
      </c>
      <c r="BG281" s="1">
        <v>171316</v>
      </c>
      <c r="BH281" s="1" t="s">
        <v>224</v>
      </c>
      <c r="BK281" s="1">
        <v>199909</v>
      </c>
      <c r="BL281" s="1">
        <v>16600</v>
      </c>
      <c r="BM281" s="1">
        <v>4.5</v>
      </c>
      <c r="BN281" s="1" t="s">
        <v>8</v>
      </c>
      <c r="BP281" s="1">
        <v>199907</v>
      </c>
      <c r="BQ281" s="1">
        <v>19400</v>
      </c>
      <c r="BR281" s="1">
        <v>3.11</v>
      </c>
      <c r="BS281" s="1" t="s">
        <v>8</v>
      </c>
      <c r="BV281" s="1" t="s">
        <v>746</v>
      </c>
      <c r="BW281" s="1">
        <v>2581</v>
      </c>
      <c r="BX281" s="6" t="s">
        <v>466</v>
      </c>
    </row>
    <row r="282" spans="1:76">
      <c r="A282" s="1">
        <v>20170623</v>
      </c>
      <c r="B282" s="1">
        <v>485571105</v>
      </c>
      <c r="D282" s="1">
        <v>199908</v>
      </c>
      <c r="E282" s="1">
        <v>2759826000</v>
      </c>
      <c r="V282" s="1">
        <v>199907</v>
      </c>
      <c r="W282" s="1">
        <v>18200</v>
      </c>
      <c r="X282" s="1">
        <v>88.95</v>
      </c>
      <c r="Y282" s="1" t="s">
        <v>9</v>
      </c>
      <c r="AA282" s="1">
        <v>199907</v>
      </c>
      <c r="AB282" s="1">
        <v>18201</v>
      </c>
      <c r="AC282" s="1">
        <v>-5.58</v>
      </c>
      <c r="AD282" s="1" t="s">
        <v>8</v>
      </c>
      <c r="AF282" s="1">
        <v>199907</v>
      </c>
      <c r="AG282" s="1">
        <v>18000</v>
      </c>
      <c r="AH282" s="1">
        <v>83.63</v>
      </c>
      <c r="AI282" s="1" t="s">
        <v>9</v>
      </c>
      <c r="AK282" s="1">
        <v>199907</v>
      </c>
      <c r="AL282" s="1">
        <v>18100</v>
      </c>
      <c r="AM282" s="1">
        <v>-0.82</v>
      </c>
      <c r="AN282" s="1" t="s">
        <v>8</v>
      </c>
      <c r="AP282" s="1">
        <v>199906</v>
      </c>
      <c r="AQ282" s="1">
        <v>12300</v>
      </c>
      <c r="AR282" s="1">
        <v>12.75</v>
      </c>
      <c r="AS282" s="1" t="s">
        <v>8</v>
      </c>
      <c r="AU282" s="1">
        <v>199906</v>
      </c>
      <c r="AV282" s="1">
        <v>12500</v>
      </c>
      <c r="AW282" s="1">
        <v>9.6999999999999993</v>
      </c>
      <c r="AX282" s="1" t="s">
        <v>8</v>
      </c>
      <c r="AZ282" s="1">
        <v>199906</v>
      </c>
      <c r="BA282" s="1">
        <v>12201</v>
      </c>
      <c r="BB282" s="1">
        <v>40495</v>
      </c>
      <c r="BC282" s="1" t="s">
        <v>224</v>
      </c>
      <c r="BE282" s="1">
        <v>199906</v>
      </c>
      <c r="BF282" s="1">
        <v>12401</v>
      </c>
      <c r="BG282" s="1">
        <v>169358</v>
      </c>
      <c r="BH282" s="1" t="s">
        <v>224</v>
      </c>
      <c r="BK282" s="1">
        <v>199908</v>
      </c>
      <c r="BL282" s="1">
        <v>16600</v>
      </c>
      <c r="BM282" s="1">
        <v>4.5</v>
      </c>
      <c r="BN282" s="1" t="s">
        <v>8</v>
      </c>
      <c r="BP282" s="1">
        <v>199906</v>
      </c>
      <c r="BQ282" s="1">
        <v>19400</v>
      </c>
      <c r="BR282" s="1">
        <v>2.92</v>
      </c>
      <c r="BS282" s="1" t="s">
        <v>8</v>
      </c>
      <c r="BV282" s="1" t="s">
        <v>747</v>
      </c>
      <c r="BW282" s="1">
        <v>2631</v>
      </c>
      <c r="BX282" s="6" t="s">
        <v>466</v>
      </c>
    </row>
    <row r="283" spans="1:76">
      <c r="A283" s="1">
        <v>20170616</v>
      </c>
      <c r="B283" s="1">
        <v>452971653</v>
      </c>
      <c r="D283" s="1">
        <v>199907</v>
      </c>
      <c r="E283" s="1">
        <v>2950914000</v>
      </c>
      <c r="V283" s="1">
        <v>199906</v>
      </c>
      <c r="W283" s="1">
        <v>18200</v>
      </c>
      <c r="X283" s="1">
        <v>88.91</v>
      </c>
      <c r="Y283" s="1" t="s">
        <v>9</v>
      </c>
      <c r="AA283" s="1">
        <v>199906</v>
      </c>
      <c r="AB283" s="1">
        <v>18201</v>
      </c>
      <c r="AC283" s="1">
        <v>-6.53</v>
      </c>
      <c r="AD283" s="1" t="s">
        <v>8</v>
      </c>
      <c r="AF283" s="1">
        <v>199906</v>
      </c>
      <c r="AG283" s="1">
        <v>18000</v>
      </c>
      <c r="AH283" s="1">
        <v>84.16</v>
      </c>
      <c r="AI283" s="1" t="s">
        <v>9</v>
      </c>
      <c r="AK283" s="1">
        <v>199906</v>
      </c>
      <c r="AL283" s="1">
        <v>18100</v>
      </c>
      <c r="AM283" s="1">
        <v>-0.85</v>
      </c>
      <c r="AN283" s="1" t="s">
        <v>8</v>
      </c>
      <c r="AP283" s="1">
        <v>199905</v>
      </c>
      <c r="AQ283" s="1">
        <v>12300</v>
      </c>
      <c r="AR283" s="1">
        <v>7.68</v>
      </c>
      <c r="AS283" s="1" t="s">
        <v>8</v>
      </c>
      <c r="AU283" s="1">
        <v>199905</v>
      </c>
      <c r="AV283" s="1">
        <v>12500</v>
      </c>
      <c r="AW283" s="1">
        <v>9.08</v>
      </c>
      <c r="AX283" s="1" t="s">
        <v>8</v>
      </c>
      <c r="AZ283" s="1">
        <v>199905</v>
      </c>
      <c r="BA283" s="1">
        <v>12201</v>
      </c>
      <c r="BB283" s="1">
        <v>39532</v>
      </c>
      <c r="BC283" s="1" t="s">
        <v>224</v>
      </c>
      <c r="BE283" s="1">
        <v>199905</v>
      </c>
      <c r="BF283" s="1">
        <v>12401</v>
      </c>
      <c r="BG283" s="1">
        <v>168484</v>
      </c>
      <c r="BH283" s="1" t="s">
        <v>224</v>
      </c>
      <c r="BK283" s="1">
        <v>199907</v>
      </c>
      <c r="BL283" s="1">
        <v>16600</v>
      </c>
      <c r="BM283" s="1">
        <v>4.5</v>
      </c>
      <c r="BN283" s="1" t="s">
        <v>8</v>
      </c>
      <c r="BP283" s="1">
        <v>199905</v>
      </c>
      <c r="BQ283" s="1">
        <v>19400</v>
      </c>
      <c r="BR283" s="1">
        <v>2.84</v>
      </c>
      <c r="BS283" s="1" t="s">
        <v>8</v>
      </c>
      <c r="BV283" s="1" t="s">
        <v>748</v>
      </c>
      <c r="BW283" s="1">
        <v>2808</v>
      </c>
      <c r="BX283" s="6" t="s">
        <v>466</v>
      </c>
    </row>
    <row r="284" spans="1:76">
      <c r="A284" s="1">
        <v>20170609</v>
      </c>
      <c r="B284" s="1">
        <v>475418308</v>
      </c>
      <c r="D284" s="1">
        <v>199906</v>
      </c>
      <c r="E284" s="1">
        <v>3761221000</v>
      </c>
      <c r="V284" s="1">
        <v>199905</v>
      </c>
      <c r="W284" s="1">
        <v>18200</v>
      </c>
      <c r="X284" s="1">
        <v>88.89</v>
      </c>
      <c r="Y284" s="1" t="s">
        <v>9</v>
      </c>
      <c r="AA284" s="1">
        <v>199905</v>
      </c>
      <c r="AB284" s="1">
        <v>18201</v>
      </c>
      <c r="AC284" s="1">
        <v>-5.62</v>
      </c>
      <c r="AD284" s="1" t="s">
        <v>8</v>
      </c>
      <c r="AF284" s="1">
        <v>199905</v>
      </c>
      <c r="AG284" s="1">
        <v>18000</v>
      </c>
      <c r="AH284" s="1">
        <v>84.08</v>
      </c>
      <c r="AI284" s="1" t="s">
        <v>9</v>
      </c>
      <c r="AK284" s="1">
        <v>199905</v>
      </c>
      <c r="AL284" s="1">
        <v>18100</v>
      </c>
      <c r="AM284" s="1">
        <v>0.49</v>
      </c>
      <c r="AN284" s="1" t="s">
        <v>8</v>
      </c>
      <c r="AP284" s="1">
        <v>199904</v>
      </c>
      <c r="AQ284" s="1">
        <v>12300</v>
      </c>
      <c r="AR284" s="1">
        <v>9.74</v>
      </c>
      <c r="AS284" s="1" t="s">
        <v>8</v>
      </c>
      <c r="AU284" s="1">
        <v>199904</v>
      </c>
      <c r="AV284" s="1">
        <v>12500</v>
      </c>
      <c r="AW284" s="1">
        <v>9.3800000000000008</v>
      </c>
      <c r="AX284" s="1" t="s">
        <v>8</v>
      </c>
      <c r="AZ284" s="1">
        <v>199904</v>
      </c>
      <c r="BA284" s="1">
        <v>12201</v>
      </c>
      <c r="BB284" s="1">
        <v>39542</v>
      </c>
      <c r="BC284" s="1" t="s">
        <v>224</v>
      </c>
      <c r="BE284" s="1">
        <v>199904</v>
      </c>
      <c r="BF284" s="1">
        <v>12401</v>
      </c>
      <c r="BG284" s="1">
        <v>168461</v>
      </c>
      <c r="BH284" s="1" t="s">
        <v>224</v>
      </c>
      <c r="BK284" s="1">
        <v>199906</v>
      </c>
      <c r="BL284" s="1">
        <v>16600</v>
      </c>
      <c r="BM284" s="1">
        <v>4.5</v>
      </c>
      <c r="BN284" s="1" t="s">
        <v>8</v>
      </c>
      <c r="BP284" s="1">
        <v>199904</v>
      </c>
      <c r="BQ284" s="1">
        <v>19400</v>
      </c>
      <c r="BR284" s="1">
        <v>2.75</v>
      </c>
      <c r="BS284" s="1" t="s">
        <v>8</v>
      </c>
      <c r="BV284" s="1" t="s">
        <v>749</v>
      </c>
      <c r="BW284" s="1">
        <v>2211</v>
      </c>
      <c r="BX284" s="6" t="s">
        <v>466</v>
      </c>
    </row>
    <row r="285" spans="1:76">
      <c r="A285" s="1">
        <v>20170603</v>
      </c>
      <c r="B285" s="1">
        <v>341834037</v>
      </c>
      <c r="D285" s="1">
        <v>199905</v>
      </c>
      <c r="E285" s="1">
        <v>2668973000</v>
      </c>
      <c r="V285" s="1">
        <v>199904</v>
      </c>
      <c r="W285" s="1">
        <v>18200</v>
      </c>
      <c r="X285" s="1">
        <v>88.91</v>
      </c>
      <c r="Y285" s="1" t="s">
        <v>9</v>
      </c>
      <c r="AA285" s="1">
        <v>199904</v>
      </c>
      <c r="AB285" s="1">
        <v>18201</v>
      </c>
      <c r="AC285" s="1">
        <v>-6.1</v>
      </c>
      <c r="AD285" s="1" t="s">
        <v>8</v>
      </c>
      <c r="AF285" s="1">
        <v>199904</v>
      </c>
      <c r="AG285" s="1">
        <v>18000</v>
      </c>
      <c r="AH285" s="1">
        <v>83.85</v>
      </c>
      <c r="AI285" s="1" t="s">
        <v>9</v>
      </c>
      <c r="AK285" s="1">
        <v>199904</v>
      </c>
      <c r="AL285" s="1">
        <v>18100</v>
      </c>
      <c r="AM285" s="1">
        <v>-0.1</v>
      </c>
      <c r="AN285" s="1" t="s">
        <v>8</v>
      </c>
      <c r="AP285" s="1">
        <v>199903</v>
      </c>
      <c r="AQ285" s="1">
        <v>12300</v>
      </c>
      <c r="AR285" s="1">
        <v>5.08</v>
      </c>
      <c r="AS285" s="1" t="s">
        <v>8</v>
      </c>
      <c r="AU285" s="1">
        <v>199903</v>
      </c>
      <c r="AV285" s="1">
        <v>12500</v>
      </c>
      <c r="AW285" s="1">
        <v>8.6300000000000008</v>
      </c>
      <c r="AX285" s="1" t="s">
        <v>8</v>
      </c>
      <c r="AZ285" s="1">
        <v>199903</v>
      </c>
      <c r="BA285" s="1">
        <v>12201</v>
      </c>
      <c r="BB285" s="1">
        <v>39079</v>
      </c>
      <c r="BC285" s="1" t="s">
        <v>224</v>
      </c>
      <c r="BE285" s="1">
        <v>199903</v>
      </c>
      <c r="BF285" s="1">
        <v>12401</v>
      </c>
      <c r="BG285" s="1">
        <v>167630</v>
      </c>
      <c r="BH285" s="1" t="s">
        <v>224</v>
      </c>
      <c r="BK285" s="1">
        <v>199905</v>
      </c>
      <c r="BL285" s="1">
        <v>16600</v>
      </c>
      <c r="BM285" s="1">
        <v>4.5</v>
      </c>
      <c r="BN285" s="1" t="s">
        <v>8</v>
      </c>
      <c r="BP285" s="1">
        <v>199903</v>
      </c>
      <c r="BQ285" s="1">
        <v>19400</v>
      </c>
      <c r="BR285" s="1">
        <v>2.84</v>
      </c>
      <c r="BS285" s="1" t="s">
        <v>8</v>
      </c>
      <c r="BV285" s="1" t="s">
        <v>750</v>
      </c>
      <c r="BW285" s="1">
        <v>2993</v>
      </c>
      <c r="BX285" s="6" t="s">
        <v>466</v>
      </c>
    </row>
    <row r="286" spans="1:76">
      <c r="A286" s="1">
        <v>20170526</v>
      </c>
      <c r="B286" s="1">
        <v>425191671</v>
      </c>
      <c r="D286" s="1">
        <v>199904</v>
      </c>
      <c r="E286" s="1">
        <v>2932217000</v>
      </c>
      <c r="V286" s="1">
        <v>199903</v>
      </c>
      <c r="W286" s="1">
        <v>18200</v>
      </c>
      <c r="X286" s="1">
        <v>89.26</v>
      </c>
      <c r="Y286" s="1" t="s">
        <v>9</v>
      </c>
      <c r="AA286" s="1">
        <v>199903</v>
      </c>
      <c r="AB286" s="1">
        <v>18201</v>
      </c>
      <c r="AC286" s="1">
        <v>-5.99</v>
      </c>
      <c r="AD286" s="1" t="s">
        <v>8</v>
      </c>
      <c r="AF286" s="1">
        <v>199903</v>
      </c>
      <c r="AG286" s="1">
        <v>18000</v>
      </c>
      <c r="AH286" s="1">
        <v>83.26</v>
      </c>
      <c r="AI286" s="1" t="s">
        <v>9</v>
      </c>
      <c r="AK286" s="1">
        <v>199903</v>
      </c>
      <c r="AL286" s="1">
        <v>18100</v>
      </c>
      <c r="AM286" s="1">
        <v>-0.47</v>
      </c>
      <c r="AN286" s="1" t="s">
        <v>8</v>
      </c>
      <c r="AP286" s="1">
        <v>199902</v>
      </c>
      <c r="AQ286" s="1">
        <v>12300</v>
      </c>
      <c r="AR286" s="1">
        <v>3.96</v>
      </c>
      <c r="AS286" s="1" t="s">
        <v>8</v>
      </c>
      <c r="AU286" s="1">
        <v>199902</v>
      </c>
      <c r="AV286" s="1">
        <v>12500</v>
      </c>
      <c r="AW286" s="1">
        <v>8.2100000000000009</v>
      </c>
      <c r="AX286" s="1" t="s">
        <v>8</v>
      </c>
      <c r="AZ286" s="1">
        <v>199902</v>
      </c>
      <c r="BA286" s="1">
        <v>12201</v>
      </c>
      <c r="BB286" s="1">
        <v>39652</v>
      </c>
      <c r="BC286" s="1" t="s">
        <v>224</v>
      </c>
      <c r="BE286" s="1">
        <v>199902</v>
      </c>
      <c r="BF286" s="1">
        <v>12401</v>
      </c>
      <c r="BG286" s="1">
        <v>167024</v>
      </c>
      <c r="BH286" s="1" t="s">
        <v>224</v>
      </c>
      <c r="BK286" s="1">
        <v>199904</v>
      </c>
      <c r="BL286" s="1">
        <v>16600</v>
      </c>
      <c r="BM286" s="1">
        <v>4.5</v>
      </c>
      <c r="BN286" s="1" t="s">
        <v>8</v>
      </c>
      <c r="BP286" s="1">
        <v>199902</v>
      </c>
      <c r="BQ286" s="1">
        <v>19400</v>
      </c>
      <c r="BR286" s="1">
        <v>2.73</v>
      </c>
      <c r="BS286" s="1" t="s">
        <v>8</v>
      </c>
      <c r="BV286" s="1" t="s">
        <v>751</v>
      </c>
      <c r="BW286" s="1">
        <v>1728</v>
      </c>
      <c r="BX286" s="6" t="s">
        <v>466</v>
      </c>
    </row>
    <row r="287" spans="1:76">
      <c r="A287" s="1">
        <v>20170519</v>
      </c>
      <c r="B287" s="1">
        <v>432772471</v>
      </c>
      <c r="D287" s="1">
        <v>199903</v>
      </c>
      <c r="E287" s="1">
        <v>2406131000</v>
      </c>
      <c r="V287" s="1">
        <v>199902</v>
      </c>
      <c r="W287" s="1">
        <v>18200</v>
      </c>
      <c r="X287" s="1">
        <v>88.93</v>
      </c>
      <c r="Y287" s="1" t="s">
        <v>9</v>
      </c>
      <c r="AA287" s="1">
        <v>199902</v>
      </c>
      <c r="AB287" s="1">
        <v>18201</v>
      </c>
      <c r="AC287" s="1">
        <v>-7.85</v>
      </c>
      <c r="AD287" s="1" t="s">
        <v>8</v>
      </c>
      <c r="AF287" s="1">
        <v>199902</v>
      </c>
      <c r="AG287" s="1">
        <v>18000</v>
      </c>
      <c r="AH287" s="1">
        <v>84.88</v>
      </c>
      <c r="AI287" s="1" t="s">
        <v>9</v>
      </c>
      <c r="AK287" s="1">
        <v>199902</v>
      </c>
      <c r="AL287" s="1">
        <v>18100</v>
      </c>
      <c r="AM287" s="1">
        <v>2.11</v>
      </c>
      <c r="AN287" s="1" t="s">
        <v>8</v>
      </c>
      <c r="AP287" s="1">
        <v>199901</v>
      </c>
      <c r="AQ287" s="1">
        <v>12300</v>
      </c>
      <c r="AR287" s="1">
        <v>-1.95</v>
      </c>
      <c r="AS287" s="1" t="s">
        <v>8</v>
      </c>
      <c r="AU287" s="1">
        <v>199901</v>
      </c>
      <c r="AV287" s="1">
        <v>12500</v>
      </c>
      <c r="AW287" s="1">
        <v>6.45</v>
      </c>
      <c r="AX287" s="1" t="s">
        <v>8</v>
      </c>
      <c r="AZ287" s="1">
        <v>199901</v>
      </c>
      <c r="BA287" s="1">
        <v>12201</v>
      </c>
      <c r="BB287" s="1">
        <v>38041</v>
      </c>
      <c r="BC287" s="1" t="s">
        <v>224</v>
      </c>
      <c r="BE287" s="1">
        <v>199901</v>
      </c>
      <c r="BF287" s="1">
        <v>12401</v>
      </c>
      <c r="BG287" s="1">
        <v>164407</v>
      </c>
      <c r="BH287" s="1" t="s">
        <v>224</v>
      </c>
      <c r="BK287" s="1">
        <v>199903</v>
      </c>
      <c r="BL287" s="1">
        <v>16600</v>
      </c>
      <c r="BM287" s="1">
        <v>4.5</v>
      </c>
      <c r="BN287" s="1" t="s">
        <v>8</v>
      </c>
      <c r="BP287" s="1">
        <v>199901</v>
      </c>
      <c r="BQ287" s="1">
        <v>19400</v>
      </c>
      <c r="BR287" s="1">
        <v>2.76</v>
      </c>
      <c r="BS287" s="1" t="s">
        <v>8</v>
      </c>
      <c r="BV287" s="1" t="s">
        <v>752</v>
      </c>
      <c r="BW287" s="1">
        <v>2872</v>
      </c>
      <c r="BX287" s="6" t="s">
        <v>466</v>
      </c>
    </row>
    <row r="288" spans="1:76">
      <c r="A288" s="1">
        <v>20170512</v>
      </c>
      <c r="B288" s="1">
        <v>479268519</v>
      </c>
      <c r="D288" s="1">
        <v>199902</v>
      </c>
      <c r="E288" s="1">
        <v>992339000</v>
      </c>
      <c r="V288" s="1">
        <v>199901</v>
      </c>
      <c r="W288" s="1">
        <v>18200</v>
      </c>
      <c r="X288" s="1">
        <v>88.8</v>
      </c>
      <c r="Y288" s="1" t="s">
        <v>9</v>
      </c>
      <c r="AA288" s="1">
        <v>199901</v>
      </c>
      <c r="AB288" s="1">
        <v>18201</v>
      </c>
      <c r="AC288" s="1">
        <v>-10.1</v>
      </c>
      <c r="AD288" s="1" t="s">
        <v>8</v>
      </c>
      <c r="AF288" s="1">
        <v>199901</v>
      </c>
      <c r="AG288" s="1">
        <v>18000</v>
      </c>
      <c r="AH288" s="1">
        <v>83.98</v>
      </c>
      <c r="AI288" s="1" t="s">
        <v>9</v>
      </c>
      <c r="AK288" s="1">
        <v>199901</v>
      </c>
      <c r="AL288" s="1">
        <v>18100</v>
      </c>
      <c r="AM288" s="1">
        <v>0.39</v>
      </c>
      <c r="AN288" s="1" t="s">
        <v>8</v>
      </c>
      <c r="AP288" s="1">
        <v>199812</v>
      </c>
      <c r="AQ288" s="1">
        <v>12300</v>
      </c>
      <c r="AR288" s="1">
        <v>3.76</v>
      </c>
      <c r="AS288" s="1" t="s">
        <v>8</v>
      </c>
      <c r="AU288" s="1">
        <v>199812</v>
      </c>
      <c r="AV288" s="1">
        <v>12500</v>
      </c>
      <c r="AW288" s="1">
        <v>8.56</v>
      </c>
      <c r="AX288" s="1" t="s">
        <v>8</v>
      </c>
      <c r="AZ288" s="1">
        <v>199812</v>
      </c>
      <c r="BA288" s="1">
        <v>12201</v>
      </c>
      <c r="BB288" s="1">
        <v>37647</v>
      </c>
      <c r="BC288" s="1" t="s">
        <v>224</v>
      </c>
      <c r="BE288" s="1">
        <v>199812</v>
      </c>
      <c r="BF288" s="1">
        <v>12401</v>
      </c>
      <c r="BG288" s="1">
        <v>163091</v>
      </c>
      <c r="BH288" s="1" t="s">
        <v>224</v>
      </c>
      <c r="BK288" s="1">
        <v>199902</v>
      </c>
      <c r="BL288" s="1">
        <v>16600</v>
      </c>
      <c r="BM288" s="1">
        <v>4.5</v>
      </c>
      <c r="BN288" s="1" t="s">
        <v>8</v>
      </c>
      <c r="BP288" s="1">
        <v>199812</v>
      </c>
      <c r="BQ288" s="1">
        <v>19400</v>
      </c>
      <c r="BR288" s="1">
        <v>2.8</v>
      </c>
      <c r="BS288" s="1" t="s">
        <v>8</v>
      </c>
      <c r="BV288" s="1" t="s">
        <v>753</v>
      </c>
      <c r="BW288" s="1">
        <v>1358</v>
      </c>
      <c r="BX288" s="6" t="s">
        <v>466</v>
      </c>
    </row>
    <row r="289" spans="1:76">
      <c r="A289" s="1">
        <v>20170505</v>
      </c>
      <c r="B289" s="1">
        <v>345911217</v>
      </c>
      <c r="D289" s="1">
        <v>199901</v>
      </c>
      <c r="E289" s="1">
        <v>1415285000</v>
      </c>
      <c r="V289" s="1">
        <v>199812</v>
      </c>
      <c r="W289" s="1">
        <v>18200</v>
      </c>
      <c r="X289" s="1">
        <v>88.82</v>
      </c>
      <c r="Y289" s="1" t="s">
        <v>9</v>
      </c>
      <c r="AA289" s="1">
        <v>199812</v>
      </c>
      <c r="AB289" s="1">
        <v>18201</v>
      </c>
      <c r="AC289" s="1">
        <v>-8.89</v>
      </c>
      <c r="AD289" s="1" t="s">
        <v>8</v>
      </c>
      <c r="AF289" s="1">
        <v>199812</v>
      </c>
      <c r="AG289" s="1">
        <v>18000</v>
      </c>
      <c r="AH289" s="1">
        <v>84.55</v>
      </c>
      <c r="AI289" s="1" t="s">
        <v>9</v>
      </c>
      <c r="AK289" s="1">
        <v>199812</v>
      </c>
      <c r="AL289" s="1">
        <v>18100</v>
      </c>
      <c r="AM289" s="1">
        <v>2.11</v>
      </c>
      <c r="AN289" s="1" t="s">
        <v>8</v>
      </c>
      <c r="AP289" s="1">
        <v>199811</v>
      </c>
      <c r="AQ289" s="1">
        <v>12300</v>
      </c>
      <c r="AR289" s="1">
        <v>3.18</v>
      </c>
      <c r="AS289" s="1" t="s">
        <v>8</v>
      </c>
      <c r="AU289" s="1">
        <v>199811</v>
      </c>
      <c r="AV289" s="1">
        <v>12500</v>
      </c>
      <c r="AW289" s="1">
        <v>9.64</v>
      </c>
      <c r="AX289" s="1" t="s">
        <v>8</v>
      </c>
      <c r="AZ289" s="1">
        <v>199811</v>
      </c>
      <c r="BA289" s="1">
        <v>12201</v>
      </c>
      <c r="BB289" s="1">
        <v>36768</v>
      </c>
      <c r="BC289" s="1" t="s">
        <v>224</v>
      </c>
      <c r="BE289" s="1">
        <v>199811</v>
      </c>
      <c r="BF289" s="1">
        <v>12401</v>
      </c>
      <c r="BG289" s="1">
        <v>161946</v>
      </c>
      <c r="BH289" s="1" t="s">
        <v>224</v>
      </c>
      <c r="BK289" s="1">
        <v>199901</v>
      </c>
      <c r="BL289" s="1">
        <v>16600</v>
      </c>
      <c r="BM289" s="1">
        <v>4.75</v>
      </c>
      <c r="BN289" s="1" t="s">
        <v>8</v>
      </c>
      <c r="BP289" s="1">
        <v>199811</v>
      </c>
      <c r="BQ289" s="1">
        <v>19400</v>
      </c>
      <c r="BR289" s="1">
        <v>2.93</v>
      </c>
      <c r="BS289" s="1" t="s">
        <v>8</v>
      </c>
      <c r="BV289" s="1" t="s">
        <v>754</v>
      </c>
      <c r="BW289" s="1">
        <v>1251</v>
      </c>
      <c r="BX289" s="6" t="s">
        <v>466</v>
      </c>
    </row>
    <row r="290" spans="1:76">
      <c r="A290" s="1">
        <v>20170428</v>
      </c>
      <c r="B290" s="1">
        <v>447271983</v>
      </c>
      <c r="D290" s="1">
        <v>199812</v>
      </c>
      <c r="E290" s="1">
        <v>1575323000</v>
      </c>
      <c r="V290" s="1">
        <v>199811</v>
      </c>
      <c r="W290" s="1">
        <v>18200</v>
      </c>
      <c r="X290" s="1">
        <v>89.83</v>
      </c>
      <c r="Y290" s="1" t="s">
        <v>9</v>
      </c>
      <c r="AA290" s="1">
        <v>199811</v>
      </c>
      <c r="AB290" s="1">
        <v>18201</v>
      </c>
      <c r="AC290" s="1">
        <v>-7.31</v>
      </c>
      <c r="AD290" s="1" t="s">
        <v>8</v>
      </c>
      <c r="AF290" s="1">
        <v>199811</v>
      </c>
      <c r="AG290" s="1">
        <v>18000</v>
      </c>
      <c r="AH290" s="1">
        <v>85.96</v>
      </c>
      <c r="AI290" s="1" t="s">
        <v>9</v>
      </c>
      <c r="AK290" s="1">
        <v>199811</v>
      </c>
      <c r="AL290" s="1">
        <v>18100</v>
      </c>
      <c r="AM290" s="1">
        <v>3.9</v>
      </c>
      <c r="AN290" s="1" t="s">
        <v>8</v>
      </c>
      <c r="AP290" s="1">
        <v>199810</v>
      </c>
      <c r="AQ290" s="1">
        <v>12300</v>
      </c>
      <c r="AR290" s="1">
        <v>0.66</v>
      </c>
      <c r="AS290" s="1" t="s">
        <v>8</v>
      </c>
      <c r="AU290" s="1">
        <v>199810</v>
      </c>
      <c r="AV290" s="1">
        <v>12500</v>
      </c>
      <c r="AW290" s="1">
        <v>9.19</v>
      </c>
      <c r="AX290" s="1" t="s">
        <v>8</v>
      </c>
      <c r="AZ290" s="1">
        <v>199810</v>
      </c>
      <c r="BA290" s="1">
        <v>12201</v>
      </c>
      <c r="BB290" s="1">
        <v>35977</v>
      </c>
      <c r="BC290" s="1" t="s">
        <v>224</v>
      </c>
      <c r="BE290" s="1">
        <v>199810</v>
      </c>
      <c r="BF290" s="1">
        <v>12401</v>
      </c>
      <c r="BG290" s="1">
        <v>159736</v>
      </c>
      <c r="BH290" s="1" t="s">
        <v>224</v>
      </c>
      <c r="BK290" s="1">
        <v>199812</v>
      </c>
      <c r="BL290" s="1">
        <v>16600</v>
      </c>
      <c r="BM290" s="1">
        <v>4.75</v>
      </c>
      <c r="BN290" s="1" t="s">
        <v>8</v>
      </c>
      <c r="BP290" s="1">
        <v>199810</v>
      </c>
      <c r="BQ290" s="1">
        <v>19400</v>
      </c>
      <c r="BR290" s="1">
        <v>2.98</v>
      </c>
      <c r="BS290" s="1" t="s">
        <v>8</v>
      </c>
      <c r="BV290" s="1" t="s">
        <v>755</v>
      </c>
      <c r="BW290" s="1">
        <v>1396</v>
      </c>
      <c r="BX290" s="6" t="s">
        <v>466</v>
      </c>
    </row>
    <row r="291" spans="1:76">
      <c r="A291" s="1">
        <v>20170421</v>
      </c>
      <c r="B291" s="1">
        <v>395954718</v>
      </c>
      <c r="D291" s="1">
        <v>199811</v>
      </c>
      <c r="E291" s="1">
        <v>2419937000</v>
      </c>
      <c r="V291" s="1">
        <v>199810</v>
      </c>
      <c r="W291" s="1">
        <v>18200</v>
      </c>
      <c r="X291" s="1">
        <v>90.95</v>
      </c>
      <c r="Y291" s="1" t="s">
        <v>9</v>
      </c>
      <c r="AA291" s="1">
        <v>199810</v>
      </c>
      <c r="AB291" s="1">
        <v>18201</v>
      </c>
      <c r="AC291" s="1">
        <v>-2.44</v>
      </c>
      <c r="AD291" s="1" t="s">
        <v>8</v>
      </c>
      <c r="AF291" s="1">
        <v>199810</v>
      </c>
      <c r="AG291" s="1">
        <v>18000</v>
      </c>
      <c r="AH291" s="1">
        <v>85.09</v>
      </c>
      <c r="AI291" s="1" t="s">
        <v>9</v>
      </c>
      <c r="AK291" s="1">
        <v>199810</v>
      </c>
      <c r="AL291" s="1">
        <v>18100</v>
      </c>
      <c r="AM291" s="1">
        <v>2.58</v>
      </c>
      <c r="AN291" s="1" t="s">
        <v>8</v>
      </c>
      <c r="AP291" s="1">
        <v>199809</v>
      </c>
      <c r="AQ291" s="1">
        <v>12300</v>
      </c>
      <c r="AR291" s="1">
        <v>-7.0000000000000007E-2</v>
      </c>
      <c r="AS291" s="1" t="s">
        <v>8</v>
      </c>
      <c r="AU291" s="1">
        <v>199809</v>
      </c>
      <c r="AV291" s="1">
        <v>12500</v>
      </c>
      <c r="AW291" s="1">
        <v>9.61</v>
      </c>
      <c r="AX291" s="1" t="s">
        <v>8</v>
      </c>
      <c r="AZ291" s="1">
        <v>199809</v>
      </c>
      <c r="BA291" s="1">
        <v>12201</v>
      </c>
      <c r="BB291" s="1">
        <v>35855</v>
      </c>
      <c r="BC291" s="1" t="s">
        <v>224</v>
      </c>
      <c r="BE291" s="1">
        <v>199809</v>
      </c>
      <c r="BF291" s="1">
        <v>12401</v>
      </c>
      <c r="BG291" s="1">
        <v>158503</v>
      </c>
      <c r="BH291" s="1" t="s">
        <v>224</v>
      </c>
      <c r="BK291" s="1">
        <v>199811</v>
      </c>
      <c r="BL291" s="1">
        <v>16600</v>
      </c>
      <c r="BM291" s="1">
        <v>5</v>
      </c>
      <c r="BN291" s="1" t="s">
        <v>8</v>
      </c>
      <c r="BP291" s="1">
        <v>199809</v>
      </c>
      <c r="BQ291" s="1">
        <v>19400</v>
      </c>
      <c r="BR291" s="1">
        <v>2.98</v>
      </c>
      <c r="BS291" s="1" t="s">
        <v>8</v>
      </c>
      <c r="BV291" s="1" t="s">
        <v>756</v>
      </c>
      <c r="BW291" s="1">
        <v>1608</v>
      </c>
      <c r="BX291" s="6" t="s">
        <v>466</v>
      </c>
    </row>
    <row r="292" spans="1:76">
      <c r="A292" s="1">
        <v>20170414</v>
      </c>
      <c r="B292" s="1">
        <v>445773757</v>
      </c>
      <c r="D292" s="1">
        <v>199810</v>
      </c>
      <c r="E292" s="1">
        <v>1894390000</v>
      </c>
      <c r="V292" s="1">
        <v>199809</v>
      </c>
      <c r="W292" s="1">
        <v>18200</v>
      </c>
      <c r="X292" s="1">
        <v>93.81</v>
      </c>
      <c r="Y292" s="1" t="s">
        <v>9</v>
      </c>
      <c r="AA292" s="1">
        <v>199809</v>
      </c>
      <c r="AB292" s="1">
        <v>18201</v>
      </c>
      <c r="AC292" s="1">
        <v>1.22</v>
      </c>
      <c r="AD292" s="1" t="s">
        <v>8</v>
      </c>
      <c r="AF292" s="1">
        <v>199809</v>
      </c>
      <c r="AG292" s="1">
        <v>18000</v>
      </c>
      <c r="AH292" s="1">
        <v>84.42</v>
      </c>
      <c r="AI292" s="1" t="s">
        <v>9</v>
      </c>
      <c r="AK292" s="1">
        <v>199809</v>
      </c>
      <c r="AL292" s="1">
        <v>18100</v>
      </c>
      <c r="AM292" s="1">
        <v>0.4</v>
      </c>
      <c r="AN292" s="1" t="s">
        <v>8</v>
      </c>
      <c r="AP292" s="1">
        <v>199808</v>
      </c>
      <c r="AQ292" s="1">
        <v>12300</v>
      </c>
      <c r="AR292" s="1">
        <v>-4.01</v>
      </c>
      <c r="AS292" s="1" t="s">
        <v>8</v>
      </c>
      <c r="AU292" s="1">
        <v>199808</v>
      </c>
      <c r="AV292" s="1">
        <v>12500</v>
      </c>
      <c r="AW292" s="1">
        <v>8.39</v>
      </c>
      <c r="AX292" s="1" t="s">
        <v>8</v>
      </c>
      <c r="AZ292" s="1">
        <v>199808</v>
      </c>
      <c r="BA292" s="1">
        <v>12201</v>
      </c>
      <c r="BB292" s="1">
        <v>35989</v>
      </c>
      <c r="BC292" s="1" t="s">
        <v>224</v>
      </c>
      <c r="BE292" s="1">
        <v>199808</v>
      </c>
      <c r="BF292" s="1">
        <v>12401</v>
      </c>
      <c r="BG292" s="1">
        <v>156802</v>
      </c>
      <c r="BH292" s="1" t="s">
        <v>224</v>
      </c>
      <c r="BK292" s="1">
        <v>199810</v>
      </c>
      <c r="BL292" s="1">
        <v>16600</v>
      </c>
      <c r="BM292" s="1">
        <v>5.13</v>
      </c>
      <c r="BN292" s="1" t="s">
        <v>8</v>
      </c>
      <c r="BP292" s="1">
        <v>199808</v>
      </c>
      <c r="BQ292" s="1">
        <v>19400</v>
      </c>
      <c r="BR292" s="1">
        <v>3.05</v>
      </c>
      <c r="BS292" s="1" t="s">
        <v>8</v>
      </c>
      <c r="BV292" s="1" t="s">
        <v>757</v>
      </c>
      <c r="BW292" s="1">
        <v>1111</v>
      </c>
      <c r="BX292" s="6" t="s">
        <v>466</v>
      </c>
    </row>
    <row r="293" spans="1:76">
      <c r="A293" s="1">
        <v>20170407</v>
      </c>
      <c r="B293" s="1">
        <v>322975843</v>
      </c>
      <c r="D293" s="1">
        <v>199809</v>
      </c>
      <c r="E293" s="1">
        <v>2049133000</v>
      </c>
      <c r="V293" s="1">
        <v>199808</v>
      </c>
      <c r="W293" s="1">
        <v>18200</v>
      </c>
      <c r="X293" s="1">
        <v>93.88</v>
      </c>
      <c r="Y293" s="1" t="s">
        <v>9</v>
      </c>
      <c r="AA293" s="1">
        <v>199808</v>
      </c>
      <c r="AB293" s="1">
        <v>18201</v>
      </c>
      <c r="AC293" s="1">
        <v>0.6</v>
      </c>
      <c r="AD293" s="1" t="s">
        <v>8</v>
      </c>
      <c r="AF293" s="1">
        <v>199808</v>
      </c>
      <c r="AG293" s="1">
        <v>18000</v>
      </c>
      <c r="AH293" s="1">
        <v>83.91</v>
      </c>
      <c r="AI293" s="1" t="s">
        <v>9</v>
      </c>
      <c r="AK293" s="1">
        <v>199808</v>
      </c>
      <c r="AL293" s="1">
        <v>18100</v>
      </c>
      <c r="AM293" s="1">
        <v>0.45</v>
      </c>
      <c r="AN293" s="1" t="s">
        <v>8</v>
      </c>
      <c r="AP293" s="1">
        <v>199807</v>
      </c>
      <c r="AQ293" s="1">
        <v>12300</v>
      </c>
      <c r="AR293" s="1">
        <v>-1.73</v>
      </c>
      <c r="AS293" s="1" t="s">
        <v>8</v>
      </c>
      <c r="AU293" s="1">
        <v>199807</v>
      </c>
      <c r="AV293" s="1">
        <v>12500</v>
      </c>
      <c r="AW293" s="1">
        <v>8.08</v>
      </c>
      <c r="AX293" s="1" t="s">
        <v>8</v>
      </c>
      <c r="AZ293" s="1">
        <v>199807</v>
      </c>
      <c r="BA293" s="1">
        <v>12201</v>
      </c>
      <c r="BB293" s="1">
        <v>36795</v>
      </c>
      <c r="BC293" s="1" t="s">
        <v>224</v>
      </c>
      <c r="BE293" s="1">
        <v>199807</v>
      </c>
      <c r="BF293" s="1">
        <v>12401</v>
      </c>
      <c r="BG293" s="1">
        <v>156185</v>
      </c>
      <c r="BH293" s="1" t="s">
        <v>224</v>
      </c>
      <c r="BK293" s="1">
        <v>199809</v>
      </c>
      <c r="BL293" s="1">
        <v>16600</v>
      </c>
      <c r="BM293" s="1">
        <v>5.13</v>
      </c>
      <c r="BN293" s="1" t="s">
        <v>8</v>
      </c>
      <c r="BP293" s="1">
        <v>199807</v>
      </c>
      <c r="BQ293" s="1">
        <v>19400</v>
      </c>
      <c r="BR293" s="1">
        <v>2.93</v>
      </c>
      <c r="BS293" s="1" t="s">
        <v>8</v>
      </c>
      <c r="BV293" s="1" t="s">
        <v>758</v>
      </c>
      <c r="BW293" s="1">
        <v>1322</v>
      </c>
      <c r="BX293" s="6" t="s">
        <v>466</v>
      </c>
    </row>
    <row r="294" spans="1:76">
      <c r="A294" s="1">
        <v>20170331</v>
      </c>
      <c r="B294" s="1">
        <v>477684301</v>
      </c>
      <c r="D294" s="1">
        <v>199808</v>
      </c>
      <c r="E294" s="1">
        <v>1797762000</v>
      </c>
      <c r="V294" s="1">
        <v>199807</v>
      </c>
      <c r="W294" s="1">
        <v>18200</v>
      </c>
      <c r="X294" s="1">
        <v>94.21</v>
      </c>
      <c r="Y294" s="1" t="s">
        <v>9</v>
      </c>
      <c r="AA294" s="1">
        <v>199807</v>
      </c>
      <c r="AB294" s="1">
        <v>18201</v>
      </c>
      <c r="AC294" s="1">
        <v>1.78</v>
      </c>
      <c r="AD294" s="1" t="s">
        <v>8</v>
      </c>
      <c r="AF294" s="1">
        <v>199807</v>
      </c>
      <c r="AG294" s="1">
        <v>18000</v>
      </c>
      <c r="AH294" s="1">
        <v>84.32</v>
      </c>
      <c r="AI294" s="1" t="s">
        <v>9</v>
      </c>
      <c r="AK294" s="1">
        <v>199807</v>
      </c>
      <c r="AL294" s="1">
        <v>18100</v>
      </c>
      <c r="AM294" s="1">
        <v>0.84</v>
      </c>
      <c r="AN294" s="1" t="s">
        <v>8</v>
      </c>
      <c r="AP294" s="1">
        <v>199806</v>
      </c>
      <c r="AQ294" s="1">
        <v>12300</v>
      </c>
      <c r="AR294" s="1">
        <v>1.07</v>
      </c>
      <c r="AS294" s="1" t="s">
        <v>8</v>
      </c>
      <c r="AU294" s="1">
        <v>199806</v>
      </c>
      <c r="AV294" s="1">
        <v>12500</v>
      </c>
      <c r="AW294" s="1">
        <v>8.11</v>
      </c>
      <c r="AX294" s="1" t="s">
        <v>8</v>
      </c>
      <c r="AZ294" s="1">
        <v>199806</v>
      </c>
      <c r="BA294" s="1">
        <v>12201</v>
      </c>
      <c r="BB294" s="1">
        <v>36367</v>
      </c>
      <c r="BC294" s="1" t="s">
        <v>224</v>
      </c>
      <c r="BE294" s="1">
        <v>199806</v>
      </c>
      <c r="BF294" s="1">
        <v>12401</v>
      </c>
      <c r="BG294" s="1">
        <v>154470</v>
      </c>
      <c r="BH294" s="1" t="s">
        <v>224</v>
      </c>
      <c r="BK294" s="1">
        <v>199808</v>
      </c>
      <c r="BL294" s="1">
        <v>16600</v>
      </c>
      <c r="BM294" s="1">
        <v>5.25</v>
      </c>
      <c r="BN294" s="1" t="s">
        <v>8</v>
      </c>
      <c r="BP294" s="1">
        <v>199806</v>
      </c>
      <c r="BQ294" s="1">
        <v>19400</v>
      </c>
      <c r="BR294" s="1">
        <v>2.7</v>
      </c>
      <c r="BS294" s="1" t="s">
        <v>8</v>
      </c>
      <c r="BV294" s="1" t="s">
        <v>759</v>
      </c>
      <c r="BW294" s="1">
        <v>1188</v>
      </c>
      <c r="BX294" s="6" t="s">
        <v>466</v>
      </c>
    </row>
    <row r="295" spans="1:76">
      <c r="A295" s="1">
        <v>20170324</v>
      </c>
      <c r="B295" s="1">
        <v>473870476</v>
      </c>
      <c r="D295" s="1">
        <v>199807</v>
      </c>
      <c r="E295" s="1">
        <v>2603602000</v>
      </c>
      <c r="V295" s="1">
        <v>199806</v>
      </c>
      <c r="W295" s="1">
        <v>18200</v>
      </c>
      <c r="X295" s="1">
        <v>95.12</v>
      </c>
      <c r="Y295" s="1" t="s">
        <v>9</v>
      </c>
      <c r="AA295" s="1">
        <v>199806</v>
      </c>
      <c r="AB295" s="1">
        <v>18201</v>
      </c>
      <c r="AC295" s="1">
        <v>2.44</v>
      </c>
      <c r="AD295" s="1" t="s">
        <v>8</v>
      </c>
      <c r="AF295" s="1">
        <v>199806</v>
      </c>
      <c r="AG295" s="1">
        <v>18000</v>
      </c>
      <c r="AH295" s="1">
        <v>84.88</v>
      </c>
      <c r="AI295" s="1" t="s">
        <v>9</v>
      </c>
      <c r="AK295" s="1">
        <v>199806</v>
      </c>
      <c r="AL295" s="1">
        <v>18100</v>
      </c>
      <c r="AM295" s="1">
        <v>1.45</v>
      </c>
      <c r="AN295" s="1" t="s">
        <v>8</v>
      </c>
      <c r="AP295" s="1">
        <v>199805</v>
      </c>
      <c r="AQ295" s="1">
        <v>12300</v>
      </c>
      <c r="AR295" s="1">
        <v>3.48</v>
      </c>
      <c r="AS295" s="1" t="s">
        <v>8</v>
      </c>
      <c r="AU295" s="1">
        <v>199805</v>
      </c>
      <c r="AV295" s="1">
        <v>12500</v>
      </c>
      <c r="AW295" s="1">
        <v>8.26</v>
      </c>
      <c r="AX295" s="1" t="s">
        <v>8</v>
      </c>
      <c r="AZ295" s="1">
        <v>199805</v>
      </c>
      <c r="BA295" s="1">
        <v>12201</v>
      </c>
      <c r="BB295" s="1">
        <v>36192</v>
      </c>
      <c r="BC295" s="1" t="s">
        <v>224</v>
      </c>
      <c r="BE295" s="1">
        <v>199805</v>
      </c>
      <c r="BF295" s="1">
        <v>12401</v>
      </c>
      <c r="BG295" s="1">
        <v>154117</v>
      </c>
      <c r="BH295" s="1" t="s">
        <v>224</v>
      </c>
      <c r="BK295" s="1">
        <v>199807</v>
      </c>
      <c r="BL295" s="1">
        <v>16600</v>
      </c>
      <c r="BM295" s="1">
        <v>5.25</v>
      </c>
      <c r="BN295" s="1" t="s">
        <v>8</v>
      </c>
      <c r="BP295" s="1">
        <v>199805</v>
      </c>
      <c r="BQ295" s="1">
        <v>19400</v>
      </c>
      <c r="BR295" s="1">
        <v>2.37</v>
      </c>
      <c r="BS295" s="1" t="s">
        <v>8</v>
      </c>
      <c r="BV295" s="1" t="s">
        <v>760</v>
      </c>
      <c r="BW295" s="1">
        <v>1283</v>
      </c>
      <c r="BX295" s="6" t="s">
        <v>466</v>
      </c>
    </row>
    <row r="296" spans="1:76">
      <c r="A296" s="1">
        <v>20170317</v>
      </c>
      <c r="B296" s="1">
        <v>452830256</v>
      </c>
      <c r="D296" s="1">
        <v>199806</v>
      </c>
      <c r="E296" s="1">
        <v>2648330000</v>
      </c>
      <c r="V296" s="1">
        <v>199805</v>
      </c>
      <c r="W296" s="1">
        <v>18200</v>
      </c>
      <c r="X296" s="1">
        <v>94.18</v>
      </c>
      <c r="Y296" s="1" t="s">
        <v>9</v>
      </c>
      <c r="AA296" s="1">
        <v>199805</v>
      </c>
      <c r="AB296" s="1">
        <v>18201</v>
      </c>
      <c r="AC296" s="1">
        <v>2.1800000000000002</v>
      </c>
      <c r="AD296" s="1" t="s">
        <v>8</v>
      </c>
      <c r="AF296" s="1">
        <v>199805</v>
      </c>
      <c r="AG296" s="1">
        <v>18000</v>
      </c>
      <c r="AH296" s="1">
        <v>83.67</v>
      </c>
      <c r="AI296" s="1" t="s">
        <v>9</v>
      </c>
      <c r="AK296" s="1">
        <v>199805</v>
      </c>
      <c r="AL296" s="1">
        <v>18100</v>
      </c>
      <c r="AM296" s="1">
        <v>1.66</v>
      </c>
      <c r="AN296" s="1" t="s">
        <v>8</v>
      </c>
      <c r="AP296" s="1">
        <v>199804</v>
      </c>
      <c r="AQ296" s="1">
        <v>12300</v>
      </c>
      <c r="AR296" s="1">
        <v>1.75</v>
      </c>
      <c r="AS296" s="1" t="s">
        <v>8</v>
      </c>
      <c r="AU296" s="1">
        <v>199804</v>
      </c>
      <c r="AV296" s="1">
        <v>12500</v>
      </c>
      <c r="AW296" s="1">
        <v>8.48</v>
      </c>
      <c r="AX296" s="1" t="s">
        <v>8</v>
      </c>
      <c r="AZ296" s="1">
        <v>199804</v>
      </c>
      <c r="BA296" s="1">
        <v>12201</v>
      </c>
      <c r="BB296" s="1">
        <v>36814</v>
      </c>
      <c r="BC296" s="1" t="s">
        <v>224</v>
      </c>
      <c r="BE296" s="1">
        <v>199804</v>
      </c>
      <c r="BF296" s="1">
        <v>12401</v>
      </c>
      <c r="BG296" s="1">
        <v>154422</v>
      </c>
      <c r="BH296" s="1" t="s">
        <v>224</v>
      </c>
      <c r="BK296" s="1">
        <v>199806</v>
      </c>
      <c r="BL296" s="1">
        <v>16600</v>
      </c>
      <c r="BM296" s="1">
        <v>5.25</v>
      </c>
      <c r="BN296" s="1" t="s">
        <v>8</v>
      </c>
      <c r="BP296" s="1">
        <v>199804</v>
      </c>
      <c r="BQ296" s="1">
        <v>19400</v>
      </c>
      <c r="BR296" s="1">
        <v>2.29</v>
      </c>
      <c r="BS296" s="1" t="s">
        <v>8</v>
      </c>
      <c r="BV296" s="1" t="s">
        <v>761</v>
      </c>
      <c r="BW296" s="1">
        <v>1656</v>
      </c>
      <c r="BX296" s="6" t="s">
        <v>466</v>
      </c>
    </row>
    <row r="297" spans="1:76">
      <c r="A297" s="1">
        <v>20170310</v>
      </c>
      <c r="B297" s="1">
        <v>403323478</v>
      </c>
      <c r="D297" s="1">
        <v>199805</v>
      </c>
      <c r="E297" s="1">
        <v>2182681000</v>
      </c>
      <c r="V297" s="1">
        <v>199804</v>
      </c>
      <c r="W297" s="1">
        <v>18200</v>
      </c>
      <c r="X297" s="1">
        <v>94.69</v>
      </c>
      <c r="Y297" s="1" t="s">
        <v>9</v>
      </c>
      <c r="AA297" s="1">
        <v>199804</v>
      </c>
      <c r="AB297" s="1">
        <v>18201</v>
      </c>
      <c r="AC297" s="1">
        <v>3.45</v>
      </c>
      <c r="AD297" s="1" t="s">
        <v>8</v>
      </c>
      <c r="AF297" s="1">
        <v>199804</v>
      </c>
      <c r="AG297" s="1">
        <v>18000</v>
      </c>
      <c r="AH297" s="1">
        <v>83.93</v>
      </c>
      <c r="AI297" s="1" t="s">
        <v>9</v>
      </c>
      <c r="AK297" s="1">
        <v>199804</v>
      </c>
      <c r="AL297" s="1">
        <v>18100</v>
      </c>
      <c r="AM297" s="1">
        <v>2.12</v>
      </c>
      <c r="AN297" s="1" t="s">
        <v>8</v>
      </c>
      <c r="AP297" s="1">
        <v>199803</v>
      </c>
      <c r="AQ297" s="1">
        <v>12300</v>
      </c>
      <c r="AR297" s="1">
        <v>4.53</v>
      </c>
      <c r="AS297" s="1" t="s">
        <v>8</v>
      </c>
      <c r="AU297" s="1">
        <v>199803</v>
      </c>
      <c r="AV297" s="1">
        <v>12500</v>
      </c>
      <c r="AW297" s="1">
        <v>8.32</v>
      </c>
      <c r="AX297" s="1" t="s">
        <v>8</v>
      </c>
      <c r="AZ297" s="1">
        <v>199803</v>
      </c>
      <c r="BA297" s="1">
        <v>12201</v>
      </c>
      <c r="BB297" s="1">
        <v>37570</v>
      </c>
      <c r="BC297" s="1" t="s">
        <v>224</v>
      </c>
      <c r="BE297" s="1">
        <v>199803</v>
      </c>
      <c r="BF297" s="1">
        <v>12401</v>
      </c>
      <c r="BG297" s="1">
        <v>154394</v>
      </c>
      <c r="BH297" s="1" t="s">
        <v>224</v>
      </c>
      <c r="BK297" s="1">
        <v>199805</v>
      </c>
      <c r="BL297" s="1">
        <v>16600</v>
      </c>
      <c r="BM297" s="1">
        <v>5.25</v>
      </c>
      <c r="BN297" s="1" t="s">
        <v>8</v>
      </c>
      <c r="BP297" s="1">
        <v>199803</v>
      </c>
      <c r="BQ297" s="1">
        <v>19400</v>
      </c>
      <c r="BR297" s="1">
        <v>2.34</v>
      </c>
      <c r="BS297" s="1" t="s">
        <v>8</v>
      </c>
      <c r="BV297" s="1" t="s">
        <v>762</v>
      </c>
      <c r="BW297" s="1">
        <v>1546</v>
      </c>
      <c r="BX297" s="6" t="s">
        <v>466</v>
      </c>
    </row>
    <row r="298" spans="1:76">
      <c r="A298" s="1">
        <v>20170303</v>
      </c>
      <c r="B298" s="1">
        <v>289542890</v>
      </c>
      <c r="D298" s="1">
        <v>199804</v>
      </c>
      <c r="E298" s="1">
        <v>2891945000</v>
      </c>
      <c r="V298" s="1">
        <v>199803</v>
      </c>
      <c r="W298" s="1">
        <v>18200</v>
      </c>
      <c r="X298" s="1">
        <v>94.95</v>
      </c>
      <c r="Y298" s="1" t="s">
        <v>9</v>
      </c>
      <c r="AA298" s="1">
        <v>199803</v>
      </c>
      <c r="AB298" s="1">
        <v>18201</v>
      </c>
      <c r="AC298" s="1">
        <v>3.21</v>
      </c>
      <c r="AD298" s="1" t="s">
        <v>8</v>
      </c>
      <c r="AF298" s="1">
        <v>199803</v>
      </c>
      <c r="AG298" s="1">
        <v>18000</v>
      </c>
      <c r="AH298" s="1">
        <v>83.65</v>
      </c>
      <c r="AI298" s="1" t="s">
        <v>9</v>
      </c>
      <c r="AK298" s="1">
        <v>199803</v>
      </c>
      <c r="AL298" s="1">
        <v>18100</v>
      </c>
      <c r="AM298" s="1">
        <v>2.4700000000000002</v>
      </c>
      <c r="AN298" s="1" t="s">
        <v>8</v>
      </c>
      <c r="AP298" s="1">
        <v>199802</v>
      </c>
      <c r="AQ298" s="1">
        <v>12300</v>
      </c>
      <c r="AR298" s="1">
        <v>7.09</v>
      </c>
      <c r="AS298" s="1" t="s">
        <v>8</v>
      </c>
      <c r="AU298" s="1">
        <v>199802</v>
      </c>
      <c r="AV298" s="1">
        <v>12500</v>
      </c>
      <c r="AW298" s="1">
        <v>8.7899999999999991</v>
      </c>
      <c r="AX298" s="1" t="s">
        <v>8</v>
      </c>
      <c r="AZ298" s="1">
        <v>199802</v>
      </c>
      <c r="BA298" s="1">
        <v>12201</v>
      </c>
      <c r="BB298" s="1">
        <v>38484</v>
      </c>
      <c r="BC298" s="1" t="s">
        <v>224</v>
      </c>
      <c r="BE298" s="1">
        <v>199802</v>
      </c>
      <c r="BF298" s="1">
        <v>12401</v>
      </c>
      <c r="BG298" s="1">
        <v>154866</v>
      </c>
      <c r="BH298" s="1" t="s">
        <v>224</v>
      </c>
      <c r="BK298" s="1">
        <v>199804</v>
      </c>
      <c r="BL298" s="1">
        <v>16600</v>
      </c>
      <c r="BM298" s="1">
        <v>5.25</v>
      </c>
      <c r="BN298" s="1" t="s">
        <v>8</v>
      </c>
      <c r="BP298" s="1">
        <v>199802</v>
      </c>
      <c r="BQ298" s="1">
        <v>19400</v>
      </c>
      <c r="BR298" s="1">
        <v>2.57</v>
      </c>
      <c r="BS298" s="1" t="s">
        <v>8</v>
      </c>
      <c r="BV298" s="1" t="s">
        <v>763</v>
      </c>
      <c r="BW298" s="1">
        <v>944</v>
      </c>
      <c r="BX298" s="6" t="s">
        <v>466</v>
      </c>
    </row>
    <row r="299" spans="1:76">
      <c r="A299" s="1">
        <v>20170224</v>
      </c>
      <c r="B299" s="1">
        <v>482875502</v>
      </c>
      <c r="D299" s="1">
        <v>199803</v>
      </c>
      <c r="E299" s="1">
        <v>3664800000</v>
      </c>
      <c r="V299" s="1">
        <v>199802</v>
      </c>
      <c r="W299" s="1">
        <v>18200</v>
      </c>
      <c r="X299" s="1">
        <v>96.51</v>
      </c>
      <c r="Y299" s="1" t="s">
        <v>9</v>
      </c>
      <c r="AA299" s="1">
        <v>199802</v>
      </c>
      <c r="AB299" s="1">
        <v>18201</v>
      </c>
      <c r="AC299" s="1">
        <v>4.6399999999999997</v>
      </c>
      <c r="AD299" s="1" t="s">
        <v>8</v>
      </c>
      <c r="AF299" s="1">
        <v>199802</v>
      </c>
      <c r="AG299" s="1">
        <v>18000</v>
      </c>
      <c r="AH299" s="1">
        <v>83.13</v>
      </c>
      <c r="AI299" s="1" t="s">
        <v>9</v>
      </c>
      <c r="AK299" s="1">
        <v>199802</v>
      </c>
      <c r="AL299" s="1">
        <v>18100</v>
      </c>
      <c r="AM299" s="1">
        <v>0.28999999999999998</v>
      </c>
      <c r="AN299" s="1" t="s">
        <v>8</v>
      </c>
      <c r="AP299" s="1">
        <v>199801</v>
      </c>
      <c r="AQ299" s="1">
        <v>12300</v>
      </c>
      <c r="AR299" s="1">
        <v>10.41</v>
      </c>
      <c r="AS299" s="1" t="s">
        <v>8</v>
      </c>
      <c r="AU299" s="1">
        <v>199801</v>
      </c>
      <c r="AV299" s="1">
        <v>12500</v>
      </c>
      <c r="AW299" s="1">
        <v>9.7799999999999994</v>
      </c>
      <c r="AX299" s="1" t="s">
        <v>8</v>
      </c>
      <c r="AZ299" s="1">
        <v>199801</v>
      </c>
      <c r="BA299" s="1">
        <v>12201</v>
      </c>
      <c r="BB299" s="1">
        <v>38167</v>
      </c>
      <c r="BC299" s="1" t="s">
        <v>224</v>
      </c>
      <c r="BE299" s="1">
        <v>199801</v>
      </c>
      <c r="BF299" s="1">
        <v>12401</v>
      </c>
      <c r="BG299" s="1">
        <v>153128</v>
      </c>
      <c r="BH299" s="1" t="s">
        <v>224</v>
      </c>
      <c r="BK299" s="1">
        <v>199803</v>
      </c>
      <c r="BL299" s="1">
        <v>16600</v>
      </c>
      <c r="BM299" s="1">
        <v>5.25</v>
      </c>
      <c r="BN299" s="1" t="s">
        <v>8</v>
      </c>
      <c r="BP299" s="1">
        <v>199801</v>
      </c>
      <c r="BQ299" s="1">
        <v>19400</v>
      </c>
      <c r="BR299" s="1">
        <v>2.35</v>
      </c>
      <c r="BS299" s="1" t="s">
        <v>8</v>
      </c>
      <c r="BV299" s="1" t="s">
        <v>764</v>
      </c>
      <c r="BW299" s="1">
        <v>1542</v>
      </c>
      <c r="BX299" s="6" t="s">
        <v>466</v>
      </c>
    </row>
    <row r="300" spans="1:76">
      <c r="A300" s="1">
        <v>20170218</v>
      </c>
      <c r="B300" s="1">
        <v>598282850</v>
      </c>
      <c r="D300" s="1">
        <v>199802</v>
      </c>
      <c r="E300" s="1">
        <v>4570023000</v>
      </c>
      <c r="V300" s="1">
        <v>199801</v>
      </c>
      <c r="W300" s="1">
        <v>18200</v>
      </c>
      <c r="X300" s="1">
        <v>98.78</v>
      </c>
      <c r="Y300" s="1" t="s">
        <v>9</v>
      </c>
      <c r="AA300" s="1">
        <v>199801</v>
      </c>
      <c r="AB300" s="1">
        <v>18201</v>
      </c>
      <c r="AC300" s="1">
        <v>7.24</v>
      </c>
      <c r="AD300" s="1" t="s">
        <v>8</v>
      </c>
      <c r="AF300" s="1">
        <v>199801</v>
      </c>
      <c r="AG300" s="1">
        <v>18000</v>
      </c>
      <c r="AH300" s="1">
        <v>83.65</v>
      </c>
      <c r="AI300" s="1" t="s">
        <v>9</v>
      </c>
      <c r="AK300" s="1">
        <v>199801</v>
      </c>
      <c r="AL300" s="1">
        <v>18100</v>
      </c>
      <c r="AM300" s="1">
        <v>2</v>
      </c>
      <c r="AN300" s="1" t="s">
        <v>8</v>
      </c>
      <c r="AP300" s="1">
        <v>199712</v>
      </c>
      <c r="AQ300" s="1">
        <v>12300</v>
      </c>
      <c r="AR300" s="1">
        <v>8.44</v>
      </c>
      <c r="AS300" s="1" t="s">
        <v>8</v>
      </c>
      <c r="AU300" s="1">
        <v>199712</v>
      </c>
      <c r="AV300" s="1">
        <v>12500</v>
      </c>
      <c r="AW300" s="1">
        <v>8.02</v>
      </c>
      <c r="AX300" s="1" t="s">
        <v>8</v>
      </c>
      <c r="AZ300" s="1">
        <v>199712</v>
      </c>
      <c r="BA300" s="1">
        <v>12201</v>
      </c>
      <c r="BB300" s="1">
        <v>36598</v>
      </c>
      <c r="BC300" s="1" t="s">
        <v>224</v>
      </c>
      <c r="BE300" s="1">
        <v>199712</v>
      </c>
      <c r="BF300" s="1">
        <v>12401</v>
      </c>
      <c r="BG300" s="1">
        <v>149568</v>
      </c>
      <c r="BH300" s="1" t="s">
        <v>224</v>
      </c>
      <c r="BK300" s="1">
        <v>199802</v>
      </c>
      <c r="BL300" s="1">
        <v>16600</v>
      </c>
      <c r="BM300" s="1">
        <v>5.25</v>
      </c>
      <c r="BN300" s="1" t="s">
        <v>8</v>
      </c>
      <c r="BP300" s="1">
        <v>199712</v>
      </c>
      <c r="BQ300" s="1">
        <v>19400</v>
      </c>
      <c r="BR300" s="1">
        <v>2.4500000000000002</v>
      </c>
      <c r="BS300" s="1" t="s">
        <v>8</v>
      </c>
      <c r="BV300" s="1" t="s">
        <v>765</v>
      </c>
      <c r="BW300" s="1">
        <v>1719</v>
      </c>
      <c r="BX300" s="6" t="s">
        <v>466</v>
      </c>
    </row>
    <row r="301" spans="1:76">
      <c r="A301" s="1">
        <v>20170210</v>
      </c>
      <c r="B301" s="1">
        <v>551840314</v>
      </c>
      <c r="D301" s="1">
        <v>199801</v>
      </c>
      <c r="E301" s="1">
        <v>1466012000</v>
      </c>
      <c r="V301" s="1">
        <v>199712</v>
      </c>
      <c r="W301" s="1">
        <v>18200</v>
      </c>
      <c r="X301" s="1">
        <v>97.49</v>
      </c>
      <c r="Y301" s="1" t="s">
        <v>9</v>
      </c>
      <c r="AA301" s="1">
        <v>199712</v>
      </c>
      <c r="AB301" s="1">
        <v>18201</v>
      </c>
      <c r="AC301" s="1">
        <v>6.04</v>
      </c>
      <c r="AD301" s="1" t="s">
        <v>8</v>
      </c>
      <c r="AF301" s="1">
        <v>199712</v>
      </c>
      <c r="AG301" s="1">
        <v>18000</v>
      </c>
      <c r="AH301" s="1">
        <v>82.8</v>
      </c>
      <c r="AI301" s="1" t="s">
        <v>9</v>
      </c>
      <c r="AK301" s="1">
        <v>199712</v>
      </c>
      <c r="AL301" s="1">
        <v>18100</v>
      </c>
      <c r="AM301" s="1">
        <v>0.27</v>
      </c>
      <c r="AN301" s="1" t="s">
        <v>8</v>
      </c>
      <c r="AP301" s="1">
        <v>199711</v>
      </c>
      <c r="AQ301" s="1">
        <v>12300</v>
      </c>
      <c r="AR301" s="1">
        <v>12.81</v>
      </c>
      <c r="AS301" s="1" t="s">
        <v>8</v>
      </c>
      <c r="AU301" s="1">
        <v>199711</v>
      </c>
      <c r="AV301" s="1">
        <v>12500</v>
      </c>
      <c r="AW301" s="1">
        <v>7.63</v>
      </c>
      <c r="AX301" s="1" t="s">
        <v>8</v>
      </c>
      <c r="AZ301" s="1">
        <v>199711</v>
      </c>
      <c r="BA301" s="1">
        <v>12201</v>
      </c>
      <c r="BB301" s="1">
        <v>36068</v>
      </c>
      <c r="BC301" s="1" t="s">
        <v>224</v>
      </c>
      <c r="BE301" s="1">
        <v>199711</v>
      </c>
      <c r="BF301" s="1">
        <v>12401</v>
      </c>
      <c r="BG301" s="1">
        <v>147469</v>
      </c>
      <c r="BH301" s="1" t="s">
        <v>224</v>
      </c>
      <c r="BK301" s="1">
        <v>199801</v>
      </c>
      <c r="BL301" s="1">
        <v>16600</v>
      </c>
      <c r="BM301" s="1">
        <v>5.25</v>
      </c>
      <c r="BN301" s="1" t="s">
        <v>8</v>
      </c>
      <c r="BP301" s="1">
        <v>199711</v>
      </c>
      <c r="BQ301" s="1">
        <v>19400</v>
      </c>
      <c r="BR301" s="1">
        <v>2.6</v>
      </c>
      <c r="BS301" s="1" t="s">
        <v>8</v>
      </c>
      <c r="BV301" s="1" t="s">
        <v>766</v>
      </c>
      <c r="BW301" s="1">
        <v>1768</v>
      </c>
      <c r="BX301" s="6" t="s">
        <v>466</v>
      </c>
    </row>
    <row r="302" spans="1:76">
      <c r="A302" s="1">
        <v>20170203</v>
      </c>
      <c r="B302" s="1">
        <v>250266577</v>
      </c>
      <c r="D302" s="1">
        <v>199712</v>
      </c>
      <c r="E302" s="1">
        <v>3300667000</v>
      </c>
      <c r="V302" s="1">
        <v>199711</v>
      </c>
      <c r="W302" s="1">
        <v>18200</v>
      </c>
      <c r="X302" s="1">
        <v>96.91</v>
      </c>
      <c r="Y302" s="1" t="s">
        <v>9</v>
      </c>
      <c r="AA302" s="1">
        <v>199711</v>
      </c>
      <c r="AB302" s="1">
        <v>18201</v>
      </c>
      <c r="AC302" s="1">
        <v>5.22</v>
      </c>
      <c r="AD302" s="1" t="s">
        <v>8</v>
      </c>
      <c r="AF302" s="1">
        <v>199711</v>
      </c>
      <c r="AG302" s="1">
        <v>18000</v>
      </c>
      <c r="AH302" s="1">
        <v>82.73</v>
      </c>
      <c r="AI302" s="1" t="s">
        <v>9</v>
      </c>
      <c r="AK302" s="1">
        <v>199711</v>
      </c>
      <c r="AL302" s="1">
        <v>18100</v>
      </c>
      <c r="AM302" s="1">
        <v>-0.52</v>
      </c>
      <c r="AN302" s="1" t="s">
        <v>8</v>
      </c>
      <c r="AP302" s="1">
        <v>199710</v>
      </c>
      <c r="AQ302" s="1">
        <v>12300</v>
      </c>
      <c r="AR302" s="1">
        <v>12.87</v>
      </c>
      <c r="AS302" s="1" t="s">
        <v>8</v>
      </c>
      <c r="AU302" s="1">
        <v>199710</v>
      </c>
      <c r="AV302" s="1">
        <v>12500</v>
      </c>
      <c r="AW302" s="1">
        <v>7.27</v>
      </c>
      <c r="AX302" s="1" t="s">
        <v>8</v>
      </c>
      <c r="AZ302" s="1">
        <v>199710</v>
      </c>
      <c r="BA302" s="1">
        <v>12201</v>
      </c>
      <c r="BB302" s="1">
        <v>35249</v>
      </c>
      <c r="BC302" s="1" t="s">
        <v>224</v>
      </c>
      <c r="BE302" s="1">
        <v>199710</v>
      </c>
      <c r="BF302" s="1">
        <v>12401</v>
      </c>
      <c r="BG302" s="1">
        <v>145556</v>
      </c>
      <c r="BH302" s="1" t="s">
        <v>224</v>
      </c>
      <c r="BK302" s="1">
        <v>199712</v>
      </c>
      <c r="BL302" s="1">
        <v>16600</v>
      </c>
      <c r="BM302" s="1">
        <v>5.25</v>
      </c>
      <c r="BN302" s="1" t="s">
        <v>8</v>
      </c>
      <c r="BP302" s="1">
        <v>199710</v>
      </c>
      <c r="BQ302" s="1">
        <v>19400</v>
      </c>
      <c r="BR302" s="1">
        <v>2.63</v>
      </c>
      <c r="BS302" s="1" t="s">
        <v>8</v>
      </c>
      <c r="BV302" s="1" t="s">
        <v>767</v>
      </c>
      <c r="BW302" s="1">
        <v>2022</v>
      </c>
      <c r="BX302" s="6" t="s">
        <v>466</v>
      </c>
    </row>
    <row r="303" spans="1:76">
      <c r="A303" s="1">
        <v>20170124</v>
      </c>
      <c r="B303" s="1">
        <v>168798170</v>
      </c>
      <c r="D303" s="1">
        <v>199711</v>
      </c>
      <c r="E303" s="1">
        <v>2458382000</v>
      </c>
      <c r="V303" s="1">
        <v>199710</v>
      </c>
      <c r="W303" s="1">
        <v>18200</v>
      </c>
      <c r="X303" s="1">
        <v>93.22</v>
      </c>
      <c r="Y303" s="1" t="s">
        <v>9</v>
      </c>
      <c r="AA303" s="1">
        <v>199710</v>
      </c>
      <c r="AB303" s="1">
        <v>18201</v>
      </c>
      <c r="AC303" s="1">
        <v>0.68</v>
      </c>
      <c r="AD303" s="1" t="s">
        <v>8</v>
      </c>
      <c r="AF303" s="1">
        <v>199710</v>
      </c>
      <c r="AG303" s="1">
        <v>18000</v>
      </c>
      <c r="AH303" s="1">
        <v>82.95</v>
      </c>
      <c r="AI303" s="1" t="s">
        <v>9</v>
      </c>
      <c r="AK303" s="1">
        <v>199710</v>
      </c>
      <c r="AL303" s="1">
        <v>18100</v>
      </c>
      <c r="AM303" s="1">
        <v>-0.32</v>
      </c>
      <c r="AN303" s="1" t="s">
        <v>8</v>
      </c>
      <c r="AP303" s="1">
        <v>199709</v>
      </c>
      <c r="AQ303" s="1">
        <v>12300</v>
      </c>
      <c r="AR303" s="1">
        <v>14.07</v>
      </c>
      <c r="AS303" s="1" t="s">
        <v>8</v>
      </c>
      <c r="AU303" s="1">
        <v>199709</v>
      </c>
      <c r="AV303" s="1">
        <v>12500</v>
      </c>
      <c r="AW303" s="1">
        <v>6.71</v>
      </c>
      <c r="AX303" s="1" t="s">
        <v>8</v>
      </c>
      <c r="AZ303" s="1">
        <v>199709</v>
      </c>
      <c r="BA303" s="1">
        <v>12201</v>
      </c>
      <c r="BB303" s="1">
        <v>36222</v>
      </c>
      <c r="BC303" s="1" t="s">
        <v>224</v>
      </c>
      <c r="BE303" s="1">
        <v>199709</v>
      </c>
      <c r="BF303" s="1">
        <v>12401</v>
      </c>
      <c r="BG303" s="1">
        <v>144634</v>
      </c>
      <c r="BH303" s="1" t="s">
        <v>224</v>
      </c>
      <c r="BK303" s="1">
        <v>199711</v>
      </c>
      <c r="BL303" s="1">
        <v>16600</v>
      </c>
      <c r="BM303" s="1">
        <v>5.25</v>
      </c>
      <c r="BN303" s="1" t="s">
        <v>8</v>
      </c>
      <c r="BP303" s="1">
        <v>199709</v>
      </c>
      <c r="BQ303" s="1">
        <v>19400</v>
      </c>
      <c r="BR303" s="1">
        <v>2.84</v>
      </c>
      <c r="BS303" s="1" t="s">
        <v>8</v>
      </c>
      <c r="BV303" s="1" t="s">
        <v>768</v>
      </c>
      <c r="BW303" s="1">
        <v>2276</v>
      </c>
      <c r="BX303" s="6" t="s">
        <v>466</v>
      </c>
    </row>
    <row r="304" spans="1:76">
      <c r="A304" s="1">
        <v>20170120</v>
      </c>
      <c r="B304" s="1">
        <v>349322771</v>
      </c>
      <c r="D304" s="1">
        <v>199710</v>
      </c>
      <c r="E304" s="1">
        <v>2446095000</v>
      </c>
      <c r="V304" s="1">
        <v>199709</v>
      </c>
      <c r="W304" s="1">
        <v>18200</v>
      </c>
      <c r="X304" s="1">
        <v>92.68</v>
      </c>
      <c r="Y304" s="1" t="s">
        <v>9</v>
      </c>
      <c r="AA304" s="1">
        <v>199709</v>
      </c>
      <c r="AB304" s="1">
        <v>18201</v>
      </c>
      <c r="AC304" s="1">
        <v>-0.52</v>
      </c>
      <c r="AD304" s="1" t="s">
        <v>8</v>
      </c>
      <c r="AF304" s="1">
        <v>199709</v>
      </c>
      <c r="AG304" s="1">
        <v>18000</v>
      </c>
      <c r="AH304" s="1">
        <v>84.08</v>
      </c>
      <c r="AI304" s="1" t="s">
        <v>9</v>
      </c>
      <c r="AK304" s="1">
        <v>199709</v>
      </c>
      <c r="AL304" s="1">
        <v>18100</v>
      </c>
      <c r="AM304" s="1">
        <v>0.63</v>
      </c>
      <c r="AN304" s="1" t="s">
        <v>8</v>
      </c>
      <c r="AP304" s="1">
        <v>199708</v>
      </c>
      <c r="AQ304" s="1">
        <v>12300</v>
      </c>
      <c r="AR304" s="1">
        <v>20.190000000000001</v>
      </c>
      <c r="AS304" s="1" t="s">
        <v>8</v>
      </c>
      <c r="AU304" s="1">
        <v>199708</v>
      </c>
      <c r="AV304" s="1">
        <v>12500</v>
      </c>
      <c r="AW304" s="1">
        <v>7.59</v>
      </c>
      <c r="AX304" s="1" t="s">
        <v>8</v>
      </c>
      <c r="AZ304" s="1">
        <v>199708</v>
      </c>
      <c r="BA304" s="1">
        <v>12201</v>
      </c>
      <c r="BB304" s="1">
        <v>36965</v>
      </c>
      <c r="BC304" s="1" t="s">
        <v>224</v>
      </c>
      <c r="BE304" s="1">
        <v>199708</v>
      </c>
      <c r="BF304" s="1">
        <v>12401</v>
      </c>
      <c r="BG304" s="1">
        <v>144582</v>
      </c>
      <c r="BH304" s="1" t="s">
        <v>224</v>
      </c>
      <c r="BK304" s="1">
        <v>199710</v>
      </c>
      <c r="BL304" s="1">
        <v>16600</v>
      </c>
      <c r="BM304" s="1">
        <v>5.25</v>
      </c>
      <c r="BN304" s="1" t="s">
        <v>8</v>
      </c>
      <c r="BP304" s="1">
        <v>199708</v>
      </c>
      <c r="BQ304" s="1">
        <v>19400</v>
      </c>
      <c r="BR304" s="1">
        <v>3.03</v>
      </c>
      <c r="BS304" s="1" t="s">
        <v>8</v>
      </c>
      <c r="BV304" s="1" t="s">
        <v>769</v>
      </c>
      <c r="BW304" s="1">
        <v>1864</v>
      </c>
      <c r="BX304" s="6" t="s">
        <v>466</v>
      </c>
    </row>
    <row r="305" spans="1:76">
      <c r="A305" s="1">
        <v>20170113</v>
      </c>
      <c r="B305" s="1">
        <v>350001673</v>
      </c>
      <c r="D305" s="1">
        <v>199709</v>
      </c>
      <c r="E305" s="1">
        <v>2582532000</v>
      </c>
      <c r="V305" s="1">
        <v>199708</v>
      </c>
      <c r="W305" s="1">
        <v>18200</v>
      </c>
      <c r="X305" s="1">
        <v>93.32</v>
      </c>
      <c r="Y305" s="1" t="s">
        <v>9</v>
      </c>
      <c r="AA305" s="1">
        <v>199708</v>
      </c>
      <c r="AB305" s="1">
        <v>18201</v>
      </c>
      <c r="AC305" s="1">
        <v>-0.19</v>
      </c>
      <c r="AD305" s="1" t="s">
        <v>8</v>
      </c>
      <c r="AF305" s="1">
        <v>199708</v>
      </c>
      <c r="AG305" s="1">
        <v>18000</v>
      </c>
      <c r="AH305" s="1">
        <v>83.53</v>
      </c>
      <c r="AI305" s="1" t="s">
        <v>9</v>
      </c>
      <c r="AK305" s="1">
        <v>199708</v>
      </c>
      <c r="AL305" s="1">
        <v>18100</v>
      </c>
      <c r="AM305" s="1">
        <v>-0.57999999999999996</v>
      </c>
      <c r="AN305" s="1" t="s">
        <v>8</v>
      </c>
      <c r="AP305" s="1">
        <v>199707</v>
      </c>
      <c r="AQ305" s="1">
        <v>12300</v>
      </c>
      <c r="AR305" s="1">
        <v>15.6</v>
      </c>
      <c r="AS305" s="1" t="s">
        <v>8</v>
      </c>
      <c r="AU305" s="1">
        <v>199707</v>
      </c>
      <c r="AV305" s="1">
        <v>12500</v>
      </c>
      <c r="AW305" s="1">
        <v>7.3</v>
      </c>
      <c r="AX305" s="1" t="s">
        <v>8</v>
      </c>
      <c r="AZ305" s="1">
        <v>199707</v>
      </c>
      <c r="BA305" s="1">
        <v>12201</v>
      </c>
      <c r="BB305" s="1">
        <v>37161</v>
      </c>
      <c r="BC305" s="1" t="s">
        <v>224</v>
      </c>
      <c r="BE305" s="1">
        <v>199707</v>
      </c>
      <c r="BF305" s="1">
        <v>12401</v>
      </c>
      <c r="BG305" s="1">
        <v>144683</v>
      </c>
      <c r="BH305" s="1" t="s">
        <v>224</v>
      </c>
      <c r="BK305" s="1">
        <v>199709</v>
      </c>
      <c r="BL305" s="1">
        <v>16600</v>
      </c>
      <c r="BM305" s="1">
        <v>5.25</v>
      </c>
      <c r="BN305" s="1" t="s">
        <v>8</v>
      </c>
      <c r="BP305" s="1">
        <v>199707</v>
      </c>
      <c r="BQ305" s="1">
        <v>19400</v>
      </c>
      <c r="BR305" s="1">
        <v>2.85</v>
      </c>
      <c r="BS305" s="1" t="s">
        <v>8</v>
      </c>
      <c r="BV305" s="1" t="s">
        <v>770</v>
      </c>
      <c r="BW305" s="1">
        <v>2320</v>
      </c>
      <c r="BX305" s="6" t="s">
        <v>466</v>
      </c>
    </row>
    <row r="306" spans="1:76">
      <c r="A306" s="1">
        <v>20170106</v>
      </c>
      <c r="B306" s="1">
        <v>251896658</v>
      </c>
      <c r="D306" s="1">
        <v>199708</v>
      </c>
      <c r="E306" s="1">
        <v>3888821000</v>
      </c>
      <c r="V306" s="1">
        <v>199707</v>
      </c>
      <c r="W306" s="1">
        <v>18200</v>
      </c>
      <c r="X306" s="1">
        <v>92.56</v>
      </c>
      <c r="Y306" s="1" t="s">
        <v>9</v>
      </c>
      <c r="AA306" s="1">
        <v>199707</v>
      </c>
      <c r="AB306" s="1">
        <v>18201</v>
      </c>
      <c r="AC306" s="1">
        <v>-0.34</v>
      </c>
      <c r="AD306" s="1" t="s">
        <v>8</v>
      </c>
      <c r="AF306" s="1">
        <v>199707</v>
      </c>
      <c r="AG306" s="1">
        <v>18000</v>
      </c>
      <c r="AH306" s="1">
        <v>83.62</v>
      </c>
      <c r="AI306" s="1" t="s">
        <v>9</v>
      </c>
      <c r="AK306" s="1">
        <v>199707</v>
      </c>
      <c r="AL306" s="1">
        <v>18100</v>
      </c>
      <c r="AM306" s="1">
        <v>3.31</v>
      </c>
      <c r="AN306" s="1" t="s">
        <v>8</v>
      </c>
      <c r="AP306" s="1">
        <v>199706</v>
      </c>
      <c r="AQ306" s="1">
        <v>12300</v>
      </c>
      <c r="AR306" s="1">
        <v>12.12</v>
      </c>
      <c r="AS306" s="1" t="s">
        <v>8</v>
      </c>
      <c r="AU306" s="1">
        <v>199706</v>
      </c>
      <c r="AV306" s="1">
        <v>12500</v>
      </c>
      <c r="AW306" s="1">
        <v>7.43</v>
      </c>
      <c r="AX306" s="1" t="s">
        <v>8</v>
      </c>
      <c r="AZ306" s="1">
        <v>199706</v>
      </c>
      <c r="BA306" s="1">
        <v>12201</v>
      </c>
      <c r="BB306" s="1">
        <v>36071</v>
      </c>
      <c r="BC306" s="1" t="s">
        <v>224</v>
      </c>
      <c r="BE306" s="1">
        <v>199706</v>
      </c>
      <c r="BF306" s="1">
        <v>12401</v>
      </c>
      <c r="BG306" s="1">
        <v>143346</v>
      </c>
      <c r="BH306" s="1" t="s">
        <v>224</v>
      </c>
      <c r="BK306" s="1">
        <v>199708</v>
      </c>
      <c r="BL306" s="1">
        <v>16600</v>
      </c>
      <c r="BM306" s="1">
        <v>5.25</v>
      </c>
      <c r="BN306" s="1" t="s">
        <v>8</v>
      </c>
      <c r="BP306" s="1">
        <v>199706</v>
      </c>
      <c r="BQ306" s="1">
        <v>19400</v>
      </c>
      <c r="BR306" s="1">
        <v>2.67</v>
      </c>
      <c r="BS306" s="1" t="s">
        <v>8</v>
      </c>
      <c r="BV306" s="1" t="s">
        <v>771</v>
      </c>
      <c r="BW306" s="1">
        <v>2068</v>
      </c>
      <c r="BX306" s="6" t="s">
        <v>466</v>
      </c>
    </row>
    <row r="307" spans="1:76">
      <c r="A307" s="1">
        <v>20161230</v>
      </c>
      <c r="B307" s="1">
        <v>224025600</v>
      </c>
      <c r="D307" s="1">
        <v>199707</v>
      </c>
      <c r="E307" s="1">
        <v>5192608000</v>
      </c>
      <c r="V307" s="1">
        <v>199706</v>
      </c>
      <c r="W307" s="1">
        <v>18200</v>
      </c>
      <c r="X307" s="1">
        <v>92.85</v>
      </c>
      <c r="Y307" s="1" t="s">
        <v>9</v>
      </c>
      <c r="AA307" s="1">
        <v>199706</v>
      </c>
      <c r="AB307" s="1">
        <v>18201</v>
      </c>
      <c r="AC307" s="1">
        <v>-1.68</v>
      </c>
      <c r="AD307" s="1" t="s">
        <v>8</v>
      </c>
      <c r="AF307" s="1">
        <v>199706</v>
      </c>
      <c r="AG307" s="1">
        <v>18000</v>
      </c>
      <c r="AH307" s="1">
        <v>83.67</v>
      </c>
      <c r="AI307" s="1" t="s">
        <v>9</v>
      </c>
      <c r="AK307" s="1">
        <v>199706</v>
      </c>
      <c r="AL307" s="1">
        <v>18100</v>
      </c>
      <c r="AM307" s="1">
        <v>1.84</v>
      </c>
      <c r="AN307" s="1" t="s">
        <v>8</v>
      </c>
      <c r="AP307" s="1">
        <v>199705</v>
      </c>
      <c r="AQ307" s="1">
        <v>12300</v>
      </c>
      <c r="AR307" s="1">
        <v>15.48</v>
      </c>
      <c r="AS307" s="1" t="s">
        <v>8</v>
      </c>
      <c r="AU307" s="1">
        <v>199705</v>
      </c>
      <c r="AV307" s="1">
        <v>12500</v>
      </c>
      <c r="AW307" s="1">
        <v>8.83</v>
      </c>
      <c r="AX307" s="1" t="s">
        <v>8</v>
      </c>
      <c r="AZ307" s="1">
        <v>199705</v>
      </c>
      <c r="BA307" s="1">
        <v>12201</v>
      </c>
      <c r="BB307" s="1">
        <v>35460</v>
      </c>
      <c r="BC307" s="1" t="s">
        <v>224</v>
      </c>
      <c r="BE307" s="1">
        <v>199705</v>
      </c>
      <c r="BF307" s="1">
        <v>12401</v>
      </c>
      <c r="BG307" s="1">
        <v>142321</v>
      </c>
      <c r="BH307" s="1" t="s">
        <v>224</v>
      </c>
      <c r="BK307" s="1">
        <v>199707</v>
      </c>
      <c r="BL307" s="1">
        <v>16600</v>
      </c>
      <c r="BM307" s="1">
        <v>5</v>
      </c>
      <c r="BN307" s="1" t="s">
        <v>8</v>
      </c>
      <c r="BP307" s="1">
        <v>199705</v>
      </c>
      <c r="BQ307" s="1">
        <v>19400</v>
      </c>
      <c r="BR307" s="1">
        <v>2.5099999999999998</v>
      </c>
      <c r="BS307" s="1" t="s">
        <v>8</v>
      </c>
      <c r="BV307" s="1" t="s">
        <v>772</v>
      </c>
      <c r="BW307" s="1">
        <v>2166</v>
      </c>
      <c r="BX307" s="6" t="s">
        <v>466</v>
      </c>
    </row>
    <row r="308" spans="1:76">
      <c r="A308" s="1">
        <v>20161223</v>
      </c>
      <c r="B308" s="1">
        <v>289423234</v>
      </c>
      <c r="D308" s="1">
        <v>199706</v>
      </c>
      <c r="E308" s="1">
        <v>3812751000</v>
      </c>
      <c r="V308" s="1">
        <v>199705</v>
      </c>
      <c r="W308" s="1">
        <v>18200</v>
      </c>
      <c r="X308" s="1">
        <v>92.17</v>
      </c>
      <c r="Y308" s="1" t="s">
        <v>9</v>
      </c>
      <c r="AA308" s="1">
        <v>199705</v>
      </c>
      <c r="AB308" s="1">
        <v>18201</v>
      </c>
      <c r="AC308" s="1">
        <v>-1.92</v>
      </c>
      <c r="AD308" s="1" t="s">
        <v>8</v>
      </c>
      <c r="AF308" s="1">
        <v>199705</v>
      </c>
      <c r="AG308" s="1">
        <v>18000</v>
      </c>
      <c r="AH308" s="1">
        <v>82.3</v>
      </c>
      <c r="AI308" s="1" t="s">
        <v>9</v>
      </c>
      <c r="AK308" s="1">
        <v>199705</v>
      </c>
      <c r="AL308" s="1">
        <v>18100</v>
      </c>
      <c r="AM308" s="1">
        <v>0.76</v>
      </c>
      <c r="AN308" s="1" t="s">
        <v>8</v>
      </c>
      <c r="AP308" s="1">
        <v>199704</v>
      </c>
      <c r="AQ308" s="1">
        <v>12300</v>
      </c>
      <c r="AR308" s="1">
        <v>14.51</v>
      </c>
      <c r="AS308" s="1" t="s">
        <v>8</v>
      </c>
      <c r="AU308" s="1">
        <v>199704</v>
      </c>
      <c r="AV308" s="1">
        <v>12500</v>
      </c>
      <c r="AW308" s="1">
        <v>9.44</v>
      </c>
      <c r="AX308" s="1" t="s">
        <v>8</v>
      </c>
      <c r="AZ308" s="1">
        <v>199704</v>
      </c>
      <c r="BA308" s="1">
        <v>12201</v>
      </c>
      <c r="BB308" s="1">
        <v>35756</v>
      </c>
      <c r="BC308" s="1" t="s">
        <v>224</v>
      </c>
      <c r="BE308" s="1">
        <v>199704</v>
      </c>
      <c r="BF308" s="1">
        <v>12401</v>
      </c>
      <c r="BG308" s="1">
        <v>142494</v>
      </c>
      <c r="BH308" s="1" t="s">
        <v>224</v>
      </c>
      <c r="BK308" s="1">
        <v>199706</v>
      </c>
      <c r="BL308" s="1">
        <v>16600</v>
      </c>
      <c r="BM308" s="1">
        <v>5</v>
      </c>
      <c r="BN308" s="1" t="s">
        <v>8</v>
      </c>
      <c r="BP308" s="1">
        <v>199704</v>
      </c>
      <c r="BQ308" s="1">
        <v>19400</v>
      </c>
      <c r="BR308" s="1">
        <v>2.59</v>
      </c>
      <c r="BS308" s="1" t="s">
        <v>8</v>
      </c>
      <c r="BV308" s="1" t="s">
        <v>773</v>
      </c>
      <c r="BW308" s="1">
        <v>1951</v>
      </c>
      <c r="BX308" s="6" t="s">
        <v>466</v>
      </c>
    </row>
    <row r="309" spans="1:76">
      <c r="A309" s="1">
        <v>20161216</v>
      </c>
      <c r="B309" s="1">
        <v>364163587</v>
      </c>
      <c r="D309" s="1">
        <v>199705</v>
      </c>
      <c r="E309" s="1">
        <v>2439552000</v>
      </c>
      <c r="V309" s="1">
        <v>199704</v>
      </c>
      <c r="W309" s="1">
        <v>18200</v>
      </c>
      <c r="X309" s="1">
        <v>91.53</v>
      </c>
      <c r="Y309" s="1" t="s">
        <v>9</v>
      </c>
      <c r="AA309" s="1">
        <v>199704</v>
      </c>
      <c r="AB309" s="1">
        <v>18201</v>
      </c>
      <c r="AC309" s="1">
        <v>-2.66</v>
      </c>
      <c r="AD309" s="1" t="s">
        <v>8</v>
      </c>
      <c r="AF309" s="1">
        <v>199704</v>
      </c>
      <c r="AG309" s="1">
        <v>18000</v>
      </c>
      <c r="AH309" s="1">
        <v>82.19</v>
      </c>
      <c r="AI309" s="1" t="s">
        <v>9</v>
      </c>
      <c r="AK309" s="1">
        <v>199704</v>
      </c>
      <c r="AL309" s="1">
        <v>18100</v>
      </c>
      <c r="AM309" s="1">
        <v>0.5</v>
      </c>
      <c r="AN309" s="1" t="s">
        <v>8</v>
      </c>
      <c r="AP309" s="1">
        <v>199703</v>
      </c>
      <c r="AQ309" s="1">
        <v>12300</v>
      </c>
      <c r="AR309" s="1">
        <v>13.81</v>
      </c>
      <c r="AS309" s="1" t="s">
        <v>8</v>
      </c>
      <c r="AU309" s="1">
        <v>199703</v>
      </c>
      <c r="AV309" s="1">
        <v>12500</v>
      </c>
      <c r="AW309" s="1">
        <v>10.039999999999999</v>
      </c>
      <c r="AX309" s="1" t="s">
        <v>8</v>
      </c>
      <c r="AZ309" s="1">
        <v>199703</v>
      </c>
      <c r="BA309" s="1">
        <v>12201</v>
      </c>
      <c r="BB309" s="1">
        <v>35818</v>
      </c>
      <c r="BC309" s="1" t="s">
        <v>224</v>
      </c>
      <c r="BE309" s="1">
        <v>199703</v>
      </c>
      <c r="BF309" s="1">
        <v>12401</v>
      </c>
      <c r="BG309" s="1">
        <v>142779</v>
      </c>
      <c r="BH309" s="1" t="s">
        <v>224</v>
      </c>
      <c r="BK309" s="1">
        <v>199705</v>
      </c>
      <c r="BL309" s="1">
        <v>16600</v>
      </c>
      <c r="BM309" s="1">
        <v>5</v>
      </c>
      <c r="BN309" s="1" t="s">
        <v>8</v>
      </c>
      <c r="BP309" s="1">
        <v>199703</v>
      </c>
      <c r="BQ309" s="1">
        <v>19400</v>
      </c>
      <c r="BR309" s="1">
        <v>2.79</v>
      </c>
      <c r="BS309" s="1" t="s">
        <v>8</v>
      </c>
      <c r="BV309" s="1" t="s">
        <v>774</v>
      </c>
      <c r="BW309" s="1">
        <v>2233</v>
      </c>
      <c r="BX309" s="6" t="s">
        <v>466</v>
      </c>
    </row>
    <row r="310" spans="1:76">
      <c r="A310" s="1">
        <v>20161209</v>
      </c>
      <c r="B310" s="1">
        <v>370847374</v>
      </c>
      <c r="D310" s="1">
        <v>199704</v>
      </c>
      <c r="E310" s="1">
        <v>3666740000</v>
      </c>
      <c r="V310" s="1">
        <v>199703</v>
      </c>
      <c r="W310" s="1">
        <v>18200</v>
      </c>
      <c r="X310" s="1">
        <v>92</v>
      </c>
      <c r="Y310" s="1" t="s">
        <v>9</v>
      </c>
      <c r="AA310" s="1">
        <v>199703</v>
      </c>
      <c r="AB310" s="1">
        <v>18201</v>
      </c>
      <c r="AC310" s="1">
        <v>-3.23</v>
      </c>
      <c r="AD310" s="1" t="s">
        <v>8</v>
      </c>
      <c r="AF310" s="1">
        <v>199703</v>
      </c>
      <c r="AG310" s="1">
        <v>18000</v>
      </c>
      <c r="AH310" s="1">
        <v>81.63</v>
      </c>
      <c r="AI310" s="1" t="s">
        <v>9</v>
      </c>
      <c r="AK310" s="1">
        <v>199703</v>
      </c>
      <c r="AL310" s="1">
        <v>18100</v>
      </c>
      <c r="AM310" s="1">
        <v>1.0900000000000001</v>
      </c>
      <c r="AN310" s="1" t="s">
        <v>8</v>
      </c>
      <c r="AP310" s="1">
        <v>199702</v>
      </c>
      <c r="AQ310" s="1">
        <v>12300</v>
      </c>
      <c r="AR310" s="1">
        <v>12.73</v>
      </c>
      <c r="AS310" s="1" t="s">
        <v>8</v>
      </c>
      <c r="AU310" s="1">
        <v>199702</v>
      </c>
      <c r="AV310" s="1">
        <v>12500</v>
      </c>
      <c r="AW310" s="1">
        <v>9.7899999999999991</v>
      </c>
      <c r="AX310" s="1" t="s">
        <v>8</v>
      </c>
      <c r="AZ310" s="1">
        <v>199702</v>
      </c>
      <c r="BA310" s="1">
        <v>12201</v>
      </c>
      <c r="BB310" s="1">
        <v>36142</v>
      </c>
      <c r="BC310" s="1" t="s">
        <v>224</v>
      </c>
      <c r="BE310" s="1">
        <v>199702</v>
      </c>
      <c r="BF310" s="1">
        <v>12401</v>
      </c>
      <c r="BG310" s="1">
        <v>142720</v>
      </c>
      <c r="BH310" s="1" t="s">
        <v>224</v>
      </c>
      <c r="BK310" s="1">
        <v>199704</v>
      </c>
      <c r="BL310" s="1">
        <v>16600</v>
      </c>
      <c r="BM310" s="1">
        <v>5</v>
      </c>
      <c r="BN310" s="1" t="s">
        <v>8</v>
      </c>
      <c r="BP310" s="1">
        <v>199702</v>
      </c>
      <c r="BQ310" s="1">
        <v>19400</v>
      </c>
      <c r="BR310" s="1">
        <v>2.97</v>
      </c>
      <c r="BS310" s="1" t="s">
        <v>8</v>
      </c>
      <c r="BV310" s="1" t="s">
        <v>775</v>
      </c>
      <c r="BW310" s="1">
        <v>1725</v>
      </c>
      <c r="BX310" s="6" t="s">
        <v>466</v>
      </c>
    </row>
    <row r="311" spans="1:76">
      <c r="A311" s="1">
        <v>20161202</v>
      </c>
      <c r="B311" s="1">
        <v>407405476</v>
      </c>
      <c r="D311" s="1">
        <v>199703</v>
      </c>
      <c r="E311" s="1">
        <v>3623947000</v>
      </c>
      <c r="V311" s="1">
        <v>199702</v>
      </c>
      <c r="W311" s="1">
        <v>18200</v>
      </c>
      <c r="X311" s="1">
        <v>92.23</v>
      </c>
      <c r="Y311" s="1" t="s">
        <v>9</v>
      </c>
      <c r="AA311" s="1">
        <v>199702</v>
      </c>
      <c r="AB311" s="1">
        <v>18201</v>
      </c>
      <c r="AC311" s="1">
        <v>-3.22</v>
      </c>
      <c r="AD311" s="1" t="s">
        <v>8</v>
      </c>
      <c r="AF311" s="1">
        <v>199702</v>
      </c>
      <c r="AG311" s="1">
        <v>18000</v>
      </c>
      <c r="AH311" s="1">
        <v>82.89</v>
      </c>
      <c r="AI311" s="1" t="s">
        <v>9</v>
      </c>
      <c r="AK311" s="1">
        <v>199702</v>
      </c>
      <c r="AL311" s="1">
        <v>18100</v>
      </c>
      <c r="AM311" s="1">
        <v>2.06</v>
      </c>
      <c r="AN311" s="1" t="s">
        <v>8</v>
      </c>
      <c r="AP311" s="1">
        <v>199701</v>
      </c>
      <c r="AQ311" s="1">
        <v>12300</v>
      </c>
      <c r="AR311" s="1">
        <v>15.82</v>
      </c>
      <c r="AS311" s="1" t="s">
        <v>8</v>
      </c>
      <c r="AU311" s="1">
        <v>199701</v>
      </c>
      <c r="AV311" s="1">
        <v>12500</v>
      </c>
      <c r="AW311" s="1">
        <v>10.29</v>
      </c>
      <c r="AX311" s="1" t="s">
        <v>8</v>
      </c>
      <c r="AZ311" s="1">
        <v>199701</v>
      </c>
      <c r="BA311" s="1">
        <v>12201</v>
      </c>
      <c r="BB311" s="1">
        <v>34225</v>
      </c>
      <c r="BC311" s="1" t="s">
        <v>224</v>
      </c>
      <c r="BE311" s="1">
        <v>199701</v>
      </c>
      <c r="BF311" s="1">
        <v>12401</v>
      </c>
      <c r="BG311" s="1">
        <v>140002</v>
      </c>
      <c r="BH311" s="1" t="s">
        <v>224</v>
      </c>
      <c r="BK311" s="1">
        <v>199703</v>
      </c>
      <c r="BL311" s="1">
        <v>16600</v>
      </c>
      <c r="BM311" s="1">
        <v>5</v>
      </c>
      <c r="BN311" s="1" t="s">
        <v>8</v>
      </c>
      <c r="BP311" s="1">
        <v>199701</v>
      </c>
      <c r="BQ311" s="1">
        <v>19400</v>
      </c>
      <c r="BR311" s="1">
        <v>2.68</v>
      </c>
      <c r="BS311" s="1" t="s">
        <v>8</v>
      </c>
      <c r="BV311" s="1" t="s">
        <v>776</v>
      </c>
      <c r="BW311" s="1">
        <v>1699</v>
      </c>
      <c r="BX311" s="6" t="s">
        <v>466</v>
      </c>
    </row>
    <row r="312" spans="1:76">
      <c r="A312" s="1">
        <v>20161125</v>
      </c>
      <c r="B312" s="1">
        <v>344121868</v>
      </c>
      <c r="D312" s="1">
        <v>199702</v>
      </c>
      <c r="E312" s="1">
        <v>2362206000</v>
      </c>
      <c r="V312" s="1">
        <v>199701</v>
      </c>
      <c r="W312" s="1">
        <v>18200</v>
      </c>
      <c r="X312" s="1">
        <v>92.11</v>
      </c>
      <c r="Y312" s="1" t="s">
        <v>9</v>
      </c>
      <c r="AA312" s="1">
        <v>199701</v>
      </c>
      <c r="AB312" s="1">
        <v>18201</v>
      </c>
      <c r="AC312" s="1">
        <v>-3.26</v>
      </c>
      <c r="AD312" s="1" t="s">
        <v>8</v>
      </c>
      <c r="AF312" s="1">
        <v>199701</v>
      </c>
      <c r="AG312" s="1">
        <v>18000</v>
      </c>
      <c r="AH312" s="1">
        <v>82.01</v>
      </c>
      <c r="AI312" s="1" t="s">
        <v>9</v>
      </c>
      <c r="AK312" s="1">
        <v>199701</v>
      </c>
      <c r="AL312" s="1">
        <v>18100</v>
      </c>
      <c r="AM312" s="1">
        <v>1.98</v>
      </c>
      <c r="AN312" s="1" t="s">
        <v>8</v>
      </c>
      <c r="AP312" s="1">
        <v>199612</v>
      </c>
      <c r="AQ312" s="1">
        <v>12300</v>
      </c>
      <c r="AR312" s="1">
        <v>8.31</v>
      </c>
      <c r="AS312" s="1" t="s">
        <v>8</v>
      </c>
      <c r="AU312" s="1">
        <v>199612</v>
      </c>
      <c r="AV312" s="1">
        <v>12500</v>
      </c>
      <c r="AW312" s="1">
        <v>9.1300000000000008</v>
      </c>
      <c r="AX312" s="1" t="s">
        <v>8</v>
      </c>
      <c r="AZ312" s="1">
        <v>199612</v>
      </c>
      <c r="BA312" s="1">
        <v>12201</v>
      </c>
      <c r="BB312" s="1">
        <v>32862</v>
      </c>
      <c r="BC312" s="1" t="s">
        <v>224</v>
      </c>
      <c r="BE312" s="1">
        <v>199612</v>
      </c>
      <c r="BF312" s="1">
        <v>12401</v>
      </c>
      <c r="BG312" s="1">
        <v>138448</v>
      </c>
      <c r="BH312" s="1" t="s">
        <v>224</v>
      </c>
      <c r="BK312" s="1">
        <v>199702</v>
      </c>
      <c r="BL312" s="1">
        <v>16600</v>
      </c>
      <c r="BM312" s="1">
        <v>5</v>
      </c>
      <c r="BN312" s="1" t="s">
        <v>8</v>
      </c>
      <c r="BP312" s="1">
        <v>199612</v>
      </c>
      <c r="BQ312" s="1">
        <v>19400</v>
      </c>
      <c r="BR312" s="1">
        <v>2.6</v>
      </c>
      <c r="BS312" s="1" t="s">
        <v>8</v>
      </c>
      <c r="BV312" s="1" t="s">
        <v>777</v>
      </c>
      <c r="BW312" s="1">
        <v>1988</v>
      </c>
      <c r="BX312" s="6" t="s">
        <v>466</v>
      </c>
    </row>
    <row r="313" spans="1:76">
      <c r="A313" s="1">
        <v>20161118</v>
      </c>
      <c r="B313" s="1">
        <v>391705631</v>
      </c>
      <c r="D313" s="1">
        <v>199701</v>
      </c>
      <c r="E313" s="1">
        <v>1895652000</v>
      </c>
      <c r="V313" s="1">
        <v>199612</v>
      </c>
      <c r="W313" s="1">
        <v>18200</v>
      </c>
      <c r="X313" s="1">
        <v>91.94</v>
      </c>
      <c r="Y313" s="1" t="s">
        <v>9</v>
      </c>
      <c r="AA313" s="1">
        <v>199612</v>
      </c>
      <c r="AB313" s="1">
        <v>18201</v>
      </c>
      <c r="AC313" s="1">
        <v>-3.58</v>
      </c>
      <c r="AD313" s="1" t="s">
        <v>8</v>
      </c>
      <c r="AF313" s="1">
        <v>199612</v>
      </c>
      <c r="AG313" s="1">
        <v>18000</v>
      </c>
      <c r="AH313" s="1">
        <v>82.58</v>
      </c>
      <c r="AI313" s="1" t="s">
        <v>9</v>
      </c>
      <c r="AK313" s="1">
        <v>199612</v>
      </c>
      <c r="AL313" s="1">
        <v>18100</v>
      </c>
      <c r="AM313" s="1">
        <v>2.52</v>
      </c>
      <c r="AN313" s="1" t="s">
        <v>8</v>
      </c>
      <c r="AP313" s="1">
        <v>199611</v>
      </c>
      <c r="AQ313" s="1">
        <v>12300</v>
      </c>
      <c r="AR313" s="1">
        <v>8.75</v>
      </c>
      <c r="AS313" s="1" t="s">
        <v>8</v>
      </c>
      <c r="AU313" s="1">
        <v>199611</v>
      </c>
      <c r="AV313" s="1">
        <v>12500</v>
      </c>
      <c r="AW313" s="1">
        <v>10.210000000000001</v>
      </c>
      <c r="AX313" s="1" t="s">
        <v>8</v>
      </c>
      <c r="AZ313" s="1">
        <v>199611</v>
      </c>
      <c r="BA313" s="1">
        <v>12201</v>
      </c>
      <c r="BB313" s="1">
        <v>31890</v>
      </c>
      <c r="BC313" s="1" t="s">
        <v>224</v>
      </c>
      <c r="BE313" s="1">
        <v>199611</v>
      </c>
      <c r="BF313" s="1">
        <v>12401</v>
      </c>
      <c r="BG313" s="1">
        <v>137450</v>
      </c>
      <c r="BH313" s="1" t="s">
        <v>224</v>
      </c>
      <c r="BK313" s="1">
        <v>199701</v>
      </c>
      <c r="BL313" s="1">
        <v>16600</v>
      </c>
      <c r="BM313" s="1">
        <v>5</v>
      </c>
      <c r="BN313" s="1" t="s">
        <v>8</v>
      </c>
      <c r="BP313" s="1">
        <v>199611</v>
      </c>
      <c r="BQ313" s="1">
        <v>19400</v>
      </c>
      <c r="BR313" s="1">
        <v>2.86</v>
      </c>
      <c r="BS313" s="1" t="s">
        <v>8</v>
      </c>
      <c r="BV313" s="1" t="s">
        <v>778</v>
      </c>
      <c r="BW313" s="1">
        <v>1620</v>
      </c>
      <c r="BX313" s="6" t="s">
        <v>466</v>
      </c>
    </row>
    <row r="314" spans="1:76">
      <c r="A314" s="1">
        <v>20161111</v>
      </c>
      <c r="B314" s="1">
        <v>437666882</v>
      </c>
      <c r="D314" s="1">
        <v>199612</v>
      </c>
      <c r="E314" s="1">
        <v>1296615000</v>
      </c>
      <c r="V314" s="1">
        <v>199611</v>
      </c>
      <c r="W314" s="1">
        <v>18200</v>
      </c>
      <c r="X314" s="1">
        <v>92.1</v>
      </c>
      <c r="Y314" s="1" t="s">
        <v>9</v>
      </c>
      <c r="AA314" s="1">
        <v>199611</v>
      </c>
      <c r="AB314" s="1">
        <v>18201</v>
      </c>
      <c r="AC314" s="1">
        <v>-3.19</v>
      </c>
      <c r="AD314" s="1" t="s">
        <v>8</v>
      </c>
      <c r="AF314" s="1">
        <v>199611</v>
      </c>
      <c r="AG314" s="1">
        <v>18000</v>
      </c>
      <c r="AH314" s="1">
        <v>83.16</v>
      </c>
      <c r="AI314" s="1" t="s">
        <v>9</v>
      </c>
      <c r="AK314" s="1">
        <v>199611</v>
      </c>
      <c r="AL314" s="1">
        <v>18100</v>
      </c>
      <c r="AM314" s="1">
        <v>3.2</v>
      </c>
      <c r="AN314" s="1" t="s">
        <v>8</v>
      </c>
      <c r="AP314" s="1">
        <v>199610</v>
      </c>
      <c r="AQ314" s="1">
        <v>12300</v>
      </c>
      <c r="AR314" s="1">
        <v>5.78</v>
      </c>
      <c r="AS314" s="1" t="s">
        <v>8</v>
      </c>
      <c r="AU314" s="1">
        <v>199610</v>
      </c>
      <c r="AV314" s="1">
        <v>12500</v>
      </c>
      <c r="AW314" s="1">
        <v>10</v>
      </c>
      <c r="AX314" s="1" t="s">
        <v>8</v>
      </c>
      <c r="AZ314" s="1">
        <v>199610</v>
      </c>
      <c r="BA314" s="1">
        <v>12201</v>
      </c>
      <c r="BB314" s="1">
        <v>31560</v>
      </c>
      <c r="BC314" s="1" t="s">
        <v>224</v>
      </c>
      <c r="BE314" s="1">
        <v>199610</v>
      </c>
      <c r="BF314" s="1">
        <v>12401</v>
      </c>
      <c r="BG314" s="1">
        <v>136646</v>
      </c>
      <c r="BH314" s="1" t="s">
        <v>224</v>
      </c>
      <c r="BK314" s="1">
        <v>199612</v>
      </c>
      <c r="BL314" s="1">
        <v>16600</v>
      </c>
      <c r="BM314" s="1">
        <v>5</v>
      </c>
      <c r="BN314" s="1" t="s">
        <v>8</v>
      </c>
      <c r="BP314" s="1">
        <v>199610</v>
      </c>
      <c r="BQ314" s="1">
        <v>19400</v>
      </c>
      <c r="BR314" s="1">
        <v>3.05</v>
      </c>
      <c r="BS314" s="1" t="s">
        <v>8</v>
      </c>
      <c r="BV314" s="1" t="s">
        <v>779</v>
      </c>
      <c r="BW314" s="1">
        <v>1927</v>
      </c>
      <c r="BX314" s="6" t="s">
        <v>466</v>
      </c>
    </row>
    <row r="315" spans="1:76">
      <c r="A315" s="1">
        <v>20161104</v>
      </c>
      <c r="B315" s="1">
        <v>294253215</v>
      </c>
      <c r="D315" s="1">
        <v>199611</v>
      </c>
      <c r="E315" s="1">
        <v>1655807000</v>
      </c>
      <c r="V315" s="1">
        <v>199610</v>
      </c>
      <c r="W315" s="1">
        <v>18200</v>
      </c>
      <c r="X315" s="1">
        <v>92.59</v>
      </c>
      <c r="Y315" s="1" t="s">
        <v>9</v>
      </c>
      <c r="AA315" s="1">
        <v>199610</v>
      </c>
      <c r="AB315" s="1">
        <v>18201</v>
      </c>
      <c r="AC315" s="1">
        <v>-2.2999999999999998</v>
      </c>
      <c r="AD315" s="1" t="s">
        <v>8</v>
      </c>
      <c r="AF315" s="1">
        <v>199610</v>
      </c>
      <c r="AG315" s="1">
        <v>18000</v>
      </c>
      <c r="AH315" s="1">
        <v>83.22</v>
      </c>
      <c r="AI315" s="1" t="s">
        <v>9</v>
      </c>
      <c r="AK315" s="1">
        <v>199610</v>
      </c>
      <c r="AL315" s="1">
        <v>18100</v>
      </c>
      <c r="AM315" s="1">
        <v>3.69</v>
      </c>
      <c r="AN315" s="1" t="s">
        <v>8</v>
      </c>
      <c r="AP315" s="1">
        <v>199609</v>
      </c>
      <c r="AQ315" s="1">
        <v>12300</v>
      </c>
      <c r="AR315" s="1">
        <v>6.19</v>
      </c>
      <c r="AS315" s="1" t="s">
        <v>8</v>
      </c>
      <c r="AU315" s="1">
        <v>199609</v>
      </c>
      <c r="AV315" s="1">
        <v>12500</v>
      </c>
      <c r="AW315" s="1">
        <v>10.14</v>
      </c>
      <c r="AX315" s="1" t="s">
        <v>8</v>
      </c>
      <c r="AZ315" s="1">
        <v>199609</v>
      </c>
      <c r="BA315" s="1">
        <v>12201</v>
      </c>
      <c r="BB315" s="1">
        <v>31449</v>
      </c>
      <c r="BC315" s="1" t="s">
        <v>224</v>
      </c>
      <c r="BE315" s="1">
        <v>199609</v>
      </c>
      <c r="BF315" s="1">
        <v>12401</v>
      </c>
      <c r="BG315" s="1">
        <v>135803</v>
      </c>
      <c r="BH315" s="1" t="s">
        <v>224</v>
      </c>
      <c r="BK315" s="1">
        <v>199611</v>
      </c>
      <c r="BL315" s="1">
        <v>16600</v>
      </c>
      <c r="BM315" s="1">
        <v>5</v>
      </c>
      <c r="BN315" s="1" t="s">
        <v>8</v>
      </c>
      <c r="BP315" s="1">
        <v>199609</v>
      </c>
      <c r="BQ315" s="1">
        <v>19400</v>
      </c>
      <c r="BR315" s="1">
        <v>3.03</v>
      </c>
      <c r="BS315" s="1" t="s">
        <v>8</v>
      </c>
      <c r="BV315" s="1" t="s">
        <v>780</v>
      </c>
      <c r="BW315" s="1">
        <v>1711</v>
      </c>
      <c r="BX315" s="6" t="s">
        <v>466</v>
      </c>
    </row>
    <row r="316" spans="1:76">
      <c r="A316" s="1">
        <v>20161028</v>
      </c>
      <c r="B316" s="1">
        <v>316922862</v>
      </c>
      <c r="D316" s="1">
        <v>199610</v>
      </c>
      <c r="E316" s="1">
        <v>1004836000</v>
      </c>
      <c r="V316" s="1">
        <v>199609</v>
      </c>
      <c r="W316" s="1">
        <v>18200</v>
      </c>
      <c r="X316" s="1">
        <v>93.16</v>
      </c>
      <c r="Y316" s="1" t="s">
        <v>9</v>
      </c>
      <c r="AA316" s="1">
        <v>199609</v>
      </c>
      <c r="AB316" s="1">
        <v>18201</v>
      </c>
      <c r="AC316" s="1">
        <v>-3.38</v>
      </c>
      <c r="AD316" s="1" t="s">
        <v>8</v>
      </c>
      <c r="AF316" s="1">
        <v>199609</v>
      </c>
      <c r="AG316" s="1">
        <v>18000</v>
      </c>
      <c r="AH316" s="1">
        <v>83.55</v>
      </c>
      <c r="AI316" s="1" t="s">
        <v>9</v>
      </c>
      <c r="AK316" s="1">
        <v>199609</v>
      </c>
      <c r="AL316" s="1">
        <v>18100</v>
      </c>
      <c r="AM316" s="1">
        <v>3.84</v>
      </c>
      <c r="AN316" s="1" t="s">
        <v>8</v>
      </c>
      <c r="AP316" s="1">
        <v>199608</v>
      </c>
      <c r="AQ316" s="1">
        <v>12300</v>
      </c>
      <c r="AR316" s="1">
        <v>3.72</v>
      </c>
      <c r="AS316" s="1" t="s">
        <v>8</v>
      </c>
      <c r="AU316" s="1">
        <v>199608</v>
      </c>
      <c r="AV316" s="1">
        <v>12500</v>
      </c>
      <c r="AW316" s="1">
        <v>9.3800000000000008</v>
      </c>
      <c r="AX316" s="1" t="s">
        <v>8</v>
      </c>
      <c r="AZ316" s="1">
        <v>199608</v>
      </c>
      <c r="BA316" s="1">
        <v>12201</v>
      </c>
      <c r="BB316" s="1">
        <v>31576</v>
      </c>
      <c r="BC316" s="1" t="s">
        <v>224</v>
      </c>
      <c r="BE316" s="1">
        <v>199608</v>
      </c>
      <c r="BF316" s="1">
        <v>12401</v>
      </c>
      <c r="BG316" s="1">
        <v>135004</v>
      </c>
      <c r="BH316" s="1" t="s">
        <v>224</v>
      </c>
      <c r="BK316" s="1">
        <v>199610</v>
      </c>
      <c r="BL316" s="1">
        <v>16600</v>
      </c>
      <c r="BM316" s="1">
        <v>5</v>
      </c>
      <c r="BN316" s="1" t="s">
        <v>8</v>
      </c>
      <c r="BP316" s="1">
        <v>199608</v>
      </c>
      <c r="BQ316" s="1">
        <v>19400</v>
      </c>
      <c r="BR316" s="1">
        <v>3.19</v>
      </c>
      <c r="BS316" s="1" t="s">
        <v>8</v>
      </c>
      <c r="BV316" s="1" t="s">
        <v>781</v>
      </c>
      <c r="BW316" s="1">
        <v>1904</v>
      </c>
      <c r="BX316" s="6" t="s">
        <v>466</v>
      </c>
    </row>
    <row r="317" spans="1:76">
      <c r="A317" s="1">
        <v>20161021</v>
      </c>
      <c r="B317" s="1">
        <v>340893580</v>
      </c>
      <c r="D317" s="1">
        <v>199609</v>
      </c>
      <c r="E317" s="1">
        <v>971506000</v>
      </c>
      <c r="V317" s="1">
        <v>199608</v>
      </c>
      <c r="W317" s="1">
        <v>18200</v>
      </c>
      <c r="X317" s="1">
        <v>93.5</v>
      </c>
      <c r="Y317" s="1" t="s">
        <v>9</v>
      </c>
      <c r="AA317" s="1">
        <v>199608</v>
      </c>
      <c r="AB317" s="1">
        <v>18201</v>
      </c>
      <c r="AC317" s="1">
        <v>-3.34</v>
      </c>
      <c r="AD317" s="1" t="s">
        <v>8</v>
      </c>
      <c r="AF317" s="1">
        <v>199608</v>
      </c>
      <c r="AG317" s="1">
        <v>18000</v>
      </c>
      <c r="AH317" s="1">
        <v>84.02</v>
      </c>
      <c r="AI317" s="1" t="s">
        <v>9</v>
      </c>
      <c r="AK317" s="1">
        <v>199608</v>
      </c>
      <c r="AL317" s="1">
        <v>18100</v>
      </c>
      <c r="AM317" s="1">
        <v>5.05</v>
      </c>
      <c r="AN317" s="1" t="s">
        <v>8</v>
      </c>
      <c r="AP317" s="1">
        <v>199607</v>
      </c>
      <c r="AQ317" s="1">
        <v>12300</v>
      </c>
      <c r="AR317" s="1">
        <v>7.51</v>
      </c>
      <c r="AS317" s="1" t="s">
        <v>8</v>
      </c>
      <c r="AU317" s="1">
        <v>199607</v>
      </c>
      <c r="AV317" s="1">
        <v>12500</v>
      </c>
      <c r="AW317" s="1">
        <v>10.14</v>
      </c>
      <c r="AX317" s="1" t="s">
        <v>8</v>
      </c>
      <c r="AZ317" s="1">
        <v>199607</v>
      </c>
      <c r="BA317" s="1">
        <v>12201</v>
      </c>
      <c r="BB317" s="1">
        <v>32094</v>
      </c>
      <c r="BC317" s="1" t="s">
        <v>224</v>
      </c>
      <c r="BE317" s="1">
        <v>199607</v>
      </c>
      <c r="BF317" s="1">
        <v>12401</v>
      </c>
      <c r="BG317" s="1">
        <v>134462</v>
      </c>
      <c r="BH317" s="1" t="s">
        <v>224</v>
      </c>
      <c r="BK317" s="1">
        <v>199609</v>
      </c>
      <c r="BL317" s="1">
        <v>16600</v>
      </c>
      <c r="BM317" s="1">
        <v>5</v>
      </c>
      <c r="BN317" s="1" t="s">
        <v>8</v>
      </c>
      <c r="BP317" s="1">
        <v>199607</v>
      </c>
      <c r="BQ317" s="1">
        <v>19400</v>
      </c>
      <c r="BR317" s="1">
        <v>2.97</v>
      </c>
      <c r="BS317" s="1" t="s">
        <v>8</v>
      </c>
      <c r="BV317" s="1" t="s">
        <v>782</v>
      </c>
      <c r="BW317" s="1">
        <v>1958</v>
      </c>
      <c r="BX317" s="6" t="s">
        <v>466</v>
      </c>
    </row>
    <row r="318" spans="1:76">
      <c r="A318" s="1">
        <v>20161014</v>
      </c>
      <c r="B318" s="1">
        <v>299198607</v>
      </c>
      <c r="D318" s="1">
        <v>199608</v>
      </c>
      <c r="E318" s="1">
        <v>956876000</v>
      </c>
      <c r="V318" s="1">
        <v>199607</v>
      </c>
      <c r="W318" s="1">
        <v>18200</v>
      </c>
      <c r="X318" s="1">
        <v>92.88</v>
      </c>
      <c r="Y318" s="1" t="s">
        <v>9</v>
      </c>
      <c r="AA318" s="1">
        <v>199607</v>
      </c>
      <c r="AB318" s="1">
        <v>18201</v>
      </c>
      <c r="AC318" s="1">
        <v>-2.63</v>
      </c>
      <c r="AD318" s="1" t="s">
        <v>8</v>
      </c>
      <c r="AF318" s="1">
        <v>199607</v>
      </c>
      <c r="AG318" s="1">
        <v>18000</v>
      </c>
      <c r="AH318" s="1">
        <v>80.94</v>
      </c>
      <c r="AI318" s="1" t="s">
        <v>9</v>
      </c>
      <c r="AK318" s="1">
        <v>199607</v>
      </c>
      <c r="AL318" s="1">
        <v>18100</v>
      </c>
      <c r="AM318" s="1">
        <v>1.45</v>
      </c>
      <c r="AN318" s="1" t="s">
        <v>8</v>
      </c>
      <c r="AP318" s="1">
        <v>199606</v>
      </c>
      <c r="AQ318" s="1">
        <v>12300</v>
      </c>
      <c r="AR318" s="1">
        <v>7.48</v>
      </c>
      <c r="AS318" s="1" t="s">
        <v>8</v>
      </c>
      <c r="AU318" s="1">
        <v>199606</v>
      </c>
      <c r="AV318" s="1">
        <v>12500</v>
      </c>
      <c r="AW318" s="1">
        <v>9.69</v>
      </c>
      <c r="AX318" s="1" t="s">
        <v>8</v>
      </c>
      <c r="AZ318" s="1">
        <v>199606</v>
      </c>
      <c r="BA318" s="1">
        <v>12201</v>
      </c>
      <c r="BB318" s="1">
        <v>31520</v>
      </c>
      <c r="BC318" s="1" t="s">
        <v>224</v>
      </c>
      <c r="BE318" s="1">
        <v>199606</v>
      </c>
      <c r="BF318" s="1">
        <v>12401</v>
      </c>
      <c r="BG318" s="1">
        <v>132305</v>
      </c>
      <c r="BH318" s="1" t="s">
        <v>224</v>
      </c>
      <c r="BK318" s="1">
        <v>199608</v>
      </c>
      <c r="BL318" s="1">
        <v>16600</v>
      </c>
      <c r="BM318" s="1">
        <v>5</v>
      </c>
      <c r="BN318" s="1" t="s">
        <v>8</v>
      </c>
      <c r="BP318" s="1">
        <v>199606</v>
      </c>
      <c r="BQ318" s="1">
        <v>19400</v>
      </c>
      <c r="BR318" s="1">
        <v>2.6</v>
      </c>
      <c r="BS318" s="1" t="s">
        <v>8</v>
      </c>
      <c r="BV318" s="1" t="s">
        <v>783</v>
      </c>
      <c r="BW318" s="1">
        <v>1702</v>
      </c>
      <c r="BX318" s="6" t="s">
        <v>466</v>
      </c>
    </row>
    <row r="319" spans="1:76">
      <c r="A319" s="1">
        <v>20161007</v>
      </c>
      <c r="B319" s="1">
        <v>305115450</v>
      </c>
      <c r="D319" s="1">
        <v>199607</v>
      </c>
      <c r="E319" s="1">
        <v>965447000</v>
      </c>
      <c r="V319" s="1">
        <v>199606</v>
      </c>
      <c r="W319" s="1">
        <v>18200</v>
      </c>
      <c r="X319" s="1">
        <v>94.44</v>
      </c>
      <c r="Y319" s="1" t="s">
        <v>9</v>
      </c>
      <c r="AA319" s="1">
        <v>199606</v>
      </c>
      <c r="AB319" s="1">
        <v>18201</v>
      </c>
      <c r="AC319" s="1">
        <v>-0.44</v>
      </c>
      <c r="AD319" s="1" t="s">
        <v>8</v>
      </c>
      <c r="AF319" s="1">
        <v>199606</v>
      </c>
      <c r="AG319" s="1">
        <v>18000</v>
      </c>
      <c r="AH319" s="1">
        <v>82.16</v>
      </c>
      <c r="AI319" s="1" t="s">
        <v>9</v>
      </c>
      <c r="AK319" s="1">
        <v>199606</v>
      </c>
      <c r="AL319" s="1">
        <v>18100</v>
      </c>
      <c r="AM319" s="1">
        <v>2.38</v>
      </c>
      <c r="AN319" s="1" t="s">
        <v>8</v>
      </c>
      <c r="AP319" s="1">
        <v>199605</v>
      </c>
      <c r="AQ319" s="1">
        <v>12300</v>
      </c>
      <c r="AR319" s="1">
        <v>4.0999999999999996</v>
      </c>
      <c r="AS319" s="1" t="s">
        <v>8</v>
      </c>
      <c r="AU319" s="1">
        <v>199605</v>
      </c>
      <c r="AV319" s="1">
        <v>12500</v>
      </c>
      <c r="AW319" s="1">
        <v>9.3000000000000007</v>
      </c>
      <c r="AX319" s="1" t="s">
        <v>8</v>
      </c>
      <c r="AZ319" s="1">
        <v>199605</v>
      </c>
      <c r="BA319" s="1">
        <v>12201</v>
      </c>
      <c r="BB319" s="1">
        <v>30966</v>
      </c>
      <c r="BC319" s="1" t="s">
        <v>224</v>
      </c>
      <c r="BE319" s="1">
        <v>199605</v>
      </c>
      <c r="BF319" s="1">
        <v>12401</v>
      </c>
      <c r="BG319" s="1">
        <v>130576</v>
      </c>
      <c r="BH319" s="1" t="s">
        <v>224</v>
      </c>
      <c r="BK319" s="1">
        <v>199607</v>
      </c>
      <c r="BL319" s="1">
        <v>16600</v>
      </c>
      <c r="BM319" s="1">
        <v>5.25</v>
      </c>
      <c r="BN319" s="1" t="s">
        <v>8</v>
      </c>
      <c r="BP319" s="1">
        <v>199605</v>
      </c>
      <c r="BQ319" s="1">
        <v>19400</v>
      </c>
      <c r="BR319" s="1">
        <v>2.35</v>
      </c>
      <c r="BS319" s="1" t="s">
        <v>8</v>
      </c>
      <c r="BV319" s="1" t="s">
        <v>784</v>
      </c>
      <c r="BW319" s="1">
        <v>1594</v>
      </c>
      <c r="BX319" s="6" t="s">
        <v>466</v>
      </c>
    </row>
    <row r="320" spans="1:76">
      <c r="A320" s="1">
        <v>20160930</v>
      </c>
      <c r="B320" s="1">
        <v>220299887</v>
      </c>
      <c r="D320" s="1">
        <v>199606</v>
      </c>
      <c r="E320" s="1">
        <v>1365842000</v>
      </c>
      <c r="V320" s="1">
        <v>199605</v>
      </c>
      <c r="W320" s="1">
        <v>18200</v>
      </c>
      <c r="X320" s="1">
        <v>93.97</v>
      </c>
      <c r="Y320" s="1" t="s">
        <v>9</v>
      </c>
      <c r="AA320" s="1">
        <v>199605</v>
      </c>
      <c r="AB320" s="1">
        <v>18201</v>
      </c>
      <c r="AC320" s="1">
        <v>-0.52</v>
      </c>
      <c r="AD320" s="1" t="s">
        <v>8</v>
      </c>
      <c r="AF320" s="1">
        <v>199605</v>
      </c>
      <c r="AG320" s="1">
        <v>18000</v>
      </c>
      <c r="AH320" s="1">
        <v>81.680000000000007</v>
      </c>
      <c r="AI320" s="1" t="s">
        <v>9</v>
      </c>
      <c r="AK320" s="1">
        <v>199605</v>
      </c>
      <c r="AL320" s="1">
        <v>18100</v>
      </c>
      <c r="AM320" s="1">
        <v>2.88</v>
      </c>
      <c r="AN320" s="1" t="s">
        <v>8</v>
      </c>
      <c r="AP320" s="1">
        <v>199604</v>
      </c>
      <c r="AQ320" s="1">
        <v>12300</v>
      </c>
      <c r="AR320" s="1">
        <v>3.06</v>
      </c>
      <c r="AS320" s="1" t="s">
        <v>8</v>
      </c>
      <c r="AU320" s="1">
        <v>199604</v>
      </c>
      <c r="AV320" s="1">
        <v>12500</v>
      </c>
      <c r="AW320" s="1">
        <v>8.31</v>
      </c>
      <c r="AX320" s="1" t="s">
        <v>8</v>
      </c>
      <c r="AZ320" s="1">
        <v>199604</v>
      </c>
      <c r="BA320" s="1">
        <v>12201</v>
      </c>
      <c r="BB320" s="1">
        <v>31304</v>
      </c>
      <c r="BC320" s="1" t="s">
        <v>224</v>
      </c>
      <c r="BE320" s="1">
        <v>199604</v>
      </c>
      <c r="BF320" s="1">
        <v>12401</v>
      </c>
      <c r="BG320" s="1">
        <v>129819</v>
      </c>
      <c r="BH320" s="1" t="s">
        <v>224</v>
      </c>
      <c r="BK320" s="1">
        <v>199606</v>
      </c>
      <c r="BL320" s="1">
        <v>16600</v>
      </c>
      <c r="BM320" s="1">
        <v>5.25</v>
      </c>
      <c r="BN320" s="1" t="s">
        <v>8</v>
      </c>
      <c r="BP320" s="1">
        <v>199604</v>
      </c>
      <c r="BQ320" s="1">
        <v>19400</v>
      </c>
      <c r="BR320" s="1">
        <v>2.21</v>
      </c>
      <c r="BS320" s="1" t="s">
        <v>8</v>
      </c>
      <c r="BV320" s="1" t="s">
        <v>785</v>
      </c>
      <c r="BW320" s="1">
        <v>1242</v>
      </c>
      <c r="BX320" s="6" t="s">
        <v>466</v>
      </c>
    </row>
    <row r="321" spans="1:76">
      <c r="A321" s="1">
        <v>20160923</v>
      </c>
      <c r="B321" s="1">
        <v>380527346</v>
      </c>
      <c r="D321" s="1">
        <v>199605</v>
      </c>
      <c r="E321" s="1">
        <v>1274266000</v>
      </c>
      <c r="V321" s="1">
        <v>199604</v>
      </c>
      <c r="W321" s="1">
        <v>18200</v>
      </c>
      <c r="X321" s="1">
        <v>94.03</v>
      </c>
      <c r="Y321" s="1" t="s">
        <v>9</v>
      </c>
      <c r="AA321" s="1">
        <v>199604</v>
      </c>
      <c r="AB321" s="1">
        <v>18201</v>
      </c>
      <c r="AC321" s="1">
        <v>-0.04</v>
      </c>
      <c r="AD321" s="1" t="s">
        <v>8</v>
      </c>
      <c r="AF321" s="1">
        <v>199604</v>
      </c>
      <c r="AG321" s="1">
        <v>18000</v>
      </c>
      <c r="AH321" s="1">
        <v>81.78</v>
      </c>
      <c r="AI321" s="1" t="s">
        <v>9</v>
      </c>
      <c r="AK321" s="1">
        <v>199604</v>
      </c>
      <c r="AL321" s="1">
        <v>18100</v>
      </c>
      <c r="AM321" s="1">
        <v>2.82</v>
      </c>
      <c r="AN321" s="1" t="s">
        <v>8</v>
      </c>
      <c r="AP321" s="1">
        <v>199603</v>
      </c>
      <c r="AQ321" s="1">
        <v>12300</v>
      </c>
      <c r="AR321" s="1">
        <v>3.17</v>
      </c>
      <c r="AS321" s="1" t="s">
        <v>8</v>
      </c>
      <c r="AU321" s="1">
        <v>199603</v>
      </c>
      <c r="AV321" s="1">
        <v>12500</v>
      </c>
      <c r="AW321" s="1">
        <v>8.31</v>
      </c>
      <c r="AX321" s="1" t="s">
        <v>8</v>
      </c>
      <c r="AZ321" s="1">
        <v>199603</v>
      </c>
      <c r="BA321" s="1">
        <v>12201</v>
      </c>
      <c r="BB321" s="1">
        <v>31298</v>
      </c>
      <c r="BC321" s="1" t="s">
        <v>224</v>
      </c>
      <c r="BE321" s="1">
        <v>199603</v>
      </c>
      <c r="BF321" s="1">
        <v>12401</v>
      </c>
      <c r="BG321" s="1">
        <v>129762</v>
      </c>
      <c r="BH321" s="1" t="s">
        <v>224</v>
      </c>
      <c r="BK321" s="1">
        <v>199605</v>
      </c>
      <c r="BL321" s="1">
        <v>16600</v>
      </c>
      <c r="BM321" s="1">
        <v>5.25</v>
      </c>
      <c r="BN321" s="1" t="s">
        <v>8</v>
      </c>
      <c r="BP321" s="1">
        <v>199603</v>
      </c>
      <c r="BQ321" s="1">
        <v>19400</v>
      </c>
      <c r="BR321" s="1">
        <v>2.2400000000000002</v>
      </c>
      <c r="BS321" s="1" t="s">
        <v>8</v>
      </c>
      <c r="BV321" s="1" t="s">
        <v>786</v>
      </c>
      <c r="BW321" s="1">
        <v>1341</v>
      </c>
      <c r="BX321" s="6" t="s">
        <v>466</v>
      </c>
    </row>
    <row r="322" spans="1:76">
      <c r="A322" s="1">
        <v>20160914</v>
      </c>
      <c r="B322" s="1">
        <v>241052429</v>
      </c>
      <c r="D322" s="1">
        <v>199604</v>
      </c>
      <c r="E322" s="1">
        <v>1993357000</v>
      </c>
      <c r="V322" s="1">
        <v>199603</v>
      </c>
      <c r="W322" s="1">
        <v>18200</v>
      </c>
      <c r="X322" s="1">
        <v>95.07</v>
      </c>
      <c r="Y322" s="1" t="s">
        <v>9</v>
      </c>
      <c r="AA322" s="1">
        <v>199603</v>
      </c>
      <c r="AB322" s="1">
        <v>18201</v>
      </c>
      <c r="AC322" s="1">
        <v>1.59</v>
      </c>
      <c r="AD322" s="1" t="s">
        <v>8</v>
      </c>
      <c r="AF322" s="1">
        <v>199603</v>
      </c>
      <c r="AG322" s="1">
        <v>18000</v>
      </c>
      <c r="AH322" s="1">
        <v>80.75</v>
      </c>
      <c r="AI322" s="1" t="s">
        <v>9</v>
      </c>
      <c r="AK322" s="1">
        <v>199603</v>
      </c>
      <c r="AL322" s="1">
        <v>18100</v>
      </c>
      <c r="AM322" s="1">
        <v>3.01</v>
      </c>
      <c r="AN322" s="1" t="s">
        <v>8</v>
      </c>
      <c r="AP322" s="1">
        <v>199602</v>
      </c>
      <c r="AQ322" s="1">
        <v>12300</v>
      </c>
      <c r="AR322" s="1">
        <v>2.63</v>
      </c>
      <c r="AS322" s="1" t="s">
        <v>8</v>
      </c>
      <c r="AU322" s="1">
        <v>199602</v>
      </c>
      <c r="AV322" s="1">
        <v>12500</v>
      </c>
      <c r="AW322" s="1">
        <v>8.83</v>
      </c>
      <c r="AX322" s="1" t="s">
        <v>8</v>
      </c>
      <c r="AZ322" s="1">
        <v>199602</v>
      </c>
      <c r="BA322" s="1">
        <v>12201</v>
      </c>
      <c r="BB322" s="1">
        <v>32022</v>
      </c>
      <c r="BC322" s="1" t="s">
        <v>224</v>
      </c>
      <c r="BE322" s="1">
        <v>199602</v>
      </c>
      <c r="BF322" s="1">
        <v>12401</v>
      </c>
      <c r="BG322" s="1">
        <v>129887</v>
      </c>
      <c r="BH322" s="1" t="s">
        <v>224</v>
      </c>
      <c r="BK322" s="1">
        <v>199604</v>
      </c>
      <c r="BL322" s="1">
        <v>16600</v>
      </c>
      <c r="BM322" s="1">
        <v>5.5</v>
      </c>
      <c r="BN322" s="1" t="s">
        <v>8</v>
      </c>
      <c r="BP322" s="1">
        <v>199602</v>
      </c>
      <c r="BQ322" s="1">
        <v>19400</v>
      </c>
      <c r="BR322" s="1">
        <v>2.1</v>
      </c>
      <c r="BS322" s="1" t="s">
        <v>8</v>
      </c>
      <c r="BV322" s="1" t="s">
        <v>787</v>
      </c>
      <c r="BW322" s="1">
        <v>1131</v>
      </c>
      <c r="BX322" s="6" t="s">
        <v>466</v>
      </c>
    </row>
    <row r="323" spans="1:76">
      <c r="A323" s="1">
        <v>20160910</v>
      </c>
      <c r="B323" s="1">
        <v>427623169</v>
      </c>
      <c r="D323" s="1">
        <v>199603</v>
      </c>
      <c r="E323" s="1">
        <v>664589000</v>
      </c>
      <c r="V323" s="1">
        <v>199602</v>
      </c>
      <c r="W323" s="1">
        <v>18200</v>
      </c>
      <c r="X323" s="1">
        <v>95.3</v>
      </c>
      <c r="Y323" s="1" t="s">
        <v>9</v>
      </c>
      <c r="AA323" s="1">
        <v>199602</v>
      </c>
      <c r="AB323" s="1">
        <v>18201</v>
      </c>
      <c r="AC323" s="1">
        <v>2.66</v>
      </c>
      <c r="AD323" s="1" t="s">
        <v>8</v>
      </c>
      <c r="AF323" s="1">
        <v>199602</v>
      </c>
      <c r="AG323" s="1">
        <v>18000</v>
      </c>
      <c r="AH323" s="1">
        <v>81.22</v>
      </c>
      <c r="AI323" s="1" t="s">
        <v>9</v>
      </c>
      <c r="AK323" s="1">
        <v>199602</v>
      </c>
      <c r="AL323" s="1">
        <v>18100</v>
      </c>
      <c r="AM323" s="1">
        <v>3.76</v>
      </c>
      <c r="AN323" s="1" t="s">
        <v>8</v>
      </c>
      <c r="AP323" s="1">
        <v>199601</v>
      </c>
      <c r="AQ323" s="1">
        <v>12300</v>
      </c>
      <c r="AR323" s="1">
        <v>-7.02</v>
      </c>
      <c r="AS323" s="1" t="s">
        <v>8</v>
      </c>
      <c r="AU323" s="1">
        <v>199601</v>
      </c>
      <c r="AV323" s="1">
        <v>12500</v>
      </c>
      <c r="AW323" s="1">
        <v>7.01</v>
      </c>
      <c r="AX323" s="1" t="s">
        <v>8</v>
      </c>
      <c r="AZ323" s="1">
        <v>199601</v>
      </c>
      <c r="BA323" s="1">
        <v>12201</v>
      </c>
      <c r="BB323" s="1">
        <v>30761</v>
      </c>
      <c r="BC323" s="1" t="s">
        <v>224</v>
      </c>
      <c r="BE323" s="1">
        <v>199601</v>
      </c>
      <c r="BF323" s="1">
        <v>12401</v>
      </c>
      <c r="BG323" s="1">
        <v>128037</v>
      </c>
      <c r="BH323" s="1" t="s">
        <v>224</v>
      </c>
      <c r="BK323" s="1">
        <v>199603</v>
      </c>
      <c r="BL323" s="1">
        <v>16600</v>
      </c>
      <c r="BM323" s="1">
        <v>5.5</v>
      </c>
      <c r="BN323" s="1" t="s">
        <v>8</v>
      </c>
      <c r="BP323" s="1">
        <v>199601</v>
      </c>
      <c r="BQ323" s="1">
        <v>19400</v>
      </c>
      <c r="BR323" s="1">
        <v>2.0299999999999998</v>
      </c>
      <c r="BS323" s="1" t="s">
        <v>8</v>
      </c>
      <c r="BV323" s="1" t="s">
        <v>788</v>
      </c>
      <c r="BW323" s="1">
        <v>1295</v>
      </c>
      <c r="BX323" s="6" t="s">
        <v>466</v>
      </c>
    </row>
    <row r="324" spans="1:76">
      <c r="A324" s="1">
        <v>20160902</v>
      </c>
      <c r="B324" s="1">
        <v>384761284</v>
      </c>
      <c r="D324" s="1">
        <v>199602</v>
      </c>
      <c r="E324" s="1">
        <v>301779000</v>
      </c>
      <c r="V324" s="1">
        <v>199601</v>
      </c>
      <c r="W324" s="1">
        <v>18200</v>
      </c>
      <c r="X324" s="1">
        <v>95.21</v>
      </c>
      <c r="Y324" s="1" t="s">
        <v>9</v>
      </c>
      <c r="AA324" s="1">
        <v>199601</v>
      </c>
      <c r="AB324" s="1">
        <v>18201</v>
      </c>
      <c r="AC324" s="1">
        <v>3.56</v>
      </c>
      <c r="AD324" s="1" t="s">
        <v>8</v>
      </c>
      <c r="AF324" s="1">
        <v>199601</v>
      </c>
      <c r="AG324" s="1">
        <v>18000</v>
      </c>
      <c r="AH324" s="1">
        <v>80.42</v>
      </c>
      <c r="AI324" s="1" t="s">
        <v>9</v>
      </c>
      <c r="AK324" s="1">
        <v>199601</v>
      </c>
      <c r="AL324" s="1">
        <v>18100</v>
      </c>
      <c r="AM324" s="1">
        <v>2.29</v>
      </c>
      <c r="AN324" s="1" t="s">
        <v>8</v>
      </c>
      <c r="AP324" s="1">
        <v>199512</v>
      </c>
      <c r="AQ324" s="1">
        <v>12300</v>
      </c>
      <c r="AR324" s="1">
        <v>0.76</v>
      </c>
      <c r="AS324" s="1" t="s">
        <v>8</v>
      </c>
      <c r="AU324" s="1">
        <v>199512</v>
      </c>
      <c r="AV324" s="1">
        <v>12500</v>
      </c>
      <c r="AW324" s="1">
        <v>9.42</v>
      </c>
      <c r="AX324" s="1" t="s">
        <v>8</v>
      </c>
      <c r="AZ324" s="1">
        <v>199512</v>
      </c>
      <c r="BA324" s="1">
        <v>12201</v>
      </c>
      <c r="BB324" s="1">
        <v>30360</v>
      </c>
      <c r="BC324" s="1" t="s">
        <v>224</v>
      </c>
      <c r="BE324" s="1">
        <v>199512</v>
      </c>
      <c r="BF324" s="1">
        <v>12401</v>
      </c>
      <c r="BG324" s="1">
        <v>126377</v>
      </c>
      <c r="BH324" s="1" t="s">
        <v>224</v>
      </c>
      <c r="BK324" s="1">
        <v>199602</v>
      </c>
      <c r="BL324" s="1">
        <v>16600</v>
      </c>
      <c r="BM324" s="1">
        <v>5.5</v>
      </c>
      <c r="BN324" s="1" t="s">
        <v>8</v>
      </c>
      <c r="BP324" s="1">
        <v>199512</v>
      </c>
      <c r="BQ324" s="1">
        <v>19400</v>
      </c>
      <c r="BR324" s="1">
        <v>1.9</v>
      </c>
      <c r="BS324" s="1" t="s">
        <v>8</v>
      </c>
      <c r="BV324" s="1" t="s">
        <v>789</v>
      </c>
      <c r="BW324" s="1">
        <v>1437</v>
      </c>
      <c r="BX324" s="6" t="s">
        <v>466</v>
      </c>
    </row>
    <row r="325" spans="1:76">
      <c r="A325" s="1">
        <v>20160826</v>
      </c>
      <c r="B325" s="1">
        <v>342366231</v>
      </c>
      <c r="D325" s="1">
        <v>199601</v>
      </c>
      <c r="E325" s="1">
        <v>659978000</v>
      </c>
      <c r="V325" s="1">
        <v>199512</v>
      </c>
      <c r="W325" s="1">
        <v>18200</v>
      </c>
      <c r="X325" s="1">
        <v>95.35</v>
      </c>
      <c r="Y325" s="1" t="s">
        <v>9</v>
      </c>
      <c r="AA325" s="1">
        <v>199512</v>
      </c>
      <c r="AB325" s="1">
        <v>18201</v>
      </c>
      <c r="AC325" s="1">
        <v>5.14</v>
      </c>
      <c r="AD325" s="1" t="s">
        <v>8</v>
      </c>
      <c r="AF325" s="1">
        <v>199512</v>
      </c>
      <c r="AG325" s="1">
        <v>18000</v>
      </c>
      <c r="AH325" s="1">
        <v>80.55</v>
      </c>
      <c r="AI325" s="1" t="s">
        <v>9</v>
      </c>
      <c r="AK325" s="1">
        <v>199512</v>
      </c>
      <c r="AL325" s="1">
        <v>18100</v>
      </c>
      <c r="AM325" s="1">
        <v>4.57</v>
      </c>
      <c r="AN325" s="1" t="s">
        <v>8</v>
      </c>
      <c r="AP325" s="1">
        <v>199511</v>
      </c>
      <c r="AQ325" s="1">
        <v>12300</v>
      </c>
      <c r="AR325" s="1">
        <v>0.85</v>
      </c>
      <c r="AS325" s="1" t="s">
        <v>8</v>
      </c>
      <c r="AU325" s="1">
        <v>199511</v>
      </c>
      <c r="AV325" s="1">
        <v>12500</v>
      </c>
      <c r="AW325" s="1">
        <v>9.36</v>
      </c>
      <c r="AX325" s="1" t="s">
        <v>8</v>
      </c>
      <c r="AZ325" s="1">
        <v>199511</v>
      </c>
      <c r="BA325" s="1">
        <v>12201</v>
      </c>
      <c r="BB325" s="1">
        <v>29760</v>
      </c>
      <c r="BC325" s="1" t="s">
        <v>224</v>
      </c>
      <c r="BE325" s="1">
        <v>199511</v>
      </c>
      <c r="BF325" s="1">
        <v>12401</v>
      </c>
      <c r="BG325" s="1">
        <v>124883</v>
      </c>
      <c r="BH325" s="1" t="s">
        <v>224</v>
      </c>
      <c r="BK325" s="1">
        <v>199601</v>
      </c>
      <c r="BL325" s="1">
        <v>16600</v>
      </c>
      <c r="BM325" s="1">
        <v>5.5</v>
      </c>
      <c r="BN325" s="1" t="s">
        <v>8</v>
      </c>
      <c r="BP325" s="1">
        <v>199511</v>
      </c>
      <c r="BQ325" s="1">
        <v>19400</v>
      </c>
      <c r="BR325" s="1">
        <v>1.95</v>
      </c>
      <c r="BS325" s="1" t="s">
        <v>8</v>
      </c>
      <c r="BV325" s="1" t="s">
        <v>790</v>
      </c>
      <c r="BW325" s="1">
        <v>1510</v>
      </c>
      <c r="BX325" s="6" t="s">
        <v>466</v>
      </c>
    </row>
    <row r="326" spans="1:76">
      <c r="A326" s="1">
        <v>20160819</v>
      </c>
      <c r="B326" s="1">
        <v>409106977</v>
      </c>
      <c r="D326" s="1">
        <v>199512</v>
      </c>
      <c r="E326" s="1">
        <v>1026184000</v>
      </c>
      <c r="V326" s="1">
        <v>199511</v>
      </c>
      <c r="W326" s="1">
        <v>18200</v>
      </c>
      <c r="X326" s="1">
        <v>95.13</v>
      </c>
      <c r="Y326" s="1" t="s">
        <v>9</v>
      </c>
      <c r="AA326" s="1">
        <v>199511</v>
      </c>
      <c r="AB326" s="1">
        <v>18201</v>
      </c>
      <c r="AC326" s="1">
        <v>5.97</v>
      </c>
      <c r="AD326" s="1" t="s">
        <v>8</v>
      </c>
      <c r="AF326" s="1">
        <v>199511</v>
      </c>
      <c r="AG326" s="1">
        <v>18000</v>
      </c>
      <c r="AH326" s="1">
        <v>80.58</v>
      </c>
      <c r="AI326" s="1" t="s">
        <v>9</v>
      </c>
      <c r="AK326" s="1">
        <v>199511</v>
      </c>
      <c r="AL326" s="1">
        <v>18100</v>
      </c>
      <c r="AM326" s="1">
        <v>4.2300000000000004</v>
      </c>
      <c r="AN326" s="1" t="s">
        <v>8</v>
      </c>
      <c r="AP326" s="1">
        <v>199510</v>
      </c>
      <c r="AQ326" s="1">
        <v>12300</v>
      </c>
      <c r="AR326" s="1">
        <v>0.88</v>
      </c>
      <c r="AS326" s="1" t="s">
        <v>8</v>
      </c>
      <c r="AU326" s="1">
        <v>199510</v>
      </c>
      <c r="AV326" s="1">
        <v>12500</v>
      </c>
      <c r="AW326" s="1">
        <v>9.41</v>
      </c>
      <c r="AX326" s="1" t="s">
        <v>8</v>
      </c>
      <c r="AZ326" s="1">
        <v>199510</v>
      </c>
      <c r="BA326" s="1">
        <v>12201</v>
      </c>
      <c r="BB326" s="1">
        <v>29919</v>
      </c>
      <c r="BC326" s="1" t="s">
        <v>224</v>
      </c>
      <c r="BE326" s="1">
        <v>199510</v>
      </c>
      <c r="BF326" s="1">
        <v>12401</v>
      </c>
      <c r="BG326" s="1">
        <v>124298</v>
      </c>
      <c r="BH326" s="1" t="s">
        <v>224</v>
      </c>
      <c r="BK326" s="1">
        <v>199512</v>
      </c>
      <c r="BL326" s="1">
        <v>16600</v>
      </c>
      <c r="BM326" s="1">
        <v>5.5</v>
      </c>
      <c r="BN326" s="1" t="s">
        <v>8</v>
      </c>
      <c r="BP326" s="1">
        <v>199510</v>
      </c>
      <c r="BQ326" s="1">
        <v>19400</v>
      </c>
      <c r="BR326" s="1">
        <v>2.02</v>
      </c>
      <c r="BS326" s="1" t="s">
        <v>8</v>
      </c>
      <c r="BV326" s="1" t="s">
        <v>791</v>
      </c>
      <c r="BW326" s="1">
        <v>1735</v>
      </c>
      <c r="BX326" s="6" t="s">
        <v>466</v>
      </c>
    </row>
    <row r="327" spans="1:76">
      <c r="A327" s="1">
        <v>20160812</v>
      </c>
      <c r="B327" s="1">
        <v>425860260</v>
      </c>
      <c r="D327" s="1">
        <v>199511</v>
      </c>
      <c r="E327" s="1">
        <v>485114000</v>
      </c>
      <c r="V327" s="1">
        <v>199510</v>
      </c>
      <c r="W327" s="1">
        <v>18200</v>
      </c>
      <c r="X327" s="1">
        <v>94.77</v>
      </c>
      <c r="Y327" s="1" t="s">
        <v>9</v>
      </c>
      <c r="AA327" s="1">
        <v>199510</v>
      </c>
      <c r="AB327" s="1">
        <v>18201</v>
      </c>
      <c r="AC327" s="1">
        <v>6.21</v>
      </c>
      <c r="AD327" s="1" t="s">
        <v>8</v>
      </c>
      <c r="AF327" s="1">
        <v>199510</v>
      </c>
      <c r="AG327" s="1">
        <v>18000</v>
      </c>
      <c r="AH327" s="1">
        <v>80.260000000000005</v>
      </c>
      <c r="AI327" s="1" t="s">
        <v>9</v>
      </c>
      <c r="AK327" s="1">
        <v>199510</v>
      </c>
      <c r="AL327" s="1">
        <v>18100</v>
      </c>
      <c r="AM327" s="1">
        <v>2.87</v>
      </c>
      <c r="AN327" s="1" t="s">
        <v>8</v>
      </c>
      <c r="AP327" s="1">
        <v>199509</v>
      </c>
      <c r="AQ327" s="1">
        <v>12300</v>
      </c>
      <c r="AR327" s="1">
        <v>1.48</v>
      </c>
      <c r="AS327" s="1" t="s">
        <v>8</v>
      </c>
      <c r="AU327" s="1">
        <v>199509</v>
      </c>
      <c r="AV327" s="1">
        <v>12500</v>
      </c>
      <c r="AW327" s="1">
        <v>10.61</v>
      </c>
      <c r="AX327" s="1" t="s">
        <v>8</v>
      </c>
      <c r="AZ327" s="1">
        <v>199509</v>
      </c>
      <c r="BA327" s="1">
        <v>12201</v>
      </c>
      <c r="BB327" s="1">
        <v>30039</v>
      </c>
      <c r="BC327" s="1" t="s">
        <v>224</v>
      </c>
      <c r="BE327" s="1">
        <v>199509</v>
      </c>
      <c r="BF327" s="1">
        <v>12401</v>
      </c>
      <c r="BG327" s="1">
        <v>123791</v>
      </c>
      <c r="BH327" s="1" t="s">
        <v>224</v>
      </c>
      <c r="BK327" s="1">
        <v>199511</v>
      </c>
      <c r="BL327" s="1">
        <v>16600</v>
      </c>
      <c r="BM327" s="1">
        <v>5.5</v>
      </c>
      <c r="BN327" s="1" t="s">
        <v>8</v>
      </c>
      <c r="BP327" s="1">
        <v>199509</v>
      </c>
      <c r="BQ327" s="1">
        <v>19400</v>
      </c>
      <c r="BR327" s="1">
        <v>2.0299999999999998</v>
      </c>
      <c r="BS327" s="1" t="s">
        <v>8</v>
      </c>
      <c r="BV327" s="1" t="s">
        <v>792</v>
      </c>
      <c r="BW327" s="1">
        <v>2075</v>
      </c>
      <c r="BX327" s="6" t="s">
        <v>466</v>
      </c>
    </row>
    <row r="328" spans="1:76">
      <c r="A328" s="1">
        <v>20160805</v>
      </c>
      <c r="B328" s="1">
        <v>382247267</v>
      </c>
      <c r="D328" s="1">
        <v>199510</v>
      </c>
      <c r="E328" s="1">
        <v>648312000</v>
      </c>
      <c r="V328" s="1">
        <v>199509</v>
      </c>
      <c r="W328" s="1">
        <v>18200</v>
      </c>
      <c r="X328" s="1">
        <v>96.42</v>
      </c>
      <c r="Y328" s="1" t="s">
        <v>9</v>
      </c>
      <c r="AA328" s="1">
        <v>199509</v>
      </c>
      <c r="AB328" s="1">
        <v>18201</v>
      </c>
      <c r="AC328" s="1">
        <v>8.3000000000000007</v>
      </c>
      <c r="AD328" s="1" t="s">
        <v>8</v>
      </c>
      <c r="AF328" s="1">
        <v>199509</v>
      </c>
      <c r="AG328" s="1">
        <v>18000</v>
      </c>
      <c r="AH328" s="1">
        <v>80.459999999999994</v>
      </c>
      <c r="AI328" s="1" t="s">
        <v>9</v>
      </c>
      <c r="AK328" s="1">
        <v>199509</v>
      </c>
      <c r="AL328" s="1">
        <v>18100</v>
      </c>
      <c r="AM328" s="1">
        <v>2</v>
      </c>
      <c r="AN328" s="1" t="s">
        <v>8</v>
      </c>
      <c r="AP328" s="1">
        <v>199508</v>
      </c>
      <c r="AQ328" s="1">
        <v>12300</v>
      </c>
      <c r="AR328" s="1">
        <v>2.68</v>
      </c>
      <c r="AS328" s="1" t="s">
        <v>8</v>
      </c>
      <c r="AU328" s="1">
        <v>199508</v>
      </c>
      <c r="AV328" s="1">
        <v>12500</v>
      </c>
      <c r="AW328" s="1">
        <v>11.3</v>
      </c>
      <c r="AX328" s="1" t="s">
        <v>8</v>
      </c>
      <c r="AZ328" s="1">
        <v>199508</v>
      </c>
      <c r="BA328" s="1">
        <v>12201</v>
      </c>
      <c r="BB328" s="1">
        <v>30250</v>
      </c>
      <c r="BC328" s="1" t="s">
        <v>224</v>
      </c>
      <c r="BE328" s="1">
        <v>199508</v>
      </c>
      <c r="BF328" s="1">
        <v>12401</v>
      </c>
      <c r="BG328" s="1">
        <v>123392</v>
      </c>
      <c r="BH328" s="1" t="s">
        <v>224</v>
      </c>
      <c r="BK328" s="1">
        <v>199510</v>
      </c>
      <c r="BL328" s="1">
        <v>16600</v>
      </c>
      <c r="BM328" s="1">
        <v>5.5</v>
      </c>
      <c r="BN328" s="1" t="s">
        <v>8</v>
      </c>
      <c r="BP328" s="1">
        <v>199508</v>
      </c>
      <c r="BQ328" s="1">
        <v>19400</v>
      </c>
      <c r="BR328" s="1">
        <v>2.09</v>
      </c>
      <c r="BS328" s="1" t="s">
        <v>8</v>
      </c>
      <c r="BV328" s="1" t="s">
        <v>793</v>
      </c>
      <c r="BW328" s="1">
        <v>2606</v>
      </c>
      <c r="BX328" s="6" t="s">
        <v>466</v>
      </c>
    </row>
    <row r="329" spans="1:76">
      <c r="A329" s="1">
        <v>20160729</v>
      </c>
      <c r="B329" s="1">
        <v>419025654</v>
      </c>
      <c r="D329" s="1">
        <v>199509</v>
      </c>
      <c r="E329" s="1">
        <v>880394000</v>
      </c>
      <c r="V329" s="1">
        <v>199508</v>
      </c>
      <c r="W329" s="1">
        <v>18200</v>
      </c>
      <c r="X329" s="1">
        <v>96.73</v>
      </c>
      <c r="Y329" s="1" t="s">
        <v>9</v>
      </c>
      <c r="AA329" s="1">
        <v>199508</v>
      </c>
      <c r="AB329" s="1">
        <v>18201</v>
      </c>
      <c r="AC329" s="1">
        <v>8.66</v>
      </c>
      <c r="AD329" s="1" t="s">
        <v>8</v>
      </c>
      <c r="AF329" s="1">
        <v>199508</v>
      </c>
      <c r="AG329" s="1">
        <v>18000</v>
      </c>
      <c r="AH329" s="1">
        <v>79.98</v>
      </c>
      <c r="AI329" s="1" t="s">
        <v>9</v>
      </c>
      <c r="AK329" s="1">
        <v>199508</v>
      </c>
      <c r="AL329" s="1">
        <v>18100</v>
      </c>
      <c r="AM329" s="1">
        <v>1.7</v>
      </c>
      <c r="AN329" s="1" t="s">
        <v>8</v>
      </c>
      <c r="AP329" s="1">
        <v>199507</v>
      </c>
      <c r="AQ329" s="1">
        <v>12300</v>
      </c>
      <c r="AR329" s="1">
        <v>0.48</v>
      </c>
      <c r="AS329" s="1" t="s">
        <v>8</v>
      </c>
      <c r="AU329" s="1">
        <v>199507</v>
      </c>
      <c r="AV329" s="1">
        <v>12500</v>
      </c>
      <c r="AW329" s="1">
        <v>10.82</v>
      </c>
      <c r="AX329" s="1" t="s">
        <v>8</v>
      </c>
      <c r="AZ329" s="1">
        <v>199507</v>
      </c>
      <c r="BA329" s="1">
        <v>12201</v>
      </c>
      <c r="BB329" s="1">
        <v>30354</v>
      </c>
      <c r="BC329" s="1" t="s">
        <v>224</v>
      </c>
      <c r="BE329" s="1">
        <v>199507</v>
      </c>
      <c r="BF329" s="1">
        <v>12401</v>
      </c>
      <c r="BG329" s="1">
        <v>122706</v>
      </c>
      <c r="BH329" s="1" t="s">
        <v>224</v>
      </c>
      <c r="BK329" s="1">
        <v>199509</v>
      </c>
      <c r="BL329" s="1">
        <v>16600</v>
      </c>
      <c r="BM329" s="1">
        <v>5.5</v>
      </c>
      <c r="BN329" s="1" t="s">
        <v>8</v>
      </c>
      <c r="BP329" s="1">
        <v>199507</v>
      </c>
      <c r="BQ329" s="1">
        <v>19400</v>
      </c>
      <c r="BR329" s="1">
        <v>1.95</v>
      </c>
      <c r="BS329" s="1" t="s">
        <v>8</v>
      </c>
      <c r="BV329" s="1" t="s">
        <v>794</v>
      </c>
      <c r="BW329" s="1">
        <v>2265</v>
      </c>
      <c r="BX329" s="6" t="s">
        <v>466</v>
      </c>
    </row>
    <row r="330" spans="1:76">
      <c r="A330" s="1">
        <v>20160722</v>
      </c>
      <c r="B330" s="1">
        <v>467316771</v>
      </c>
      <c r="D330" s="1">
        <v>199508</v>
      </c>
      <c r="E330" s="1">
        <v>805911000</v>
      </c>
      <c r="V330" s="1">
        <v>199507</v>
      </c>
      <c r="W330" s="1">
        <v>18200</v>
      </c>
      <c r="X330" s="1">
        <v>95.39</v>
      </c>
      <c r="Y330" s="1" t="s">
        <v>9</v>
      </c>
      <c r="AA330" s="1">
        <v>199507</v>
      </c>
      <c r="AB330" s="1">
        <v>18201</v>
      </c>
      <c r="AC330" s="1">
        <v>7.45</v>
      </c>
      <c r="AD330" s="1" t="s">
        <v>8</v>
      </c>
      <c r="AF330" s="1">
        <v>199507</v>
      </c>
      <c r="AG330" s="1">
        <v>18000</v>
      </c>
      <c r="AH330" s="1">
        <v>79.78</v>
      </c>
      <c r="AI330" s="1" t="s">
        <v>9</v>
      </c>
      <c r="AK330" s="1">
        <v>199507</v>
      </c>
      <c r="AL330" s="1">
        <v>18100</v>
      </c>
      <c r="AM330" s="1">
        <v>3.84</v>
      </c>
      <c r="AN330" s="1" t="s">
        <v>8</v>
      </c>
      <c r="AP330" s="1">
        <v>199506</v>
      </c>
      <c r="AQ330" s="1">
        <v>12300</v>
      </c>
      <c r="AR330" s="1">
        <v>3.81</v>
      </c>
      <c r="AS330" s="1" t="s">
        <v>8</v>
      </c>
      <c r="AU330" s="1">
        <v>199506</v>
      </c>
      <c r="AV330" s="1">
        <v>12500</v>
      </c>
      <c r="AW330" s="1">
        <v>11.84</v>
      </c>
      <c r="AX330" s="1" t="s">
        <v>8</v>
      </c>
      <c r="AZ330" s="1">
        <v>199506</v>
      </c>
      <c r="BA330" s="1">
        <v>12201</v>
      </c>
      <c r="BB330" s="1">
        <v>29873</v>
      </c>
      <c r="BC330" s="1" t="s">
        <v>224</v>
      </c>
      <c r="BE330" s="1">
        <v>199506</v>
      </c>
      <c r="BF330" s="1">
        <v>12401</v>
      </c>
      <c r="BG330" s="1">
        <v>120854</v>
      </c>
      <c r="BH330" s="1" t="s">
        <v>224</v>
      </c>
      <c r="BK330" s="1">
        <v>199508</v>
      </c>
      <c r="BL330" s="1">
        <v>16600</v>
      </c>
      <c r="BM330" s="1">
        <v>5.5</v>
      </c>
      <c r="BN330" s="1" t="s">
        <v>8</v>
      </c>
      <c r="BP330" s="1">
        <v>199506</v>
      </c>
      <c r="BQ330" s="1">
        <v>19400</v>
      </c>
      <c r="BR330" s="1">
        <v>1.77</v>
      </c>
      <c r="BS330" s="1" t="s">
        <v>8</v>
      </c>
      <c r="BV330" s="1" t="s">
        <v>795</v>
      </c>
      <c r="BW330" s="1">
        <v>2687</v>
      </c>
      <c r="BX330" s="6" t="s">
        <v>466</v>
      </c>
    </row>
    <row r="331" spans="1:76">
      <c r="A331" s="1">
        <v>20160715</v>
      </c>
      <c r="B331" s="1">
        <v>483406910</v>
      </c>
      <c r="D331" s="1">
        <v>199507</v>
      </c>
      <c r="E331" s="1">
        <v>868699000</v>
      </c>
      <c r="V331" s="1">
        <v>199506</v>
      </c>
      <c r="W331" s="1">
        <v>18200</v>
      </c>
      <c r="X331" s="1">
        <v>94.86</v>
      </c>
      <c r="Y331" s="1" t="s">
        <v>9</v>
      </c>
      <c r="AA331" s="1">
        <v>199506</v>
      </c>
      <c r="AB331" s="1">
        <v>18201</v>
      </c>
      <c r="AC331" s="1">
        <v>7.03</v>
      </c>
      <c r="AD331" s="1" t="s">
        <v>8</v>
      </c>
      <c r="AF331" s="1">
        <v>199506</v>
      </c>
      <c r="AG331" s="1">
        <v>18000</v>
      </c>
      <c r="AH331" s="1">
        <v>80.25</v>
      </c>
      <c r="AI331" s="1" t="s">
        <v>9</v>
      </c>
      <c r="AK331" s="1">
        <v>199506</v>
      </c>
      <c r="AL331" s="1">
        <v>18100</v>
      </c>
      <c r="AM331" s="1">
        <v>4.67</v>
      </c>
      <c r="AN331" s="1" t="s">
        <v>8</v>
      </c>
      <c r="AP331" s="1">
        <v>199505</v>
      </c>
      <c r="AQ331" s="1">
        <v>12300</v>
      </c>
      <c r="AR331" s="1">
        <v>4.99</v>
      </c>
      <c r="AS331" s="1" t="s">
        <v>8</v>
      </c>
      <c r="AU331" s="1">
        <v>199505</v>
      </c>
      <c r="AV331" s="1">
        <v>12500</v>
      </c>
      <c r="AW331" s="1">
        <v>11.63</v>
      </c>
      <c r="AX331" s="1" t="s">
        <v>8</v>
      </c>
      <c r="AZ331" s="1">
        <v>199505</v>
      </c>
      <c r="BA331" s="1">
        <v>12201</v>
      </c>
      <c r="BB331" s="1">
        <v>29690</v>
      </c>
      <c r="BC331" s="1" t="s">
        <v>224</v>
      </c>
      <c r="BE331" s="1">
        <v>199505</v>
      </c>
      <c r="BF331" s="1">
        <v>12401</v>
      </c>
      <c r="BG331" s="1">
        <v>119779</v>
      </c>
      <c r="BH331" s="1" t="s">
        <v>224</v>
      </c>
      <c r="BK331" s="1">
        <v>199507</v>
      </c>
      <c r="BL331" s="1">
        <v>16600</v>
      </c>
      <c r="BM331" s="1">
        <v>5.5</v>
      </c>
      <c r="BN331" s="1" t="s">
        <v>8</v>
      </c>
      <c r="BP331" s="1">
        <v>199505</v>
      </c>
      <c r="BQ331" s="1">
        <v>19400</v>
      </c>
      <c r="BR331" s="1">
        <v>1.63</v>
      </c>
      <c r="BS331" s="1" t="s">
        <v>8</v>
      </c>
      <c r="BV331" s="1" t="s">
        <v>796</v>
      </c>
      <c r="BW331" s="1">
        <v>2257</v>
      </c>
      <c r="BX331" s="6" t="s">
        <v>466</v>
      </c>
    </row>
    <row r="332" spans="1:76">
      <c r="A332" s="1">
        <v>20160707</v>
      </c>
      <c r="B332" s="1">
        <v>279097932</v>
      </c>
      <c r="D332" s="1">
        <v>199506</v>
      </c>
      <c r="E332" s="1">
        <v>778345000</v>
      </c>
      <c r="V332" s="1">
        <v>199505</v>
      </c>
      <c r="W332" s="1">
        <v>18200</v>
      </c>
      <c r="X332" s="1">
        <v>94.46</v>
      </c>
      <c r="Y332" s="1" t="s">
        <v>9</v>
      </c>
      <c r="AA332" s="1">
        <v>199505</v>
      </c>
      <c r="AB332" s="1">
        <v>18201</v>
      </c>
      <c r="AC332" s="1">
        <v>7.49</v>
      </c>
      <c r="AD332" s="1" t="s">
        <v>8</v>
      </c>
      <c r="AF332" s="1">
        <v>199505</v>
      </c>
      <c r="AG332" s="1">
        <v>18000</v>
      </c>
      <c r="AH332" s="1">
        <v>79.39</v>
      </c>
      <c r="AI332" s="1" t="s">
        <v>9</v>
      </c>
      <c r="AK332" s="1">
        <v>199505</v>
      </c>
      <c r="AL332" s="1">
        <v>18100</v>
      </c>
      <c r="AM332" s="1">
        <v>3.29</v>
      </c>
      <c r="AN332" s="1" t="s">
        <v>8</v>
      </c>
      <c r="AP332" s="1">
        <v>199504</v>
      </c>
      <c r="AQ332" s="1">
        <v>12300</v>
      </c>
      <c r="AR332" s="1">
        <v>7.94</v>
      </c>
      <c r="AS332" s="1" t="s">
        <v>8</v>
      </c>
      <c r="AU332" s="1">
        <v>199504</v>
      </c>
      <c r="AV332" s="1">
        <v>12500</v>
      </c>
      <c r="AW332" s="1">
        <v>12.69</v>
      </c>
      <c r="AX332" s="1" t="s">
        <v>8</v>
      </c>
      <c r="AZ332" s="1">
        <v>199504</v>
      </c>
      <c r="BA332" s="1">
        <v>12201</v>
      </c>
      <c r="BB332" s="1">
        <v>30166</v>
      </c>
      <c r="BC332" s="1" t="s">
        <v>224</v>
      </c>
      <c r="BE332" s="1">
        <v>199504</v>
      </c>
      <c r="BF332" s="1">
        <v>12401</v>
      </c>
      <c r="BG332" s="1">
        <v>119782</v>
      </c>
      <c r="BH332" s="1" t="s">
        <v>224</v>
      </c>
      <c r="BK332" s="1">
        <v>199506</v>
      </c>
      <c r="BL332" s="1">
        <v>16600</v>
      </c>
      <c r="BM332" s="1">
        <v>5.8</v>
      </c>
      <c r="BN332" s="1" t="s">
        <v>8</v>
      </c>
      <c r="BP332" s="1">
        <v>199504</v>
      </c>
      <c r="BQ332" s="1">
        <v>19400</v>
      </c>
      <c r="BR332" s="1">
        <v>1.53</v>
      </c>
      <c r="BS332" s="1" t="s">
        <v>8</v>
      </c>
      <c r="BV332" s="1" t="s">
        <v>797</v>
      </c>
      <c r="BW332" s="1">
        <v>1947</v>
      </c>
      <c r="BX332" s="6" t="s">
        <v>466</v>
      </c>
    </row>
    <row r="333" spans="1:76">
      <c r="A333" s="1">
        <v>20160701</v>
      </c>
      <c r="B333" s="1">
        <v>403599188</v>
      </c>
      <c r="D333" s="1">
        <v>199505</v>
      </c>
      <c r="E333" s="1">
        <v>847446000</v>
      </c>
      <c r="V333" s="1">
        <v>199504</v>
      </c>
      <c r="W333" s="1">
        <v>18200</v>
      </c>
      <c r="X333" s="1">
        <v>94.07</v>
      </c>
      <c r="Y333" s="1" t="s">
        <v>9</v>
      </c>
      <c r="AA333" s="1">
        <v>199504</v>
      </c>
      <c r="AB333" s="1">
        <v>18201</v>
      </c>
      <c r="AC333" s="1">
        <v>8.39</v>
      </c>
      <c r="AD333" s="1" t="s">
        <v>8</v>
      </c>
      <c r="AF333" s="1">
        <v>199504</v>
      </c>
      <c r="AG333" s="1">
        <v>18000</v>
      </c>
      <c r="AH333" s="1">
        <v>79.540000000000006</v>
      </c>
      <c r="AI333" s="1" t="s">
        <v>9</v>
      </c>
      <c r="AK333" s="1">
        <v>199504</v>
      </c>
      <c r="AL333" s="1">
        <v>18100</v>
      </c>
      <c r="AM333" s="1">
        <v>4.4400000000000004</v>
      </c>
      <c r="AN333" s="1" t="s">
        <v>8</v>
      </c>
      <c r="AP333" s="1">
        <v>199503</v>
      </c>
      <c r="AQ333" s="1">
        <v>12300</v>
      </c>
      <c r="AR333" s="1">
        <v>9.8000000000000007</v>
      </c>
      <c r="AS333" s="1" t="s">
        <v>8</v>
      </c>
      <c r="AU333" s="1">
        <v>199503</v>
      </c>
      <c r="AV333" s="1">
        <v>12500</v>
      </c>
      <c r="AW333" s="1">
        <v>13.39</v>
      </c>
      <c r="AX333" s="1" t="s">
        <v>8</v>
      </c>
      <c r="AZ333" s="1">
        <v>199503</v>
      </c>
      <c r="BA333" s="1">
        <v>12201</v>
      </c>
      <c r="BB333" s="1">
        <v>30667</v>
      </c>
      <c r="BC333" s="1" t="s">
        <v>224</v>
      </c>
      <c r="BE333" s="1">
        <v>199503</v>
      </c>
      <c r="BF333" s="1">
        <v>12401</v>
      </c>
      <c r="BG333" s="1">
        <v>119648</v>
      </c>
      <c r="BH333" s="1" t="s">
        <v>224</v>
      </c>
      <c r="BK333" s="1">
        <v>199505</v>
      </c>
      <c r="BL333" s="1">
        <v>16600</v>
      </c>
      <c r="BM333" s="1">
        <v>5.8</v>
      </c>
      <c r="BN333" s="1" t="s">
        <v>8</v>
      </c>
      <c r="BP333" s="1">
        <v>199503</v>
      </c>
      <c r="BQ333" s="1">
        <v>19400</v>
      </c>
      <c r="BR333" s="1">
        <v>1.53</v>
      </c>
      <c r="BS333" s="1" t="s">
        <v>8</v>
      </c>
      <c r="BV333" s="1" t="s">
        <v>798</v>
      </c>
      <c r="BW333" s="1">
        <v>2437</v>
      </c>
      <c r="BX333" s="6" t="s">
        <v>466</v>
      </c>
    </row>
    <row r="334" spans="1:76">
      <c r="A334" s="1">
        <v>20160624</v>
      </c>
      <c r="B334" s="1">
        <v>389936537</v>
      </c>
      <c r="D334" s="1">
        <v>199504</v>
      </c>
      <c r="E334" s="1">
        <v>876888000</v>
      </c>
      <c r="V334" s="1">
        <v>199503</v>
      </c>
      <c r="W334" s="1">
        <v>18200</v>
      </c>
      <c r="X334" s="1">
        <v>93.58</v>
      </c>
      <c r="Y334" s="1" t="s">
        <v>9</v>
      </c>
      <c r="AA334" s="1">
        <v>199503</v>
      </c>
      <c r="AB334" s="1">
        <v>18201</v>
      </c>
      <c r="AC334" s="1">
        <v>8.64</v>
      </c>
      <c r="AD334" s="1" t="s">
        <v>8</v>
      </c>
      <c r="AF334" s="1">
        <v>199503</v>
      </c>
      <c r="AG334" s="1">
        <v>18000</v>
      </c>
      <c r="AH334" s="1">
        <v>78.39</v>
      </c>
      <c r="AI334" s="1" t="s">
        <v>9</v>
      </c>
      <c r="AK334" s="1">
        <v>199503</v>
      </c>
      <c r="AL334" s="1">
        <v>18100</v>
      </c>
      <c r="AM334" s="1">
        <v>3.87</v>
      </c>
      <c r="AN334" s="1" t="s">
        <v>8</v>
      </c>
      <c r="AP334" s="1">
        <v>199502</v>
      </c>
      <c r="AQ334" s="1">
        <v>12300</v>
      </c>
      <c r="AR334" s="1">
        <v>8.93</v>
      </c>
      <c r="AS334" s="1" t="s">
        <v>8</v>
      </c>
      <c r="AU334" s="1">
        <v>199502</v>
      </c>
      <c r="AV334" s="1">
        <v>12500</v>
      </c>
      <c r="AW334" s="1">
        <v>13.68</v>
      </c>
      <c r="AX334" s="1" t="s">
        <v>8</v>
      </c>
      <c r="AZ334" s="1">
        <v>199502</v>
      </c>
      <c r="BA334" s="1">
        <v>12201</v>
      </c>
      <c r="BB334" s="1">
        <v>31628</v>
      </c>
      <c r="BC334" s="1" t="s">
        <v>224</v>
      </c>
      <c r="BE334" s="1">
        <v>199502</v>
      </c>
      <c r="BF334" s="1">
        <v>12401</v>
      </c>
      <c r="BG334" s="1">
        <v>119509</v>
      </c>
      <c r="BH334" s="1" t="s">
        <v>224</v>
      </c>
      <c r="BK334" s="1">
        <v>199504</v>
      </c>
      <c r="BL334" s="1">
        <v>16600</v>
      </c>
      <c r="BM334" s="1">
        <v>5.8</v>
      </c>
      <c r="BN334" s="1" t="s">
        <v>8</v>
      </c>
      <c r="BP334" s="1">
        <v>199502</v>
      </c>
      <c r="BQ334" s="1">
        <v>19400</v>
      </c>
      <c r="BR334" s="1">
        <v>1.7</v>
      </c>
      <c r="BS334" s="1" t="s">
        <v>8</v>
      </c>
      <c r="BV334" s="1" t="s">
        <v>799</v>
      </c>
      <c r="BW334" s="1">
        <v>1659</v>
      </c>
      <c r="BX334" s="6" t="s">
        <v>466</v>
      </c>
    </row>
    <row r="335" spans="1:76">
      <c r="A335" s="1">
        <v>20160617</v>
      </c>
      <c r="B335" s="1">
        <v>366229084</v>
      </c>
      <c r="D335" s="1">
        <v>199503</v>
      </c>
      <c r="E335" s="1">
        <v>982884000</v>
      </c>
      <c r="V335" s="1">
        <v>199502</v>
      </c>
      <c r="W335" s="1">
        <v>18200</v>
      </c>
      <c r="X335" s="1">
        <v>92.83</v>
      </c>
      <c r="Y335" s="1" t="s">
        <v>9</v>
      </c>
      <c r="AA335" s="1">
        <v>199502</v>
      </c>
      <c r="AB335" s="1">
        <v>18201</v>
      </c>
      <c r="AC335" s="1">
        <v>8.11</v>
      </c>
      <c r="AD335" s="1" t="s">
        <v>8</v>
      </c>
      <c r="AF335" s="1">
        <v>199502</v>
      </c>
      <c r="AG335" s="1">
        <v>18000</v>
      </c>
      <c r="AH335" s="1">
        <v>78.28</v>
      </c>
      <c r="AI335" s="1" t="s">
        <v>9</v>
      </c>
      <c r="AK335" s="1">
        <v>199502</v>
      </c>
      <c r="AL335" s="1">
        <v>18100</v>
      </c>
      <c r="AM335" s="1">
        <v>3.44</v>
      </c>
      <c r="AN335" s="1" t="s">
        <v>8</v>
      </c>
      <c r="AP335" s="1">
        <v>199501</v>
      </c>
      <c r="AQ335" s="1">
        <v>12300</v>
      </c>
      <c r="AR335" s="1">
        <v>15.06</v>
      </c>
      <c r="AS335" s="1" t="s">
        <v>8</v>
      </c>
      <c r="AU335" s="1">
        <v>199501</v>
      </c>
      <c r="AV335" s="1">
        <v>12500</v>
      </c>
      <c r="AW335" s="1">
        <v>15.63</v>
      </c>
      <c r="AX335" s="1" t="s">
        <v>8</v>
      </c>
      <c r="AZ335" s="1">
        <v>199501</v>
      </c>
      <c r="BA335" s="1">
        <v>12201</v>
      </c>
      <c r="BB335" s="1">
        <v>31554</v>
      </c>
      <c r="BC335" s="1" t="s">
        <v>224</v>
      </c>
      <c r="BE335" s="1">
        <v>199501</v>
      </c>
      <c r="BF335" s="1">
        <v>12401</v>
      </c>
      <c r="BG335" s="1">
        <v>118063</v>
      </c>
      <c r="BH335" s="1" t="s">
        <v>224</v>
      </c>
      <c r="BK335" s="1">
        <v>199503</v>
      </c>
      <c r="BL335" s="1">
        <v>16600</v>
      </c>
      <c r="BM335" s="1">
        <v>5.8</v>
      </c>
      <c r="BN335" s="1" t="s">
        <v>8</v>
      </c>
      <c r="BP335" s="1">
        <v>199501</v>
      </c>
      <c r="BQ335" s="1">
        <v>19400</v>
      </c>
      <c r="BR335" s="1">
        <v>1.38</v>
      </c>
      <c r="BS335" s="1" t="s">
        <v>8</v>
      </c>
      <c r="BV335" s="1" t="s">
        <v>800</v>
      </c>
      <c r="BW335" s="1">
        <v>2622</v>
      </c>
      <c r="BX335" s="6" t="s">
        <v>466</v>
      </c>
    </row>
    <row r="336" spans="1:76">
      <c r="A336" s="1">
        <v>20160608</v>
      </c>
      <c r="B336" s="1">
        <v>232807917</v>
      </c>
      <c r="D336" s="1">
        <v>199502</v>
      </c>
      <c r="E336" s="1">
        <v>1055052000</v>
      </c>
      <c r="V336" s="1">
        <v>199501</v>
      </c>
      <c r="W336" s="1">
        <v>18200</v>
      </c>
      <c r="X336" s="1">
        <v>91.94</v>
      </c>
      <c r="Y336" s="1" t="s">
        <v>9</v>
      </c>
      <c r="AA336" s="1">
        <v>199501</v>
      </c>
      <c r="AB336" s="1">
        <v>18201</v>
      </c>
      <c r="AC336" s="1">
        <v>7.24</v>
      </c>
      <c r="AD336" s="1" t="s">
        <v>8</v>
      </c>
      <c r="AF336" s="1">
        <v>199501</v>
      </c>
      <c r="AG336" s="1">
        <v>18000</v>
      </c>
      <c r="AH336" s="1">
        <v>78.62</v>
      </c>
      <c r="AI336" s="1" t="s">
        <v>9</v>
      </c>
      <c r="AK336" s="1">
        <v>199501</v>
      </c>
      <c r="AL336" s="1">
        <v>18100</v>
      </c>
      <c r="AM336" s="1">
        <v>5.23</v>
      </c>
      <c r="AN336" s="1" t="s">
        <v>8</v>
      </c>
      <c r="AP336" s="1">
        <v>199412</v>
      </c>
      <c r="AQ336" s="1">
        <v>12300</v>
      </c>
      <c r="AR336" s="1">
        <v>12.23</v>
      </c>
      <c r="AS336" s="1" t="s">
        <v>8</v>
      </c>
      <c r="AU336" s="1">
        <v>199412</v>
      </c>
      <c r="AV336" s="1">
        <v>12500</v>
      </c>
      <c r="AW336" s="1">
        <v>15.07</v>
      </c>
      <c r="AX336" s="1" t="s">
        <v>8</v>
      </c>
      <c r="AZ336" s="1">
        <v>199412</v>
      </c>
      <c r="BA336" s="1">
        <v>12201</v>
      </c>
      <c r="BB336" s="1">
        <v>30138</v>
      </c>
      <c r="BC336" s="1" t="s">
        <v>224</v>
      </c>
      <c r="BE336" s="1">
        <v>199412</v>
      </c>
      <c r="BF336" s="1">
        <v>12401</v>
      </c>
      <c r="BG336" s="1">
        <v>115467</v>
      </c>
      <c r="BH336" s="1" t="s">
        <v>224</v>
      </c>
      <c r="BK336" s="1">
        <v>199502</v>
      </c>
      <c r="BL336" s="1">
        <v>16600</v>
      </c>
      <c r="BM336" s="1">
        <v>5.8</v>
      </c>
      <c r="BN336" s="1" t="s">
        <v>8</v>
      </c>
      <c r="BP336" s="1">
        <v>199412</v>
      </c>
      <c r="BQ336" s="1">
        <v>19400</v>
      </c>
      <c r="BR336" s="1">
        <v>1.41</v>
      </c>
      <c r="BS336" s="1" t="s">
        <v>8</v>
      </c>
      <c r="BV336" s="1" t="s">
        <v>801</v>
      </c>
      <c r="BW336" s="1">
        <v>2700</v>
      </c>
      <c r="BX336" s="6" t="s">
        <v>466</v>
      </c>
    </row>
    <row r="337" spans="1:76">
      <c r="A337" s="1">
        <v>20160604</v>
      </c>
      <c r="B337" s="1">
        <v>448121375</v>
      </c>
      <c r="D337" s="1">
        <v>199501</v>
      </c>
      <c r="E337" s="1">
        <v>1032839000</v>
      </c>
      <c r="V337" s="1">
        <v>199412</v>
      </c>
      <c r="W337" s="1">
        <v>18200</v>
      </c>
      <c r="X337" s="1">
        <v>90.69</v>
      </c>
      <c r="Y337" s="1" t="s">
        <v>9</v>
      </c>
      <c r="AA337" s="1">
        <v>199412</v>
      </c>
      <c r="AB337" s="1">
        <v>18201</v>
      </c>
      <c r="AC337" s="1">
        <v>5.47</v>
      </c>
      <c r="AD337" s="1" t="s">
        <v>8</v>
      </c>
      <c r="AF337" s="1">
        <v>199412</v>
      </c>
      <c r="AG337" s="1">
        <v>18000</v>
      </c>
      <c r="AH337" s="1">
        <v>77.03</v>
      </c>
      <c r="AI337" s="1" t="s">
        <v>9</v>
      </c>
      <c r="AK337" s="1">
        <v>199412</v>
      </c>
      <c r="AL337" s="1">
        <v>18100</v>
      </c>
      <c r="AM337" s="1">
        <v>2.65</v>
      </c>
      <c r="AN337" s="1" t="s">
        <v>8</v>
      </c>
      <c r="AP337" s="1">
        <v>199411</v>
      </c>
      <c r="AQ337" s="1">
        <v>12300</v>
      </c>
      <c r="AR337" s="1">
        <v>15.93</v>
      </c>
      <c r="AS337" s="1" t="s">
        <v>8</v>
      </c>
      <c r="AU337" s="1">
        <v>199411</v>
      </c>
      <c r="AV337" s="1">
        <v>12500</v>
      </c>
      <c r="AW337" s="1">
        <v>15.7</v>
      </c>
      <c r="AX337" s="1" t="s">
        <v>8</v>
      </c>
      <c r="AZ337" s="1">
        <v>199411</v>
      </c>
      <c r="BA337" s="1">
        <v>12201</v>
      </c>
      <c r="BB337" s="1">
        <v>29345</v>
      </c>
      <c r="BC337" s="1" t="s">
        <v>224</v>
      </c>
      <c r="BE337" s="1">
        <v>199411</v>
      </c>
      <c r="BF337" s="1">
        <v>12401</v>
      </c>
      <c r="BG337" s="1">
        <v>114107</v>
      </c>
      <c r="BH337" s="1" t="s">
        <v>224</v>
      </c>
      <c r="BK337" s="1">
        <v>199501</v>
      </c>
      <c r="BL337" s="1">
        <v>16600</v>
      </c>
      <c r="BM337" s="1">
        <v>5.5</v>
      </c>
      <c r="BN337" s="1" t="s">
        <v>8</v>
      </c>
      <c r="BP337" s="1">
        <v>199411</v>
      </c>
      <c r="BQ337" s="1">
        <v>19400</v>
      </c>
      <c r="BR337" s="1">
        <v>1.48</v>
      </c>
      <c r="BS337" s="1" t="s">
        <v>8</v>
      </c>
      <c r="BV337" s="1" t="s">
        <v>802</v>
      </c>
      <c r="BW337" s="1">
        <v>3308</v>
      </c>
      <c r="BX337" s="6" t="s">
        <v>466</v>
      </c>
    </row>
    <row r="338" spans="1:76">
      <c r="A338" s="1">
        <v>20160527</v>
      </c>
      <c r="B338" s="1">
        <v>369757867</v>
      </c>
      <c r="D338" s="1">
        <v>199412</v>
      </c>
      <c r="E338" s="1">
        <v>2111272000</v>
      </c>
      <c r="V338" s="1">
        <v>199411</v>
      </c>
      <c r="W338" s="1">
        <v>18200</v>
      </c>
      <c r="X338" s="1">
        <v>89.77</v>
      </c>
      <c r="Y338" s="1" t="s">
        <v>9</v>
      </c>
      <c r="AA338" s="1">
        <v>199411</v>
      </c>
      <c r="AB338" s="1">
        <v>18201</v>
      </c>
      <c r="AC338" s="1">
        <v>4.17</v>
      </c>
      <c r="AD338" s="1" t="s">
        <v>8</v>
      </c>
      <c r="AF338" s="1">
        <v>199411</v>
      </c>
      <c r="AG338" s="1">
        <v>18000</v>
      </c>
      <c r="AH338" s="1">
        <v>77.31</v>
      </c>
      <c r="AI338" s="1" t="s">
        <v>9</v>
      </c>
      <c r="AK338" s="1">
        <v>199411</v>
      </c>
      <c r="AL338" s="1">
        <v>18100</v>
      </c>
      <c r="AM338" s="1">
        <v>3.88</v>
      </c>
      <c r="AN338" s="1" t="s">
        <v>8</v>
      </c>
      <c r="AP338" s="1">
        <v>199410</v>
      </c>
      <c r="AQ338" s="1">
        <v>12300</v>
      </c>
      <c r="AR338" s="1">
        <v>18.170000000000002</v>
      </c>
      <c r="AS338" s="1" t="s">
        <v>8</v>
      </c>
      <c r="AU338" s="1">
        <v>199410</v>
      </c>
      <c r="AV338" s="1">
        <v>12500</v>
      </c>
      <c r="AW338" s="1">
        <v>16.100000000000001</v>
      </c>
      <c r="AX338" s="1" t="s">
        <v>8</v>
      </c>
      <c r="AZ338" s="1">
        <v>199410</v>
      </c>
      <c r="BA338" s="1">
        <v>12201</v>
      </c>
      <c r="BB338" s="1">
        <v>29437</v>
      </c>
      <c r="BC338" s="1" t="s">
        <v>224</v>
      </c>
      <c r="BE338" s="1">
        <v>199410</v>
      </c>
      <c r="BF338" s="1">
        <v>12401</v>
      </c>
      <c r="BG338" s="1">
        <v>113253</v>
      </c>
      <c r="BH338" s="1" t="s">
        <v>224</v>
      </c>
      <c r="BK338" s="1">
        <v>199412</v>
      </c>
      <c r="BL338" s="1">
        <v>16600</v>
      </c>
      <c r="BM338" s="1">
        <v>5.5</v>
      </c>
      <c r="BN338" s="1" t="s">
        <v>8</v>
      </c>
      <c r="BP338" s="1">
        <v>199410</v>
      </c>
      <c r="BQ338" s="1">
        <v>19400</v>
      </c>
      <c r="BR338" s="1">
        <v>1.62</v>
      </c>
      <c r="BS338" s="1" t="s">
        <v>8</v>
      </c>
      <c r="BV338" s="1" t="s">
        <v>803</v>
      </c>
      <c r="BW338" s="1">
        <v>3362</v>
      </c>
      <c r="BX338" s="6" t="s">
        <v>466</v>
      </c>
    </row>
    <row r="339" spans="1:76">
      <c r="A339" s="1">
        <v>20160520</v>
      </c>
      <c r="B339" s="1">
        <v>315428771</v>
      </c>
      <c r="D339" s="1">
        <v>199411</v>
      </c>
      <c r="E339" s="1">
        <v>867480000</v>
      </c>
      <c r="V339" s="1">
        <v>199410</v>
      </c>
      <c r="W339" s="1">
        <v>18200</v>
      </c>
      <c r="X339" s="1">
        <v>89.23</v>
      </c>
      <c r="Y339" s="1" t="s">
        <v>9</v>
      </c>
      <c r="AA339" s="1">
        <v>199410</v>
      </c>
      <c r="AB339" s="1">
        <v>18201</v>
      </c>
      <c r="AC339" s="1">
        <v>3.22</v>
      </c>
      <c r="AD339" s="1" t="s">
        <v>8</v>
      </c>
      <c r="AF339" s="1">
        <v>199410</v>
      </c>
      <c r="AG339" s="1">
        <v>18000</v>
      </c>
      <c r="AH339" s="1">
        <v>78.02</v>
      </c>
      <c r="AI339" s="1" t="s">
        <v>9</v>
      </c>
      <c r="AK339" s="1">
        <v>199410</v>
      </c>
      <c r="AL339" s="1">
        <v>18100</v>
      </c>
      <c r="AM339" s="1">
        <v>5.0599999999999996</v>
      </c>
      <c r="AN339" s="1" t="s">
        <v>8</v>
      </c>
      <c r="AP339" s="1">
        <v>199409</v>
      </c>
      <c r="AQ339" s="1">
        <v>12300</v>
      </c>
      <c r="AR339" s="1">
        <v>17.46</v>
      </c>
      <c r="AS339" s="1" t="s">
        <v>8</v>
      </c>
      <c r="AU339" s="1">
        <v>199409</v>
      </c>
      <c r="AV339" s="1">
        <v>12500</v>
      </c>
      <c r="AW339" s="1">
        <v>14.75</v>
      </c>
      <c r="AX339" s="1" t="s">
        <v>8</v>
      </c>
      <c r="AZ339" s="1">
        <v>199409</v>
      </c>
      <c r="BA339" s="1">
        <v>12201</v>
      </c>
      <c r="BB339" s="1">
        <v>29347</v>
      </c>
      <c r="BC339" s="1" t="s">
        <v>224</v>
      </c>
      <c r="BE339" s="1">
        <v>199409</v>
      </c>
      <c r="BF339" s="1">
        <v>12401</v>
      </c>
      <c r="BG339" s="1">
        <v>111406</v>
      </c>
      <c r="BH339" s="1" t="s">
        <v>224</v>
      </c>
      <c r="BK339" s="1">
        <v>199411</v>
      </c>
      <c r="BL339" s="1">
        <v>16600</v>
      </c>
      <c r="BM339" s="1">
        <v>5.5</v>
      </c>
      <c r="BN339" s="1" t="s">
        <v>8</v>
      </c>
      <c r="BP339" s="1">
        <v>199409</v>
      </c>
      <c r="BQ339" s="1">
        <v>19400</v>
      </c>
      <c r="BR339" s="1">
        <v>1.65</v>
      </c>
      <c r="BS339" s="1" t="s">
        <v>8</v>
      </c>
      <c r="BV339" s="1" t="s">
        <v>804</v>
      </c>
      <c r="BW339" s="1">
        <v>3029</v>
      </c>
      <c r="BX339" s="6" t="s">
        <v>466</v>
      </c>
    </row>
    <row r="340" spans="1:76">
      <c r="A340" s="1">
        <v>20160513</v>
      </c>
      <c r="B340" s="1">
        <v>385280729</v>
      </c>
      <c r="D340" s="1">
        <v>199410</v>
      </c>
      <c r="E340" s="1">
        <v>1588271000</v>
      </c>
      <c r="V340" s="1">
        <v>199409</v>
      </c>
      <c r="W340" s="1">
        <v>18200</v>
      </c>
      <c r="X340" s="1">
        <v>89.03</v>
      </c>
      <c r="Y340" s="1" t="s">
        <v>9</v>
      </c>
      <c r="AA340" s="1">
        <v>199409</v>
      </c>
      <c r="AB340" s="1">
        <v>18201</v>
      </c>
      <c r="AC340" s="1">
        <v>2.2200000000000002</v>
      </c>
      <c r="AD340" s="1" t="s">
        <v>8</v>
      </c>
      <c r="AF340" s="1">
        <v>199409</v>
      </c>
      <c r="AG340" s="1">
        <v>18000</v>
      </c>
      <c r="AH340" s="1">
        <v>78.88</v>
      </c>
      <c r="AI340" s="1" t="s">
        <v>9</v>
      </c>
      <c r="AK340" s="1">
        <v>199409</v>
      </c>
      <c r="AL340" s="1">
        <v>18100</v>
      </c>
      <c r="AM340" s="1">
        <v>6.7</v>
      </c>
      <c r="AN340" s="1" t="s">
        <v>8</v>
      </c>
      <c r="AP340" s="1">
        <v>199408</v>
      </c>
      <c r="AQ340" s="1">
        <v>12300</v>
      </c>
      <c r="AR340" s="1">
        <v>20.29</v>
      </c>
      <c r="AS340" s="1" t="s">
        <v>8</v>
      </c>
      <c r="AU340" s="1">
        <v>199408</v>
      </c>
      <c r="AV340" s="1">
        <v>12500</v>
      </c>
      <c r="AW340" s="1">
        <v>16.39</v>
      </c>
      <c r="AX340" s="1" t="s">
        <v>8</v>
      </c>
      <c r="AZ340" s="1">
        <v>199408</v>
      </c>
      <c r="BA340" s="1">
        <v>12201</v>
      </c>
      <c r="BB340" s="1">
        <v>29432</v>
      </c>
      <c r="BC340" s="1" t="s">
        <v>224</v>
      </c>
      <c r="BE340" s="1">
        <v>199408</v>
      </c>
      <c r="BF340" s="1">
        <v>12401</v>
      </c>
      <c r="BG340" s="1">
        <v>110730</v>
      </c>
      <c r="BH340" s="1" t="s">
        <v>224</v>
      </c>
      <c r="BK340" s="1">
        <v>199410</v>
      </c>
      <c r="BL340" s="1">
        <v>16600</v>
      </c>
      <c r="BM340" s="1">
        <v>5.5</v>
      </c>
      <c r="BN340" s="1" t="s">
        <v>8</v>
      </c>
      <c r="BP340" s="1">
        <v>199408</v>
      </c>
      <c r="BQ340" s="1">
        <v>19400</v>
      </c>
      <c r="BR340" s="1">
        <v>1.99</v>
      </c>
      <c r="BS340" s="1" t="s">
        <v>8</v>
      </c>
      <c r="BV340" s="1" t="s">
        <v>805</v>
      </c>
      <c r="BW340" s="1">
        <v>2954</v>
      </c>
      <c r="BX340" s="6" t="s">
        <v>466</v>
      </c>
    </row>
    <row r="341" spans="1:76">
      <c r="A341" s="1">
        <v>20160506</v>
      </c>
      <c r="B341" s="1">
        <v>321301273</v>
      </c>
      <c r="D341" s="1">
        <v>199409</v>
      </c>
      <c r="E341" s="1">
        <v>1511540000</v>
      </c>
      <c r="V341" s="1">
        <v>199408</v>
      </c>
      <c r="W341" s="1">
        <v>18200</v>
      </c>
      <c r="X341" s="1">
        <v>89.02</v>
      </c>
      <c r="Y341" s="1" t="s">
        <v>9</v>
      </c>
      <c r="AA341" s="1">
        <v>199408</v>
      </c>
      <c r="AB341" s="1">
        <v>18201</v>
      </c>
      <c r="AC341" s="1">
        <v>1.35</v>
      </c>
      <c r="AD341" s="1" t="s">
        <v>8</v>
      </c>
      <c r="AF341" s="1">
        <v>199408</v>
      </c>
      <c r="AG341" s="1">
        <v>18000</v>
      </c>
      <c r="AH341" s="1">
        <v>78.64</v>
      </c>
      <c r="AI341" s="1" t="s">
        <v>9</v>
      </c>
      <c r="AK341" s="1">
        <v>199408</v>
      </c>
      <c r="AL341" s="1">
        <v>18100</v>
      </c>
      <c r="AM341" s="1">
        <v>7.05</v>
      </c>
      <c r="AN341" s="1" t="s">
        <v>8</v>
      </c>
      <c r="AP341" s="1">
        <v>199407</v>
      </c>
      <c r="AQ341" s="1">
        <v>12300</v>
      </c>
      <c r="AR341" s="1">
        <v>21.38</v>
      </c>
      <c r="AS341" s="1" t="s">
        <v>8</v>
      </c>
      <c r="AU341" s="1">
        <v>199407</v>
      </c>
      <c r="AV341" s="1">
        <v>12500</v>
      </c>
      <c r="AW341" s="1">
        <v>17.100000000000001</v>
      </c>
      <c r="AX341" s="1" t="s">
        <v>8</v>
      </c>
      <c r="AZ341" s="1">
        <v>199407</v>
      </c>
      <c r="BA341" s="1">
        <v>12201</v>
      </c>
      <c r="BB341" s="1">
        <v>29691</v>
      </c>
      <c r="BC341" s="1" t="s">
        <v>224</v>
      </c>
      <c r="BE341" s="1">
        <v>199407</v>
      </c>
      <c r="BF341" s="1">
        <v>12401</v>
      </c>
      <c r="BG341" s="1">
        <v>110243</v>
      </c>
      <c r="BH341" s="1" t="s">
        <v>224</v>
      </c>
      <c r="BK341" s="1">
        <v>199409</v>
      </c>
      <c r="BL341" s="1">
        <v>16600</v>
      </c>
      <c r="BM341" s="1">
        <v>5.5</v>
      </c>
      <c r="BN341" s="1" t="s">
        <v>8</v>
      </c>
      <c r="BP341" s="1">
        <v>199407</v>
      </c>
      <c r="BQ341" s="1">
        <v>19400</v>
      </c>
      <c r="BR341" s="1">
        <v>1.85</v>
      </c>
      <c r="BS341" s="1" t="s">
        <v>8</v>
      </c>
      <c r="BV341" s="1" t="s">
        <v>806</v>
      </c>
      <c r="BW341" s="1">
        <v>2970</v>
      </c>
      <c r="BX341" s="6" t="s">
        <v>466</v>
      </c>
    </row>
    <row r="342" spans="1:76">
      <c r="A342" s="1">
        <v>20160429</v>
      </c>
      <c r="B342" s="1">
        <v>341920337</v>
      </c>
      <c r="D342" s="1">
        <v>199408</v>
      </c>
      <c r="E342" s="1">
        <v>2439069000</v>
      </c>
      <c r="V342" s="1">
        <v>199407</v>
      </c>
      <c r="W342" s="1">
        <v>18200</v>
      </c>
      <c r="X342" s="1">
        <v>88.78</v>
      </c>
      <c r="Y342" s="1" t="s">
        <v>9</v>
      </c>
      <c r="AA342" s="1">
        <v>199407</v>
      </c>
      <c r="AB342" s="1">
        <v>18201</v>
      </c>
      <c r="AC342" s="1">
        <v>1.67</v>
      </c>
      <c r="AD342" s="1" t="s">
        <v>8</v>
      </c>
      <c r="AF342" s="1">
        <v>199407</v>
      </c>
      <c r="AG342" s="1">
        <v>18000</v>
      </c>
      <c r="AH342" s="1">
        <v>76.83</v>
      </c>
      <c r="AI342" s="1" t="s">
        <v>9</v>
      </c>
      <c r="AK342" s="1">
        <v>199407</v>
      </c>
      <c r="AL342" s="1">
        <v>18100</v>
      </c>
      <c r="AM342" s="1">
        <v>4.1500000000000004</v>
      </c>
      <c r="AN342" s="1" t="s">
        <v>8</v>
      </c>
      <c r="AP342" s="1">
        <v>199406</v>
      </c>
      <c r="AQ342" s="1">
        <v>12300</v>
      </c>
      <c r="AR342" s="1">
        <v>17.82</v>
      </c>
      <c r="AS342" s="1" t="s">
        <v>8</v>
      </c>
      <c r="AU342" s="1">
        <v>199406</v>
      </c>
      <c r="AV342" s="1">
        <v>12500</v>
      </c>
      <c r="AW342" s="1">
        <v>16.670000000000002</v>
      </c>
      <c r="AX342" s="1" t="s">
        <v>8</v>
      </c>
      <c r="AZ342" s="1">
        <v>199406</v>
      </c>
      <c r="BA342" s="1">
        <v>12201</v>
      </c>
      <c r="BB342" s="1">
        <v>28773</v>
      </c>
      <c r="BC342" s="1" t="s">
        <v>224</v>
      </c>
      <c r="BE342" s="1">
        <v>199406</v>
      </c>
      <c r="BF342" s="1">
        <v>12401</v>
      </c>
      <c r="BG342" s="1">
        <v>108503</v>
      </c>
      <c r="BH342" s="1" t="s">
        <v>224</v>
      </c>
      <c r="BK342" s="1">
        <v>199408</v>
      </c>
      <c r="BL342" s="1">
        <v>16600</v>
      </c>
      <c r="BM342" s="1">
        <v>5.5</v>
      </c>
      <c r="BN342" s="1" t="s">
        <v>8</v>
      </c>
      <c r="BP342" s="1">
        <v>199406</v>
      </c>
      <c r="BQ342" s="1">
        <v>19400</v>
      </c>
      <c r="BR342" s="1">
        <v>1.53</v>
      </c>
      <c r="BS342" s="1" t="s">
        <v>8</v>
      </c>
      <c r="BV342" s="1" t="s">
        <v>807</v>
      </c>
      <c r="BW342" s="1">
        <v>3434</v>
      </c>
      <c r="BX342" s="6" t="s">
        <v>466</v>
      </c>
    </row>
    <row r="343" spans="1:76">
      <c r="A343" s="1">
        <v>20160422</v>
      </c>
      <c r="B343" s="1">
        <v>398239691</v>
      </c>
      <c r="D343" s="1">
        <v>199407</v>
      </c>
      <c r="E343" s="1">
        <v>2213714000</v>
      </c>
      <c r="V343" s="1">
        <v>199406</v>
      </c>
      <c r="W343" s="1">
        <v>18200</v>
      </c>
      <c r="X343" s="1">
        <v>88.63</v>
      </c>
      <c r="Y343" s="1" t="s">
        <v>9</v>
      </c>
      <c r="AA343" s="1">
        <v>199406</v>
      </c>
      <c r="AB343" s="1">
        <v>18201</v>
      </c>
      <c r="AC343" s="1">
        <v>1.6</v>
      </c>
      <c r="AD343" s="1" t="s">
        <v>8</v>
      </c>
      <c r="AF343" s="1">
        <v>199406</v>
      </c>
      <c r="AG343" s="1">
        <v>18000</v>
      </c>
      <c r="AH343" s="1">
        <v>76.67</v>
      </c>
      <c r="AI343" s="1" t="s">
        <v>9</v>
      </c>
      <c r="AK343" s="1">
        <v>199406</v>
      </c>
      <c r="AL343" s="1">
        <v>18100</v>
      </c>
      <c r="AM343" s="1">
        <v>2.13</v>
      </c>
      <c r="AN343" s="1" t="s">
        <v>8</v>
      </c>
      <c r="AP343" s="1">
        <v>199405</v>
      </c>
      <c r="AQ343" s="1">
        <v>12300</v>
      </c>
      <c r="AR343" s="1">
        <v>17.600000000000001</v>
      </c>
      <c r="AS343" s="1" t="s">
        <v>8</v>
      </c>
      <c r="AU343" s="1">
        <v>199405</v>
      </c>
      <c r="AV343" s="1">
        <v>12500</v>
      </c>
      <c r="AW343" s="1">
        <v>17.53</v>
      </c>
      <c r="AX343" s="1" t="s">
        <v>8</v>
      </c>
      <c r="AZ343" s="1">
        <v>199405</v>
      </c>
      <c r="BA343" s="1">
        <v>12201</v>
      </c>
      <c r="BB343" s="1">
        <v>28170</v>
      </c>
      <c r="BC343" s="1" t="s">
        <v>224</v>
      </c>
      <c r="BE343" s="1">
        <v>199405</v>
      </c>
      <c r="BF343" s="1">
        <v>12401</v>
      </c>
      <c r="BG343" s="1">
        <v>107206</v>
      </c>
      <c r="BH343" s="1" t="s">
        <v>224</v>
      </c>
      <c r="BK343" s="1">
        <v>199407</v>
      </c>
      <c r="BL343" s="1">
        <v>16600</v>
      </c>
      <c r="BM343" s="1">
        <v>5.5</v>
      </c>
      <c r="BN343" s="1" t="s">
        <v>8</v>
      </c>
      <c r="BP343" s="1">
        <v>199405</v>
      </c>
      <c r="BQ343" s="1">
        <v>19400</v>
      </c>
      <c r="BR343" s="1">
        <v>1.43</v>
      </c>
      <c r="BS343" s="1" t="s">
        <v>8</v>
      </c>
      <c r="BV343" s="1" t="s">
        <v>808</v>
      </c>
      <c r="BW343" s="1">
        <v>2457</v>
      </c>
      <c r="BX343" s="6" t="s">
        <v>466</v>
      </c>
    </row>
    <row r="344" spans="1:76">
      <c r="A344" s="1">
        <v>20160415</v>
      </c>
      <c r="B344" s="1">
        <v>406955080</v>
      </c>
      <c r="D344" s="1">
        <v>199406</v>
      </c>
      <c r="E344" s="1">
        <v>1409705000</v>
      </c>
      <c r="V344" s="1">
        <v>199405</v>
      </c>
      <c r="W344" s="1">
        <v>18200</v>
      </c>
      <c r="X344" s="1">
        <v>87.88</v>
      </c>
      <c r="Y344" s="1" t="s">
        <v>9</v>
      </c>
      <c r="AA344" s="1">
        <v>199405</v>
      </c>
      <c r="AB344" s="1">
        <v>18201</v>
      </c>
      <c r="AC344" s="1">
        <v>2.17</v>
      </c>
      <c r="AD344" s="1" t="s">
        <v>8</v>
      </c>
      <c r="AF344" s="1">
        <v>199405</v>
      </c>
      <c r="AG344" s="1">
        <v>18000</v>
      </c>
      <c r="AH344" s="1">
        <v>76.86</v>
      </c>
      <c r="AI344" s="1" t="s">
        <v>9</v>
      </c>
      <c r="AK344" s="1">
        <v>199405</v>
      </c>
      <c r="AL344" s="1">
        <v>18100</v>
      </c>
      <c r="AM344" s="1">
        <v>4.37</v>
      </c>
      <c r="AN344" s="1" t="s">
        <v>8</v>
      </c>
      <c r="AP344" s="1">
        <v>199404</v>
      </c>
      <c r="AQ344" s="1">
        <v>12300</v>
      </c>
      <c r="AR344" s="1">
        <v>16.47</v>
      </c>
      <c r="AS344" s="1" t="s">
        <v>8</v>
      </c>
      <c r="AU344" s="1">
        <v>199404</v>
      </c>
      <c r="AV344" s="1">
        <v>12500</v>
      </c>
      <c r="AW344" s="1">
        <v>17.16</v>
      </c>
      <c r="AX344" s="1" t="s">
        <v>8</v>
      </c>
      <c r="AZ344" s="1">
        <v>199404</v>
      </c>
      <c r="BA344" s="1">
        <v>12201</v>
      </c>
      <c r="BB344" s="1">
        <v>27863</v>
      </c>
      <c r="BC344" s="1" t="s">
        <v>224</v>
      </c>
      <c r="BE344" s="1">
        <v>199404</v>
      </c>
      <c r="BF344" s="1">
        <v>12401</v>
      </c>
      <c r="BG344" s="1">
        <v>106217</v>
      </c>
      <c r="BH344" s="1" t="s">
        <v>224</v>
      </c>
      <c r="BK344" s="1">
        <v>199406</v>
      </c>
      <c r="BL344" s="1">
        <v>16600</v>
      </c>
      <c r="BM344" s="1">
        <v>5.5</v>
      </c>
      <c r="BN344" s="1" t="s">
        <v>8</v>
      </c>
      <c r="BP344" s="1">
        <v>199404</v>
      </c>
      <c r="BQ344" s="1">
        <v>19400</v>
      </c>
      <c r="BR344" s="1">
        <v>1.38</v>
      </c>
      <c r="BS344" s="1" t="s">
        <v>8</v>
      </c>
      <c r="BV344" s="1" t="s">
        <v>809</v>
      </c>
      <c r="BW344" s="1">
        <v>2690</v>
      </c>
      <c r="BX344" s="6" t="s">
        <v>466</v>
      </c>
    </row>
    <row r="345" spans="1:76">
      <c r="A345" s="1">
        <v>20160408</v>
      </c>
      <c r="B345" s="1">
        <v>263576306</v>
      </c>
      <c r="D345" s="1">
        <v>199405</v>
      </c>
      <c r="E345" s="1">
        <v>1479792000</v>
      </c>
      <c r="V345" s="1">
        <v>199404</v>
      </c>
      <c r="W345" s="1">
        <v>18200</v>
      </c>
      <c r="X345" s="1">
        <v>86.79</v>
      </c>
      <c r="Y345" s="1" t="s">
        <v>9</v>
      </c>
      <c r="AA345" s="1">
        <v>199404</v>
      </c>
      <c r="AB345" s="1">
        <v>18201</v>
      </c>
      <c r="AC345" s="1">
        <v>0.71</v>
      </c>
      <c r="AD345" s="1" t="s">
        <v>8</v>
      </c>
      <c r="AF345" s="1">
        <v>199404</v>
      </c>
      <c r="AG345" s="1">
        <v>18000</v>
      </c>
      <c r="AH345" s="1">
        <v>76.16</v>
      </c>
      <c r="AI345" s="1" t="s">
        <v>9</v>
      </c>
      <c r="AK345" s="1">
        <v>199404</v>
      </c>
      <c r="AL345" s="1">
        <v>18100</v>
      </c>
      <c r="AM345" s="1">
        <v>3.07</v>
      </c>
      <c r="AN345" s="1" t="s">
        <v>8</v>
      </c>
      <c r="AP345" s="1">
        <v>199403</v>
      </c>
      <c r="AQ345" s="1">
        <v>12300</v>
      </c>
      <c r="AR345" s="1">
        <v>14.14</v>
      </c>
      <c r="AS345" s="1" t="s">
        <v>8</v>
      </c>
      <c r="AU345" s="1">
        <v>199403</v>
      </c>
      <c r="AV345" s="1">
        <v>12500</v>
      </c>
      <c r="AW345" s="1">
        <v>16.36</v>
      </c>
      <c r="AX345" s="1" t="s">
        <v>8</v>
      </c>
      <c r="AZ345" s="1">
        <v>199403</v>
      </c>
      <c r="BA345" s="1">
        <v>12201</v>
      </c>
      <c r="BB345" s="1">
        <v>28050</v>
      </c>
      <c r="BC345" s="1" t="s">
        <v>224</v>
      </c>
      <c r="BE345" s="1">
        <v>199403</v>
      </c>
      <c r="BF345" s="1">
        <v>12401</v>
      </c>
      <c r="BG345" s="1">
        <v>105564</v>
      </c>
      <c r="BH345" s="1" t="s">
        <v>224</v>
      </c>
      <c r="BK345" s="1">
        <v>199405</v>
      </c>
      <c r="BL345" s="1">
        <v>16600</v>
      </c>
      <c r="BM345" s="1">
        <v>5.5</v>
      </c>
      <c r="BN345" s="1" t="s">
        <v>8</v>
      </c>
      <c r="BP345" s="1">
        <v>199403</v>
      </c>
      <c r="BQ345" s="1">
        <v>19400</v>
      </c>
      <c r="BR345" s="1">
        <v>1.52</v>
      </c>
      <c r="BS345" s="1" t="s">
        <v>8</v>
      </c>
      <c r="BV345" s="1" t="s">
        <v>810</v>
      </c>
      <c r="BW345" s="1">
        <v>3320</v>
      </c>
      <c r="BX345" s="6" t="s">
        <v>466</v>
      </c>
    </row>
    <row r="346" spans="1:76">
      <c r="A346" s="1">
        <v>20160401</v>
      </c>
      <c r="B346" s="1">
        <v>409527972</v>
      </c>
      <c r="D346" s="1">
        <v>199404</v>
      </c>
      <c r="E346" s="1">
        <v>1398581000</v>
      </c>
      <c r="V346" s="1">
        <v>199403</v>
      </c>
      <c r="W346" s="1">
        <v>18200</v>
      </c>
      <c r="X346" s="1">
        <v>86.14</v>
      </c>
      <c r="Y346" s="1" t="s">
        <v>9</v>
      </c>
      <c r="AA346" s="1">
        <v>199403</v>
      </c>
      <c r="AB346" s="1">
        <v>18201</v>
      </c>
      <c r="AC346" s="1">
        <v>0.42</v>
      </c>
      <c r="AD346" s="1" t="s">
        <v>8</v>
      </c>
      <c r="AF346" s="1">
        <v>199403</v>
      </c>
      <c r="AG346" s="1">
        <v>18000</v>
      </c>
      <c r="AH346" s="1">
        <v>75.47</v>
      </c>
      <c r="AI346" s="1" t="s">
        <v>9</v>
      </c>
      <c r="AK346" s="1">
        <v>199403</v>
      </c>
      <c r="AL346" s="1">
        <v>18100</v>
      </c>
      <c r="AM346" s="1">
        <v>3.31</v>
      </c>
      <c r="AN346" s="1" t="s">
        <v>8</v>
      </c>
      <c r="AP346" s="1">
        <v>199402</v>
      </c>
      <c r="AQ346" s="1">
        <v>12300</v>
      </c>
      <c r="AR346" s="1">
        <v>16.079999999999998</v>
      </c>
      <c r="AS346" s="1" t="s">
        <v>8</v>
      </c>
      <c r="AU346" s="1">
        <v>199402</v>
      </c>
      <c r="AV346" s="1">
        <v>12500</v>
      </c>
      <c r="AW346" s="1">
        <v>15.93</v>
      </c>
      <c r="AX346" s="1" t="s">
        <v>8</v>
      </c>
      <c r="AZ346" s="1">
        <v>199402</v>
      </c>
      <c r="BA346" s="1">
        <v>12201</v>
      </c>
      <c r="BB346" s="1">
        <v>29318</v>
      </c>
      <c r="BC346" s="1" t="s">
        <v>224</v>
      </c>
      <c r="BE346" s="1">
        <v>199402</v>
      </c>
      <c r="BF346" s="1">
        <v>12401</v>
      </c>
      <c r="BG346" s="1">
        <v>105369</v>
      </c>
      <c r="BH346" s="1" t="s">
        <v>224</v>
      </c>
      <c r="BK346" s="1">
        <v>199404</v>
      </c>
      <c r="BL346" s="1">
        <v>16600</v>
      </c>
      <c r="BM346" s="1">
        <v>5.5</v>
      </c>
      <c r="BN346" s="1" t="s">
        <v>8</v>
      </c>
      <c r="BP346" s="1">
        <v>199402</v>
      </c>
      <c r="BQ346" s="1">
        <v>19400</v>
      </c>
      <c r="BR346" s="1">
        <v>1.66</v>
      </c>
      <c r="BS346" s="1" t="s">
        <v>8</v>
      </c>
      <c r="BV346" s="1" t="s">
        <v>811</v>
      </c>
      <c r="BW346" s="1">
        <v>1970</v>
      </c>
      <c r="BX346" s="6" t="s">
        <v>466</v>
      </c>
    </row>
    <row r="347" spans="1:76">
      <c r="A347" s="1">
        <v>20160325</v>
      </c>
      <c r="B347" s="1">
        <v>402513280</v>
      </c>
      <c r="D347" s="1">
        <v>199403</v>
      </c>
      <c r="E347" s="1">
        <v>1171732000</v>
      </c>
      <c r="V347" s="1">
        <v>199402</v>
      </c>
      <c r="W347" s="1">
        <v>18200</v>
      </c>
      <c r="X347" s="1">
        <v>85.87</v>
      </c>
      <c r="Y347" s="1" t="s">
        <v>9</v>
      </c>
      <c r="AA347" s="1">
        <v>199402</v>
      </c>
      <c r="AB347" s="1">
        <v>18201</v>
      </c>
      <c r="AC347" s="1">
        <v>1</v>
      </c>
      <c r="AD347" s="1" t="s">
        <v>8</v>
      </c>
      <c r="AF347" s="1">
        <v>199402</v>
      </c>
      <c r="AG347" s="1">
        <v>18000</v>
      </c>
      <c r="AH347" s="1">
        <v>75.680000000000007</v>
      </c>
      <c r="AI347" s="1" t="s">
        <v>9</v>
      </c>
      <c r="AK347" s="1">
        <v>199402</v>
      </c>
      <c r="AL347" s="1">
        <v>18100</v>
      </c>
      <c r="AM347" s="1">
        <v>3.93</v>
      </c>
      <c r="AN347" s="1" t="s">
        <v>8</v>
      </c>
      <c r="AP347" s="1">
        <v>199401</v>
      </c>
      <c r="AQ347" s="1">
        <v>12300</v>
      </c>
      <c r="AR347" s="1">
        <v>14.7</v>
      </c>
      <c r="AS347" s="1" t="s">
        <v>8</v>
      </c>
      <c r="AU347" s="1">
        <v>199401</v>
      </c>
      <c r="AV347" s="1">
        <v>12500</v>
      </c>
      <c r="AW347" s="1">
        <v>15.39</v>
      </c>
      <c r="AX347" s="1" t="s">
        <v>8</v>
      </c>
      <c r="AZ347" s="1">
        <v>199401</v>
      </c>
      <c r="BA347" s="1">
        <v>12201</v>
      </c>
      <c r="BB347" s="1">
        <v>28139</v>
      </c>
      <c r="BC347" s="1" t="s">
        <v>224</v>
      </c>
      <c r="BE347" s="1">
        <v>199401</v>
      </c>
      <c r="BF347" s="1">
        <v>12401</v>
      </c>
      <c r="BG347" s="1">
        <v>103053</v>
      </c>
      <c r="BH347" s="1" t="s">
        <v>224</v>
      </c>
      <c r="BK347" s="1">
        <v>199403</v>
      </c>
      <c r="BL347" s="1">
        <v>16600</v>
      </c>
      <c r="BM347" s="1">
        <v>5.5</v>
      </c>
      <c r="BN347" s="1" t="s">
        <v>8</v>
      </c>
      <c r="BP347" s="1">
        <v>199401</v>
      </c>
      <c r="BQ347" s="1">
        <v>19400</v>
      </c>
      <c r="BR347" s="1">
        <v>1.2</v>
      </c>
      <c r="BS347" s="1" t="s">
        <v>8</v>
      </c>
      <c r="BV347" s="1" t="s">
        <v>812</v>
      </c>
      <c r="BW347" s="1">
        <v>3129</v>
      </c>
      <c r="BX347" s="6" t="s">
        <v>466</v>
      </c>
    </row>
    <row r="348" spans="1:76">
      <c r="A348" s="1">
        <v>20160318</v>
      </c>
      <c r="B348" s="1">
        <v>541544195</v>
      </c>
      <c r="D348" s="1">
        <v>199402</v>
      </c>
      <c r="E348" s="1">
        <v>1129523000</v>
      </c>
      <c r="V348" s="1">
        <v>199401</v>
      </c>
      <c r="W348" s="1">
        <v>18200</v>
      </c>
      <c r="X348" s="1">
        <v>85.73</v>
      </c>
      <c r="Y348" s="1" t="s">
        <v>9</v>
      </c>
      <c r="AA348" s="1">
        <v>199401</v>
      </c>
      <c r="AB348" s="1">
        <v>18201</v>
      </c>
      <c r="AC348" s="1">
        <v>2.0099999999999998</v>
      </c>
      <c r="AD348" s="1" t="s">
        <v>8</v>
      </c>
      <c r="AF348" s="1">
        <v>199401</v>
      </c>
      <c r="AG348" s="1">
        <v>18000</v>
      </c>
      <c r="AH348" s="1">
        <v>74.709999999999994</v>
      </c>
      <c r="AI348" s="1" t="s">
        <v>9</v>
      </c>
      <c r="AK348" s="1">
        <v>199401</v>
      </c>
      <c r="AL348" s="1">
        <v>18100</v>
      </c>
      <c r="AM348" s="1">
        <v>2.91</v>
      </c>
      <c r="AN348" s="1" t="s">
        <v>8</v>
      </c>
      <c r="AP348" s="1">
        <v>199312</v>
      </c>
      <c r="AQ348" s="1">
        <v>12300</v>
      </c>
      <c r="AR348" s="1">
        <v>15.31</v>
      </c>
      <c r="AS348" s="1" t="s">
        <v>8</v>
      </c>
      <c r="AU348" s="1">
        <v>199312</v>
      </c>
      <c r="AV348" s="1">
        <v>12500</v>
      </c>
      <c r="AW348" s="1">
        <v>15.39</v>
      </c>
      <c r="AX348" s="1" t="s">
        <v>8</v>
      </c>
      <c r="AZ348" s="1">
        <v>199312</v>
      </c>
      <c r="BA348" s="1">
        <v>12201</v>
      </c>
      <c r="BB348" s="1">
        <v>26493</v>
      </c>
      <c r="BC348" s="1" t="s">
        <v>224</v>
      </c>
      <c r="BE348" s="1">
        <v>199312</v>
      </c>
      <c r="BF348" s="1">
        <v>12401</v>
      </c>
      <c r="BG348" s="1">
        <v>100274</v>
      </c>
      <c r="BH348" s="1" t="s">
        <v>224</v>
      </c>
      <c r="BK348" s="1">
        <v>199402</v>
      </c>
      <c r="BL348" s="1">
        <v>16600</v>
      </c>
      <c r="BM348" s="1">
        <v>5.5</v>
      </c>
      <c r="BN348" s="1" t="s">
        <v>8</v>
      </c>
      <c r="BP348" s="1">
        <v>199312</v>
      </c>
      <c r="BQ348" s="1">
        <v>19400</v>
      </c>
      <c r="BR348" s="1">
        <v>1.24</v>
      </c>
      <c r="BS348" s="1" t="s">
        <v>8</v>
      </c>
      <c r="BV348" s="1" t="s">
        <v>813</v>
      </c>
      <c r="BW348" s="1">
        <v>3042</v>
      </c>
      <c r="BX348" s="6" t="s">
        <v>466</v>
      </c>
    </row>
    <row r="349" spans="1:76">
      <c r="A349" s="1">
        <v>20160311</v>
      </c>
      <c r="B349" s="1">
        <v>468976136</v>
      </c>
      <c r="D349" s="1">
        <v>199401</v>
      </c>
      <c r="E349" s="1">
        <v>2151206000</v>
      </c>
      <c r="V349" s="1">
        <v>199312</v>
      </c>
      <c r="W349" s="1">
        <v>18200</v>
      </c>
      <c r="X349" s="1">
        <v>85.99</v>
      </c>
      <c r="Y349" s="1" t="s">
        <v>9</v>
      </c>
      <c r="AA349" s="1">
        <v>199312</v>
      </c>
      <c r="AB349" s="1">
        <v>18201</v>
      </c>
      <c r="AC349" s="1">
        <v>2.2799999999999998</v>
      </c>
      <c r="AD349" s="1" t="s">
        <v>8</v>
      </c>
      <c r="AF349" s="1">
        <v>199312</v>
      </c>
      <c r="AG349" s="1">
        <v>18000</v>
      </c>
      <c r="AH349" s="1">
        <v>75.040000000000006</v>
      </c>
      <c r="AI349" s="1" t="s">
        <v>9</v>
      </c>
      <c r="AK349" s="1">
        <v>199312</v>
      </c>
      <c r="AL349" s="1">
        <v>18100</v>
      </c>
      <c r="AM349" s="1">
        <v>4.63</v>
      </c>
      <c r="AN349" s="1" t="s">
        <v>8</v>
      </c>
      <c r="AP349" s="1">
        <v>199311</v>
      </c>
      <c r="AQ349" s="1">
        <v>12300</v>
      </c>
      <c r="AR349" s="1">
        <v>12.21</v>
      </c>
      <c r="AS349" s="1" t="s">
        <v>8</v>
      </c>
      <c r="AU349" s="1">
        <v>199311</v>
      </c>
      <c r="AV349" s="1">
        <v>12500</v>
      </c>
      <c r="AW349" s="1">
        <v>15</v>
      </c>
      <c r="AX349" s="1" t="s">
        <v>8</v>
      </c>
      <c r="AZ349" s="1">
        <v>199311</v>
      </c>
      <c r="BA349" s="1">
        <v>12201</v>
      </c>
      <c r="BB349" s="1">
        <v>25317</v>
      </c>
      <c r="BC349" s="1" t="s">
        <v>224</v>
      </c>
      <c r="BE349" s="1">
        <v>199311</v>
      </c>
      <c r="BF349" s="1">
        <v>12401</v>
      </c>
      <c r="BG349" s="1">
        <v>98724</v>
      </c>
      <c r="BH349" s="1" t="s">
        <v>224</v>
      </c>
      <c r="BK349" s="1">
        <v>199401</v>
      </c>
      <c r="BL349" s="1">
        <v>16600</v>
      </c>
      <c r="BM349" s="1">
        <v>5.5</v>
      </c>
      <c r="BN349" s="1" t="s">
        <v>8</v>
      </c>
      <c r="BP349" s="1">
        <v>199311</v>
      </c>
      <c r="BQ349" s="1">
        <v>19400</v>
      </c>
      <c r="BR349" s="1">
        <v>1.39</v>
      </c>
      <c r="BS349" s="1" t="s">
        <v>8</v>
      </c>
      <c r="BV349" s="1" t="s">
        <v>814</v>
      </c>
      <c r="BW349" s="1">
        <v>3215</v>
      </c>
      <c r="BX349" s="6" t="s">
        <v>466</v>
      </c>
    </row>
    <row r="350" spans="1:76">
      <c r="A350" s="1">
        <v>20160304</v>
      </c>
      <c r="B350" s="1">
        <v>391214729</v>
      </c>
      <c r="D350" s="1">
        <v>199312</v>
      </c>
      <c r="E350" s="1">
        <v>2042738000</v>
      </c>
      <c r="V350" s="1">
        <v>199311</v>
      </c>
      <c r="W350" s="1">
        <v>18200</v>
      </c>
      <c r="X350" s="1">
        <v>86.18</v>
      </c>
      <c r="Y350" s="1" t="s">
        <v>9</v>
      </c>
      <c r="AA350" s="1">
        <v>199311</v>
      </c>
      <c r="AB350" s="1">
        <v>18201</v>
      </c>
      <c r="AC350" s="1">
        <v>2.33</v>
      </c>
      <c r="AD350" s="1" t="s">
        <v>8</v>
      </c>
      <c r="AF350" s="1">
        <v>199311</v>
      </c>
      <c r="AG350" s="1">
        <v>18000</v>
      </c>
      <c r="AH350" s="1">
        <v>74.42</v>
      </c>
      <c r="AI350" s="1" t="s">
        <v>9</v>
      </c>
      <c r="AK350" s="1">
        <v>199311</v>
      </c>
      <c r="AL350" s="1">
        <v>18100</v>
      </c>
      <c r="AM350" s="1">
        <v>3.09</v>
      </c>
      <c r="AN350" s="1" t="s">
        <v>8</v>
      </c>
      <c r="AP350" s="1">
        <v>199310</v>
      </c>
      <c r="AQ350" s="1">
        <v>12300</v>
      </c>
      <c r="AR350" s="1">
        <v>9.86</v>
      </c>
      <c r="AS350" s="1" t="s">
        <v>8</v>
      </c>
      <c r="AU350" s="1">
        <v>199310</v>
      </c>
      <c r="AV350" s="1">
        <v>12500</v>
      </c>
      <c r="AW350" s="1">
        <v>14.58</v>
      </c>
      <c r="AX350" s="1" t="s">
        <v>8</v>
      </c>
      <c r="AZ350" s="1">
        <v>199310</v>
      </c>
      <c r="BA350" s="1">
        <v>12201</v>
      </c>
      <c r="BB350" s="1">
        <v>24839</v>
      </c>
      <c r="BC350" s="1" t="s">
        <v>224</v>
      </c>
      <c r="BE350" s="1">
        <v>199310</v>
      </c>
      <c r="BF350" s="1">
        <v>12401</v>
      </c>
      <c r="BG350" s="1">
        <v>97656</v>
      </c>
      <c r="BH350" s="1" t="s">
        <v>224</v>
      </c>
      <c r="BK350" s="1">
        <v>199312</v>
      </c>
      <c r="BL350" s="1">
        <v>16600</v>
      </c>
      <c r="BM350" s="1">
        <v>5.5</v>
      </c>
      <c r="BN350" s="1" t="s">
        <v>8</v>
      </c>
      <c r="BP350" s="1">
        <v>199310</v>
      </c>
      <c r="BQ350" s="1">
        <v>19400</v>
      </c>
      <c r="BR350" s="1">
        <v>1.58</v>
      </c>
      <c r="BS350" s="1" t="s">
        <v>8</v>
      </c>
      <c r="BV350" s="1" t="s">
        <v>815</v>
      </c>
      <c r="BW350" s="1">
        <v>3237</v>
      </c>
      <c r="BX350" s="6" t="s">
        <v>466</v>
      </c>
    </row>
    <row r="351" spans="1:76">
      <c r="A351" s="1">
        <v>20160226</v>
      </c>
      <c r="B351" s="1">
        <v>398941155</v>
      </c>
      <c r="D351" s="1">
        <v>199311</v>
      </c>
      <c r="E351" s="1">
        <v>762695000</v>
      </c>
      <c r="V351" s="1">
        <v>199310</v>
      </c>
      <c r="W351" s="1">
        <v>18200</v>
      </c>
      <c r="X351" s="1">
        <v>86.45</v>
      </c>
      <c r="Y351" s="1" t="s">
        <v>9</v>
      </c>
      <c r="AA351" s="1">
        <v>199310</v>
      </c>
      <c r="AB351" s="1">
        <v>18201</v>
      </c>
      <c r="AC351" s="1">
        <v>2.34</v>
      </c>
      <c r="AD351" s="1" t="s">
        <v>8</v>
      </c>
      <c r="AF351" s="1">
        <v>199310</v>
      </c>
      <c r="AG351" s="1">
        <v>18000</v>
      </c>
      <c r="AH351" s="1">
        <v>74.260000000000005</v>
      </c>
      <c r="AI351" s="1" t="s">
        <v>9</v>
      </c>
      <c r="AK351" s="1">
        <v>199310</v>
      </c>
      <c r="AL351" s="1">
        <v>18100</v>
      </c>
      <c r="AM351" s="1">
        <v>1.23</v>
      </c>
      <c r="AN351" s="1" t="s">
        <v>8</v>
      </c>
      <c r="AP351" s="1">
        <v>199309</v>
      </c>
      <c r="AQ351" s="1">
        <v>12300</v>
      </c>
      <c r="AR351" s="1">
        <v>10.46</v>
      </c>
      <c r="AS351" s="1" t="s">
        <v>8</v>
      </c>
      <c r="AU351" s="1">
        <v>199309</v>
      </c>
      <c r="AV351" s="1">
        <v>12500</v>
      </c>
      <c r="AW351" s="1">
        <v>15.82</v>
      </c>
      <c r="AX351" s="1" t="s">
        <v>8</v>
      </c>
      <c r="AZ351" s="1">
        <v>199309</v>
      </c>
      <c r="BA351" s="1">
        <v>12201</v>
      </c>
      <c r="BB351" s="1">
        <v>24533</v>
      </c>
      <c r="BC351" s="1" t="s">
        <v>224</v>
      </c>
      <c r="BE351" s="1">
        <v>199309</v>
      </c>
      <c r="BF351" s="1">
        <v>12401</v>
      </c>
      <c r="BG351" s="1">
        <v>96469</v>
      </c>
      <c r="BH351" s="1" t="s">
        <v>224</v>
      </c>
      <c r="BK351" s="1">
        <v>199311</v>
      </c>
      <c r="BL351" s="1">
        <v>16600</v>
      </c>
      <c r="BM351" s="1">
        <v>5.5</v>
      </c>
      <c r="BN351" s="1" t="s">
        <v>8</v>
      </c>
      <c r="BP351" s="1">
        <v>199309</v>
      </c>
      <c r="BQ351" s="1">
        <v>19400</v>
      </c>
      <c r="BR351" s="1">
        <v>1.58</v>
      </c>
      <c r="BS351" s="1" t="s">
        <v>8</v>
      </c>
      <c r="BV351" s="1" t="s">
        <v>816</v>
      </c>
      <c r="BW351" s="1">
        <v>3815</v>
      </c>
      <c r="BX351" s="6" t="s">
        <v>466</v>
      </c>
    </row>
    <row r="352" spans="1:76">
      <c r="A352" s="1">
        <v>20160219</v>
      </c>
      <c r="B352" s="1">
        <v>439367490</v>
      </c>
      <c r="D352" s="1">
        <v>199310</v>
      </c>
      <c r="E352" s="1">
        <v>529532000</v>
      </c>
      <c r="V352" s="1">
        <v>199309</v>
      </c>
      <c r="W352" s="1">
        <v>18200</v>
      </c>
      <c r="X352" s="1">
        <v>87.1</v>
      </c>
      <c r="Y352" s="1" t="s">
        <v>9</v>
      </c>
      <c r="AA352" s="1">
        <v>199309</v>
      </c>
      <c r="AB352" s="1">
        <v>18201</v>
      </c>
      <c r="AC352" s="1">
        <v>2.77</v>
      </c>
      <c r="AD352" s="1" t="s">
        <v>8</v>
      </c>
      <c r="AF352" s="1">
        <v>199309</v>
      </c>
      <c r="AG352" s="1">
        <v>18000</v>
      </c>
      <c r="AH352" s="1">
        <v>73.930000000000007</v>
      </c>
      <c r="AI352" s="1" t="s">
        <v>9</v>
      </c>
      <c r="AK352" s="1">
        <v>199309</v>
      </c>
      <c r="AL352" s="1">
        <v>18100</v>
      </c>
      <c r="AM352" s="1">
        <v>0.74</v>
      </c>
      <c r="AN352" s="1" t="s">
        <v>8</v>
      </c>
      <c r="AP352" s="1">
        <v>199308</v>
      </c>
      <c r="AQ352" s="1">
        <v>12300</v>
      </c>
      <c r="AR352" s="1">
        <v>6.98</v>
      </c>
      <c r="AS352" s="1" t="s">
        <v>8</v>
      </c>
      <c r="AU352" s="1">
        <v>199308</v>
      </c>
      <c r="AV352" s="1">
        <v>12500</v>
      </c>
      <c r="AW352" s="1">
        <v>14.2</v>
      </c>
      <c r="AX352" s="1" t="s">
        <v>8</v>
      </c>
      <c r="AZ352" s="1">
        <v>199308</v>
      </c>
      <c r="BA352" s="1">
        <v>12201</v>
      </c>
      <c r="BB352" s="1">
        <v>24544</v>
      </c>
      <c r="BC352" s="1" t="s">
        <v>224</v>
      </c>
      <c r="BE352" s="1">
        <v>199308</v>
      </c>
      <c r="BF352" s="1">
        <v>12401</v>
      </c>
      <c r="BG352" s="1">
        <v>95069</v>
      </c>
      <c r="BH352" s="1" t="s">
        <v>224</v>
      </c>
      <c r="BK352" s="1">
        <v>199310</v>
      </c>
      <c r="BL352" s="1">
        <v>16600</v>
      </c>
      <c r="BM352" s="1">
        <v>5.63</v>
      </c>
      <c r="BN352" s="1" t="s">
        <v>8</v>
      </c>
      <c r="BP352" s="1">
        <v>199308</v>
      </c>
      <c r="BQ352" s="1">
        <v>19400</v>
      </c>
      <c r="BR352" s="1">
        <v>1.9</v>
      </c>
      <c r="BS352" s="1" t="s">
        <v>8</v>
      </c>
      <c r="BV352" s="1" t="s">
        <v>817</v>
      </c>
      <c r="BW352" s="1">
        <v>3722</v>
      </c>
      <c r="BX352" s="6" t="s">
        <v>466</v>
      </c>
    </row>
    <row r="353" spans="1:76">
      <c r="A353" s="1">
        <v>20160203</v>
      </c>
      <c r="B353" s="1">
        <v>237246373</v>
      </c>
      <c r="D353" s="1">
        <v>199309</v>
      </c>
      <c r="E353" s="1">
        <v>322353000</v>
      </c>
      <c r="V353" s="1">
        <v>199308</v>
      </c>
      <c r="W353" s="1">
        <v>18200</v>
      </c>
      <c r="X353" s="1">
        <v>87.83</v>
      </c>
      <c r="Y353" s="1" t="s">
        <v>9</v>
      </c>
      <c r="AA353" s="1">
        <v>199308</v>
      </c>
      <c r="AB353" s="1">
        <v>18201</v>
      </c>
      <c r="AC353" s="1">
        <v>4.18</v>
      </c>
      <c r="AD353" s="1" t="s">
        <v>8</v>
      </c>
      <c r="AF353" s="1">
        <v>199308</v>
      </c>
      <c r="AG353" s="1">
        <v>18000</v>
      </c>
      <c r="AH353" s="1">
        <v>73.459999999999994</v>
      </c>
      <c r="AI353" s="1" t="s">
        <v>9</v>
      </c>
      <c r="AK353" s="1">
        <v>199308</v>
      </c>
      <c r="AL353" s="1">
        <v>18100</v>
      </c>
      <c r="AM353" s="1">
        <v>3.32</v>
      </c>
      <c r="AN353" s="1" t="s">
        <v>8</v>
      </c>
      <c r="AP353" s="1">
        <v>199307</v>
      </c>
      <c r="AQ353" s="1">
        <v>12300</v>
      </c>
      <c r="AR353" s="1">
        <v>6.5</v>
      </c>
      <c r="AS353" s="1" t="s">
        <v>8</v>
      </c>
      <c r="AU353" s="1">
        <v>199307</v>
      </c>
      <c r="AV353" s="1">
        <v>12500</v>
      </c>
      <c r="AW353" s="1">
        <v>14.05</v>
      </c>
      <c r="AX353" s="1" t="s">
        <v>8</v>
      </c>
      <c r="AZ353" s="1">
        <v>199307</v>
      </c>
      <c r="BA353" s="1">
        <v>12201</v>
      </c>
      <c r="BB353" s="1">
        <v>24795</v>
      </c>
      <c r="BC353" s="1" t="s">
        <v>224</v>
      </c>
      <c r="BE353" s="1">
        <v>199307</v>
      </c>
      <c r="BF353" s="1">
        <v>12401</v>
      </c>
      <c r="BG353" s="1">
        <v>94262</v>
      </c>
      <c r="BH353" s="1" t="s">
        <v>224</v>
      </c>
      <c r="BK353" s="1">
        <v>199309</v>
      </c>
      <c r="BL353" s="1">
        <v>16600</v>
      </c>
      <c r="BM353" s="1">
        <v>5.63</v>
      </c>
      <c r="BN353" s="1" t="s">
        <v>8</v>
      </c>
      <c r="BP353" s="1">
        <v>199307</v>
      </c>
      <c r="BQ353" s="1">
        <v>19400</v>
      </c>
      <c r="BR353" s="1">
        <v>1.71</v>
      </c>
      <c r="BS353" s="1" t="s">
        <v>8</v>
      </c>
      <c r="BV353" s="1" t="s">
        <v>818</v>
      </c>
      <c r="BW353" s="1">
        <v>3662</v>
      </c>
      <c r="BX353" s="6" t="s">
        <v>466</v>
      </c>
    </row>
    <row r="354" spans="1:76">
      <c r="A354" s="1">
        <v>20160130</v>
      </c>
      <c r="B354" s="1">
        <v>457963588</v>
      </c>
      <c r="D354" s="1">
        <v>199308</v>
      </c>
      <c r="E354" s="1">
        <v>383728000</v>
      </c>
      <c r="V354" s="1">
        <v>199307</v>
      </c>
      <c r="W354" s="1">
        <v>18200</v>
      </c>
      <c r="X354" s="1">
        <v>87.32</v>
      </c>
      <c r="Y354" s="1" t="s">
        <v>9</v>
      </c>
      <c r="AA354" s="1">
        <v>199307</v>
      </c>
      <c r="AB354" s="1">
        <v>18201</v>
      </c>
      <c r="AC354" s="1">
        <v>4.2</v>
      </c>
      <c r="AD354" s="1" t="s">
        <v>8</v>
      </c>
      <c r="AF354" s="1">
        <v>199307</v>
      </c>
      <c r="AG354" s="1">
        <v>18000</v>
      </c>
      <c r="AH354" s="1">
        <v>73.77</v>
      </c>
      <c r="AI354" s="1" t="s">
        <v>9</v>
      </c>
      <c r="AK354" s="1">
        <v>199307</v>
      </c>
      <c r="AL354" s="1">
        <v>18100</v>
      </c>
      <c r="AM354" s="1">
        <v>3.29</v>
      </c>
      <c r="AN354" s="1" t="s">
        <v>8</v>
      </c>
      <c r="AP354" s="1">
        <v>199306</v>
      </c>
      <c r="AQ354" s="1">
        <v>12300</v>
      </c>
      <c r="AR354" s="1">
        <v>6.91</v>
      </c>
      <c r="AS354" s="1" t="s">
        <v>8</v>
      </c>
      <c r="AU354" s="1">
        <v>199306</v>
      </c>
      <c r="AV354" s="1">
        <v>12500</v>
      </c>
      <c r="AW354" s="1">
        <v>16.82</v>
      </c>
      <c r="AX354" s="1" t="s">
        <v>8</v>
      </c>
      <c r="AZ354" s="1">
        <v>199306</v>
      </c>
      <c r="BA354" s="1">
        <v>12201</v>
      </c>
      <c r="BB354" s="1">
        <v>24492</v>
      </c>
      <c r="BC354" s="1" t="s">
        <v>224</v>
      </c>
      <c r="BE354" s="1">
        <v>199306</v>
      </c>
      <c r="BF354" s="1">
        <v>12401</v>
      </c>
      <c r="BG354" s="1">
        <v>92500</v>
      </c>
      <c r="BH354" s="1" t="s">
        <v>224</v>
      </c>
      <c r="BK354" s="1">
        <v>199308</v>
      </c>
      <c r="BL354" s="1">
        <v>16600</v>
      </c>
      <c r="BM354" s="1">
        <v>5.63</v>
      </c>
      <c r="BN354" s="1" t="s">
        <v>8</v>
      </c>
      <c r="BP354" s="1">
        <v>199306</v>
      </c>
      <c r="BQ354" s="1">
        <v>19400</v>
      </c>
      <c r="BR354" s="1">
        <v>1.4</v>
      </c>
      <c r="BS354" s="1" t="s">
        <v>8</v>
      </c>
      <c r="BV354" s="1" t="s">
        <v>819</v>
      </c>
      <c r="BW354" s="1">
        <v>3679</v>
      </c>
      <c r="BX354" s="6" t="s">
        <v>466</v>
      </c>
    </row>
    <row r="355" spans="1:76">
      <c r="A355" s="1">
        <v>20160122</v>
      </c>
      <c r="B355" s="1">
        <v>389100814</v>
      </c>
      <c r="D355" s="1">
        <v>199307</v>
      </c>
      <c r="E355" s="1">
        <v>388926000</v>
      </c>
      <c r="V355" s="1">
        <v>199306</v>
      </c>
      <c r="W355" s="1">
        <v>18200</v>
      </c>
      <c r="X355" s="1">
        <v>87.23</v>
      </c>
      <c r="Y355" s="1" t="s">
        <v>9</v>
      </c>
      <c r="AA355" s="1">
        <v>199306</v>
      </c>
      <c r="AB355" s="1">
        <v>18201</v>
      </c>
      <c r="AC355" s="1">
        <v>4.04</v>
      </c>
      <c r="AD355" s="1" t="s">
        <v>8</v>
      </c>
      <c r="AF355" s="1">
        <v>199306</v>
      </c>
      <c r="AG355" s="1">
        <v>18000</v>
      </c>
      <c r="AH355" s="1">
        <v>75.069999999999993</v>
      </c>
      <c r="AI355" s="1" t="s">
        <v>9</v>
      </c>
      <c r="AK355" s="1">
        <v>199306</v>
      </c>
      <c r="AL355" s="1">
        <v>18100</v>
      </c>
      <c r="AM355" s="1">
        <v>4.3499999999999996</v>
      </c>
      <c r="AN355" s="1" t="s">
        <v>8</v>
      </c>
      <c r="AP355" s="1">
        <v>199305</v>
      </c>
      <c r="AQ355" s="1">
        <v>12300</v>
      </c>
      <c r="AR355" s="1">
        <v>3.06</v>
      </c>
      <c r="AS355" s="1" t="s">
        <v>8</v>
      </c>
      <c r="AU355" s="1">
        <v>199305</v>
      </c>
      <c r="AV355" s="1">
        <v>12500</v>
      </c>
      <c r="AW355" s="1">
        <v>16.010000000000002</v>
      </c>
      <c r="AX355" s="1" t="s">
        <v>8</v>
      </c>
      <c r="AZ355" s="1">
        <v>199305</v>
      </c>
      <c r="BA355" s="1">
        <v>12201</v>
      </c>
      <c r="BB355" s="1">
        <v>24174</v>
      </c>
      <c r="BC355" s="1" t="s">
        <v>224</v>
      </c>
      <c r="BE355" s="1">
        <v>199305</v>
      </c>
      <c r="BF355" s="1">
        <v>12401</v>
      </c>
      <c r="BG355" s="1">
        <v>91440</v>
      </c>
      <c r="BH355" s="1" t="s">
        <v>224</v>
      </c>
      <c r="BK355" s="1">
        <v>199307</v>
      </c>
      <c r="BL355" s="1">
        <v>16600</v>
      </c>
      <c r="BM355" s="1">
        <v>5.63</v>
      </c>
      <c r="BN355" s="1" t="s">
        <v>8</v>
      </c>
      <c r="BP355" s="1">
        <v>199305</v>
      </c>
      <c r="BQ355" s="1">
        <v>19400</v>
      </c>
      <c r="BR355" s="1">
        <v>1.29</v>
      </c>
      <c r="BS355" s="1" t="s">
        <v>8</v>
      </c>
      <c r="BV355" s="1" t="s">
        <v>820</v>
      </c>
      <c r="BW355" s="1">
        <v>3736</v>
      </c>
      <c r="BX355" s="6" t="s">
        <v>466</v>
      </c>
    </row>
    <row r="356" spans="1:76">
      <c r="A356" s="1">
        <v>20160115</v>
      </c>
      <c r="B356" s="1">
        <v>420673135</v>
      </c>
      <c r="D356" s="1">
        <v>199306</v>
      </c>
      <c r="E356" s="1">
        <v>389437000</v>
      </c>
      <c r="V356" s="1">
        <v>199305</v>
      </c>
      <c r="W356" s="1">
        <v>18200</v>
      </c>
      <c r="X356" s="1">
        <v>86.01</v>
      </c>
      <c r="Y356" s="1" t="s">
        <v>9</v>
      </c>
      <c r="AA356" s="1">
        <v>199305</v>
      </c>
      <c r="AB356" s="1">
        <v>18201</v>
      </c>
      <c r="AC356" s="1">
        <v>1.88</v>
      </c>
      <c r="AD356" s="1" t="s">
        <v>8</v>
      </c>
      <c r="AF356" s="1">
        <v>199305</v>
      </c>
      <c r="AG356" s="1">
        <v>18000</v>
      </c>
      <c r="AH356" s="1">
        <v>73.64</v>
      </c>
      <c r="AI356" s="1" t="s">
        <v>9</v>
      </c>
      <c r="AK356" s="1">
        <v>199305</v>
      </c>
      <c r="AL356" s="1">
        <v>18100</v>
      </c>
      <c r="AM356" s="1">
        <v>2.08</v>
      </c>
      <c r="AN356" s="1" t="s">
        <v>8</v>
      </c>
      <c r="AP356" s="1">
        <v>199304</v>
      </c>
      <c r="AQ356" s="1">
        <v>12300</v>
      </c>
      <c r="AR356" s="1">
        <v>5.58</v>
      </c>
      <c r="AS356" s="1" t="s">
        <v>8</v>
      </c>
      <c r="AU356" s="1">
        <v>199304</v>
      </c>
      <c r="AV356" s="1">
        <v>12500</v>
      </c>
      <c r="AW356" s="1">
        <v>17.39</v>
      </c>
      <c r="AX356" s="1" t="s">
        <v>8</v>
      </c>
      <c r="AZ356" s="1">
        <v>199304</v>
      </c>
      <c r="BA356" s="1">
        <v>12201</v>
      </c>
      <c r="BB356" s="1">
        <v>24454</v>
      </c>
      <c r="BC356" s="1" t="s">
        <v>224</v>
      </c>
      <c r="BE356" s="1">
        <v>199304</v>
      </c>
      <c r="BF356" s="1">
        <v>12401</v>
      </c>
      <c r="BG356" s="1">
        <v>91036</v>
      </c>
      <c r="BH356" s="1" t="s">
        <v>224</v>
      </c>
      <c r="BK356" s="1">
        <v>199306</v>
      </c>
      <c r="BL356" s="1">
        <v>16600</v>
      </c>
      <c r="BM356" s="1">
        <v>5.63</v>
      </c>
      <c r="BN356" s="1" t="s">
        <v>8</v>
      </c>
      <c r="BP356" s="1">
        <v>199304</v>
      </c>
      <c r="BQ356" s="1">
        <v>19400</v>
      </c>
      <c r="BR356" s="1">
        <v>1.34</v>
      </c>
      <c r="BS356" s="1" t="s">
        <v>8</v>
      </c>
      <c r="BV356" s="1" t="s">
        <v>821</v>
      </c>
      <c r="BW356" s="1">
        <v>4286</v>
      </c>
      <c r="BX356" s="6" t="s">
        <v>466</v>
      </c>
    </row>
    <row r="357" spans="1:76">
      <c r="A357" s="1">
        <v>20160108</v>
      </c>
      <c r="B357" s="1">
        <v>466960364</v>
      </c>
      <c r="D357" s="1">
        <v>199305</v>
      </c>
      <c r="E357" s="1">
        <v>683878000</v>
      </c>
      <c r="V357" s="1">
        <v>199304</v>
      </c>
      <c r="W357" s="1">
        <v>18200</v>
      </c>
      <c r="X357" s="1">
        <v>86.18</v>
      </c>
      <c r="Y357" s="1" t="s">
        <v>9</v>
      </c>
      <c r="AA357" s="1">
        <v>199304</v>
      </c>
      <c r="AB357" s="1">
        <v>18201</v>
      </c>
      <c r="AC357" s="1">
        <v>2.1800000000000002</v>
      </c>
      <c r="AD357" s="1" t="s">
        <v>8</v>
      </c>
      <c r="AF357" s="1">
        <v>199304</v>
      </c>
      <c r="AG357" s="1">
        <v>18000</v>
      </c>
      <c r="AH357" s="1">
        <v>73.89</v>
      </c>
      <c r="AI357" s="1" t="s">
        <v>9</v>
      </c>
      <c r="AK357" s="1">
        <v>199304</v>
      </c>
      <c r="AL357" s="1">
        <v>18100</v>
      </c>
      <c r="AM357" s="1">
        <v>2.77</v>
      </c>
      <c r="AN357" s="1" t="s">
        <v>8</v>
      </c>
      <c r="AP357" s="1">
        <v>199303</v>
      </c>
      <c r="AQ357" s="1">
        <v>12300</v>
      </c>
      <c r="AR357" s="1">
        <v>7.12</v>
      </c>
      <c r="AS357" s="1" t="s">
        <v>8</v>
      </c>
      <c r="AU357" s="1">
        <v>199303</v>
      </c>
      <c r="AV357" s="1">
        <v>12500</v>
      </c>
      <c r="AW357" s="1">
        <v>18.3</v>
      </c>
      <c r="AX357" s="1" t="s">
        <v>8</v>
      </c>
      <c r="AZ357" s="1">
        <v>199303</v>
      </c>
      <c r="BA357" s="1">
        <v>12201</v>
      </c>
      <c r="BB357" s="1">
        <v>24488</v>
      </c>
      <c r="BC357" s="1" t="s">
        <v>224</v>
      </c>
      <c r="BE357" s="1">
        <v>199303</v>
      </c>
      <c r="BF357" s="1">
        <v>12401</v>
      </c>
      <c r="BG357" s="1">
        <v>90786</v>
      </c>
      <c r="BH357" s="1" t="s">
        <v>224</v>
      </c>
      <c r="BK357" s="1">
        <v>199305</v>
      </c>
      <c r="BL357" s="1">
        <v>16600</v>
      </c>
      <c r="BM357" s="1">
        <v>5.63</v>
      </c>
      <c r="BN357" s="1" t="s">
        <v>8</v>
      </c>
      <c r="BP357" s="1">
        <v>199303</v>
      </c>
      <c r="BQ357" s="1">
        <v>19400</v>
      </c>
      <c r="BR357" s="1">
        <v>1.34</v>
      </c>
      <c r="BS357" s="1" t="s">
        <v>8</v>
      </c>
      <c r="BV357" s="1" t="s">
        <v>822</v>
      </c>
      <c r="BW357" s="1">
        <v>3118</v>
      </c>
      <c r="BX357" s="6" t="s">
        <v>466</v>
      </c>
    </row>
    <row r="358" spans="1:76">
      <c r="A358" s="1">
        <v>20151231</v>
      </c>
      <c r="B358" s="1">
        <v>205605651</v>
      </c>
      <c r="D358" s="1">
        <v>199304</v>
      </c>
      <c r="E358" s="1">
        <v>1051359000</v>
      </c>
      <c r="V358" s="1">
        <v>199303</v>
      </c>
      <c r="W358" s="1">
        <v>18200</v>
      </c>
      <c r="X358" s="1">
        <v>85.78</v>
      </c>
      <c r="Y358" s="1" t="s">
        <v>9</v>
      </c>
      <c r="AA358" s="1">
        <v>199303</v>
      </c>
      <c r="AB358" s="1">
        <v>18201</v>
      </c>
      <c r="AC358" s="1">
        <v>2.0299999999999998</v>
      </c>
      <c r="AD358" s="1" t="s">
        <v>8</v>
      </c>
      <c r="AF358" s="1">
        <v>199303</v>
      </c>
      <c r="AG358" s="1">
        <v>18000</v>
      </c>
      <c r="AH358" s="1">
        <v>73.05</v>
      </c>
      <c r="AI358" s="1" t="s">
        <v>9</v>
      </c>
      <c r="AK358" s="1">
        <v>199303</v>
      </c>
      <c r="AL358" s="1">
        <v>18100</v>
      </c>
      <c r="AM358" s="1">
        <v>3.25</v>
      </c>
      <c r="AN358" s="1" t="s">
        <v>8</v>
      </c>
      <c r="AP358" s="1">
        <v>199302</v>
      </c>
      <c r="AQ358" s="1">
        <v>12300</v>
      </c>
      <c r="AR358" s="1">
        <v>8.4499999999999993</v>
      </c>
      <c r="AS358" s="1" t="s">
        <v>8</v>
      </c>
      <c r="AU358" s="1">
        <v>199302</v>
      </c>
      <c r="AV358" s="1">
        <v>12500</v>
      </c>
      <c r="AW358" s="1">
        <v>19.04</v>
      </c>
      <c r="AX358" s="1" t="s">
        <v>8</v>
      </c>
      <c r="AZ358" s="1">
        <v>199302</v>
      </c>
      <c r="BA358" s="1">
        <v>12201</v>
      </c>
      <c r="BB358" s="1">
        <v>24353</v>
      </c>
      <c r="BC358" s="1" t="s">
        <v>224</v>
      </c>
      <c r="BE358" s="1">
        <v>199302</v>
      </c>
      <c r="BF358" s="1">
        <v>12401</v>
      </c>
      <c r="BG358" s="1">
        <v>90038</v>
      </c>
      <c r="BH358" s="1" t="s">
        <v>224</v>
      </c>
      <c r="BK358" s="1">
        <v>199304</v>
      </c>
      <c r="BL358" s="1">
        <v>16600</v>
      </c>
      <c r="BM358" s="1">
        <v>5.63</v>
      </c>
      <c r="BN358" s="1" t="s">
        <v>8</v>
      </c>
      <c r="BP358" s="1">
        <v>199302</v>
      </c>
      <c r="BQ358" s="1">
        <v>19400</v>
      </c>
      <c r="BR358" s="1">
        <v>1.32</v>
      </c>
      <c r="BS358" s="1" t="s">
        <v>8</v>
      </c>
      <c r="BV358" s="1" t="s">
        <v>823</v>
      </c>
      <c r="BW358" s="1">
        <v>2779</v>
      </c>
      <c r="BX358" s="6" t="s">
        <v>466</v>
      </c>
    </row>
    <row r="359" spans="1:76">
      <c r="A359" s="1">
        <v>20151225</v>
      </c>
      <c r="B359" s="1">
        <v>332037745</v>
      </c>
      <c r="D359" s="1">
        <v>199303</v>
      </c>
      <c r="E359" s="1">
        <v>1683436000</v>
      </c>
      <c r="V359" s="1">
        <v>199302</v>
      </c>
      <c r="W359" s="1">
        <v>18200</v>
      </c>
      <c r="X359" s="1">
        <v>85.02</v>
      </c>
      <c r="Y359" s="1" t="s">
        <v>9</v>
      </c>
      <c r="AA359" s="1">
        <v>199302</v>
      </c>
      <c r="AB359" s="1">
        <v>18201</v>
      </c>
      <c r="AC359" s="1">
        <v>1.86</v>
      </c>
      <c r="AD359" s="1" t="s">
        <v>8</v>
      </c>
      <c r="AF359" s="1">
        <v>199302</v>
      </c>
      <c r="AG359" s="1">
        <v>18000</v>
      </c>
      <c r="AH359" s="1">
        <v>72.819999999999993</v>
      </c>
      <c r="AI359" s="1" t="s">
        <v>9</v>
      </c>
      <c r="AK359" s="1">
        <v>199302</v>
      </c>
      <c r="AL359" s="1">
        <v>18100</v>
      </c>
      <c r="AM359" s="1">
        <v>3.06</v>
      </c>
      <c r="AN359" s="1" t="s">
        <v>8</v>
      </c>
      <c r="AP359" s="1">
        <v>199301</v>
      </c>
      <c r="AQ359" s="1">
        <v>12300</v>
      </c>
      <c r="AR359" s="1">
        <v>5.87</v>
      </c>
      <c r="AS359" s="1" t="s">
        <v>8</v>
      </c>
      <c r="AU359" s="1">
        <v>199301</v>
      </c>
      <c r="AV359" s="1">
        <v>12500</v>
      </c>
      <c r="AW359" s="1">
        <v>17.920000000000002</v>
      </c>
      <c r="AX359" s="1" t="s">
        <v>8</v>
      </c>
      <c r="AZ359" s="1">
        <v>199301</v>
      </c>
      <c r="BA359" s="1">
        <v>12201</v>
      </c>
      <c r="BB359" s="1">
        <v>24844</v>
      </c>
      <c r="BC359" s="1" t="s">
        <v>224</v>
      </c>
      <c r="BE359" s="1">
        <v>199301</v>
      </c>
      <c r="BF359" s="1">
        <v>12401</v>
      </c>
      <c r="BG359" s="1">
        <v>89160</v>
      </c>
      <c r="BH359" s="1" t="s">
        <v>224</v>
      </c>
      <c r="BK359" s="1">
        <v>199303</v>
      </c>
      <c r="BL359" s="1">
        <v>16600</v>
      </c>
      <c r="BM359" s="1">
        <v>5.63</v>
      </c>
      <c r="BN359" s="1" t="s">
        <v>8</v>
      </c>
      <c r="BP359" s="1">
        <v>199301</v>
      </c>
      <c r="BQ359" s="1">
        <v>19400</v>
      </c>
      <c r="BR359" s="1">
        <v>1.23</v>
      </c>
      <c r="BS359" s="1" t="s">
        <v>8</v>
      </c>
      <c r="BV359" s="1" t="s">
        <v>824</v>
      </c>
      <c r="BW359" s="1">
        <v>3022</v>
      </c>
      <c r="BX359" s="6" t="s">
        <v>466</v>
      </c>
    </row>
    <row r="360" spans="1:76">
      <c r="A360" s="1">
        <v>20151218</v>
      </c>
      <c r="B360" s="1">
        <v>416989247</v>
      </c>
      <c r="D360" s="1">
        <v>199302</v>
      </c>
      <c r="E360" s="1">
        <v>889890000</v>
      </c>
      <c r="V360" s="1">
        <v>199301</v>
      </c>
      <c r="W360" s="1">
        <v>18200</v>
      </c>
      <c r="X360" s="1">
        <v>84.04</v>
      </c>
      <c r="Y360" s="1" t="s">
        <v>9</v>
      </c>
      <c r="AA360" s="1">
        <v>199301</v>
      </c>
      <c r="AB360" s="1">
        <v>18201</v>
      </c>
      <c r="AC360" s="1">
        <v>0.08</v>
      </c>
      <c r="AD360" s="1" t="s">
        <v>8</v>
      </c>
      <c r="AF360" s="1">
        <v>199301</v>
      </c>
      <c r="AG360" s="1">
        <v>18000</v>
      </c>
      <c r="AH360" s="1">
        <v>72.599999999999994</v>
      </c>
      <c r="AI360" s="1" t="s">
        <v>9</v>
      </c>
      <c r="AK360" s="1">
        <v>199301</v>
      </c>
      <c r="AL360" s="1">
        <v>18100</v>
      </c>
      <c r="AM360" s="1">
        <v>3.66</v>
      </c>
      <c r="AN360" s="1" t="s">
        <v>8</v>
      </c>
      <c r="AP360" s="1">
        <v>199212</v>
      </c>
      <c r="AQ360" s="1">
        <v>12300</v>
      </c>
      <c r="AR360" s="1">
        <v>12.39</v>
      </c>
      <c r="AS360" s="1" t="s">
        <v>8</v>
      </c>
      <c r="AU360" s="1">
        <v>199212</v>
      </c>
      <c r="AV360" s="1">
        <v>12500</v>
      </c>
      <c r="AW360" s="1">
        <v>19.059999999999999</v>
      </c>
      <c r="AX360" s="1" t="s">
        <v>8</v>
      </c>
      <c r="AZ360" s="1">
        <v>199212</v>
      </c>
      <c r="BA360" s="1">
        <v>12201</v>
      </c>
      <c r="BB360" s="1">
        <v>23220</v>
      </c>
      <c r="BC360" s="1" t="s">
        <v>224</v>
      </c>
      <c r="BE360" s="1">
        <v>199212</v>
      </c>
      <c r="BF360" s="1">
        <v>12401</v>
      </c>
      <c r="BG360" s="1">
        <v>86823</v>
      </c>
      <c r="BH360" s="1" t="s">
        <v>224</v>
      </c>
      <c r="BK360" s="1">
        <v>199302</v>
      </c>
      <c r="BL360" s="1">
        <v>16600</v>
      </c>
      <c r="BM360" s="1">
        <v>5.63</v>
      </c>
      <c r="BN360" s="1" t="s">
        <v>8</v>
      </c>
      <c r="BP360" s="1">
        <v>199212</v>
      </c>
      <c r="BQ360" s="1">
        <v>19400</v>
      </c>
      <c r="BR360" s="1">
        <v>1.27</v>
      </c>
      <c r="BS360" s="1" t="s">
        <v>8</v>
      </c>
      <c r="BV360" s="1" t="s">
        <v>825</v>
      </c>
      <c r="BW360" s="1">
        <v>2828</v>
      </c>
      <c r="BX360" s="6" t="s">
        <v>466</v>
      </c>
    </row>
    <row r="361" spans="1:76">
      <c r="A361" s="1">
        <v>20151211</v>
      </c>
      <c r="B361" s="1">
        <v>445273650</v>
      </c>
      <c r="D361" s="1">
        <v>199301</v>
      </c>
      <c r="E361" s="1">
        <v>172968000</v>
      </c>
      <c r="V361" s="1">
        <v>199212</v>
      </c>
      <c r="W361" s="1">
        <v>18200</v>
      </c>
      <c r="X361" s="1">
        <v>84.07</v>
      </c>
      <c r="Y361" s="1" t="s">
        <v>9</v>
      </c>
      <c r="AA361" s="1">
        <v>199212</v>
      </c>
      <c r="AB361" s="1">
        <v>18201</v>
      </c>
      <c r="AC361" s="1">
        <v>-1</v>
      </c>
      <c r="AD361" s="1" t="s">
        <v>8</v>
      </c>
      <c r="AF361" s="1">
        <v>199212</v>
      </c>
      <c r="AG361" s="1">
        <v>18000</v>
      </c>
      <c r="AH361" s="1">
        <v>71.72</v>
      </c>
      <c r="AI361" s="1" t="s">
        <v>9</v>
      </c>
      <c r="AK361" s="1">
        <v>199212</v>
      </c>
      <c r="AL361" s="1">
        <v>18100</v>
      </c>
      <c r="AM361" s="1">
        <v>3.42</v>
      </c>
      <c r="AN361" s="1" t="s">
        <v>8</v>
      </c>
      <c r="AP361" s="1">
        <v>199211</v>
      </c>
      <c r="AQ361" s="1">
        <v>12300</v>
      </c>
      <c r="AR361" s="1">
        <v>12.63</v>
      </c>
      <c r="AS361" s="1" t="s">
        <v>8</v>
      </c>
      <c r="AU361" s="1">
        <v>199211</v>
      </c>
      <c r="AV361" s="1">
        <v>12500</v>
      </c>
      <c r="AW361" s="1">
        <v>19.940000000000001</v>
      </c>
      <c r="AX361" s="1" t="s">
        <v>8</v>
      </c>
      <c r="AZ361" s="1">
        <v>199211</v>
      </c>
      <c r="BA361" s="1">
        <v>12201</v>
      </c>
      <c r="BB361" s="1">
        <v>22778</v>
      </c>
      <c r="BC361" s="1" t="s">
        <v>224</v>
      </c>
      <c r="BE361" s="1">
        <v>199211</v>
      </c>
      <c r="BF361" s="1">
        <v>12401</v>
      </c>
      <c r="BG361" s="1">
        <v>85898</v>
      </c>
      <c r="BH361" s="1" t="s">
        <v>224</v>
      </c>
      <c r="BK361" s="1">
        <v>199301</v>
      </c>
      <c r="BL361" s="1">
        <v>16600</v>
      </c>
      <c r="BM361" s="1">
        <v>5.63</v>
      </c>
      <c r="BN361" s="1" t="s">
        <v>8</v>
      </c>
      <c r="BP361" s="1">
        <v>199211</v>
      </c>
      <c r="BQ361" s="1">
        <v>19400</v>
      </c>
      <c r="BR361" s="1">
        <v>1.36</v>
      </c>
      <c r="BS361" s="1" t="s">
        <v>8</v>
      </c>
      <c r="BV361" s="1" t="s">
        <v>826</v>
      </c>
      <c r="BW361" s="1">
        <v>3355</v>
      </c>
      <c r="BX361" s="6" t="s">
        <v>466</v>
      </c>
    </row>
    <row r="362" spans="1:76">
      <c r="A362" s="1">
        <v>20151204</v>
      </c>
      <c r="B362" s="1">
        <v>483770809</v>
      </c>
      <c r="D362" s="1">
        <v>199212</v>
      </c>
      <c r="E362" s="1">
        <v>205090000</v>
      </c>
      <c r="V362" s="1">
        <v>199211</v>
      </c>
      <c r="W362" s="1">
        <v>18200</v>
      </c>
      <c r="X362" s="1">
        <v>84.22</v>
      </c>
      <c r="Y362" s="1" t="s">
        <v>9</v>
      </c>
      <c r="AA362" s="1">
        <v>199211</v>
      </c>
      <c r="AB362" s="1">
        <v>18201</v>
      </c>
      <c r="AC362" s="1">
        <v>-1.75</v>
      </c>
      <c r="AD362" s="1" t="s">
        <v>8</v>
      </c>
      <c r="AF362" s="1">
        <v>199211</v>
      </c>
      <c r="AG362" s="1">
        <v>18000</v>
      </c>
      <c r="AH362" s="1">
        <v>72.19</v>
      </c>
      <c r="AI362" s="1" t="s">
        <v>9</v>
      </c>
      <c r="AK362" s="1">
        <v>199211</v>
      </c>
      <c r="AL362" s="1">
        <v>18100</v>
      </c>
      <c r="AM362" s="1">
        <v>3.1</v>
      </c>
      <c r="AN362" s="1" t="s">
        <v>8</v>
      </c>
      <c r="AP362" s="1">
        <v>199210</v>
      </c>
      <c r="AQ362" s="1">
        <v>12300</v>
      </c>
      <c r="AR362" s="1">
        <v>14.36</v>
      </c>
      <c r="AS362" s="1" t="s">
        <v>8</v>
      </c>
      <c r="AU362" s="1">
        <v>199210</v>
      </c>
      <c r="AV362" s="1">
        <v>12500</v>
      </c>
      <c r="AW362" s="1">
        <v>20.99</v>
      </c>
      <c r="AX362" s="1" t="s">
        <v>8</v>
      </c>
      <c r="AZ362" s="1">
        <v>199210</v>
      </c>
      <c r="BA362" s="1">
        <v>12201</v>
      </c>
      <c r="BB362" s="1">
        <v>22669</v>
      </c>
      <c r="BC362" s="1" t="s">
        <v>224</v>
      </c>
      <c r="BE362" s="1">
        <v>199210</v>
      </c>
      <c r="BF362" s="1">
        <v>12401</v>
      </c>
      <c r="BG362" s="1">
        <v>84722</v>
      </c>
      <c r="BH362" s="1" t="s">
        <v>224</v>
      </c>
      <c r="BK362" s="1">
        <v>199212</v>
      </c>
      <c r="BL362" s="1">
        <v>16600</v>
      </c>
      <c r="BM362" s="1">
        <v>5.63</v>
      </c>
      <c r="BN362" s="1" t="s">
        <v>8</v>
      </c>
      <c r="BP362" s="1">
        <v>199210</v>
      </c>
      <c r="BQ362" s="1">
        <v>19400</v>
      </c>
      <c r="BR362" s="1">
        <v>1.55</v>
      </c>
      <c r="BS362" s="1" t="s">
        <v>8</v>
      </c>
      <c r="BV362" s="1" t="s">
        <v>827</v>
      </c>
      <c r="BW362" s="1">
        <v>3706</v>
      </c>
      <c r="BX362" s="6" t="s">
        <v>466</v>
      </c>
    </row>
    <row r="363" spans="1:76">
      <c r="A363" s="1">
        <v>20151127</v>
      </c>
      <c r="B363" s="1">
        <v>375579851</v>
      </c>
      <c r="D363" s="1">
        <v>199211</v>
      </c>
      <c r="E363" s="1">
        <v>180144000</v>
      </c>
      <c r="V363" s="1">
        <v>199210</v>
      </c>
      <c r="W363" s="1">
        <v>18200</v>
      </c>
      <c r="X363" s="1">
        <v>84.47</v>
      </c>
      <c r="Y363" s="1" t="s">
        <v>9</v>
      </c>
      <c r="AA363" s="1">
        <v>199210</v>
      </c>
      <c r="AB363" s="1">
        <v>18201</v>
      </c>
      <c r="AC363" s="1">
        <v>-1.9</v>
      </c>
      <c r="AD363" s="1" t="s">
        <v>8</v>
      </c>
      <c r="AF363" s="1">
        <v>199210</v>
      </c>
      <c r="AG363" s="1">
        <v>18000</v>
      </c>
      <c r="AH363" s="1">
        <v>73.36</v>
      </c>
      <c r="AI363" s="1" t="s">
        <v>9</v>
      </c>
      <c r="AK363" s="1">
        <v>199210</v>
      </c>
      <c r="AL363" s="1">
        <v>18100</v>
      </c>
      <c r="AM363" s="1">
        <v>5.09</v>
      </c>
      <c r="AN363" s="1" t="s">
        <v>8</v>
      </c>
      <c r="AP363" s="1">
        <v>199209</v>
      </c>
      <c r="AQ363" s="1">
        <v>12300</v>
      </c>
      <c r="AR363" s="1">
        <v>14.78</v>
      </c>
      <c r="AS363" s="1" t="s">
        <v>8</v>
      </c>
      <c r="AU363" s="1">
        <v>199209</v>
      </c>
      <c r="AV363" s="1">
        <v>12500</v>
      </c>
      <c r="AW363" s="1">
        <v>20.75</v>
      </c>
      <c r="AX363" s="1" t="s">
        <v>8</v>
      </c>
      <c r="AZ363" s="1">
        <v>199209</v>
      </c>
      <c r="BA363" s="1">
        <v>12201</v>
      </c>
      <c r="BB363" s="1">
        <v>22800</v>
      </c>
      <c r="BC363" s="1" t="s">
        <v>224</v>
      </c>
      <c r="BE363" s="1">
        <v>199209</v>
      </c>
      <c r="BF363" s="1">
        <v>12401</v>
      </c>
      <c r="BG363" s="1">
        <v>83958</v>
      </c>
      <c r="BH363" s="1" t="s">
        <v>224</v>
      </c>
      <c r="BK363" s="1">
        <v>199211</v>
      </c>
      <c r="BL363" s="1">
        <v>16600</v>
      </c>
      <c r="BM363" s="1">
        <v>5.63</v>
      </c>
      <c r="BN363" s="1" t="s">
        <v>8</v>
      </c>
      <c r="BP363" s="1">
        <v>199209</v>
      </c>
      <c r="BQ363" s="1">
        <v>19400</v>
      </c>
      <c r="BR363" s="1">
        <v>1.72</v>
      </c>
      <c r="BS363" s="1" t="s">
        <v>8</v>
      </c>
      <c r="BV363" s="1" t="s">
        <v>828</v>
      </c>
      <c r="BW363" s="1">
        <v>2686</v>
      </c>
      <c r="BX363" s="6" t="s">
        <v>466</v>
      </c>
    </row>
    <row r="364" spans="1:76">
      <c r="A364" s="1">
        <v>20151120</v>
      </c>
      <c r="B364" s="1">
        <v>414025068</v>
      </c>
      <c r="D364" s="1">
        <v>199210</v>
      </c>
      <c r="E364" s="1">
        <v>344995000</v>
      </c>
      <c r="V364" s="1">
        <v>199209</v>
      </c>
      <c r="W364" s="1">
        <v>18200</v>
      </c>
      <c r="X364" s="1">
        <v>84.75</v>
      </c>
      <c r="Y364" s="1" t="s">
        <v>9</v>
      </c>
      <c r="AA364" s="1">
        <v>199209</v>
      </c>
      <c r="AB364" s="1">
        <v>18201</v>
      </c>
      <c r="AC364" s="1">
        <v>-1.81</v>
      </c>
      <c r="AD364" s="1" t="s">
        <v>8</v>
      </c>
      <c r="AF364" s="1">
        <v>199209</v>
      </c>
      <c r="AG364" s="1">
        <v>18000</v>
      </c>
      <c r="AH364" s="1">
        <v>73.39</v>
      </c>
      <c r="AI364" s="1" t="s">
        <v>9</v>
      </c>
      <c r="AK364" s="1">
        <v>199209</v>
      </c>
      <c r="AL364" s="1">
        <v>18100</v>
      </c>
      <c r="AM364" s="1">
        <v>6.16</v>
      </c>
      <c r="AN364" s="1" t="s">
        <v>8</v>
      </c>
      <c r="AP364" s="1">
        <v>199208</v>
      </c>
      <c r="AQ364" s="1">
        <v>12300</v>
      </c>
      <c r="AR364" s="1">
        <v>16.38</v>
      </c>
      <c r="AS364" s="1" t="s">
        <v>8</v>
      </c>
      <c r="AU364" s="1">
        <v>199208</v>
      </c>
      <c r="AV364" s="1">
        <v>12500</v>
      </c>
      <c r="AW364" s="1">
        <v>21.47</v>
      </c>
      <c r="AX364" s="1" t="s">
        <v>8</v>
      </c>
      <c r="AZ364" s="1">
        <v>199208</v>
      </c>
      <c r="BA364" s="1">
        <v>12201</v>
      </c>
      <c r="BB364" s="1">
        <v>22938</v>
      </c>
      <c r="BC364" s="1" t="s">
        <v>224</v>
      </c>
      <c r="BE364" s="1">
        <v>199208</v>
      </c>
      <c r="BF364" s="1">
        <v>12401</v>
      </c>
      <c r="BG364" s="1">
        <v>83311</v>
      </c>
      <c r="BH364" s="1" t="s">
        <v>224</v>
      </c>
      <c r="BK364" s="1">
        <v>199210</v>
      </c>
      <c r="BL364" s="1">
        <v>16600</v>
      </c>
      <c r="BM364" s="1">
        <v>5.63</v>
      </c>
      <c r="BN364" s="1" t="s">
        <v>8</v>
      </c>
      <c r="BP364" s="1">
        <v>199208</v>
      </c>
      <c r="BQ364" s="1">
        <v>19400</v>
      </c>
      <c r="BR364" s="1">
        <v>1.92</v>
      </c>
      <c r="BS364" s="1" t="s">
        <v>8</v>
      </c>
      <c r="BV364" s="1" t="s">
        <v>829</v>
      </c>
      <c r="BW364" s="1">
        <v>3418</v>
      </c>
      <c r="BX364" s="6" t="s">
        <v>466</v>
      </c>
    </row>
    <row r="365" spans="1:76">
      <c r="A365" s="1">
        <v>20151113</v>
      </c>
      <c r="B365" s="1">
        <v>441369443</v>
      </c>
      <c r="D365" s="1">
        <v>199209</v>
      </c>
      <c r="E365" s="1">
        <v>368644000</v>
      </c>
      <c r="V365" s="1">
        <v>199208</v>
      </c>
      <c r="W365" s="1">
        <v>18200</v>
      </c>
      <c r="X365" s="1">
        <v>84.31</v>
      </c>
      <c r="Y365" s="1" t="s">
        <v>9</v>
      </c>
      <c r="AA365" s="1">
        <v>199208</v>
      </c>
      <c r="AB365" s="1">
        <v>18201</v>
      </c>
      <c r="AC365" s="1">
        <v>-2.92</v>
      </c>
      <c r="AD365" s="1" t="s">
        <v>8</v>
      </c>
      <c r="AF365" s="1">
        <v>199208</v>
      </c>
      <c r="AG365" s="1">
        <v>18000</v>
      </c>
      <c r="AH365" s="1">
        <v>71.099999999999994</v>
      </c>
      <c r="AI365" s="1" t="s">
        <v>9</v>
      </c>
      <c r="AK365" s="1">
        <v>199208</v>
      </c>
      <c r="AL365" s="1">
        <v>18100</v>
      </c>
      <c r="AM365" s="1">
        <v>3</v>
      </c>
      <c r="AN365" s="1" t="s">
        <v>8</v>
      </c>
      <c r="AP365" s="1">
        <v>199207</v>
      </c>
      <c r="AQ365" s="1">
        <v>12300</v>
      </c>
      <c r="AR365" s="1">
        <v>16.98</v>
      </c>
      <c r="AS365" s="1" t="s">
        <v>8</v>
      </c>
      <c r="AU365" s="1">
        <v>199207</v>
      </c>
      <c r="AV365" s="1">
        <v>12500</v>
      </c>
      <c r="AW365" s="1">
        <v>21.73</v>
      </c>
      <c r="AX365" s="1" t="s">
        <v>8</v>
      </c>
      <c r="AZ365" s="1">
        <v>199207</v>
      </c>
      <c r="BA365" s="1">
        <v>12201</v>
      </c>
      <c r="BB365" s="1">
        <v>23535</v>
      </c>
      <c r="BC365" s="1" t="s">
        <v>224</v>
      </c>
      <c r="BE365" s="1">
        <v>199207</v>
      </c>
      <c r="BF365" s="1">
        <v>12401</v>
      </c>
      <c r="BG365" s="1">
        <v>82796</v>
      </c>
      <c r="BH365" s="1" t="s">
        <v>224</v>
      </c>
      <c r="BK365" s="1">
        <v>199209</v>
      </c>
      <c r="BL365" s="1">
        <v>16600</v>
      </c>
      <c r="BM365" s="1">
        <v>6.13</v>
      </c>
      <c r="BN365" s="1" t="s">
        <v>8</v>
      </c>
      <c r="BP365" s="1">
        <v>199207</v>
      </c>
      <c r="BQ365" s="1">
        <v>19400</v>
      </c>
      <c r="BR365" s="1">
        <v>1.76</v>
      </c>
      <c r="BS365" s="1" t="s">
        <v>8</v>
      </c>
      <c r="BV365" s="1" t="s">
        <v>830</v>
      </c>
      <c r="BW365" s="1">
        <v>4786</v>
      </c>
      <c r="BX365" s="6" t="s">
        <v>466</v>
      </c>
    </row>
    <row r="366" spans="1:76">
      <c r="A366" s="1">
        <v>20151106</v>
      </c>
      <c r="B366" s="1">
        <v>526116300</v>
      </c>
      <c r="D366" s="1">
        <v>199208</v>
      </c>
      <c r="E366" s="1">
        <v>497139000</v>
      </c>
      <c r="V366" s="1">
        <v>199207</v>
      </c>
      <c r="W366" s="1">
        <v>18200</v>
      </c>
      <c r="X366" s="1">
        <v>83.8</v>
      </c>
      <c r="Y366" s="1" t="s">
        <v>9</v>
      </c>
      <c r="AA366" s="1">
        <v>199207</v>
      </c>
      <c r="AB366" s="1">
        <v>18201</v>
      </c>
      <c r="AC366" s="1">
        <v>-4.12</v>
      </c>
      <c r="AD366" s="1" t="s">
        <v>8</v>
      </c>
      <c r="AF366" s="1">
        <v>199207</v>
      </c>
      <c r="AG366" s="1">
        <v>18000</v>
      </c>
      <c r="AH366" s="1">
        <v>71.42</v>
      </c>
      <c r="AI366" s="1" t="s">
        <v>9</v>
      </c>
      <c r="AK366" s="1">
        <v>199207</v>
      </c>
      <c r="AL366" s="1">
        <v>18100</v>
      </c>
      <c r="AM366" s="1">
        <v>3.7</v>
      </c>
      <c r="AN366" s="1" t="s">
        <v>8</v>
      </c>
      <c r="AP366" s="1">
        <v>199206</v>
      </c>
      <c r="AQ366" s="1">
        <v>12300</v>
      </c>
      <c r="AR366" s="1">
        <v>14.35</v>
      </c>
      <c r="AS366" s="1" t="s">
        <v>8</v>
      </c>
      <c r="AU366" s="1">
        <v>199206</v>
      </c>
      <c r="AV366" s="1">
        <v>12500</v>
      </c>
      <c r="AW366" s="1">
        <v>18.64</v>
      </c>
      <c r="AX366" s="1" t="s">
        <v>8</v>
      </c>
      <c r="AZ366" s="1">
        <v>199206</v>
      </c>
      <c r="BA366" s="1">
        <v>12201</v>
      </c>
      <c r="BB366" s="1">
        <v>23186</v>
      </c>
      <c r="BC366" s="1" t="s">
        <v>224</v>
      </c>
      <c r="BE366" s="1">
        <v>199206</v>
      </c>
      <c r="BF366" s="1">
        <v>12401</v>
      </c>
      <c r="BG366" s="1">
        <v>78884</v>
      </c>
      <c r="BH366" s="1" t="s">
        <v>224</v>
      </c>
      <c r="BK366" s="1">
        <v>199208</v>
      </c>
      <c r="BL366" s="1">
        <v>16600</v>
      </c>
      <c r="BM366" s="1">
        <v>6.13</v>
      </c>
      <c r="BN366" s="1" t="s">
        <v>8</v>
      </c>
      <c r="BP366" s="1">
        <v>199206</v>
      </c>
      <c r="BQ366" s="1">
        <v>19400</v>
      </c>
      <c r="BR366" s="1">
        <v>1.54</v>
      </c>
      <c r="BS366" s="1" t="s">
        <v>8</v>
      </c>
      <c r="BV366" s="1" t="s">
        <v>831</v>
      </c>
      <c r="BW366" s="1">
        <v>4322</v>
      </c>
      <c r="BX366" s="6" t="s">
        <v>466</v>
      </c>
    </row>
    <row r="367" spans="1:76">
      <c r="A367" s="1">
        <v>20151030</v>
      </c>
      <c r="B367" s="1">
        <v>428095712</v>
      </c>
      <c r="D367" s="1">
        <v>199207</v>
      </c>
      <c r="E367" s="1">
        <v>563356000</v>
      </c>
      <c r="V367" s="1">
        <v>199206</v>
      </c>
      <c r="W367" s="1">
        <v>18200</v>
      </c>
      <c r="X367" s="1">
        <v>83.84</v>
      </c>
      <c r="Y367" s="1" t="s">
        <v>9</v>
      </c>
      <c r="AA367" s="1">
        <v>199206</v>
      </c>
      <c r="AB367" s="1">
        <v>18201</v>
      </c>
      <c r="AC367" s="1">
        <v>-4.3499999999999996</v>
      </c>
      <c r="AD367" s="1" t="s">
        <v>8</v>
      </c>
      <c r="AF367" s="1">
        <v>199206</v>
      </c>
      <c r="AG367" s="1">
        <v>18000</v>
      </c>
      <c r="AH367" s="1">
        <v>71.94</v>
      </c>
      <c r="AI367" s="1" t="s">
        <v>9</v>
      </c>
      <c r="AK367" s="1">
        <v>199206</v>
      </c>
      <c r="AL367" s="1">
        <v>18100</v>
      </c>
      <c r="AM367" s="1">
        <v>5.18</v>
      </c>
      <c r="AN367" s="1" t="s">
        <v>8</v>
      </c>
      <c r="AP367" s="1">
        <v>199205</v>
      </c>
      <c r="AQ367" s="1">
        <v>12300</v>
      </c>
      <c r="AR367" s="1">
        <v>20.38</v>
      </c>
      <c r="AS367" s="1" t="s">
        <v>8</v>
      </c>
      <c r="AU367" s="1">
        <v>199205</v>
      </c>
      <c r="AV367" s="1">
        <v>12500</v>
      </c>
      <c r="AW367" s="1">
        <v>20.63</v>
      </c>
      <c r="AX367" s="1" t="s">
        <v>8</v>
      </c>
      <c r="AZ367" s="1">
        <v>199205</v>
      </c>
      <c r="BA367" s="1">
        <v>12201</v>
      </c>
      <c r="BB367" s="1">
        <v>22922</v>
      </c>
      <c r="BC367" s="1" t="s">
        <v>224</v>
      </c>
      <c r="BE367" s="1">
        <v>199205</v>
      </c>
      <c r="BF367" s="1">
        <v>12401</v>
      </c>
      <c r="BG367" s="1">
        <v>77954</v>
      </c>
      <c r="BH367" s="1" t="s">
        <v>224</v>
      </c>
      <c r="BK367" s="1">
        <v>199207</v>
      </c>
      <c r="BL367" s="1">
        <v>16600</v>
      </c>
      <c r="BM367" s="1">
        <v>6.13</v>
      </c>
      <c r="BN367" s="1" t="s">
        <v>8</v>
      </c>
      <c r="BP367" s="1">
        <v>199205</v>
      </c>
      <c r="BQ367" s="1">
        <v>19400</v>
      </c>
      <c r="BR367" s="1">
        <v>1.4</v>
      </c>
      <c r="BS367" s="1" t="s">
        <v>8</v>
      </c>
      <c r="BV367" s="1" t="s">
        <v>832</v>
      </c>
      <c r="BW367" s="1">
        <v>3440</v>
      </c>
      <c r="BX367" s="6" t="s">
        <v>466</v>
      </c>
    </row>
    <row r="368" spans="1:76">
      <c r="A368" s="1">
        <v>20151023</v>
      </c>
      <c r="B368" s="1">
        <v>423917494</v>
      </c>
      <c r="D368" s="1">
        <v>199206</v>
      </c>
      <c r="E368" s="1">
        <v>778092000</v>
      </c>
      <c r="V368" s="1">
        <v>199205</v>
      </c>
      <c r="W368" s="1">
        <v>18200</v>
      </c>
      <c r="X368" s="1">
        <v>84.42</v>
      </c>
      <c r="Y368" s="1" t="s">
        <v>9</v>
      </c>
      <c r="AA368" s="1">
        <v>199205</v>
      </c>
      <c r="AB368" s="1">
        <v>18201</v>
      </c>
      <c r="AC368" s="1">
        <v>-3.87</v>
      </c>
      <c r="AD368" s="1" t="s">
        <v>8</v>
      </c>
      <c r="AF368" s="1">
        <v>199205</v>
      </c>
      <c r="AG368" s="1">
        <v>18000</v>
      </c>
      <c r="AH368" s="1">
        <v>72.14</v>
      </c>
      <c r="AI368" s="1" t="s">
        <v>9</v>
      </c>
      <c r="AK368" s="1">
        <v>199205</v>
      </c>
      <c r="AL368" s="1">
        <v>18100</v>
      </c>
      <c r="AM368" s="1">
        <v>5.72</v>
      </c>
      <c r="AN368" s="1" t="s">
        <v>8</v>
      </c>
      <c r="AP368" s="1">
        <v>199204</v>
      </c>
      <c r="AQ368" s="1">
        <v>12300</v>
      </c>
      <c r="AR368" s="1">
        <v>16.71</v>
      </c>
      <c r="AS368" s="1" t="s">
        <v>8</v>
      </c>
      <c r="AU368" s="1">
        <v>199204</v>
      </c>
      <c r="AV368" s="1">
        <v>12500</v>
      </c>
      <c r="AW368" s="1">
        <v>18.91</v>
      </c>
      <c r="AX368" s="1" t="s">
        <v>8</v>
      </c>
      <c r="AZ368" s="1">
        <v>199204</v>
      </c>
      <c r="BA368" s="1">
        <v>12201</v>
      </c>
      <c r="BB368" s="1">
        <v>22847</v>
      </c>
      <c r="BC368" s="1" t="s">
        <v>224</v>
      </c>
      <c r="BE368" s="1">
        <v>199204</v>
      </c>
      <c r="BF368" s="1">
        <v>12401</v>
      </c>
      <c r="BG368" s="1">
        <v>77058</v>
      </c>
      <c r="BH368" s="1" t="s">
        <v>224</v>
      </c>
      <c r="BK368" s="1">
        <v>199206</v>
      </c>
      <c r="BL368" s="1">
        <v>16600</v>
      </c>
      <c r="BM368" s="1">
        <v>6.13</v>
      </c>
      <c r="BN368" s="1" t="s">
        <v>8</v>
      </c>
      <c r="BP368" s="1">
        <v>199204</v>
      </c>
      <c r="BQ368" s="1">
        <v>19400</v>
      </c>
      <c r="BR368" s="1">
        <v>1.33</v>
      </c>
      <c r="BS368" s="1" t="s">
        <v>8</v>
      </c>
      <c r="BV368" s="1" t="s">
        <v>833</v>
      </c>
      <c r="BW368" s="1">
        <v>4185</v>
      </c>
      <c r="BX368" s="6" t="s">
        <v>466</v>
      </c>
    </row>
    <row r="369" spans="1:76">
      <c r="A369" s="1">
        <v>20151016</v>
      </c>
      <c r="B369" s="1">
        <v>472967383</v>
      </c>
      <c r="D369" s="1">
        <v>199205</v>
      </c>
      <c r="E369" s="1">
        <v>554654000</v>
      </c>
      <c r="V369" s="1">
        <v>199204</v>
      </c>
      <c r="W369" s="1">
        <v>18200</v>
      </c>
      <c r="X369" s="1">
        <v>84.34</v>
      </c>
      <c r="Y369" s="1" t="s">
        <v>9</v>
      </c>
      <c r="AA369" s="1">
        <v>199204</v>
      </c>
      <c r="AB369" s="1">
        <v>18201</v>
      </c>
      <c r="AC369" s="1">
        <v>-4.34</v>
      </c>
      <c r="AD369" s="1" t="s">
        <v>8</v>
      </c>
      <c r="AF369" s="1">
        <v>199204</v>
      </c>
      <c r="AG369" s="1">
        <v>18000</v>
      </c>
      <c r="AH369" s="1">
        <v>71.900000000000006</v>
      </c>
      <c r="AI369" s="1" t="s">
        <v>9</v>
      </c>
      <c r="AK369" s="1">
        <v>199204</v>
      </c>
      <c r="AL369" s="1">
        <v>18100</v>
      </c>
      <c r="AM369" s="1">
        <v>5.72</v>
      </c>
      <c r="AN369" s="1" t="s">
        <v>8</v>
      </c>
      <c r="AP369" s="1">
        <v>199203</v>
      </c>
      <c r="AQ369" s="1">
        <v>12300</v>
      </c>
      <c r="AR369" s="1">
        <v>15.6</v>
      </c>
      <c r="AS369" s="1" t="s">
        <v>8</v>
      </c>
      <c r="AU369" s="1">
        <v>199203</v>
      </c>
      <c r="AV369" s="1">
        <v>12500</v>
      </c>
      <c r="AW369" s="1">
        <v>18.170000000000002</v>
      </c>
      <c r="AX369" s="1" t="s">
        <v>8</v>
      </c>
      <c r="AZ369" s="1">
        <v>199203</v>
      </c>
      <c r="BA369" s="1">
        <v>12201</v>
      </c>
      <c r="BB369" s="1">
        <v>22593</v>
      </c>
      <c r="BC369" s="1" t="s">
        <v>224</v>
      </c>
      <c r="BE369" s="1">
        <v>199203</v>
      </c>
      <c r="BF369" s="1">
        <v>12401</v>
      </c>
      <c r="BG369" s="1">
        <v>76234</v>
      </c>
      <c r="BH369" s="1" t="s">
        <v>224</v>
      </c>
      <c r="BK369" s="1">
        <v>199205</v>
      </c>
      <c r="BL369" s="1">
        <v>16600</v>
      </c>
      <c r="BM369" s="1">
        <v>6.13</v>
      </c>
      <c r="BN369" s="1" t="s">
        <v>8</v>
      </c>
      <c r="BP369" s="1">
        <v>199203</v>
      </c>
      <c r="BQ369" s="1">
        <v>19400</v>
      </c>
      <c r="BR369" s="1">
        <v>1.38</v>
      </c>
      <c r="BS369" s="1" t="s">
        <v>8</v>
      </c>
      <c r="BV369" s="1" t="s">
        <v>834</v>
      </c>
      <c r="BW369" s="1">
        <v>3151</v>
      </c>
      <c r="BX369" s="6" t="s">
        <v>466</v>
      </c>
    </row>
    <row r="370" spans="1:76">
      <c r="A370" s="1">
        <v>20151008</v>
      </c>
      <c r="B370" s="1">
        <v>377009859</v>
      </c>
      <c r="D370" s="1">
        <v>199204</v>
      </c>
      <c r="E370" s="1">
        <v>379342000</v>
      </c>
      <c r="V370" s="1">
        <v>199203</v>
      </c>
      <c r="W370" s="1">
        <v>18200</v>
      </c>
      <c r="X370" s="1">
        <v>84.07</v>
      </c>
      <c r="Y370" s="1" t="s">
        <v>9</v>
      </c>
      <c r="AA370" s="1">
        <v>199203</v>
      </c>
      <c r="AB370" s="1">
        <v>18201</v>
      </c>
      <c r="AC370" s="1">
        <v>-5.22</v>
      </c>
      <c r="AD370" s="1" t="s">
        <v>8</v>
      </c>
      <c r="AF370" s="1">
        <v>199203</v>
      </c>
      <c r="AG370" s="1">
        <v>18000</v>
      </c>
      <c r="AH370" s="1">
        <v>70.75</v>
      </c>
      <c r="AI370" s="1" t="s">
        <v>9</v>
      </c>
      <c r="AK370" s="1">
        <v>199203</v>
      </c>
      <c r="AL370" s="1">
        <v>18100</v>
      </c>
      <c r="AM370" s="1">
        <v>4.71</v>
      </c>
      <c r="AN370" s="1" t="s">
        <v>8</v>
      </c>
      <c r="AP370" s="1">
        <v>199202</v>
      </c>
      <c r="AQ370" s="1">
        <v>12300</v>
      </c>
      <c r="AR370" s="1">
        <v>13.05</v>
      </c>
      <c r="AS370" s="1" t="s">
        <v>8</v>
      </c>
      <c r="AU370" s="1">
        <v>199202</v>
      </c>
      <c r="AV370" s="1">
        <v>12500</v>
      </c>
      <c r="AW370" s="1">
        <v>18.8</v>
      </c>
      <c r="AX370" s="1" t="s">
        <v>8</v>
      </c>
      <c r="AZ370" s="1">
        <v>199202</v>
      </c>
      <c r="BA370" s="1">
        <v>12201</v>
      </c>
      <c r="BB370" s="1">
        <v>23129</v>
      </c>
      <c r="BC370" s="1" t="s">
        <v>224</v>
      </c>
      <c r="BE370" s="1">
        <v>199202</v>
      </c>
      <c r="BF370" s="1">
        <v>12401</v>
      </c>
      <c r="BG370" s="1">
        <v>76102</v>
      </c>
      <c r="BH370" s="1" t="s">
        <v>224</v>
      </c>
      <c r="BK370" s="1">
        <v>199204</v>
      </c>
      <c r="BL370" s="1">
        <v>16600</v>
      </c>
      <c r="BM370" s="1">
        <v>5.88</v>
      </c>
      <c r="BN370" s="1" t="s">
        <v>8</v>
      </c>
      <c r="BP370" s="1">
        <v>199202</v>
      </c>
      <c r="BQ370" s="1">
        <v>19400</v>
      </c>
      <c r="BR370" s="1">
        <v>1.54</v>
      </c>
      <c r="BS370" s="1" t="s">
        <v>8</v>
      </c>
      <c r="BV370" s="1" t="s">
        <v>835</v>
      </c>
      <c r="BW370" s="1">
        <v>2260</v>
      </c>
      <c r="BX370" s="6" t="s">
        <v>466</v>
      </c>
    </row>
    <row r="371" spans="1:76">
      <c r="A371" s="1">
        <v>20151002</v>
      </c>
      <c r="B371" s="1">
        <v>269581466</v>
      </c>
      <c r="D371" s="1">
        <v>199203</v>
      </c>
      <c r="E371" s="1">
        <v>580304000</v>
      </c>
      <c r="V371" s="1">
        <v>199202</v>
      </c>
      <c r="W371" s="1">
        <v>18200</v>
      </c>
      <c r="X371" s="1">
        <v>83.47</v>
      </c>
      <c r="Y371" s="1" t="s">
        <v>9</v>
      </c>
      <c r="AA371" s="1">
        <v>199202</v>
      </c>
      <c r="AB371" s="1">
        <v>18201</v>
      </c>
      <c r="AC371" s="1">
        <v>-6.32</v>
      </c>
      <c r="AD371" s="1" t="s">
        <v>8</v>
      </c>
      <c r="AF371" s="1">
        <v>199202</v>
      </c>
      <c r="AG371" s="1">
        <v>18000</v>
      </c>
      <c r="AH371" s="1">
        <v>70.66</v>
      </c>
      <c r="AI371" s="1" t="s">
        <v>9</v>
      </c>
      <c r="AK371" s="1">
        <v>199202</v>
      </c>
      <c r="AL371" s="1">
        <v>18100</v>
      </c>
      <c r="AM371" s="1">
        <v>4.0599999999999996</v>
      </c>
      <c r="AN371" s="1" t="s">
        <v>8</v>
      </c>
      <c r="AP371" s="1">
        <v>199201</v>
      </c>
      <c r="AQ371" s="1">
        <v>12300</v>
      </c>
      <c r="AR371" s="1">
        <v>21.75</v>
      </c>
      <c r="AS371" s="1" t="s">
        <v>8</v>
      </c>
      <c r="AU371" s="1">
        <v>199201</v>
      </c>
      <c r="AV371" s="1">
        <v>12500</v>
      </c>
      <c r="AW371" s="1">
        <v>21.72</v>
      </c>
      <c r="AX371" s="1" t="s">
        <v>8</v>
      </c>
      <c r="AZ371" s="1">
        <v>199201</v>
      </c>
      <c r="BA371" s="1">
        <v>12201</v>
      </c>
      <c r="BB371" s="1">
        <v>22128</v>
      </c>
      <c r="BC371" s="1" t="s">
        <v>224</v>
      </c>
      <c r="BE371" s="1">
        <v>199201</v>
      </c>
      <c r="BF371" s="1">
        <v>12401</v>
      </c>
      <c r="BG371" s="1">
        <v>74585</v>
      </c>
      <c r="BH371" s="1" t="s">
        <v>224</v>
      </c>
      <c r="BK371" s="1">
        <v>199203</v>
      </c>
      <c r="BL371" s="1">
        <v>16600</v>
      </c>
      <c r="BM371" s="1">
        <v>5.88</v>
      </c>
      <c r="BN371" s="1" t="s">
        <v>8</v>
      </c>
      <c r="BP371" s="1">
        <v>199201</v>
      </c>
      <c r="BQ371" s="1">
        <v>19400</v>
      </c>
      <c r="BR371" s="1">
        <v>1.37</v>
      </c>
      <c r="BS371" s="1" t="s">
        <v>8</v>
      </c>
      <c r="BV371" s="1" t="s">
        <v>836</v>
      </c>
      <c r="BW371" s="1">
        <v>3122</v>
      </c>
      <c r="BX371" s="6" t="s">
        <v>466</v>
      </c>
    </row>
    <row r="372" spans="1:76">
      <c r="A372" s="1">
        <v>20150925</v>
      </c>
      <c r="B372" s="1">
        <v>383560011</v>
      </c>
      <c r="D372" s="1">
        <v>199202</v>
      </c>
      <c r="E372" s="1">
        <v>735176000</v>
      </c>
      <c r="V372" s="1">
        <v>199201</v>
      </c>
      <c r="W372" s="1">
        <v>18200</v>
      </c>
      <c r="X372" s="1">
        <v>83.97</v>
      </c>
      <c r="Y372" s="1" t="s">
        <v>9</v>
      </c>
      <c r="AA372" s="1">
        <v>199201</v>
      </c>
      <c r="AB372" s="1">
        <v>18201</v>
      </c>
      <c r="AC372" s="1">
        <v>-6.15</v>
      </c>
      <c r="AD372" s="1" t="s">
        <v>8</v>
      </c>
      <c r="AF372" s="1">
        <v>199201</v>
      </c>
      <c r="AG372" s="1">
        <v>18000</v>
      </c>
      <c r="AH372" s="1">
        <v>70.040000000000006</v>
      </c>
      <c r="AI372" s="1" t="s">
        <v>9</v>
      </c>
      <c r="AK372" s="1">
        <v>199201</v>
      </c>
      <c r="AL372" s="1">
        <v>18100</v>
      </c>
      <c r="AM372" s="1">
        <v>3.76</v>
      </c>
      <c r="AN372" s="1" t="s">
        <v>8</v>
      </c>
      <c r="AP372" s="1">
        <v>199112</v>
      </c>
      <c r="AQ372" s="1">
        <v>12300</v>
      </c>
      <c r="AR372" s="1">
        <v>12.09</v>
      </c>
      <c r="AS372" s="1" t="s">
        <v>8</v>
      </c>
      <c r="AU372" s="1">
        <v>199112</v>
      </c>
      <c r="AV372" s="1">
        <v>12500</v>
      </c>
      <c r="AW372" s="1">
        <v>19.37</v>
      </c>
      <c r="AX372" s="1" t="s">
        <v>8</v>
      </c>
      <c r="AZ372" s="1">
        <v>199112</v>
      </c>
      <c r="BA372" s="1">
        <v>12201</v>
      </c>
      <c r="BB372" s="1">
        <v>20671</v>
      </c>
      <c r="BC372" s="1" t="s">
        <v>224</v>
      </c>
      <c r="BE372" s="1">
        <v>199112</v>
      </c>
      <c r="BF372" s="1">
        <v>12401</v>
      </c>
      <c r="BG372" s="1">
        <v>72587</v>
      </c>
      <c r="BH372" s="1" t="s">
        <v>224</v>
      </c>
      <c r="BK372" s="1">
        <v>199202</v>
      </c>
      <c r="BL372" s="1">
        <v>16600</v>
      </c>
      <c r="BM372" s="1">
        <v>5.88</v>
      </c>
      <c r="BN372" s="1" t="s">
        <v>8</v>
      </c>
      <c r="BP372" s="1">
        <v>199112</v>
      </c>
      <c r="BQ372" s="1">
        <v>19400</v>
      </c>
      <c r="BR372" s="1">
        <v>1.39</v>
      </c>
      <c r="BS372" s="1" t="s">
        <v>8</v>
      </c>
      <c r="BV372" s="1" t="s">
        <v>837</v>
      </c>
      <c r="BW372" s="1">
        <v>2855</v>
      </c>
      <c r="BX372" s="6" t="s">
        <v>466</v>
      </c>
    </row>
    <row r="373" spans="1:76">
      <c r="A373" s="1">
        <v>20150918</v>
      </c>
      <c r="B373" s="1">
        <v>421500942</v>
      </c>
      <c r="D373" s="1">
        <v>199201</v>
      </c>
      <c r="E373" s="1">
        <v>1099788000</v>
      </c>
      <c r="V373" s="1">
        <v>199112</v>
      </c>
      <c r="W373" s="1">
        <v>18200</v>
      </c>
      <c r="X373" s="1">
        <v>84.92</v>
      </c>
      <c r="Y373" s="1" t="s">
        <v>9</v>
      </c>
      <c r="AA373" s="1">
        <v>199112</v>
      </c>
      <c r="AB373" s="1">
        <v>18201</v>
      </c>
      <c r="AC373" s="1">
        <v>-4.1100000000000003</v>
      </c>
      <c r="AD373" s="1" t="s">
        <v>8</v>
      </c>
      <c r="AF373" s="1">
        <v>199112</v>
      </c>
      <c r="AG373" s="1">
        <v>18000</v>
      </c>
      <c r="AH373" s="1">
        <v>69.349999999999994</v>
      </c>
      <c r="AI373" s="1" t="s">
        <v>9</v>
      </c>
      <c r="AK373" s="1">
        <v>199112</v>
      </c>
      <c r="AL373" s="1">
        <v>18100</v>
      </c>
      <c r="AM373" s="1">
        <v>3.88</v>
      </c>
      <c r="AN373" s="1" t="s">
        <v>8</v>
      </c>
      <c r="AP373" s="1">
        <v>199111</v>
      </c>
      <c r="AQ373" s="1">
        <v>12300</v>
      </c>
      <c r="AR373" s="1">
        <v>11.07</v>
      </c>
      <c r="AS373" s="1" t="s">
        <v>8</v>
      </c>
      <c r="AU373" s="1">
        <v>199111</v>
      </c>
      <c r="AV373" s="1">
        <v>12500</v>
      </c>
      <c r="AW373" s="1">
        <v>19.2</v>
      </c>
      <c r="AX373" s="1" t="s">
        <v>8</v>
      </c>
      <c r="AZ373" s="1">
        <v>199111</v>
      </c>
      <c r="BA373" s="1">
        <v>12201</v>
      </c>
      <c r="BB373" s="1">
        <v>20050</v>
      </c>
      <c r="BC373" s="1" t="s">
        <v>224</v>
      </c>
      <c r="BE373" s="1">
        <v>199111</v>
      </c>
      <c r="BF373" s="1">
        <v>12401</v>
      </c>
      <c r="BG373" s="1">
        <v>71347</v>
      </c>
      <c r="BH373" s="1" t="s">
        <v>224</v>
      </c>
      <c r="BK373" s="1">
        <v>199201</v>
      </c>
      <c r="BL373" s="1">
        <v>16600</v>
      </c>
      <c r="BM373" s="1">
        <v>5.88</v>
      </c>
      <c r="BN373" s="1" t="s">
        <v>8</v>
      </c>
      <c r="BP373" s="1">
        <v>199111</v>
      </c>
      <c r="BQ373" s="1">
        <v>19400</v>
      </c>
      <c r="BR373" s="1">
        <v>1.49</v>
      </c>
      <c r="BS373" s="1" t="s">
        <v>8</v>
      </c>
      <c r="BV373" s="1" t="s">
        <v>838</v>
      </c>
      <c r="BW373" s="1">
        <v>2840</v>
      </c>
      <c r="BX373" s="6" t="s">
        <v>466</v>
      </c>
    </row>
    <row r="374" spans="1:76">
      <c r="A374" s="1">
        <v>20150911</v>
      </c>
      <c r="B374" s="1">
        <v>421315850</v>
      </c>
      <c r="D374" s="1">
        <v>199112</v>
      </c>
      <c r="E374" s="1">
        <v>442505000</v>
      </c>
      <c r="V374" s="1">
        <v>199111</v>
      </c>
      <c r="W374" s="1">
        <v>18200</v>
      </c>
      <c r="X374" s="1">
        <v>85.72</v>
      </c>
      <c r="Y374" s="1" t="s">
        <v>9</v>
      </c>
      <c r="AA374" s="1">
        <v>199111</v>
      </c>
      <c r="AB374" s="1">
        <v>18201</v>
      </c>
      <c r="AC374" s="1">
        <v>-3.57</v>
      </c>
      <c r="AD374" s="1" t="s">
        <v>8</v>
      </c>
      <c r="AF374" s="1">
        <v>199111</v>
      </c>
      <c r="AG374" s="1">
        <v>18000</v>
      </c>
      <c r="AH374" s="1">
        <v>70.02</v>
      </c>
      <c r="AI374" s="1" t="s">
        <v>9</v>
      </c>
      <c r="AK374" s="1">
        <v>199111</v>
      </c>
      <c r="AL374" s="1">
        <v>18100</v>
      </c>
      <c r="AM374" s="1">
        <v>4.8</v>
      </c>
      <c r="AN374" s="1" t="s">
        <v>8</v>
      </c>
      <c r="AP374" s="1">
        <v>199110</v>
      </c>
      <c r="AQ374" s="1">
        <v>12300</v>
      </c>
      <c r="AR374" s="1">
        <v>12.45</v>
      </c>
      <c r="AS374" s="1" t="s">
        <v>8</v>
      </c>
      <c r="AU374" s="1">
        <v>199110</v>
      </c>
      <c r="AV374" s="1">
        <v>12500</v>
      </c>
      <c r="AW374" s="1">
        <v>19.28</v>
      </c>
      <c r="AX374" s="1" t="s">
        <v>8</v>
      </c>
      <c r="AZ374" s="1">
        <v>199110</v>
      </c>
      <c r="BA374" s="1">
        <v>12201</v>
      </c>
      <c r="BB374" s="1">
        <v>19874</v>
      </c>
      <c r="BC374" s="1" t="s">
        <v>224</v>
      </c>
      <c r="BE374" s="1">
        <v>199110</v>
      </c>
      <c r="BF374" s="1">
        <v>12401</v>
      </c>
      <c r="BG374" s="1">
        <v>70193</v>
      </c>
      <c r="BH374" s="1" t="s">
        <v>224</v>
      </c>
      <c r="BK374" s="1">
        <v>199112</v>
      </c>
      <c r="BL374" s="1">
        <v>16600</v>
      </c>
      <c r="BM374" s="1">
        <v>6.25</v>
      </c>
      <c r="BN374" s="1" t="s">
        <v>8</v>
      </c>
      <c r="BP374" s="1">
        <v>199110</v>
      </c>
      <c r="BQ374" s="1">
        <v>19400</v>
      </c>
      <c r="BR374" s="1">
        <v>1.56</v>
      </c>
      <c r="BS374" s="1" t="s">
        <v>8</v>
      </c>
      <c r="BV374" s="1" t="s">
        <v>839</v>
      </c>
      <c r="BW374" s="1">
        <v>2623</v>
      </c>
      <c r="BX374" s="6" t="s">
        <v>466</v>
      </c>
    </row>
    <row r="375" spans="1:76">
      <c r="A375" s="1">
        <v>20150904</v>
      </c>
      <c r="B375" s="1">
        <v>448508417</v>
      </c>
      <c r="D375" s="1">
        <v>199111</v>
      </c>
      <c r="E375" s="1">
        <v>525248000</v>
      </c>
      <c r="V375" s="1">
        <v>199110</v>
      </c>
      <c r="W375" s="1">
        <v>18200</v>
      </c>
      <c r="X375" s="1">
        <v>86.11</v>
      </c>
      <c r="Y375" s="1" t="s">
        <v>9</v>
      </c>
      <c r="AA375" s="1">
        <v>199110</v>
      </c>
      <c r="AB375" s="1">
        <v>18201</v>
      </c>
      <c r="AC375" s="1">
        <v>-3.54</v>
      </c>
      <c r="AD375" s="1" t="s">
        <v>8</v>
      </c>
      <c r="AF375" s="1">
        <v>199110</v>
      </c>
      <c r="AG375" s="1">
        <v>18000</v>
      </c>
      <c r="AH375" s="1">
        <v>69.81</v>
      </c>
      <c r="AI375" s="1" t="s">
        <v>9</v>
      </c>
      <c r="AK375" s="1">
        <v>199110</v>
      </c>
      <c r="AL375" s="1">
        <v>18100</v>
      </c>
      <c r="AM375" s="1">
        <v>2.48</v>
      </c>
      <c r="AN375" s="1" t="s">
        <v>8</v>
      </c>
      <c r="AP375" s="1">
        <v>199109</v>
      </c>
      <c r="AQ375" s="1">
        <v>12300</v>
      </c>
      <c r="AR375" s="1">
        <v>12.19</v>
      </c>
      <c r="AS375" s="1" t="s">
        <v>8</v>
      </c>
      <c r="AU375" s="1">
        <v>199109</v>
      </c>
      <c r="AV375" s="1">
        <v>12500</v>
      </c>
      <c r="AW375" s="1">
        <v>17.91</v>
      </c>
      <c r="AX375" s="1" t="s">
        <v>8</v>
      </c>
      <c r="AZ375" s="1">
        <v>199109</v>
      </c>
      <c r="BA375" s="1">
        <v>12201</v>
      </c>
      <c r="BB375" s="1">
        <v>19665</v>
      </c>
      <c r="BC375" s="1" t="s">
        <v>224</v>
      </c>
      <c r="BE375" s="1">
        <v>199109</v>
      </c>
      <c r="BF375" s="1">
        <v>12401</v>
      </c>
      <c r="BG375" s="1">
        <v>69321</v>
      </c>
      <c r="BH375" s="1" t="s">
        <v>224</v>
      </c>
      <c r="BK375" s="1">
        <v>199111</v>
      </c>
      <c r="BL375" s="1">
        <v>16600</v>
      </c>
      <c r="BM375" s="1">
        <v>6.25</v>
      </c>
      <c r="BN375" s="1" t="s">
        <v>8</v>
      </c>
      <c r="BP375" s="1">
        <v>199109</v>
      </c>
      <c r="BQ375" s="1">
        <v>19400</v>
      </c>
      <c r="BR375" s="1">
        <v>1.79</v>
      </c>
      <c r="BS375" s="1" t="s">
        <v>8</v>
      </c>
      <c r="BV375" s="1" t="s">
        <v>840</v>
      </c>
      <c r="BW375" s="1">
        <v>2797</v>
      </c>
      <c r="BX375" s="6" t="s">
        <v>466</v>
      </c>
    </row>
    <row r="376" spans="1:76">
      <c r="A376" s="1">
        <v>20150828</v>
      </c>
      <c r="B376" s="1">
        <v>595369439</v>
      </c>
      <c r="D376" s="1">
        <v>199110</v>
      </c>
      <c r="E376" s="1">
        <v>357913000</v>
      </c>
      <c r="V376" s="1">
        <v>199109</v>
      </c>
      <c r="W376" s="1">
        <v>18200</v>
      </c>
      <c r="X376" s="1">
        <v>86.31</v>
      </c>
      <c r="Y376" s="1" t="s">
        <v>9</v>
      </c>
      <c r="AA376" s="1">
        <v>199109</v>
      </c>
      <c r="AB376" s="1">
        <v>18201</v>
      </c>
      <c r="AC376" s="1">
        <v>-3.33</v>
      </c>
      <c r="AD376" s="1" t="s">
        <v>8</v>
      </c>
      <c r="AF376" s="1">
        <v>199109</v>
      </c>
      <c r="AG376" s="1">
        <v>18000</v>
      </c>
      <c r="AH376" s="1">
        <v>69.13</v>
      </c>
      <c r="AI376" s="1" t="s">
        <v>9</v>
      </c>
      <c r="AK376" s="1">
        <v>199109</v>
      </c>
      <c r="AL376" s="1">
        <v>18100</v>
      </c>
      <c r="AM376" s="1">
        <v>-0.7</v>
      </c>
      <c r="AN376" s="1" t="s">
        <v>8</v>
      </c>
      <c r="AP376" s="1">
        <v>199108</v>
      </c>
      <c r="AQ376" s="1">
        <v>12300</v>
      </c>
      <c r="AR376" s="1">
        <v>10.220000000000001</v>
      </c>
      <c r="AS376" s="1" t="s">
        <v>8</v>
      </c>
      <c r="AU376" s="1">
        <v>199108</v>
      </c>
      <c r="AV376" s="1">
        <v>12500</v>
      </c>
      <c r="AW376" s="1">
        <v>18.84</v>
      </c>
      <c r="AX376" s="1" t="s">
        <v>8</v>
      </c>
      <c r="AZ376" s="1">
        <v>199108</v>
      </c>
      <c r="BA376" s="1">
        <v>12201</v>
      </c>
      <c r="BB376" s="1">
        <v>19707</v>
      </c>
      <c r="BC376" s="1" t="s">
        <v>224</v>
      </c>
      <c r="BE376" s="1">
        <v>199108</v>
      </c>
      <c r="BF376" s="1">
        <v>12401</v>
      </c>
      <c r="BG376" s="1">
        <v>68442</v>
      </c>
      <c r="BH376" s="1" t="s">
        <v>224</v>
      </c>
      <c r="BK376" s="1">
        <v>199110</v>
      </c>
      <c r="BL376" s="1">
        <v>16600</v>
      </c>
      <c r="BM376" s="1">
        <v>6.63</v>
      </c>
      <c r="BN376" s="1" t="s">
        <v>8</v>
      </c>
      <c r="BP376" s="1">
        <v>199108</v>
      </c>
      <c r="BQ376" s="1">
        <v>19400</v>
      </c>
      <c r="BR376" s="1">
        <v>1.78</v>
      </c>
      <c r="BS376" s="1" t="s">
        <v>8</v>
      </c>
      <c r="BV376" s="1" t="s">
        <v>841</v>
      </c>
      <c r="BW376" s="1">
        <v>2186</v>
      </c>
      <c r="BX376" s="6" t="s">
        <v>466</v>
      </c>
    </row>
    <row r="377" spans="1:76">
      <c r="A377" s="1">
        <v>20150821</v>
      </c>
      <c r="B377" s="1">
        <v>440019703</v>
      </c>
      <c r="D377" s="1">
        <v>199109</v>
      </c>
      <c r="E377" s="1">
        <v>451872000</v>
      </c>
      <c r="V377" s="1">
        <v>199108</v>
      </c>
      <c r="W377" s="1">
        <v>18200</v>
      </c>
      <c r="X377" s="1">
        <v>86.85</v>
      </c>
      <c r="Y377" s="1" t="s">
        <v>9</v>
      </c>
      <c r="AA377" s="1">
        <v>199108</v>
      </c>
      <c r="AB377" s="1">
        <v>18201</v>
      </c>
      <c r="AC377" s="1">
        <v>-1.25</v>
      </c>
      <c r="AD377" s="1" t="s">
        <v>8</v>
      </c>
      <c r="AF377" s="1">
        <v>199108</v>
      </c>
      <c r="AG377" s="1">
        <v>18000</v>
      </c>
      <c r="AH377" s="1">
        <v>69.03</v>
      </c>
      <c r="AI377" s="1" t="s">
        <v>9</v>
      </c>
      <c r="AK377" s="1">
        <v>199108</v>
      </c>
      <c r="AL377" s="1">
        <v>18100</v>
      </c>
      <c r="AM377" s="1">
        <v>2.59</v>
      </c>
      <c r="AN377" s="1" t="s">
        <v>8</v>
      </c>
      <c r="AP377" s="1">
        <v>199107</v>
      </c>
      <c r="AQ377" s="1">
        <v>12300</v>
      </c>
      <c r="AR377" s="1">
        <v>10.58</v>
      </c>
      <c r="AS377" s="1" t="s">
        <v>8</v>
      </c>
      <c r="AU377" s="1">
        <v>199107</v>
      </c>
      <c r="AV377" s="1">
        <v>12500</v>
      </c>
      <c r="AW377" s="1">
        <v>19.12</v>
      </c>
      <c r="AX377" s="1" t="s">
        <v>8</v>
      </c>
      <c r="AZ377" s="1">
        <v>199107</v>
      </c>
      <c r="BA377" s="1">
        <v>12201</v>
      </c>
      <c r="BB377" s="1">
        <v>20061</v>
      </c>
      <c r="BC377" s="1" t="s">
        <v>224</v>
      </c>
      <c r="BE377" s="1">
        <v>199107</v>
      </c>
      <c r="BF377" s="1">
        <v>12401</v>
      </c>
      <c r="BG377" s="1">
        <v>67940</v>
      </c>
      <c r="BH377" s="1" t="s">
        <v>224</v>
      </c>
      <c r="BK377" s="1">
        <v>199109</v>
      </c>
      <c r="BL377" s="1">
        <v>16600</v>
      </c>
      <c r="BM377" s="1">
        <v>6.63</v>
      </c>
      <c r="BN377" s="1" t="s">
        <v>8</v>
      </c>
      <c r="BP377" s="1">
        <v>199107</v>
      </c>
      <c r="BQ377" s="1">
        <v>19400</v>
      </c>
      <c r="BR377" s="1">
        <v>1.82</v>
      </c>
      <c r="BS377" s="1" t="s">
        <v>8</v>
      </c>
      <c r="BV377" s="1" t="s">
        <v>842</v>
      </c>
      <c r="BW377" s="1">
        <v>3013</v>
      </c>
      <c r="BX377" s="6" t="s">
        <v>466</v>
      </c>
    </row>
    <row r="378" spans="1:76">
      <c r="A378" s="1">
        <v>20150814</v>
      </c>
      <c r="B378" s="1">
        <v>439214450</v>
      </c>
      <c r="D378" s="1">
        <v>199108</v>
      </c>
      <c r="E378" s="1">
        <v>663218000</v>
      </c>
      <c r="V378" s="1">
        <v>199107</v>
      </c>
      <c r="W378" s="1">
        <v>18200</v>
      </c>
      <c r="X378" s="1">
        <v>87.4</v>
      </c>
      <c r="Y378" s="1" t="s">
        <v>9</v>
      </c>
      <c r="AA378" s="1">
        <v>199107</v>
      </c>
      <c r="AB378" s="1">
        <v>18201</v>
      </c>
      <c r="AC378" s="1">
        <v>0.76</v>
      </c>
      <c r="AD378" s="1" t="s">
        <v>8</v>
      </c>
      <c r="AF378" s="1">
        <v>199107</v>
      </c>
      <c r="AG378" s="1">
        <v>18000</v>
      </c>
      <c r="AH378" s="1">
        <v>68.87</v>
      </c>
      <c r="AI378" s="1" t="s">
        <v>9</v>
      </c>
      <c r="AK378" s="1">
        <v>199107</v>
      </c>
      <c r="AL378" s="1">
        <v>18100</v>
      </c>
      <c r="AM378" s="1">
        <v>4.05</v>
      </c>
      <c r="AN378" s="1" t="s">
        <v>8</v>
      </c>
      <c r="AP378" s="1">
        <v>199106</v>
      </c>
      <c r="AQ378" s="1">
        <v>12300</v>
      </c>
      <c r="AR378" s="1">
        <v>13.63</v>
      </c>
      <c r="AS378" s="1" t="s">
        <v>8</v>
      </c>
      <c r="AU378" s="1">
        <v>199106</v>
      </c>
      <c r="AV378" s="1">
        <v>12500</v>
      </c>
      <c r="AW378" s="1">
        <v>18.72</v>
      </c>
      <c r="AX378" s="1" t="s">
        <v>8</v>
      </c>
      <c r="AZ378" s="1">
        <v>199106</v>
      </c>
      <c r="BA378" s="1">
        <v>12201</v>
      </c>
      <c r="BB378" s="1">
        <v>19737</v>
      </c>
      <c r="BC378" s="1" t="s">
        <v>224</v>
      </c>
      <c r="BE378" s="1">
        <v>199106</v>
      </c>
      <c r="BF378" s="1">
        <v>12401</v>
      </c>
      <c r="BG378" s="1">
        <v>66213</v>
      </c>
      <c r="BH378" s="1" t="s">
        <v>224</v>
      </c>
      <c r="BK378" s="1">
        <v>199108</v>
      </c>
      <c r="BL378" s="1">
        <v>16600</v>
      </c>
      <c r="BM378" s="1">
        <v>7.38</v>
      </c>
      <c r="BN378" s="1" t="s">
        <v>8</v>
      </c>
      <c r="BP378" s="1">
        <v>199106</v>
      </c>
      <c r="BQ378" s="1">
        <v>19400</v>
      </c>
      <c r="BR378" s="1">
        <v>1.37</v>
      </c>
      <c r="BS378" s="1" t="s">
        <v>8</v>
      </c>
      <c r="BV378" s="1" t="s">
        <v>843</v>
      </c>
      <c r="BW378" s="1">
        <v>2322</v>
      </c>
      <c r="BX378" s="6" t="s">
        <v>466</v>
      </c>
    </row>
    <row r="379" spans="1:76">
      <c r="A379" s="1">
        <v>20150807</v>
      </c>
      <c r="B379" s="1">
        <v>433858542</v>
      </c>
      <c r="D379" s="1">
        <v>199107</v>
      </c>
      <c r="E379" s="1">
        <v>589203000</v>
      </c>
      <c r="V379" s="1">
        <v>199106</v>
      </c>
      <c r="W379" s="1">
        <v>18200</v>
      </c>
      <c r="X379" s="1">
        <v>87.65</v>
      </c>
      <c r="Y379" s="1" t="s">
        <v>9</v>
      </c>
      <c r="AA379" s="1">
        <v>199106</v>
      </c>
      <c r="AB379" s="1">
        <v>18201</v>
      </c>
      <c r="AC379" s="1">
        <v>0.91</v>
      </c>
      <c r="AD379" s="1" t="s">
        <v>8</v>
      </c>
      <c r="AF379" s="1">
        <v>199106</v>
      </c>
      <c r="AG379" s="1">
        <v>18000</v>
      </c>
      <c r="AH379" s="1">
        <v>68.400000000000006</v>
      </c>
      <c r="AI379" s="1" t="s">
        <v>9</v>
      </c>
      <c r="AK379" s="1">
        <v>199106</v>
      </c>
      <c r="AL379" s="1">
        <v>18100</v>
      </c>
      <c r="AM379" s="1">
        <v>4.03</v>
      </c>
      <c r="AN379" s="1" t="s">
        <v>8</v>
      </c>
      <c r="AP379" s="1">
        <v>199105</v>
      </c>
      <c r="AQ379" s="1">
        <v>12300</v>
      </c>
      <c r="AR379" s="1">
        <v>4.5199999999999996</v>
      </c>
      <c r="AS379" s="1" t="s">
        <v>8</v>
      </c>
      <c r="AU379" s="1">
        <v>199105</v>
      </c>
      <c r="AV379" s="1">
        <v>12500</v>
      </c>
      <c r="AW379" s="1">
        <v>15.24</v>
      </c>
      <c r="AX379" s="1" t="s">
        <v>8</v>
      </c>
      <c r="AZ379" s="1">
        <v>199105</v>
      </c>
      <c r="BA379" s="1">
        <v>12201</v>
      </c>
      <c r="BB379" s="1">
        <v>19449</v>
      </c>
      <c r="BC379" s="1" t="s">
        <v>224</v>
      </c>
      <c r="BE379" s="1">
        <v>199105</v>
      </c>
      <c r="BF379" s="1">
        <v>12401</v>
      </c>
      <c r="BG379" s="1">
        <v>65389</v>
      </c>
      <c r="BH379" s="1" t="s">
        <v>224</v>
      </c>
      <c r="BK379" s="1">
        <v>199107</v>
      </c>
      <c r="BL379" s="1">
        <v>16600</v>
      </c>
      <c r="BM379" s="1">
        <v>7.38</v>
      </c>
      <c r="BN379" s="1" t="s">
        <v>8</v>
      </c>
      <c r="BP379" s="1">
        <v>199105</v>
      </c>
      <c r="BQ379" s="1">
        <v>19400</v>
      </c>
      <c r="BR379" s="1">
        <v>1.43</v>
      </c>
      <c r="BS379" s="1" t="s">
        <v>8</v>
      </c>
      <c r="BV379" s="1" t="s">
        <v>844</v>
      </c>
      <c r="BW379" s="1">
        <v>1796</v>
      </c>
      <c r="BX379" s="6" t="s">
        <v>466</v>
      </c>
    </row>
    <row r="380" spans="1:76">
      <c r="A380" s="1">
        <v>20150731</v>
      </c>
      <c r="B380" s="1">
        <v>463185941</v>
      </c>
      <c r="D380" s="1">
        <v>199106</v>
      </c>
      <c r="E380" s="1">
        <v>867077000</v>
      </c>
      <c r="V380" s="1">
        <v>199105</v>
      </c>
      <c r="W380" s="1">
        <v>18200</v>
      </c>
      <c r="X380" s="1">
        <v>87.82</v>
      </c>
      <c r="Y380" s="1" t="s">
        <v>9</v>
      </c>
      <c r="AA380" s="1">
        <v>199105</v>
      </c>
      <c r="AB380" s="1">
        <v>18201</v>
      </c>
      <c r="AC380" s="1">
        <v>1.71</v>
      </c>
      <c r="AD380" s="1" t="s">
        <v>8</v>
      </c>
      <c r="AF380" s="1">
        <v>199105</v>
      </c>
      <c r="AG380" s="1">
        <v>18000</v>
      </c>
      <c r="AH380" s="1">
        <v>68.239999999999995</v>
      </c>
      <c r="AI380" s="1" t="s">
        <v>9</v>
      </c>
      <c r="AK380" s="1">
        <v>199105</v>
      </c>
      <c r="AL380" s="1">
        <v>18100</v>
      </c>
      <c r="AM380" s="1">
        <v>3.39</v>
      </c>
      <c r="AN380" s="1" t="s">
        <v>8</v>
      </c>
      <c r="AP380" s="1">
        <v>199104</v>
      </c>
      <c r="AQ380" s="1">
        <v>12300</v>
      </c>
      <c r="AR380" s="1">
        <v>5.58</v>
      </c>
      <c r="AS380" s="1" t="s">
        <v>8</v>
      </c>
      <c r="AU380" s="1">
        <v>199104</v>
      </c>
      <c r="AV380" s="1">
        <v>12500</v>
      </c>
      <c r="AW380" s="1">
        <v>14.56</v>
      </c>
      <c r="AX380" s="1" t="s">
        <v>8</v>
      </c>
      <c r="AZ380" s="1">
        <v>199104</v>
      </c>
      <c r="BA380" s="1">
        <v>12201</v>
      </c>
      <c r="BB380" s="1">
        <v>19534</v>
      </c>
      <c r="BC380" s="1" t="s">
        <v>224</v>
      </c>
      <c r="BE380" s="1">
        <v>199104</v>
      </c>
      <c r="BF380" s="1">
        <v>12401</v>
      </c>
      <c r="BG380" s="1">
        <v>65052</v>
      </c>
      <c r="BH380" s="1" t="s">
        <v>224</v>
      </c>
      <c r="BK380" s="1">
        <v>199106</v>
      </c>
      <c r="BL380" s="1">
        <v>16600</v>
      </c>
      <c r="BM380" s="1">
        <v>7.75</v>
      </c>
      <c r="BN380" s="1" t="s">
        <v>8</v>
      </c>
      <c r="BP380" s="1">
        <v>199104</v>
      </c>
      <c r="BQ380" s="1">
        <v>19400</v>
      </c>
      <c r="BR380" s="1">
        <v>1.4</v>
      </c>
      <c r="BS380" s="1" t="s">
        <v>8</v>
      </c>
      <c r="BV380" s="1" t="s">
        <v>845</v>
      </c>
      <c r="BW380" s="1">
        <v>1969</v>
      </c>
      <c r="BX380" s="6" t="s">
        <v>466</v>
      </c>
    </row>
    <row r="381" spans="1:76">
      <c r="A381" s="1">
        <v>20150724</v>
      </c>
      <c r="B381" s="1">
        <v>417186808</v>
      </c>
      <c r="D381" s="1">
        <v>199105</v>
      </c>
      <c r="E381" s="1">
        <v>1646489000</v>
      </c>
      <c r="V381" s="1">
        <v>199104</v>
      </c>
      <c r="W381" s="1">
        <v>18200</v>
      </c>
      <c r="X381" s="1">
        <v>88.17</v>
      </c>
      <c r="Y381" s="1" t="s">
        <v>9</v>
      </c>
      <c r="AA381" s="1">
        <v>199104</v>
      </c>
      <c r="AB381" s="1">
        <v>18201</v>
      </c>
      <c r="AC381" s="1">
        <v>2.83</v>
      </c>
      <c r="AD381" s="1" t="s">
        <v>8</v>
      </c>
      <c r="AF381" s="1">
        <v>199104</v>
      </c>
      <c r="AG381" s="1">
        <v>18000</v>
      </c>
      <c r="AH381" s="1">
        <v>68.010000000000005</v>
      </c>
      <c r="AI381" s="1" t="s">
        <v>9</v>
      </c>
      <c r="AK381" s="1">
        <v>199104</v>
      </c>
      <c r="AL381" s="1">
        <v>18100</v>
      </c>
      <c r="AM381" s="1">
        <v>4.12</v>
      </c>
      <c r="AN381" s="1" t="s">
        <v>8</v>
      </c>
      <c r="AP381" s="1">
        <v>199103</v>
      </c>
      <c r="AQ381" s="1">
        <v>12300</v>
      </c>
      <c r="AR381" s="1">
        <v>4.4400000000000004</v>
      </c>
      <c r="AS381" s="1" t="s">
        <v>8</v>
      </c>
      <c r="AU381" s="1">
        <v>199103</v>
      </c>
      <c r="AV381" s="1">
        <v>12500</v>
      </c>
      <c r="AW381" s="1">
        <v>14.37</v>
      </c>
      <c r="AX381" s="1" t="s">
        <v>8</v>
      </c>
      <c r="AZ381" s="1">
        <v>199103</v>
      </c>
      <c r="BA381" s="1">
        <v>12201</v>
      </c>
      <c r="BB381" s="1">
        <v>19653</v>
      </c>
      <c r="BC381" s="1" t="s">
        <v>224</v>
      </c>
      <c r="BE381" s="1">
        <v>199103</v>
      </c>
      <c r="BF381" s="1">
        <v>12401</v>
      </c>
      <c r="BG381" s="1">
        <v>64673</v>
      </c>
      <c r="BH381" s="1" t="s">
        <v>224</v>
      </c>
      <c r="BK381" s="1">
        <v>199105</v>
      </c>
      <c r="BL381" s="1">
        <v>16600</v>
      </c>
      <c r="BM381" s="1">
        <v>7.75</v>
      </c>
      <c r="BN381" s="1" t="s">
        <v>8</v>
      </c>
      <c r="BP381" s="1">
        <v>199103</v>
      </c>
      <c r="BQ381" s="1">
        <v>19400</v>
      </c>
      <c r="BR381" s="1">
        <v>1.39</v>
      </c>
      <c r="BS381" s="1" t="s">
        <v>8</v>
      </c>
      <c r="BV381" s="1" t="s">
        <v>846</v>
      </c>
      <c r="BW381" s="1">
        <v>1032</v>
      </c>
      <c r="BX381" s="6" t="s">
        <v>466</v>
      </c>
    </row>
    <row r="382" spans="1:76">
      <c r="A382" s="1">
        <v>20150717</v>
      </c>
      <c r="B382" s="1">
        <v>442690304</v>
      </c>
      <c r="D382" s="1">
        <v>199104</v>
      </c>
      <c r="E382" s="1">
        <v>1722177000</v>
      </c>
      <c r="V382" s="1">
        <v>199103</v>
      </c>
      <c r="W382" s="1">
        <v>18200</v>
      </c>
      <c r="X382" s="1">
        <v>88.7</v>
      </c>
      <c r="Y382" s="1" t="s">
        <v>9</v>
      </c>
      <c r="AA382" s="1">
        <v>199103</v>
      </c>
      <c r="AB382" s="1">
        <v>18201</v>
      </c>
      <c r="AC382" s="1">
        <v>3.48</v>
      </c>
      <c r="AD382" s="1" t="s">
        <v>8</v>
      </c>
      <c r="AF382" s="1">
        <v>199103</v>
      </c>
      <c r="AG382" s="1">
        <v>18000</v>
      </c>
      <c r="AH382" s="1">
        <v>67.569999999999993</v>
      </c>
      <c r="AI382" s="1" t="s">
        <v>9</v>
      </c>
      <c r="AK382" s="1">
        <v>199103</v>
      </c>
      <c r="AL382" s="1">
        <v>18100</v>
      </c>
      <c r="AM382" s="1">
        <v>4.47</v>
      </c>
      <c r="AN382" s="1" t="s">
        <v>8</v>
      </c>
      <c r="AP382" s="1">
        <v>199102</v>
      </c>
      <c r="AQ382" s="1">
        <v>12300</v>
      </c>
      <c r="AR382" s="1">
        <v>-2.48</v>
      </c>
      <c r="AS382" s="1" t="s">
        <v>8</v>
      </c>
      <c r="AU382" s="1">
        <v>199102</v>
      </c>
      <c r="AV382" s="1">
        <v>12500</v>
      </c>
      <c r="AW382" s="1">
        <v>12.15</v>
      </c>
      <c r="AX382" s="1" t="s">
        <v>8</v>
      </c>
      <c r="AZ382" s="1">
        <v>199102</v>
      </c>
      <c r="BA382" s="1">
        <v>12201</v>
      </c>
      <c r="BB382" s="1">
        <v>20449</v>
      </c>
      <c r="BC382" s="1" t="s">
        <v>224</v>
      </c>
      <c r="BE382" s="1">
        <v>199102</v>
      </c>
      <c r="BF382" s="1">
        <v>12401</v>
      </c>
      <c r="BG382" s="1">
        <v>64047</v>
      </c>
      <c r="BH382" s="1" t="s">
        <v>224</v>
      </c>
      <c r="BK382" s="1">
        <v>199104</v>
      </c>
      <c r="BL382" s="1">
        <v>16600</v>
      </c>
      <c r="BM382" s="1">
        <v>7.75</v>
      </c>
      <c r="BN382" s="1" t="s">
        <v>8</v>
      </c>
      <c r="BP382" s="1">
        <v>199102</v>
      </c>
      <c r="BQ382" s="1">
        <v>19400</v>
      </c>
      <c r="BR382" s="1">
        <v>1.35</v>
      </c>
      <c r="BS382" s="1" t="s">
        <v>8</v>
      </c>
      <c r="BV382" s="1" t="s">
        <v>847</v>
      </c>
      <c r="BW382" s="1">
        <v>1016</v>
      </c>
      <c r="BX382" s="6" t="s">
        <v>466</v>
      </c>
    </row>
    <row r="383" spans="1:76">
      <c r="A383" s="1">
        <v>20150709</v>
      </c>
      <c r="B383" s="1">
        <v>449740875</v>
      </c>
      <c r="D383" s="1">
        <v>199103</v>
      </c>
      <c r="E383" s="1">
        <v>1172890000</v>
      </c>
      <c r="V383" s="1">
        <v>199102</v>
      </c>
      <c r="W383" s="1">
        <v>18200</v>
      </c>
      <c r="X383" s="1">
        <v>89.1</v>
      </c>
      <c r="Y383" s="1" t="s">
        <v>9</v>
      </c>
      <c r="AA383" s="1">
        <v>199102</v>
      </c>
      <c r="AB383" s="1">
        <v>18201</v>
      </c>
      <c r="AC383" s="1">
        <v>4.3</v>
      </c>
      <c r="AD383" s="1" t="s">
        <v>8</v>
      </c>
      <c r="AF383" s="1">
        <v>199102</v>
      </c>
      <c r="AG383" s="1">
        <v>18000</v>
      </c>
      <c r="AH383" s="1">
        <v>67.900000000000006</v>
      </c>
      <c r="AI383" s="1" t="s">
        <v>9</v>
      </c>
      <c r="AK383" s="1">
        <v>199102</v>
      </c>
      <c r="AL383" s="1">
        <v>18100</v>
      </c>
      <c r="AM383" s="1">
        <v>5.76</v>
      </c>
      <c r="AN383" s="1" t="s">
        <v>8</v>
      </c>
      <c r="AP383" s="1">
        <v>199101</v>
      </c>
      <c r="AQ383" s="1">
        <v>12300</v>
      </c>
      <c r="AR383" s="1">
        <v>-10.28</v>
      </c>
      <c r="AS383" s="1" t="s">
        <v>8</v>
      </c>
      <c r="AU383" s="1">
        <v>199101</v>
      </c>
      <c r="AV383" s="1">
        <v>12500</v>
      </c>
      <c r="AW383" s="1">
        <v>10.15</v>
      </c>
      <c r="AX383" s="1" t="s">
        <v>8</v>
      </c>
      <c r="AZ383" s="1">
        <v>199101</v>
      </c>
      <c r="BA383" s="1">
        <v>12201</v>
      </c>
      <c r="BB383" s="1">
        <v>19140</v>
      </c>
      <c r="BC383" s="1" t="s">
        <v>224</v>
      </c>
      <c r="BE383" s="1">
        <v>199101</v>
      </c>
      <c r="BF383" s="1">
        <v>12401</v>
      </c>
      <c r="BG383" s="1">
        <v>62164</v>
      </c>
      <c r="BH383" s="1" t="s">
        <v>224</v>
      </c>
      <c r="BK383" s="1">
        <v>199103</v>
      </c>
      <c r="BL383" s="1">
        <v>16600</v>
      </c>
      <c r="BM383" s="1">
        <v>7.75</v>
      </c>
      <c r="BN383" s="1" t="s">
        <v>8</v>
      </c>
      <c r="BP383" s="1">
        <v>199101</v>
      </c>
      <c r="BQ383" s="1">
        <v>19400</v>
      </c>
      <c r="BR383" s="1">
        <v>1.37</v>
      </c>
      <c r="BS383" s="1" t="s">
        <v>8</v>
      </c>
      <c r="BV383" s="1" t="s">
        <v>848</v>
      </c>
      <c r="BW383" s="1">
        <v>1564</v>
      </c>
      <c r="BX383" s="6" t="s">
        <v>466</v>
      </c>
    </row>
    <row r="384" spans="1:76">
      <c r="A384" s="1">
        <v>20150703</v>
      </c>
      <c r="B384" s="1">
        <v>444002069</v>
      </c>
      <c r="D384" s="1">
        <v>199102</v>
      </c>
      <c r="E384" s="1">
        <v>1024977000</v>
      </c>
      <c r="V384" s="1">
        <v>199101</v>
      </c>
      <c r="W384" s="1">
        <v>18200</v>
      </c>
      <c r="X384" s="1">
        <v>89.47</v>
      </c>
      <c r="Y384" s="1" t="s">
        <v>9</v>
      </c>
      <c r="AA384" s="1">
        <v>199101</v>
      </c>
      <c r="AB384" s="1">
        <v>18201</v>
      </c>
      <c r="AC384" s="1">
        <v>4.3600000000000003</v>
      </c>
      <c r="AD384" s="1" t="s">
        <v>8</v>
      </c>
      <c r="AF384" s="1">
        <v>199101</v>
      </c>
      <c r="AG384" s="1">
        <v>18000</v>
      </c>
      <c r="AH384" s="1">
        <v>67.5</v>
      </c>
      <c r="AI384" s="1" t="s">
        <v>9</v>
      </c>
      <c r="AK384" s="1">
        <v>199101</v>
      </c>
      <c r="AL384" s="1">
        <v>18100</v>
      </c>
      <c r="AM384" s="1">
        <v>4.99</v>
      </c>
      <c r="AN384" s="1" t="s">
        <v>8</v>
      </c>
      <c r="AP384" s="1">
        <v>199012</v>
      </c>
      <c r="AQ384" s="1">
        <v>12300</v>
      </c>
      <c r="AR384" s="1">
        <v>-6.65</v>
      </c>
      <c r="AS384" s="1" t="s">
        <v>8</v>
      </c>
      <c r="AU384" s="1">
        <v>199012</v>
      </c>
      <c r="AV384" s="1">
        <v>12500</v>
      </c>
      <c r="AW384" s="1">
        <v>10.96</v>
      </c>
      <c r="AX384" s="1" t="s">
        <v>8</v>
      </c>
      <c r="AZ384" s="1">
        <v>199012</v>
      </c>
      <c r="BA384" s="1">
        <v>12201</v>
      </c>
      <c r="BB384" s="1">
        <v>18538</v>
      </c>
      <c r="BC384" s="1" t="s">
        <v>224</v>
      </c>
      <c r="BE384" s="1">
        <v>199012</v>
      </c>
      <c r="BF384" s="1">
        <v>12401</v>
      </c>
      <c r="BG384" s="1">
        <v>60816</v>
      </c>
      <c r="BH384" s="1" t="s">
        <v>224</v>
      </c>
      <c r="BK384" s="1">
        <v>199102</v>
      </c>
      <c r="BL384" s="1">
        <v>16600</v>
      </c>
      <c r="BM384" s="1">
        <v>7.75</v>
      </c>
      <c r="BN384" s="1" t="s">
        <v>8</v>
      </c>
      <c r="BP384" s="1">
        <v>199012</v>
      </c>
      <c r="BQ384" s="1">
        <v>19400</v>
      </c>
      <c r="BR384" s="1">
        <v>1.52</v>
      </c>
      <c r="BS384" s="1" t="s">
        <v>8</v>
      </c>
      <c r="BV384" s="1" t="s">
        <v>849</v>
      </c>
      <c r="BW384" s="1">
        <v>1546</v>
      </c>
      <c r="BX384" s="6" t="s">
        <v>466</v>
      </c>
    </row>
    <row r="385" spans="1:76">
      <c r="A385" s="1">
        <v>20150626</v>
      </c>
      <c r="B385" s="1">
        <v>458769327</v>
      </c>
      <c r="D385" s="1">
        <v>199101</v>
      </c>
      <c r="E385" s="1">
        <v>884202000</v>
      </c>
      <c r="V385" s="1">
        <v>199012</v>
      </c>
      <c r="W385" s="1">
        <v>18200</v>
      </c>
      <c r="X385" s="1">
        <v>88.56</v>
      </c>
      <c r="Y385" s="1" t="s">
        <v>9</v>
      </c>
      <c r="AA385" s="1">
        <v>199012</v>
      </c>
      <c r="AB385" s="1">
        <v>18201</v>
      </c>
      <c r="AC385" s="1">
        <v>3.29</v>
      </c>
      <c r="AD385" s="1" t="s">
        <v>8</v>
      </c>
      <c r="AF385" s="1">
        <v>199012</v>
      </c>
      <c r="AG385" s="1">
        <v>18000</v>
      </c>
      <c r="AH385" s="1">
        <v>66.760000000000005</v>
      </c>
      <c r="AI385" s="1" t="s">
        <v>9</v>
      </c>
      <c r="AK385" s="1">
        <v>199012</v>
      </c>
      <c r="AL385" s="1">
        <v>18100</v>
      </c>
      <c r="AM385" s="1">
        <v>4.5599999999999996</v>
      </c>
      <c r="AN385" s="1" t="s">
        <v>8</v>
      </c>
      <c r="AP385" s="1">
        <v>199011</v>
      </c>
      <c r="AQ385" s="1">
        <v>12300</v>
      </c>
      <c r="AR385" s="1">
        <v>-5.7</v>
      </c>
      <c r="AS385" s="1" t="s">
        <v>8</v>
      </c>
      <c r="AU385" s="1">
        <v>199011</v>
      </c>
      <c r="AV385" s="1">
        <v>12500</v>
      </c>
      <c r="AW385" s="1">
        <v>10.71</v>
      </c>
      <c r="AX385" s="1" t="s">
        <v>8</v>
      </c>
      <c r="AZ385" s="1">
        <v>199011</v>
      </c>
      <c r="BA385" s="1">
        <v>12201</v>
      </c>
      <c r="BB385" s="1">
        <v>17996</v>
      </c>
      <c r="BC385" s="1" t="s">
        <v>224</v>
      </c>
      <c r="BE385" s="1">
        <v>199011</v>
      </c>
      <c r="BF385" s="1">
        <v>12401</v>
      </c>
      <c r="BG385" s="1">
        <v>59879</v>
      </c>
      <c r="BH385" s="1" t="s">
        <v>224</v>
      </c>
      <c r="BK385" s="1">
        <v>199101</v>
      </c>
      <c r="BL385" s="1">
        <v>16600</v>
      </c>
      <c r="BM385" s="1">
        <v>7.75</v>
      </c>
      <c r="BN385" s="1" t="s">
        <v>8</v>
      </c>
      <c r="BP385" s="1">
        <v>199011</v>
      </c>
      <c r="BQ385" s="1">
        <v>19400</v>
      </c>
      <c r="BR385" s="1">
        <v>1.8</v>
      </c>
      <c r="BS385" s="1" t="s">
        <v>8</v>
      </c>
      <c r="BV385" s="1" t="s">
        <v>850</v>
      </c>
      <c r="BW385" s="1">
        <v>2069</v>
      </c>
      <c r="BX385" s="6" t="s">
        <v>466</v>
      </c>
    </row>
    <row r="386" spans="1:76">
      <c r="A386" s="1">
        <v>20150618</v>
      </c>
      <c r="B386" s="1">
        <v>331366565</v>
      </c>
      <c r="D386" s="1">
        <v>199012</v>
      </c>
      <c r="E386" s="1">
        <v>1184701000</v>
      </c>
      <c r="V386" s="1">
        <v>199011</v>
      </c>
      <c r="W386" s="1">
        <v>18200</v>
      </c>
      <c r="X386" s="1">
        <v>88.89</v>
      </c>
      <c r="Y386" s="1" t="s">
        <v>9</v>
      </c>
      <c r="AA386" s="1">
        <v>199011</v>
      </c>
      <c r="AB386" s="1">
        <v>18201</v>
      </c>
      <c r="AC386" s="1">
        <v>3.44</v>
      </c>
      <c r="AD386" s="1" t="s">
        <v>8</v>
      </c>
      <c r="AF386" s="1">
        <v>199011</v>
      </c>
      <c r="AG386" s="1">
        <v>18000</v>
      </c>
      <c r="AH386" s="1">
        <v>66.81</v>
      </c>
      <c r="AI386" s="1" t="s">
        <v>9</v>
      </c>
      <c r="AK386" s="1">
        <v>199011</v>
      </c>
      <c r="AL386" s="1">
        <v>18100</v>
      </c>
      <c r="AM386" s="1">
        <v>3.94</v>
      </c>
      <c r="AN386" s="1" t="s">
        <v>8</v>
      </c>
      <c r="AP386" s="1">
        <v>199010</v>
      </c>
      <c r="AQ386" s="1">
        <v>12300</v>
      </c>
      <c r="AR386" s="1">
        <v>-7.68</v>
      </c>
      <c r="AS386" s="1" t="s">
        <v>8</v>
      </c>
      <c r="AU386" s="1">
        <v>199010</v>
      </c>
      <c r="AV386" s="1">
        <v>12500</v>
      </c>
      <c r="AW386" s="1">
        <v>11.07</v>
      </c>
      <c r="AX386" s="1" t="s">
        <v>8</v>
      </c>
      <c r="AZ386" s="1">
        <v>199010</v>
      </c>
      <c r="BA386" s="1">
        <v>12201</v>
      </c>
      <c r="BB386" s="1">
        <v>17521</v>
      </c>
      <c r="BC386" s="1" t="s">
        <v>224</v>
      </c>
      <c r="BE386" s="1">
        <v>199010</v>
      </c>
      <c r="BF386" s="1">
        <v>12401</v>
      </c>
      <c r="BG386" s="1">
        <v>59012</v>
      </c>
      <c r="BH386" s="1" t="s">
        <v>224</v>
      </c>
      <c r="BK386" s="1">
        <v>199012</v>
      </c>
      <c r="BL386" s="1">
        <v>16600</v>
      </c>
      <c r="BM386" s="1">
        <v>7.75</v>
      </c>
      <c r="BN386" s="1" t="s">
        <v>8</v>
      </c>
      <c r="BP386" s="1">
        <v>199010</v>
      </c>
      <c r="BQ386" s="1">
        <v>19400</v>
      </c>
      <c r="BR386" s="1">
        <v>1.73</v>
      </c>
      <c r="BS386" s="1" t="s">
        <v>8</v>
      </c>
      <c r="BV386" s="1" t="s">
        <v>851</v>
      </c>
      <c r="BW386" s="1">
        <v>1313</v>
      </c>
      <c r="BX386" s="6" t="s">
        <v>466</v>
      </c>
    </row>
    <row r="387" spans="1:76">
      <c r="A387" s="1">
        <v>20150612</v>
      </c>
      <c r="B387" s="1">
        <v>486010620</v>
      </c>
      <c r="D387" s="1">
        <v>199011</v>
      </c>
      <c r="E387" s="1">
        <v>1410286000</v>
      </c>
      <c r="V387" s="1">
        <v>199010</v>
      </c>
      <c r="W387" s="1">
        <v>18200</v>
      </c>
      <c r="X387" s="1">
        <v>89.27</v>
      </c>
      <c r="Y387" s="1" t="s">
        <v>9</v>
      </c>
      <c r="AA387" s="1">
        <v>199010</v>
      </c>
      <c r="AB387" s="1">
        <v>18201</v>
      </c>
      <c r="AC387" s="1">
        <v>3.35</v>
      </c>
      <c r="AD387" s="1" t="s">
        <v>8</v>
      </c>
      <c r="AF387" s="1">
        <v>199010</v>
      </c>
      <c r="AG387" s="1">
        <v>18000</v>
      </c>
      <c r="AH387" s="1">
        <v>68.12</v>
      </c>
      <c r="AI387" s="1" t="s">
        <v>9</v>
      </c>
      <c r="AK387" s="1">
        <v>199010</v>
      </c>
      <c r="AL387" s="1">
        <v>18100</v>
      </c>
      <c r="AM387" s="1">
        <v>3.24</v>
      </c>
      <c r="AN387" s="1" t="s">
        <v>8</v>
      </c>
      <c r="AP387" s="1">
        <v>199009</v>
      </c>
      <c r="AQ387" s="1">
        <v>12300</v>
      </c>
      <c r="AR387" s="1">
        <v>-7.59</v>
      </c>
      <c r="AS387" s="1" t="s">
        <v>8</v>
      </c>
      <c r="AU387" s="1">
        <v>199009</v>
      </c>
      <c r="AV387" s="1">
        <v>12500</v>
      </c>
      <c r="AW387" s="1">
        <v>12.31</v>
      </c>
      <c r="AX387" s="1" t="s">
        <v>8</v>
      </c>
      <c r="AZ387" s="1">
        <v>199009</v>
      </c>
      <c r="BA387" s="1">
        <v>12201</v>
      </c>
      <c r="BB387" s="1">
        <v>17571</v>
      </c>
      <c r="BC387" s="1" t="s">
        <v>224</v>
      </c>
      <c r="BE387" s="1">
        <v>199009</v>
      </c>
      <c r="BF387" s="1">
        <v>12401</v>
      </c>
      <c r="BG387" s="1">
        <v>58109</v>
      </c>
      <c r="BH387" s="1" t="s">
        <v>224</v>
      </c>
      <c r="BK387" s="1">
        <v>199011</v>
      </c>
      <c r="BL387" s="1">
        <v>16600</v>
      </c>
      <c r="BM387" s="1">
        <v>7.75</v>
      </c>
      <c r="BN387" s="1" t="s">
        <v>8</v>
      </c>
      <c r="BP387" s="1">
        <v>199009</v>
      </c>
      <c r="BQ387" s="1">
        <v>19400</v>
      </c>
      <c r="BR387" s="1">
        <v>1.98</v>
      </c>
      <c r="BS387" s="1" t="s">
        <v>8</v>
      </c>
      <c r="BV387" s="1" t="s">
        <v>852</v>
      </c>
      <c r="BW387" s="1">
        <v>1194</v>
      </c>
      <c r="BX387" s="6" t="s">
        <v>466</v>
      </c>
    </row>
    <row r="388" spans="1:76">
      <c r="A388" s="1">
        <v>20150605</v>
      </c>
      <c r="B388" s="1">
        <v>544170794</v>
      </c>
      <c r="D388" s="1">
        <v>199010</v>
      </c>
      <c r="E388" s="1">
        <v>624890000</v>
      </c>
      <c r="V388" s="1">
        <v>199009</v>
      </c>
      <c r="W388" s="1">
        <v>18200</v>
      </c>
      <c r="X388" s="1">
        <v>89.28</v>
      </c>
      <c r="Y388" s="1" t="s">
        <v>9</v>
      </c>
      <c r="AA388" s="1">
        <v>199009</v>
      </c>
      <c r="AB388" s="1">
        <v>18201</v>
      </c>
      <c r="AC388" s="1">
        <v>2.89</v>
      </c>
      <c r="AD388" s="1" t="s">
        <v>8</v>
      </c>
      <c r="AF388" s="1">
        <v>199009</v>
      </c>
      <c r="AG388" s="1">
        <v>18000</v>
      </c>
      <c r="AH388" s="1">
        <v>69.62</v>
      </c>
      <c r="AI388" s="1" t="s">
        <v>9</v>
      </c>
      <c r="AK388" s="1">
        <v>199009</v>
      </c>
      <c r="AL388" s="1">
        <v>18100</v>
      </c>
      <c r="AM388" s="1">
        <v>6.52</v>
      </c>
      <c r="AN388" s="1" t="s">
        <v>8</v>
      </c>
      <c r="AP388" s="1">
        <v>199008</v>
      </c>
      <c r="AQ388" s="1">
        <v>12300</v>
      </c>
      <c r="AR388" s="1">
        <v>-6.17</v>
      </c>
      <c r="AS388" s="1" t="s">
        <v>8</v>
      </c>
      <c r="AU388" s="1">
        <v>199008</v>
      </c>
      <c r="AV388" s="1">
        <v>12500</v>
      </c>
      <c r="AW388" s="1">
        <v>10.78</v>
      </c>
      <c r="AX388" s="1" t="s">
        <v>8</v>
      </c>
      <c r="AZ388" s="1">
        <v>199008</v>
      </c>
      <c r="BA388" s="1">
        <v>12201</v>
      </c>
      <c r="BB388" s="1">
        <v>17721</v>
      </c>
      <c r="BC388" s="1" t="s">
        <v>224</v>
      </c>
      <c r="BE388" s="1">
        <v>199008</v>
      </c>
      <c r="BF388" s="1">
        <v>12401</v>
      </c>
      <c r="BG388" s="1">
        <v>57606</v>
      </c>
      <c r="BH388" s="1" t="s">
        <v>224</v>
      </c>
      <c r="BK388" s="1">
        <v>199010</v>
      </c>
      <c r="BL388" s="1">
        <v>16600</v>
      </c>
      <c r="BM388" s="1">
        <v>7.75</v>
      </c>
      <c r="BN388" s="1" t="s">
        <v>8</v>
      </c>
      <c r="BP388" s="1">
        <v>199008</v>
      </c>
      <c r="BQ388" s="1">
        <v>19400</v>
      </c>
      <c r="BR388" s="1">
        <v>2.1</v>
      </c>
      <c r="BS388" s="1" t="s">
        <v>8</v>
      </c>
      <c r="BV388" s="1" t="s">
        <v>853</v>
      </c>
      <c r="BW388" s="1">
        <v>1711</v>
      </c>
      <c r="BX388" s="6" t="s">
        <v>466</v>
      </c>
    </row>
    <row r="389" spans="1:76">
      <c r="A389" s="1">
        <v>20150529</v>
      </c>
      <c r="B389" s="1">
        <v>518096504</v>
      </c>
      <c r="D389" s="1">
        <v>199009</v>
      </c>
      <c r="E389" s="1">
        <v>455771000</v>
      </c>
      <c r="V389" s="1">
        <v>199008</v>
      </c>
      <c r="W389" s="1">
        <v>18200</v>
      </c>
      <c r="X389" s="1">
        <v>87.95</v>
      </c>
      <c r="Y389" s="1" t="s">
        <v>9</v>
      </c>
      <c r="AA389" s="1">
        <v>199008</v>
      </c>
      <c r="AB389" s="1">
        <v>18201</v>
      </c>
      <c r="AC389" s="1">
        <v>1.02</v>
      </c>
      <c r="AD389" s="1" t="s">
        <v>8</v>
      </c>
      <c r="AF389" s="1">
        <v>199008</v>
      </c>
      <c r="AG389" s="1">
        <v>18000</v>
      </c>
      <c r="AH389" s="1">
        <v>67.290000000000006</v>
      </c>
      <c r="AI389" s="1" t="s">
        <v>9</v>
      </c>
      <c r="AK389" s="1">
        <v>199008</v>
      </c>
      <c r="AL389" s="1">
        <v>18100</v>
      </c>
      <c r="AM389" s="1">
        <v>5.65</v>
      </c>
      <c r="AN389" s="1" t="s">
        <v>8</v>
      </c>
      <c r="AP389" s="1">
        <v>199007</v>
      </c>
      <c r="AQ389" s="1">
        <v>12300</v>
      </c>
      <c r="AR389" s="1">
        <v>-2.72</v>
      </c>
      <c r="AS389" s="1" t="s">
        <v>8</v>
      </c>
      <c r="AU389" s="1">
        <v>199007</v>
      </c>
      <c r="AV389" s="1">
        <v>12500</v>
      </c>
      <c r="AW389" s="1">
        <v>11.16</v>
      </c>
      <c r="AX389" s="1" t="s">
        <v>8</v>
      </c>
      <c r="AZ389" s="1">
        <v>199007</v>
      </c>
      <c r="BA389" s="1">
        <v>12201</v>
      </c>
      <c r="BB389" s="1">
        <v>18087</v>
      </c>
      <c r="BC389" s="1" t="s">
        <v>224</v>
      </c>
      <c r="BE389" s="1">
        <v>199007</v>
      </c>
      <c r="BF389" s="1">
        <v>12401</v>
      </c>
      <c r="BG389" s="1">
        <v>57539</v>
      </c>
      <c r="BH389" s="1" t="s">
        <v>224</v>
      </c>
      <c r="BK389" s="1">
        <v>199009</v>
      </c>
      <c r="BL389" s="1">
        <v>16600</v>
      </c>
      <c r="BM389" s="1">
        <v>7.75</v>
      </c>
      <c r="BN389" s="1" t="s">
        <v>8</v>
      </c>
      <c r="BP389" s="1">
        <v>199007</v>
      </c>
      <c r="BQ389" s="1">
        <v>19400</v>
      </c>
      <c r="BR389" s="1">
        <v>1.96</v>
      </c>
      <c r="BS389" s="1" t="s">
        <v>8</v>
      </c>
      <c r="BV389" s="1" t="s">
        <v>854</v>
      </c>
      <c r="BW389" s="1">
        <v>1492</v>
      </c>
      <c r="BX389" s="6" t="s">
        <v>466</v>
      </c>
    </row>
    <row r="390" spans="1:76">
      <c r="A390" s="1">
        <v>20150522</v>
      </c>
      <c r="B390" s="1">
        <v>497155128</v>
      </c>
      <c r="D390" s="1">
        <v>199008</v>
      </c>
      <c r="E390" s="1">
        <v>977156000</v>
      </c>
      <c r="V390" s="1">
        <v>199007</v>
      </c>
      <c r="W390" s="1">
        <v>18200</v>
      </c>
      <c r="X390" s="1">
        <v>86.74</v>
      </c>
      <c r="Y390" s="1" t="s">
        <v>9</v>
      </c>
      <c r="AA390" s="1">
        <v>199007</v>
      </c>
      <c r="AB390" s="1">
        <v>18201</v>
      </c>
      <c r="AC390" s="1">
        <v>-0.98</v>
      </c>
      <c r="AD390" s="1" t="s">
        <v>8</v>
      </c>
      <c r="AF390" s="1">
        <v>199007</v>
      </c>
      <c r="AG390" s="1">
        <v>18000</v>
      </c>
      <c r="AH390" s="1">
        <v>66.19</v>
      </c>
      <c r="AI390" s="1" t="s">
        <v>9</v>
      </c>
      <c r="AK390" s="1">
        <v>199007</v>
      </c>
      <c r="AL390" s="1">
        <v>18100</v>
      </c>
      <c r="AM390" s="1">
        <v>4.8</v>
      </c>
      <c r="AN390" s="1" t="s">
        <v>8</v>
      </c>
      <c r="AP390" s="1">
        <v>199006</v>
      </c>
      <c r="AQ390" s="1">
        <v>12300</v>
      </c>
      <c r="AR390" s="1">
        <v>-1.41</v>
      </c>
      <c r="AS390" s="1" t="s">
        <v>8</v>
      </c>
      <c r="AU390" s="1">
        <v>199006</v>
      </c>
      <c r="AV390" s="1">
        <v>12500</v>
      </c>
      <c r="AW390" s="1">
        <v>10.35</v>
      </c>
      <c r="AX390" s="1" t="s">
        <v>8</v>
      </c>
      <c r="AZ390" s="1">
        <v>199006</v>
      </c>
      <c r="BA390" s="1">
        <v>12201</v>
      </c>
      <c r="BB390" s="1">
        <v>18453</v>
      </c>
      <c r="BC390" s="1" t="s">
        <v>224</v>
      </c>
      <c r="BE390" s="1">
        <v>199006</v>
      </c>
      <c r="BF390" s="1">
        <v>12401</v>
      </c>
      <c r="BG390" s="1">
        <v>56772</v>
      </c>
      <c r="BH390" s="1" t="s">
        <v>224</v>
      </c>
      <c r="BK390" s="1">
        <v>199008</v>
      </c>
      <c r="BL390" s="1">
        <v>16600</v>
      </c>
      <c r="BM390" s="1">
        <v>7.75</v>
      </c>
      <c r="BN390" s="1" t="s">
        <v>8</v>
      </c>
      <c r="BP390" s="1">
        <v>199006</v>
      </c>
      <c r="BQ390" s="1">
        <v>19400</v>
      </c>
      <c r="BR390" s="1">
        <v>1.67</v>
      </c>
      <c r="BS390" s="1" t="s">
        <v>8</v>
      </c>
      <c r="BV390" s="1" t="s">
        <v>855</v>
      </c>
      <c r="BW390" s="1">
        <v>2096</v>
      </c>
      <c r="BX390" s="6" t="s">
        <v>466</v>
      </c>
    </row>
    <row r="391" spans="1:76">
      <c r="A391" s="1">
        <v>20150515</v>
      </c>
      <c r="B391" s="1">
        <v>465145065</v>
      </c>
      <c r="D391" s="1">
        <v>199007</v>
      </c>
      <c r="E391" s="1">
        <v>1413116000</v>
      </c>
      <c r="V391" s="1">
        <v>199006</v>
      </c>
      <c r="W391" s="1">
        <v>18200</v>
      </c>
      <c r="X391" s="1">
        <v>86.86</v>
      </c>
      <c r="Y391" s="1" t="s">
        <v>9</v>
      </c>
      <c r="AA391" s="1">
        <v>199006</v>
      </c>
      <c r="AB391" s="1">
        <v>18201</v>
      </c>
      <c r="AC391" s="1">
        <v>-1.58</v>
      </c>
      <c r="AD391" s="1" t="s">
        <v>8</v>
      </c>
      <c r="AF391" s="1">
        <v>199006</v>
      </c>
      <c r="AG391" s="1">
        <v>18000</v>
      </c>
      <c r="AH391" s="1">
        <v>65.75</v>
      </c>
      <c r="AI391" s="1" t="s">
        <v>9</v>
      </c>
      <c r="AK391" s="1">
        <v>199006</v>
      </c>
      <c r="AL391" s="1">
        <v>18100</v>
      </c>
      <c r="AM391" s="1">
        <v>3.61</v>
      </c>
      <c r="AN391" s="1" t="s">
        <v>8</v>
      </c>
      <c r="AP391" s="1">
        <v>199005</v>
      </c>
      <c r="AQ391" s="1">
        <v>12300</v>
      </c>
      <c r="AR391" s="1">
        <v>2.38</v>
      </c>
      <c r="AS391" s="1" t="s">
        <v>8</v>
      </c>
      <c r="AU391" s="1">
        <v>199005</v>
      </c>
      <c r="AV391" s="1">
        <v>12500</v>
      </c>
      <c r="AW391" s="1">
        <v>12.18</v>
      </c>
      <c r="AX391" s="1" t="s">
        <v>8</v>
      </c>
      <c r="AZ391" s="1">
        <v>199005</v>
      </c>
      <c r="BA391" s="1">
        <v>12201</v>
      </c>
      <c r="BB391" s="1">
        <v>18444</v>
      </c>
      <c r="BC391" s="1" t="s">
        <v>224</v>
      </c>
      <c r="BE391" s="1">
        <v>199005</v>
      </c>
      <c r="BF391" s="1">
        <v>12401</v>
      </c>
      <c r="BG391" s="1">
        <v>56801</v>
      </c>
      <c r="BH391" s="1" t="s">
        <v>224</v>
      </c>
      <c r="BK391" s="1">
        <v>199007</v>
      </c>
      <c r="BL391" s="1">
        <v>16600</v>
      </c>
      <c r="BM391" s="1">
        <v>7.75</v>
      </c>
      <c r="BN391" s="1" t="s">
        <v>8</v>
      </c>
      <c r="BP391" s="1">
        <v>199005</v>
      </c>
      <c r="BQ391" s="1">
        <v>19400</v>
      </c>
      <c r="BR391" s="1">
        <v>1.48</v>
      </c>
      <c r="BS391" s="1" t="s">
        <v>8</v>
      </c>
      <c r="BV391" s="1" t="s">
        <v>856</v>
      </c>
      <c r="BW391" s="1">
        <v>1755</v>
      </c>
      <c r="BX391" s="6" t="s">
        <v>466</v>
      </c>
    </row>
    <row r="392" spans="1:76">
      <c r="A392" s="1">
        <v>20150508</v>
      </c>
      <c r="B392" s="1">
        <v>468894175</v>
      </c>
      <c r="D392" s="1">
        <v>199006</v>
      </c>
      <c r="E392" s="1">
        <v>1603487000</v>
      </c>
      <c r="V392" s="1">
        <v>199005</v>
      </c>
      <c r="W392" s="1">
        <v>18200</v>
      </c>
      <c r="X392" s="1">
        <v>86.34</v>
      </c>
      <c r="Y392" s="1" t="s">
        <v>9</v>
      </c>
      <c r="AA392" s="1">
        <v>199005</v>
      </c>
      <c r="AB392" s="1">
        <v>18201</v>
      </c>
      <c r="AC392" s="1">
        <v>-2.2400000000000002</v>
      </c>
      <c r="AD392" s="1" t="s">
        <v>8</v>
      </c>
      <c r="AF392" s="1">
        <v>199005</v>
      </c>
      <c r="AG392" s="1">
        <v>18000</v>
      </c>
      <c r="AH392" s="1">
        <v>66</v>
      </c>
      <c r="AI392" s="1" t="s">
        <v>9</v>
      </c>
      <c r="AK392" s="1">
        <v>199005</v>
      </c>
      <c r="AL392" s="1">
        <v>18100</v>
      </c>
      <c r="AM392" s="1">
        <v>3.72</v>
      </c>
      <c r="AN392" s="1" t="s">
        <v>8</v>
      </c>
      <c r="AP392" s="1">
        <v>199004</v>
      </c>
      <c r="AQ392" s="1">
        <v>12300</v>
      </c>
      <c r="AR392" s="1">
        <v>-5.55</v>
      </c>
      <c r="AS392" s="1" t="s">
        <v>8</v>
      </c>
      <c r="AU392" s="1">
        <v>199004</v>
      </c>
      <c r="AV392" s="1">
        <v>12500</v>
      </c>
      <c r="AW392" s="1">
        <v>12.2</v>
      </c>
      <c r="AX392" s="1" t="s">
        <v>8</v>
      </c>
      <c r="AZ392" s="1">
        <v>199004</v>
      </c>
      <c r="BA392" s="1">
        <v>12201</v>
      </c>
      <c r="BB392" s="1">
        <v>18617</v>
      </c>
      <c r="BC392" s="1" t="s">
        <v>224</v>
      </c>
      <c r="BE392" s="1">
        <v>199004</v>
      </c>
      <c r="BF392" s="1">
        <v>12401</v>
      </c>
      <c r="BG392" s="1">
        <v>56868</v>
      </c>
      <c r="BH392" s="1" t="s">
        <v>224</v>
      </c>
      <c r="BK392" s="1">
        <v>199006</v>
      </c>
      <c r="BL392" s="1">
        <v>16600</v>
      </c>
      <c r="BM392" s="1">
        <v>7.75</v>
      </c>
      <c r="BN392" s="1" t="s">
        <v>8</v>
      </c>
      <c r="BP392" s="1">
        <v>199004</v>
      </c>
      <c r="BQ392" s="1">
        <v>19400</v>
      </c>
      <c r="BR392" s="1">
        <v>1.32</v>
      </c>
      <c r="BS392" s="1" t="s">
        <v>8</v>
      </c>
      <c r="BV392" s="1" t="s">
        <v>857</v>
      </c>
      <c r="BW392" s="1">
        <v>1404</v>
      </c>
      <c r="BX392" s="6" t="s">
        <v>466</v>
      </c>
    </row>
    <row r="393" spans="1:76">
      <c r="A393" s="1">
        <v>20150430</v>
      </c>
      <c r="B393" s="1">
        <v>478665372</v>
      </c>
      <c r="D393" s="1">
        <v>199005</v>
      </c>
      <c r="E393" s="1">
        <v>2051713000</v>
      </c>
      <c r="V393" s="1">
        <v>199004</v>
      </c>
      <c r="W393" s="1">
        <v>18200</v>
      </c>
      <c r="X393" s="1">
        <v>85.74</v>
      </c>
      <c r="Y393" s="1" t="s">
        <v>9</v>
      </c>
      <c r="AA393" s="1">
        <v>199004</v>
      </c>
      <c r="AB393" s="1">
        <v>18201</v>
      </c>
      <c r="AC393" s="1">
        <v>-4.4000000000000004</v>
      </c>
      <c r="AD393" s="1" t="s">
        <v>8</v>
      </c>
      <c r="AF393" s="1">
        <v>199004</v>
      </c>
      <c r="AG393" s="1">
        <v>18000</v>
      </c>
      <c r="AH393" s="1">
        <v>65.319999999999993</v>
      </c>
      <c r="AI393" s="1" t="s">
        <v>9</v>
      </c>
      <c r="AK393" s="1">
        <v>199004</v>
      </c>
      <c r="AL393" s="1">
        <v>18100</v>
      </c>
      <c r="AM393" s="1">
        <v>3.42</v>
      </c>
      <c r="AN393" s="1" t="s">
        <v>8</v>
      </c>
      <c r="AP393" s="1">
        <v>199003</v>
      </c>
      <c r="AQ393" s="1">
        <v>12300</v>
      </c>
      <c r="AR393" s="1">
        <v>-8.7200000000000006</v>
      </c>
      <c r="AS393" s="1" t="s">
        <v>8</v>
      </c>
      <c r="AU393" s="1">
        <v>199003</v>
      </c>
      <c r="AV393" s="1">
        <v>12500</v>
      </c>
      <c r="AW393" s="1">
        <v>15</v>
      </c>
      <c r="AX393" s="1" t="s">
        <v>8</v>
      </c>
      <c r="AZ393" s="1">
        <v>199003</v>
      </c>
      <c r="BA393" s="1">
        <v>12201</v>
      </c>
      <c r="BB393" s="1">
        <v>19658</v>
      </c>
      <c r="BC393" s="1" t="s">
        <v>224</v>
      </c>
      <c r="BE393" s="1">
        <v>199003</v>
      </c>
      <c r="BF393" s="1">
        <v>12401</v>
      </c>
      <c r="BG393" s="1">
        <v>57087</v>
      </c>
      <c r="BH393" s="1" t="s">
        <v>224</v>
      </c>
      <c r="BK393" s="1">
        <v>199005</v>
      </c>
      <c r="BL393" s="1">
        <v>16600</v>
      </c>
      <c r="BM393" s="1">
        <v>7.75</v>
      </c>
      <c r="BN393" s="1" t="s">
        <v>8</v>
      </c>
      <c r="BP393" s="1">
        <v>199003</v>
      </c>
      <c r="BQ393" s="1">
        <v>19400</v>
      </c>
      <c r="BR393" s="1">
        <v>1.51</v>
      </c>
      <c r="BS393" s="1" t="s">
        <v>8</v>
      </c>
      <c r="BV393" s="1" t="s">
        <v>858</v>
      </c>
      <c r="BW393" s="1">
        <v>1840</v>
      </c>
      <c r="BX393" s="6" t="s">
        <v>466</v>
      </c>
    </row>
    <row r="394" spans="1:76">
      <c r="A394" s="1">
        <v>20150424</v>
      </c>
      <c r="B394" s="1">
        <v>603772722</v>
      </c>
      <c r="D394" s="1">
        <v>199004</v>
      </c>
      <c r="E394" s="1">
        <v>2526703000</v>
      </c>
      <c r="V394" s="1">
        <v>199003</v>
      </c>
      <c r="W394" s="1">
        <v>18200</v>
      </c>
      <c r="X394" s="1">
        <v>85.72</v>
      </c>
      <c r="Y394" s="1" t="s">
        <v>9</v>
      </c>
      <c r="AA394" s="1">
        <v>199003</v>
      </c>
      <c r="AB394" s="1">
        <v>18201</v>
      </c>
      <c r="AC394" s="1">
        <v>-4.22</v>
      </c>
      <c r="AD394" s="1" t="s">
        <v>8</v>
      </c>
      <c r="AF394" s="1">
        <v>199003</v>
      </c>
      <c r="AG394" s="1">
        <v>18000</v>
      </c>
      <c r="AH394" s="1">
        <v>64.680000000000007</v>
      </c>
      <c r="AI394" s="1" t="s">
        <v>9</v>
      </c>
      <c r="AK394" s="1">
        <v>199003</v>
      </c>
      <c r="AL394" s="1">
        <v>18100</v>
      </c>
      <c r="AM394" s="1">
        <v>3.32</v>
      </c>
      <c r="AN394" s="1" t="s">
        <v>8</v>
      </c>
      <c r="AP394" s="1">
        <v>199002</v>
      </c>
      <c r="AQ394" s="1">
        <v>12300</v>
      </c>
      <c r="AR394" s="1">
        <v>2.2400000000000002</v>
      </c>
      <c r="AS394" s="1" t="s">
        <v>8</v>
      </c>
      <c r="AU394" s="1">
        <v>199002</v>
      </c>
      <c r="AV394" s="1">
        <v>12500</v>
      </c>
      <c r="AW394" s="1">
        <v>17.440000000000001</v>
      </c>
      <c r="AX394" s="1" t="s">
        <v>8</v>
      </c>
      <c r="AZ394" s="1">
        <v>199002</v>
      </c>
      <c r="BA394" s="1">
        <v>12201</v>
      </c>
      <c r="BB394" s="1">
        <v>21016</v>
      </c>
      <c r="BC394" s="1" t="s">
        <v>224</v>
      </c>
      <c r="BE394" s="1">
        <v>199002</v>
      </c>
      <c r="BF394" s="1">
        <v>12401</v>
      </c>
      <c r="BG394" s="1">
        <v>57103</v>
      </c>
      <c r="BH394" s="1" t="s">
        <v>224</v>
      </c>
      <c r="BK394" s="1">
        <v>199004</v>
      </c>
      <c r="BL394" s="1">
        <v>16600</v>
      </c>
      <c r="BM394" s="1">
        <v>7.75</v>
      </c>
      <c r="BN394" s="1" t="s">
        <v>8</v>
      </c>
      <c r="BP394" s="1">
        <v>199002</v>
      </c>
      <c r="BQ394" s="1">
        <v>19400</v>
      </c>
      <c r="BR394" s="1">
        <v>1.6</v>
      </c>
      <c r="BS394" s="1" t="s">
        <v>8</v>
      </c>
      <c r="BV394" s="1" t="s">
        <v>859</v>
      </c>
      <c r="BW394" s="1">
        <v>1312</v>
      </c>
      <c r="BX394" s="6" t="s">
        <v>466</v>
      </c>
    </row>
    <row r="395" spans="1:76">
      <c r="A395" s="1">
        <v>20150417</v>
      </c>
      <c r="B395" s="1">
        <v>499862253</v>
      </c>
      <c r="D395" s="1">
        <v>199003</v>
      </c>
      <c r="E395" s="1">
        <v>3247959000</v>
      </c>
      <c r="V395" s="1">
        <v>199002</v>
      </c>
      <c r="W395" s="1">
        <v>18200</v>
      </c>
      <c r="X395" s="1">
        <v>85.43</v>
      </c>
      <c r="Y395" s="1" t="s">
        <v>9</v>
      </c>
      <c r="AA395" s="1">
        <v>199002</v>
      </c>
      <c r="AB395" s="1">
        <v>18201</v>
      </c>
      <c r="AC395" s="1">
        <v>-3.91</v>
      </c>
      <c r="AD395" s="1" t="s">
        <v>8</v>
      </c>
      <c r="AF395" s="1">
        <v>199002</v>
      </c>
      <c r="AG395" s="1">
        <v>18000</v>
      </c>
      <c r="AH395" s="1">
        <v>64.2</v>
      </c>
      <c r="AI395" s="1" t="s">
        <v>9</v>
      </c>
      <c r="AK395" s="1">
        <v>199002</v>
      </c>
      <c r="AL395" s="1">
        <v>18100</v>
      </c>
      <c r="AM395" s="1">
        <v>2.8</v>
      </c>
      <c r="AN395" s="1" t="s">
        <v>8</v>
      </c>
      <c r="AP395" s="1">
        <v>199001</v>
      </c>
      <c r="AQ395" s="1">
        <v>12300</v>
      </c>
      <c r="AR395" s="1">
        <v>7.76</v>
      </c>
      <c r="AS395" s="1" t="s">
        <v>8</v>
      </c>
      <c r="AU395" s="1">
        <v>199001</v>
      </c>
      <c r="AV395" s="1">
        <v>12500</v>
      </c>
      <c r="AW395" s="1">
        <v>18.11</v>
      </c>
      <c r="AX395" s="1" t="s">
        <v>8</v>
      </c>
      <c r="AZ395" s="1">
        <v>199001</v>
      </c>
      <c r="BA395" s="1">
        <v>12201</v>
      </c>
      <c r="BB395" s="1">
        <v>21179</v>
      </c>
      <c r="BC395" s="1" t="s">
        <v>224</v>
      </c>
      <c r="BE395" s="1">
        <v>199001</v>
      </c>
      <c r="BF395" s="1">
        <v>12401</v>
      </c>
      <c r="BG395" s="1">
        <v>56414</v>
      </c>
      <c r="BH395" s="1" t="s">
        <v>224</v>
      </c>
      <c r="BK395" s="1">
        <v>199003</v>
      </c>
      <c r="BL395" s="1">
        <v>16600</v>
      </c>
      <c r="BM395" s="1">
        <v>7.75</v>
      </c>
      <c r="BN395" s="1" t="s">
        <v>8</v>
      </c>
      <c r="BP395" s="1">
        <v>199001</v>
      </c>
      <c r="BQ395" s="1">
        <v>19400</v>
      </c>
      <c r="BR395" s="1">
        <v>1.31</v>
      </c>
      <c r="BS395" s="1" t="s">
        <v>8</v>
      </c>
      <c r="BV395" s="1" t="s">
        <v>860</v>
      </c>
      <c r="BW395" s="1">
        <v>1475</v>
      </c>
      <c r="BX395" s="6" t="s">
        <v>466</v>
      </c>
    </row>
    <row r="396" spans="1:76">
      <c r="A396" s="1">
        <v>20150410</v>
      </c>
      <c r="B396" s="1">
        <v>381033199</v>
      </c>
      <c r="D396" s="1">
        <v>199002</v>
      </c>
      <c r="E396" s="1">
        <v>3524568000</v>
      </c>
      <c r="V396" s="1">
        <v>199001</v>
      </c>
      <c r="W396" s="1">
        <v>18200</v>
      </c>
      <c r="X396" s="1">
        <v>85.73</v>
      </c>
      <c r="Y396" s="1" t="s">
        <v>9</v>
      </c>
      <c r="AA396" s="1">
        <v>199001</v>
      </c>
      <c r="AB396" s="1">
        <v>18201</v>
      </c>
      <c r="AC396" s="1">
        <v>-3.35</v>
      </c>
      <c r="AD396" s="1" t="s">
        <v>8</v>
      </c>
      <c r="AF396" s="1">
        <v>199001</v>
      </c>
      <c r="AG396" s="1">
        <v>18000</v>
      </c>
      <c r="AH396" s="1">
        <v>64.290000000000006</v>
      </c>
      <c r="AI396" s="1" t="s">
        <v>9</v>
      </c>
      <c r="AK396" s="1">
        <v>199001</v>
      </c>
      <c r="AL396" s="1">
        <v>18100</v>
      </c>
      <c r="AM396" s="1">
        <v>3.84</v>
      </c>
      <c r="AN396" s="1" t="s">
        <v>8</v>
      </c>
      <c r="AP396" s="1">
        <v>198912</v>
      </c>
      <c r="AQ396" s="1">
        <v>12300</v>
      </c>
      <c r="AR396" s="1">
        <v>6.05</v>
      </c>
      <c r="AS396" s="1" t="s">
        <v>8</v>
      </c>
      <c r="AU396" s="1">
        <v>198912</v>
      </c>
      <c r="AV396" s="1">
        <v>12500</v>
      </c>
      <c r="AW396" s="1">
        <v>18.36</v>
      </c>
      <c r="AX396" s="1" t="s">
        <v>8</v>
      </c>
      <c r="AZ396" s="1">
        <v>198912</v>
      </c>
      <c r="BA396" s="1">
        <v>12201</v>
      </c>
      <c r="BB396" s="1">
        <v>19803</v>
      </c>
      <c r="BC396" s="1" t="s">
        <v>224</v>
      </c>
      <c r="BE396" s="1">
        <v>198912</v>
      </c>
      <c r="BF396" s="1">
        <v>12401</v>
      </c>
      <c r="BG396" s="1">
        <v>55080</v>
      </c>
      <c r="BH396" s="1" t="s">
        <v>224</v>
      </c>
      <c r="BK396" s="1">
        <v>199002</v>
      </c>
      <c r="BL396" s="1">
        <v>16600</v>
      </c>
      <c r="BM396" s="1">
        <v>7.75</v>
      </c>
      <c r="BN396" s="1" t="s">
        <v>8</v>
      </c>
      <c r="BP396" s="1">
        <v>198912</v>
      </c>
      <c r="BQ396" s="1">
        <v>19400</v>
      </c>
      <c r="BR396" s="1">
        <v>1.36</v>
      </c>
      <c r="BS396" s="1" t="s">
        <v>8</v>
      </c>
      <c r="BV396" s="1" t="s">
        <v>861</v>
      </c>
      <c r="BW396" s="1">
        <v>1858</v>
      </c>
      <c r="BX396" s="6" t="s">
        <v>466</v>
      </c>
    </row>
    <row r="397" spans="1:76">
      <c r="A397" s="1">
        <v>20150402</v>
      </c>
      <c r="B397" s="1">
        <v>381414536</v>
      </c>
      <c r="D397" s="1">
        <v>199001</v>
      </c>
      <c r="E397" s="1">
        <v>2343962000</v>
      </c>
      <c r="V397" s="1">
        <v>198912</v>
      </c>
      <c r="W397" s="1">
        <v>18200</v>
      </c>
      <c r="X397" s="1">
        <v>85.74</v>
      </c>
      <c r="Y397" s="1" t="s">
        <v>9</v>
      </c>
      <c r="AA397" s="1">
        <v>198912</v>
      </c>
      <c r="AB397" s="1">
        <v>18201</v>
      </c>
      <c r="AC397" s="1">
        <v>-3.47</v>
      </c>
      <c r="AD397" s="1" t="s">
        <v>8</v>
      </c>
      <c r="AF397" s="1">
        <v>198912</v>
      </c>
      <c r="AG397" s="1">
        <v>18000</v>
      </c>
      <c r="AH397" s="1">
        <v>63.85</v>
      </c>
      <c r="AI397" s="1" t="s">
        <v>9</v>
      </c>
      <c r="AK397" s="1">
        <v>198912</v>
      </c>
      <c r="AL397" s="1">
        <v>18100</v>
      </c>
      <c r="AM397" s="1">
        <v>3.13</v>
      </c>
      <c r="AN397" s="1" t="s">
        <v>8</v>
      </c>
      <c r="AP397" s="1">
        <v>198911</v>
      </c>
      <c r="AQ397" s="1">
        <v>12300</v>
      </c>
      <c r="AR397" s="1">
        <v>3.96</v>
      </c>
      <c r="AS397" s="1" t="s">
        <v>8</v>
      </c>
      <c r="AU397" s="1">
        <v>198911</v>
      </c>
      <c r="AV397" s="1">
        <v>12500</v>
      </c>
      <c r="AW397" s="1">
        <v>19.32</v>
      </c>
      <c r="AX397" s="1" t="s">
        <v>8</v>
      </c>
      <c r="AZ397" s="1">
        <v>198911</v>
      </c>
      <c r="BA397" s="1">
        <v>12201</v>
      </c>
      <c r="BB397" s="1">
        <v>19174</v>
      </c>
      <c r="BC397" s="1" t="s">
        <v>224</v>
      </c>
      <c r="BE397" s="1">
        <v>198911</v>
      </c>
      <c r="BF397" s="1">
        <v>12401</v>
      </c>
      <c r="BG397" s="1">
        <v>53859</v>
      </c>
      <c r="BH397" s="1" t="s">
        <v>224</v>
      </c>
      <c r="BK397" s="1">
        <v>199001</v>
      </c>
      <c r="BL397" s="1">
        <v>16600</v>
      </c>
      <c r="BM397" s="1">
        <v>7.75</v>
      </c>
      <c r="BN397" s="1" t="s">
        <v>8</v>
      </c>
      <c r="BP397" s="1">
        <v>198911</v>
      </c>
      <c r="BQ397" s="1">
        <v>19400</v>
      </c>
      <c r="BR397" s="1">
        <v>1.45</v>
      </c>
      <c r="BS397" s="1" t="s">
        <v>8</v>
      </c>
      <c r="BV397" s="1" t="s">
        <v>862</v>
      </c>
      <c r="BW397" s="1">
        <v>1841</v>
      </c>
      <c r="BX397" s="6" t="s">
        <v>466</v>
      </c>
    </row>
    <row r="398" spans="1:76">
      <c r="A398" s="1">
        <v>20150327</v>
      </c>
      <c r="B398" s="1">
        <v>533905209</v>
      </c>
      <c r="D398" s="1">
        <v>198912</v>
      </c>
      <c r="E398" s="1">
        <v>2217995000</v>
      </c>
      <c r="V398" s="1">
        <v>198911</v>
      </c>
      <c r="W398" s="1">
        <v>18200</v>
      </c>
      <c r="X398" s="1">
        <v>85.93</v>
      </c>
      <c r="Y398" s="1" t="s">
        <v>9</v>
      </c>
      <c r="AA398" s="1">
        <v>198911</v>
      </c>
      <c r="AB398" s="1">
        <v>18201</v>
      </c>
      <c r="AC398" s="1">
        <v>-2.99</v>
      </c>
      <c r="AD398" s="1" t="s">
        <v>8</v>
      </c>
      <c r="AF398" s="1">
        <v>198911</v>
      </c>
      <c r="AG398" s="1">
        <v>18000</v>
      </c>
      <c r="AH398" s="1">
        <v>64.28</v>
      </c>
      <c r="AI398" s="1" t="s">
        <v>9</v>
      </c>
      <c r="AK398" s="1">
        <v>198911</v>
      </c>
      <c r="AL398" s="1">
        <v>18100</v>
      </c>
      <c r="AM398" s="1">
        <v>3.74</v>
      </c>
      <c r="AN398" s="1" t="s">
        <v>8</v>
      </c>
      <c r="AP398" s="1">
        <v>198910</v>
      </c>
      <c r="AQ398" s="1">
        <v>12300</v>
      </c>
      <c r="AR398" s="1">
        <v>5.43</v>
      </c>
      <c r="AS398" s="1" t="s">
        <v>8</v>
      </c>
      <c r="AU398" s="1">
        <v>198910</v>
      </c>
      <c r="AV398" s="1">
        <v>12500</v>
      </c>
      <c r="AW398" s="1">
        <v>18.62</v>
      </c>
      <c r="AX398" s="1" t="s">
        <v>8</v>
      </c>
      <c r="AZ398" s="1">
        <v>198910</v>
      </c>
      <c r="BA398" s="1">
        <v>12201</v>
      </c>
      <c r="BB398" s="1">
        <v>19074</v>
      </c>
      <c r="BC398" s="1" t="s">
        <v>224</v>
      </c>
      <c r="BE398" s="1">
        <v>198910</v>
      </c>
      <c r="BF398" s="1">
        <v>12401</v>
      </c>
      <c r="BG398" s="1">
        <v>52954</v>
      </c>
      <c r="BH398" s="1" t="s">
        <v>224</v>
      </c>
      <c r="BK398" s="1">
        <v>198912</v>
      </c>
      <c r="BL398" s="1">
        <v>16600</v>
      </c>
      <c r="BM398" s="1">
        <v>7.75</v>
      </c>
      <c r="BN398" s="1" t="s">
        <v>8</v>
      </c>
      <c r="BP398" s="1">
        <v>198910</v>
      </c>
      <c r="BQ398" s="1">
        <v>19400</v>
      </c>
      <c r="BR398" s="1">
        <v>1.48</v>
      </c>
      <c r="BS398" s="1" t="s">
        <v>8</v>
      </c>
      <c r="BV398" s="1" t="s">
        <v>863</v>
      </c>
      <c r="BW398" s="1">
        <v>1714</v>
      </c>
      <c r="BX398" s="6" t="s">
        <v>466</v>
      </c>
    </row>
    <row r="399" spans="1:76">
      <c r="A399" s="1">
        <v>20150320</v>
      </c>
      <c r="B399" s="1">
        <v>530239873</v>
      </c>
      <c r="D399" s="1">
        <v>198911</v>
      </c>
      <c r="E399" s="1">
        <v>3072476000</v>
      </c>
      <c r="V399" s="1">
        <v>198910</v>
      </c>
      <c r="W399" s="1">
        <v>18200</v>
      </c>
      <c r="X399" s="1">
        <v>86.38</v>
      </c>
      <c r="Y399" s="1" t="s">
        <v>9</v>
      </c>
      <c r="AA399" s="1">
        <v>198910</v>
      </c>
      <c r="AB399" s="1">
        <v>18201</v>
      </c>
      <c r="AC399" s="1">
        <v>-3.13</v>
      </c>
      <c r="AD399" s="1" t="s">
        <v>8</v>
      </c>
      <c r="AF399" s="1">
        <v>198910</v>
      </c>
      <c r="AG399" s="1">
        <v>18000</v>
      </c>
      <c r="AH399" s="1">
        <v>65.98</v>
      </c>
      <c r="AI399" s="1" t="s">
        <v>9</v>
      </c>
      <c r="AK399" s="1">
        <v>198910</v>
      </c>
      <c r="AL399" s="1">
        <v>18100</v>
      </c>
      <c r="AM399" s="1">
        <v>5.94</v>
      </c>
      <c r="AN399" s="1" t="s">
        <v>8</v>
      </c>
      <c r="AP399" s="1">
        <v>198909</v>
      </c>
      <c r="AQ399" s="1">
        <v>12300</v>
      </c>
      <c r="AR399" s="1">
        <v>6.85</v>
      </c>
      <c r="AS399" s="1" t="s">
        <v>8</v>
      </c>
      <c r="AU399" s="1">
        <v>198909</v>
      </c>
      <c r="AV399" s="1">
        <v>12500</v>
      </c>
      <c r="AW399" s="1">
        <v>19.04</v>
      </c>
      <c r="AX399" s="1" t="s">
        <v>8</v>
      </c>
      <c r="AZ399" s="1">
        <v>198909</v>
      </c>
      <c r="BA399" s="1">
        <v>12201</v>
      </c>
      <c r="BB399" s="1">
        <v>18939</v>
      </c>
      <c r="BC399" s="1" t="s">
        <v>224</v>
      </c>
      <c r="BE399" s="1">
        <v>198909</v>
      </c>
      <c r="BF399" s="1">
        <v>12401</v>
      </c>
      <c r="BG399" s="1">
        <v>52421</v>
      </c>
      <c r="BH399" s="1" t="s">
        <v>224</v>
      </c>
      <c r="BK399" s="1">
        <v>198911</v>
      </c>
      <c r="BL399" s="1">
        <v>16600</v>
      </c>
      <c r="BM399" s="1">
        <v>7.75</v>
      </c>
      <c r="BN399" s="1" t="s">
        <v>8</v>
      </c>
      <c r="BP399" s="1">
        <v>198909</v>
      </c>
      <c r="BQ399" s="1">
        <v>19400</v>
      </c>
      <c r="BR399" s="1">
        <v>1.72</v>
      </c>
      <c r="BS399" s="1" t="s">
        <v>8</v>
      </c>
      <c r="BV399" s="1" t="s">
        <v>864</v>
      </c>
      <c r="BW399" s="1">
        <v>1717</v>
      </c>
      <c r="BX399" s="6" t="s">
        <v>466</v>
      </c>
    </row>
    <row r="400" spans="1:76">
      <c r="A400" s="1">
        <v>20150313</v>
      </c>
      <c r="B400" s="1">
        <v>462554948</v>
      </c>
      <c r="D400" s="1">
        <v>198910</v>
      </c>
      <c r="E400" s="1">
        <v>2686567000</v>
      </c>
      <c r="V400" s="1">
        <v>198909</v>
      </c>
      <c r="W400" s="1">
        <v>18200</v>
      </c>
      <c r="X400" s="1">
        <v>86.77</v>
      </c>
      <c r="Y400" s="1" t="s">
        <v>9</v>
      </c>
      <c r="AA400" s="1">
        <v>198909</v>
      </c>
      <c r="AB400" s="1">
        <v>18201</v>
      </c>
      <c r="AC400" s="1">
        <v>-2.59</v>
      </c>
      <c r="AD400" s="1" t="s">
        <v>8</v>
      </c>
      <c r="AF400" s="1">
        <v>198909</v>
      </c>
      <c r="AG400" s="1">
        <v>18000</v>
      </c>
      <c r="AH400" s="1">
        <v>65.36</v>
      </c>
      <c r="AI400" s="1" t="s">
        <v>9</v>
      </c>
      <c r="AK400" s="1">
        <v>198909</v>
      </c>
      <c r="AL400" s="1">
        <v>18100</v>
      </c>
      <c r="AM400" s="1">
        <v>5.69</v>
      </c>
      <c r="AN400" s="1" t="s">
        <v>8</v>
      </c>
      <c r="AP400" s="1">
        <v>198908</v>
      </c>
      <c r="AQ400" s="1">
        <v>12300</v>
      </c>
      <c r="AR400" s="1">
        <v>8.4700000000000006</v>
      </c>
      <c r="AS400" s="1" t="s">
        <v>8</v>
      </c>
      <c r="AU400" s="1">
        <v>198908</v>
      </c>
      <c r="AV400" s="1">
        <v>12500</v>
      </c>
      <c r="AW400" s="1">
        <v>18.850000000000001</v>
      </c>
      <c r="AX400" s="1" t="s">
        <v>8</v>
      </c>
      <c r="AZ400" s="1">
        <v>198908</v>
      </c>
      <c r="BA400" s="1">
        <v>12201</v>
      </c>
      <c r="BB400" s="1">
        <v>18675</v>
      </c>
      <c r="BC400" s="1" t="s">
        <v>224</v>
      </c>
      <c r="BE400" s="1">
        <v>198908</v>
      </c>
      <c r="BF400" s="1">
        <v>12401</v>
      </c>
      <c r="BG400" s="1">
        <v>51990</v>
      </c>
      <c r="BH400" s="1" t="s">
        <v>224</v>
      </c>
      <c r="BK400" s="1">
        <v>198910</v>
      </c>
      <c r="BL400" s="1">
        <v>16600</v>
      </c>
      <c r="BM400" s="1">
        <v>7.75</v>
      </c>
      <c r="BN400" s="1" t="s">
        <v>8</v>
      </c>
      <c r="BP400" s="1">
        <v>198908</v>
      </c>
      <c r="BQ400" s="1">
        <v>19400</v>
      </c>
      <c r="BR400" s="1">
        <v>1.87</v>
      </c>
      <c r="BS400" s="1" t="s">
        <v>8</v>
      </c>
      <c r="BV400" s="1" t="s">
        <v>865</v>
      </c>
      <c r="BW400" s="1">
        <v>1933</v>
      </c>
      <c r="BX400" s="6" t="s">
        <v>466</v>
      </c>
    </row>
    <row r="401" spans="1:76">
      <c r="A401" s="1">
        <v>20150306</v>
      </c>
      <c r="B401" s="1">
        <v>445608180</v>
      </c>
      <c r="D401" s="1">
        <v>198909</v>
      </c>
      <c r="E401" s="1">
        <v>2871000000</v>
      </c>
      <c r="V401" s="1">
        <v>198908</v>
      </c>
      <c r="W401" s="1">
        <v>18200</v>
      </c>
      <c r="X401" s="1">
        <v>87.06</v>
      </c>
      <c r="Y401" s="1" t="s">
        <v>9</v>
      </c>
      <c r="AA401" s="1">
        <v>198908</v>
      </c>
      <c r="AB401" s="1">
        <v>18201</v>
      </c>
      <c r="AC401" s="1">
        <v>-2.2799999999999998</v>
      </c>
      <c r="AD401" s="1" t="s">
        <v>8</v>
      </c>
      <c r="AF401" s="1">
        <v>198908</v>
      </c>
      <c r="AG401" s="1">
        <v>18000</v>
      </c>
      <c r="AH401" s="1">
        <v>63.69</v>
      </c>
      <c r="AI401" s="1" t="s">
        <v>9</v>
      </c>
      <c r="AK401" s="1">
        <v>198908</v>
      </c>
      <c r="AL401" s="1">
        <v>18100</v>
      </c>
      <c r="AM401" s="1">
        <v>3.33</v>
      </c>
      <c r="AN401" s="1" t="s">
        <v>8</v>
      </c>
      <c r="AP401" s="1">
        <v>198907</v>
      </c>
      <c r="AQ401" s="1">
        <v>12300</v>
      </c>
      <c r="AR401" s="1">
        <v>6.83</v>
      </c>
      <c r="AS401" s="1" t="s">
        <v>8</v>
      </c>
      <c r="AU401" s="1">
        <v>198907</v>
      </c>
      <c r="AV401" s="1">
        <v>12500</v>
      </c>
      <c r="AW401" s="1">
        <v>18.04</v>
      </c>
      <c r="AX401" s="1" t="s">
        <v>8</v>
      </c>
      <c r="AZ401" s="1">
        <v>198907</v>
      </c>
      <c r="BA401" s="1">
        <v>12201</v>
      </c>
      <c r="BB401" s="1">
        <v>18446</v>
      </c>
      <c r="BC401" s="1" t="s">
        <v>224</v>
      </c>
      <c r="BE401" s="1">
        <v>198907</v>
      </c>
      <c r="BF401" s="1">
        <v>12401</v>
      </c>
      <c r="BG401" s="1">
        <v>51837</v>
      </c>
      <c r="BH401" s="1" t="s">
        <v>224</v>
      </c>
      <c r="BK401" s="1">
        <v>198909</v>
      </c>
      <c r="BL401" s="1">
        <v>16600</v>
      </c>
      <c r="BM401" s="1">
        <v>7.75</v>
      </c>
      <c r="BN401" s="1" t="s">
        <v>8</v>
      </c>
      <c r="BP401" s="1">
        <v>198907</v>
      </c>
      <c r="BQ401" s="1">
        <v>19400</v>
      </c>
      <c r="BR401" s="1">
        <v>1.76</v>
      </c>
      <c r="BS401" s="1" t="s">
        <v>8</v>
      </c>
      <c r="BV401" s="1" t="s">
        <v>866</v>
      </c>
      <c r="BW401" s="1">
        <v>1525</v>
      </c>
      <c r="BX401" s="6" t="s">
        <v>466</v>
      </c>
    </row>
    <row r="402" spans="1:76">
      <c r="A402" s="1">
        <v>20150226</v>
      </c>
      <c r="B402" s="1">
        <v>310578111</v>
      </c>
      <c r="D402" s="1">
        <v>198908</v>
      </c>
      <c r="E402" s="1">
        <v>3300946000</v>
      </c>
      <c r="V402" s="1">
        <v>198907</v>
      </c>
      <c r="W402" s="1">
        <v>18200</v>
      </c>
      <c r="X402" s="1">
        <v>87.6</v>
      </c>
      <c r="Y402" s="1" t="s">
        <v>9</v>
      </c>
      <c r="AA402" s="1">
        <v>198907</v>
      </c>
      <c r="AB402" s="1">
        <v>18201</v>
      </c>
      <c r="AC402" s="1">
        <v>-1.3</v>
      </c>
      <c r="AD402" s="1" t="s">
        <v>8</v>
      </c>
      <c r="AF402" s="1">
        <v>198907</v>
      </c>
      <c r="AG402" s="1">
        <v>18000</v>
      </c>
      <c r="AH402" s="1">
        <v>63.16</v>
      </c>
      <c r="AI402" s="1" t="s">
        <v>9</v>
      </c>
      <c r="AK402" s="1">
        <v>198907</v>
      </c>
      <c r="AL402" s="1">
        <v>18100</v>
      </c>
      <c r="AM402" s="1">
        <v>3.92</v>
      </c>
      <c r="AN402" s="1" t="s">
        <v>8</v>
      </c>
      <c r="AP402" s="1">
        <v>198906</v>
      </c>
      <c r="AQ402" s="1">
        <v>12300</v>
      </c>
      <c r="AR402" s="1">
        <v>7.4</v>
      </c>
      <c r="AS402" s="1" t="s">
        <v>8</v>
      </c>
      <c r="AU402" s="1">
        <v>198906</v>
      </c>
      <c r="AV402" s="1">
        <v>12500</v>
      </c>
      <c r="AW402" s="1">
        <v>21.53</v>
      </c>
      <c r="AX402" s="1" t="s">
        <v>8</v>
      </c>
      <c r="AZ402" s="1">
        <v>198906</v>
      </c>
      <c r="BA402" s="1">
        <v>12201</v>
      </c>
      <c r="BB402" s="1">
        <v>18166</v>
      </c>
      <c r="BC402" s="1" t="s">
        <v>224</v>
      </c>
      <c r="BE402" s="1">
        <v>198906</v>
      </c>
      <c r="BF402" s="1">
        <v>12401</v>
      </c>
      <c r="BG402" s="1">
        <v>51035</v>
      </c>
      <c r="BH402" s="1" t="s">
        <v>224</v>
      </c>
      <c r="BK402" s="1">
        <v>198908</v>
      </c>
      <c r="BL402" s="1">
        <v>16600</v>
      </c>
      <c r="BM402" s="1">
        <v>7.75</v>
      </c>
      <c r="BN402" s="1" t="s">
        <v>8</v>
      </c>
      <c r="BP402" s="1">
        <v>198906</v>
      </c>
      <c r="BQ402" s="1">
        <v>19400</v>
      </c>
      <c r="BR402" s="1">
        <v>1.68</v>
      </c>
      <c r="BS402" s="1" t="s">
        <v>8</v>
      </c>
      <c r="BV402" s="1" t="s">
        <v>867</v>
      </c>
      <c r="BW402" s="1">
        <v>1773</v>
      </c>
      <c r="BX402" s="6" t="s">
        <v>466</v>
      </c>
    </row>
    <row r="403" spans="1:76">
      <c r="A403" s="1">
        <v>20150213</v>
      </c>
      <c r="B403" s="1">
        <v>394396773</v>
      </c>
      <c r="D403" s="1">
        <v>198907</v>
      </c>
      <c r="E403" s="1">
        <v>1708977000</v>
      </c>
      <c r="V403" s="1">
        <v>198906</v>
      </c>
      <c r="W403" s="1">
        <v>18200</v>
      </c>
      <c r="X403" s="1">
        <v>88.25</v>
      </c>
      <c r="Y403" s="1" t="s">
        <v>9</v>
      </c>
      <c r="AA403" s="1">
        <v>198906</v>
      </c>
      <c r="AB403" s="1">
        <v>18201</v>
      </c>
      <c r="AC403" s="1">
        <v>-0.16</v>
      </c>
      <c r="AD403" s="1" t="s">
        <v>8</v>
      </c>
      <c r="AF403" s="1">
        <v>198906</v>
      </c>
      <c r="AG403" s="1">
        <v>18000</v>
      </c>
      <c r="AH403" s="1">
        <v>63.46</v>
      </c>
      <c r="AI403" s="1" t="s">
        <v>9</v>
      </c>
      <c r="AK403" s="1">
        <v>198906</v>
      </c>
      <c r="AL403" s="1">
        <v>18100</v>
      </c>
      <c r="AM403" s="1">
        <v>4.41</v>
      </c>
      <c r="AN403" s="1" t="s">
        <v>8</v>
      </c>
      <c r="AP403" s="1">
        <v>198905</v>
      </c>
      <c r="AQ403" s="1">
        <v>12300</v>
      </c>
      <c r="AR403" s="1">
        <v>8.4</v>
      </c>
      <c r="AS403" s="1" t="s">
        <v>8</v>
      </c>
      <c r="AU403" s="1">
        <v>198905</v>
      </c>
      <c r="AV403" s="1">
        <v>12500</v>
      </c>
      <c r="AW403" s="1">
        <v>22.15</v>
      </c>
      <c r="AX403" s="1" t="s">
        <v>8</v>
      </c>
      <c r="AZ403" s="1">
        <v>198905</v>
      </c>
      <c r="BA403" s="1">
        <v>12201</v>
      </c>
      <c r="BB403" s="1">
        <v>18546</v>
      </c>
      <c r="BC403" s="1" t="s">
        <v>224</v>
      </c>
      <c r="BE403" s="1">
        <v>198905</v>
      </c>
      <c r="BF403" s="1">
        <v>12401</v>
      </c>
      <c r="BG403" s="1">
        <v>50661</v>
      </c>
      <c r="BH403" s="1" t="s">
        <v>224</v>
      </c>
      <c r="BK403" s="1">
        <v>198907</v>
      </c>
      <c r="BL403" s="1">
        <v>16600</v>
      </c>
      <c r="BM403" s="1">
        <v>5.5</v>
      </c>
      <c r="BN403" s="1" t="s">
        <v>8</v>
      </c>
      <c r="BP403" s="1">
        <v>198905</v>
      </c>
      <c r="BQ403" s="1">
        <v>19400</v>
      </c>
      <c r="BR403" s="1">
        <v>1.5</v>
      </c>
      <c r="BS403" s="1" t="s">
        <v>8</v>
      </c>
      <c r="BV403" s="1" t="s">
        <v>868</v>
      </c>
      <c r="BW403" s="1">
        <v>1441</v>
      </c>
      <c r="BX403" s="6" t="s">
        <v>466</v>
      </c>
    </row>
    <row r="404" spans="1:76">
      <c r="A404" s="1">
        <v>20150206</v>
      </c>
      <c r="B404" s="1">
        <v>396481687</v>
      </c>
      <c r="D404" s="1">
        <v>198906</v>
      </c>
      <c r="E404" s="1">
        <v>2113438000</v>
      </c>
      <c r="V404" s="1">
        <v>198905</v>
      </c>
      <c r="W404" s="1">
        <v>18200</v>
      </c>
      <c r="X404" s="1">
        <v>88.32</v>
      </c>
      <c r="Y404" s="1" t="s">
        <v>9</v>
      </c>
      <c r="AA404" s="1">
        <v>198905</v>
      </c>
      <c r="AB404" s="1">
        <v>18201</v>
      </c>
      <c r="AC404" s="1">
        <v>0.6</v>
      </c>
      <c r="AD404" s="1" t="s">
        <v>8</v>
      </c>
      <c r="AF404" s="1">
        <v>198905</v>
      </c>
      <c r="AG404" s="1">
        <v>18000</v>
      </c>
      <c r="AH404" s="1">
        <v>63.63</v>
      </c>
      <c r="AI404" s="1" t="s">
        <v>9</v>
      </c>
      <c r="AK404" s="1">
        <v>198905</v>
      </c>
      <c r="AL404" s="1">
        <v>18100</v>
      </c>
      <c r="AM404" s="1">
        <v>5.33</v>
      </c>
      <c r="AN404" s="1" t="s">
        <v>8</v>
      </c>
      <c r="AP404" s="1">
        <v>198904</v>
      </c>
      <c r="AQ404" s="1">
        <v>12300</v>
      </c>
      <c r="AR404" s="1">
        <v>20.66</v>
      </c>
      <c r="AS404" s="1" t="s">
        <v>8</v>
      </c>
      <c r="AU404" s="1">
        <v>198904</v>
      </c>
      <c r="AV404" s="1">
        <v>12500</v>
      </c>
      <c r="AW404" s="1">
        <v>23.7</v>
      </c>
      <c r="AX404" s="1" t="s">
        <v>8</v>
      </c>
      <c r="AZ404" s="1">
        <v>198904</v>
      </c>
      <c r="BA404" s="1">
        <v>12201</v>
      </c>
      <c r="BB404" s="1">
        <v>20161</v>
      </c>
      <c r="BC404" s="1" t="s">
        <v>224</v>
      </c>
      <c r="BE404" s="1">
        <v>198904</v>
      </c>
      <c r="BF404" s="1">
        <v>12401</v>
      </c>
      <c r="BG404" s="1">
        <v>50010</v>
      </c>
      <c r="BH404" s="1" t="s">
        <v>224</v>
      </c>
      <c r="BK404" s="1">
        <v>198906</v>
      </c>
      <c r="BL404" s="1">
        <v>16600</v>
      </c>
      <c r="BM404" s="1">
        <v>5.5</v>
      </c>
      <c r="BN404" s="1" t="s">
        <v>8</v>
      </c>
      <c r="BP404" s="1">
        <v>198904</v>
      </c>
      <c r="BQ404" s="1">
        <v>19400</v>
      </c>
      <c r="BR404" s="1">
        <v>1.31</v>
      </c>
      <c r="BS404" s="1" t="s">
        <v>8</v>
      </c>
      <c r="BV404" s="1" t="s">
        <v>869</v>
      </c>
      <c r="BW404" s="1">
        <v>1315</v>
      </c>
      <c r="BX404" s="6" t="s">
        <v>466</v>
      </c>
    </row>
    <row r="405" spans="1:76">
      <c r="A405" s="1">
        <v>20150130</v>
      </c>
      <c r="B405" s="1">
        <v>436188663</v>
      </c>
      <c r="D405" s="1">
        <v>198905</v>
      </c>
      <c r="E405" s="1">
        <v>2765451000</v>
      </c>
      <c r="V405" s="1">
        <v>198904</v>
      </c>
      <c r="W405" s="1">
        <v>18200</v>
      </c>
      <c r="X405" s="1">
        <v>89.69</v>
      </c>
      <c r="Y405" s="1" t="s">
        <v>9</v>
      </c>
      <c r="AA405" s="1">
        <v>198904</v>
      </c>
      <c r="AB405" s="1">
        <v>18201</v>
      </c>
      <c r="AC405" s="1">
        <v>3.06</v>
      </c>
      <c r="AD405" s="1" t="s">
        <v>8</v>
      </c>
      <c r="AF405" s="1">
        <v>198904</v>
      </c>
      <c r="AG405" s="1">
        <v>18000</v>
      </c>
      <c r="AH405" s="1">
        <v>63.16</v>
      </c>
      <c r="AI405" s="1" t="s">
        <v>9</v>
      </c>
      <c r="AK405" s="1">
        <v>198904</v>
      </c>
      <c r="AL405" s="1">
        <v>18100</v>
      </c>
      <c r="AM405" s="1">
        <v>5.72</v>
      </c>
      <c r="AN405" s="1" t="s">
        <v>8</v>
      </c>
      <c r="AP405" s="1">
        <v>198903</v>
      </c>
      <c r="AQ405" s="1">
        <v>12300</v>
      </c>
      <c r="AR405" s="1">
        <v>30.39</v>
      </c>
      <c r="AS405" s="1" t="s">
        <v>8</v>
      </c>
      <c r="AU405" s="1">
        <v>198903</v>
      </c>
      <c r="AV405" s="1">
        <v>12500</v>
      </c>
      <c r="AW405" s="1">
        <v>22.42</v>
      </c>
      <c r="AX405" s="1" t="s">
        <v>8</v>
      </c>
      <c r="AZ405" s="1">
        <v>198903</v>
      </c>
      <c r="BA405" s="1">
        <v>12201</v>
      </c>
      <c r="BB405" s="1">
        <v>20346</v>
      </c>
      <c r="BC405" s="1" t="s">
        <v>224</v>
      </c>
      <c r="BE405" s="1">
        <v>198903</v>
      </c>
      <c r="BF405" s="1">
        <v>12401</v>
      </c>
      <c r="BG405" s="1">
        <v>48840</v>
      </c>
      <c r="BH405" s="1" t="s">
        <v>224</v>
      </c>
      <c r="BK405" s="1">
        <v>198905</v>
      </c>
      <c r="BL405" s="1">
        <v>16600</v>
      </c>
      <c r="BM405" s="1">
        <v>5.5</v>
      </c>
      <c r="BN405" s="1" t="s">
        <v>8</v>
      </c>
      <c r="BP405" s="1">
        <v>198903</v>
      </c>
      <c r="BQ405" s="1">
        <v>19400</v>
      </c>
      <c r="BR405" s="1">
        <v>1.46</v>
      </c>
      <c r="BS405" s="1" t="s">
        <v>8</v>
      </c>
      <c r="BV405" s="1" t="s">
        <v>870</v>
      </c>
      <c r="BW405" s="1">
        <v>1412</v>
      </c>
      <c r="BX405" s="6" t="s">
        <v>466</v>
      </c>
    </row>
    <row r="406" spans="1:76">
      <c r="A406" s="1">
        <v>20150123</v>
      </c>
      <c r="B406" s="1">
        <v>495685376</v>
      </c>
      <c r="D406" s="1">
        <v>198904</v>
      </c>
      <c r="E406" s="1">
        <v>1867810000</v>
      </c>
      <c r="V406" s="1">
        <v>198903</v>
      </c>
      <c r="W406" s="1">
        <v>18200</v>
      </c>
      <c r="X406" s="1">
        <v>89.5</v>
      </c>
      <c r="Y406" s="1" t="s">
        <v>9</v>
      </c>
      <c r="AA406" s="1">
        <v>198903</v>
      </c>
      <c r="AB406" s="1">
        <v>18201</v>
      </c>
      <c r="AC406" s="1">
        <v>3.25</v>
      </c>
      <c r="AD406" s="1" t="s">
        <v>8</v>
      </c>
      <c r="AF406" s="1">
        <v>198903</v>
      </c>
      <c r="AG406" s="1">
        <v>18000</v>
      </c>
      <c r="AH406" s="1">
        <v>62.6</v>
      </c>
      <c r="AI406" s="1" t="s">
        <v>9</v>
      </c>
      <c r="AK406" s="1">
        <v>198903</v>
      </c>
      <c r="AL406" s="1">
        <v>18100</v>
      </c>
      <c r="AM406" s="1">
        <v>4.93</v>
      </c>
      <c r="AN406" s="1" t="s">
        <v>8</v>
      </c>
      <c r="AP406" s="1">
        <v>198902</v>
      </c>
      <c r="AQ406" s="1">
        <v>12300</v>
      </c>
      <c r="AR406" s="1">
        <v>26.12</v>
      </c>
      <c r="AS406" s="1" t="s">
        <v>8</v>
      </c>
      <c r="AU406" s="1">
        <v>198902</v>
      </c>
      <c r="AV406" s="1">
        <v>12500</v>
      </c>
      <c r="AW406" s="1">
        <v>21.63</v>
      </c>
      <c r="AX406" s="1" t="s">
        <v>8</v>
      </c>
      <c r="AZ406" s="1">
        <v>198902</v>
      </c>
      <c r="BA406" s="1">
        <v>12201</v>
      </c>
      <c r="BB406" s="1">
        <v>20321</v>
      </c>
      <c r="BC406" s="1" t="s">
        <v>224</v>
      </c>
      <c r="BE406" s="1">
        <v>198902</v>
      </c>
      <c r="BF406" s="1">
        <v>12401</v>
      </c>
      <c r="BG406" s="1">
        <v>48741</v>
      </c>
      <c r="BH406" s="1" t="s">
        <v>224</v>
      </c>
      <c r="BK406" s="1">
        <v>198904</v>
      </c>
      <c r="BL406" s="1">
        <v>16600</v>
      </c>
      <c r="BM406" s="1">
        <v>5.5</v>
      </c>
      <c r="BN406" s="1" t="s">
        <v>8</v>
      </c>
      <c r="BP406" s="1">
        <v>198902</v>
      </c>
      <c r="BQ406" s="1">
        <v>19400</v>
      </c>
      <c r="BR406" s="1">
        <v>1.88</v>
      </c>
      <c r="BS406" s="1" t="s">
        <v>8</v>
      </c>
      <c r="BV406" s="1" t="s">
        <v>871</v>
      </c>
      <c r="BW406" s="1">
        <v>1089</v>
      </c>
      <c r="BX406" s="6" t="s">
        <v>466</v>
      </c>
    </row>
    <row r="407" spans="1:76">
      <c r="A407" s="1">
        <v>20150116</v>
      </c>
      <c r="B407" s="1">
        <v>475807181</v>
      </c>
      <c r="D407" s="1">
        <v>198903</v>
      </c>
      <c r="E407" s="1">
        <v>1549923000</v>
      </c>
      <c r="V407" s="1">
        <v>198902</v>
      </c>
      <c r="W407" s="1">
        <v>18200</v>
      </c>
      <c r="X407" s="1">
        <v>88.91</v>
      </c>
      <c r="Y407" s="1" t="s">
        <v>9</v>
      </c>
      <c r="AA407" s="1">
        <v>198902</v>
      </c>
      <c r="AB407" s="1">
        <v>18201</v>
      </c>
      <c r="AC407" s="1">
        <v>2.35</v>
      </c>
      <c r="AD407" s="1" t="s">
        <v>8</v>
      </c>
      <c r="AF407" s="1">
        <v>198902</v>
      </c>
      <c r="AG407" s="1">
        <v>18000</v>
      </c>
      <c r="AH407" s="1">
        <v>62.45</v>
      </c>
      <c r="AI407" s="1" t="s">
        <v>9</v>
      </c>
      <c r="AK407" s="1">
        <v>198902</v>
      </c>
      <c r="AL407" s="1">
        <v>18100</v>
      </c>
      <c r="AM407" s="1">
        <v>4.08</v>
      </c>
      <c r="AN407" s="1" t="s">
        <v>8</v>
      </c>
      <c r="AP407" s="1">
        <v>198901</v>
      </c>
      <c r="AQ407" s="1">
        <v>12300</v>
      </c>
      <c r="AR407" s="1">
        <v>29.11</v>
      </c>
      <c r="AS407" s="1" t="s">
        <v>8</v>
      </c>
      <c r="AU407" s="1">
        <v>198901</v>
      </c>
      <c r="AV407" s="1">
        <v>12500</v>
      </c>
      <c r="AW407" s="1">
        <v>21.57</v>
      </c>
      <c r="AX407" s="1" t="s">
        <v>8</v>
      </c>
      <c r="AZ407" s="1">
        <v>198901</v>
      </c>
      <c r="BA407" s="1">
        <v>12201</v>
      </c>
      <c r="BB407" s="1">
        <v>19631</v>
      </c>
      <c r="BC407" s="1" t="s">
        <v>224</v>
      </c>
      <c r="BE407" s="1">
        <v>198901</v>
      </c>
      <c r="BF407" s="1">
        <v>12401</v>
      </c>
      <c r="BG407" s="1">
        <v>47578</v>
      </c>
      <c r="BH407" s="1" t="s">
        <v>224</v>
      </c>
      <c r="BK407" s="1">
        <v>198903</v>
      </c>
      <c r="BL407" s="1">
        <v>16600</v>
      </c>
      <c r="BM407" s="1">
        <v>4.5</v>
      </c>
      <c r="BN407" s="1" t="s">
        <v>8</v>
      </c>
      <c r="BP407" s="1">
        <v>198901</v>
      </c>
      <c r="BQ407" s="1">
        <v>19400</v>
      </c>
      <c r="BR407" s="1">
        <v>1.35</v>
      </c>
      <c r="BS407" s="1" t="s">
        <v>8</v>
      </c>
      <c r="BV407" s="1" t="s">
        <v>872</v>
      </c>
      <c r="BW407" s="1">
        <v>1858</v>
      </c>
      <c r="BX407" s="6" t="s">
        <v>466</v>
      </c>
    </row>
    <row r="408" spans="1:76">
      <c r="A408" s="1">
        <v>20150109</v>
      </c>
      <c r="B408" s="1">
        <v>496801093</v>
      </c>
      <c r="D408" s="1">
        <v>198902</v>
      </c>
      <c r="E408" s="1">
        <v>726665000</v>
      </c>
      <c r="V408" s="1">
        <v>198901</v>
      </c>
      <c r="W408" s="1">
        <v>18200</v>
      </c>
      <c r="X408" s="1">
        <v>88.7</v>
      </c>
      <c r="Y408" s="1" t="s">
        <v>9</v>
      </c>
      <c r="AA408" s="1">
        <v>198901</v>
      </c>
      <c r="AB408" s="1">
        <v>18201</v>
      </c>
      <c r="AC408" s="1">
        <v>2.48</v>
      </c>
      <c r="AD408" s="1" t="s">
        <v>8</v>
      </c>
      <c r="AF408" s="1">
        <v>198901</v>
      </c>
      <c r="AG408" s="1">
        <v>18000</v>
      </c>
      <c r="AH408" s="1">
        <v>61.91</v>
      </c>
      <c r="AI408" s="1" t="s">
        <v>9</v>
      </c>
      <c r="AK408" s="1">
        <v>198901</v>
      </c>
      <c r="AL408" s="1">
        <v>18100</v>
      </c>
      <c r="AM408" s="1">
        <v>2.77</v>
      </c>
      <c r="AN408" s="1" t="s">
        <v>8</v>
      </c>
      <c r="AP408" s="1">
        <v>198812</v>
      </c>
      <c r="AQ408" s="1">
        <v>12300</v>
      </c>
      <c r="AR408" s="1">
        <v>24.45</v>
      </c>
      <c r="AS408" s="1" t="s">
        <v>8</v>
      </c>
      <c r="AU408" s="1">
        <v>198812</v>
      </c>
      <c r="AV408" s="1">
        <v>12500</v>
      </c>
      <c r="AW408" s="1">
        <v>20.3</v>
      </c>
      <c r="AX408" s="1" t="s">
        <v>8</v>
      </c>
      <c r="AZ408" s="1">
        <v>198812</v>
      </c>
      <c r="BA408" s="1">
        <v>12201</v>
      </c>
      <c r="BB408" s="1">
        <v>18864</v>
      </c>
      <c r="BC408" s="1" t="s">
        <v>224</v>
      </c>
      <c r="BE408" s="1">
        <v>198812</v>
      </c>
      <c r="BF408" s="1">
        <v>12401</v>
      </c>
      <c r="BG408" s="1">
        <v>46216</v>
      </c>
      <c r="BH408" s="1" t="s">
        <v>224</v>
      </c>
      <c r="BK408" s="1">
        <v>198902</v>
      </c>
      <c r="BL408" s="1">
        <v>16600</v>
      </c>
      <c r="BM408" s="1">
        <v>4.5</v>
      </c>
      <c r="BN408" s="1" t="s">
        <v>8</v>
      </c>
      <c r="BP408" s="1">
        <v>198812</v>
      </c>
      <c r="BQ408" s="1">
        <v>19400</v>
      </c>
      <c r="BR408" s="1">
        <v>1.41</v>
      </c>
      <c r="BS408" s="1" t="s">
        <v>8</v>
      </c>
      <c r="BV408" s="1" t="s">
        <v>873</v>
      </c>
      <c r="BW408" s="1">
        <v>1870</v>
      </c>
      <c r="BX408" s="6" t="s">
        <v>466</v>
      </c>
    </row>
    <row r="409" spans="1:76">
      <c r="A409" s="1">
        <v>20141231</v>
      </c>
      <c r="B409" s="1">
        <v>215417711</v>
      </c>
      <c r="D409" s="1">
        <v>198901</v>
      </c>
      <c r="E409" s="1">
        <v>604333000</v>
      </c>
      <c r="V409" s="1">
        <v>198812</v>
      </c>
      <c r="W409" s="1">
        <v>18200</v>
      </c>
      <c r="X409" s="1">
        <v>88.82</v>
      </c>
      <c r="Y409" s="1" t="s">
        <v>9</v>
      </c>
      <c r="AA409" s="1">
        <v>198812</v>
      </c>
      <c r="AB409" s="1">
        <v>18201</v>
      </c>
      <c r="AC409" s="1">
        <v>1.1399999999999999</v>
      </c>
      <c r="AD409" s="1" t="s">
        <v>8</v>
      </c>
      <c r="AF409" s="1">
        <v>198812</v>
      </c>
      <c r="AG409" s="1">
        <v>18000</v>
      </c>
      <c r="AH409" s="1">
        <v>61.91</v>
      </c>
      <c r="AI409" s="1" t="s">
        <v>9</v>
      </c>
      <c r="AK409" s="1">
        <v>198812</v>
      </c>
      <c r="AL409" s="1">
        <v>18100</v>
      </c>
      <c r="AM409" s="1">
        <v>1.1100000000000001</v>
      </c>
      <c r="AN409" s="1" t="s">
        <v>8</v>
      </c>
      <c r="AP409" s="1">
        <v>198811</v>
      </c>
      <c r="AQ409" s="1">
        <v>12300</v>
      </c>
      <c r="AR409" s="1">
        <v>25.58</v>
      </c>
      <c r="AS409" s="1" t="s">
        <v>8</v>
      </c>
      <c r="AU409" s="1">
        <v>198811</v>
      </c>
      <c r="AV409" s="1">
        <v>12500</v>
      </c>
      <c r="AW409" s="1">
        <v>20.58</v>
      </c>
      <c r="AX409" s="1" t="s">
        <v>8</v>
      </c>
      <c r="AZ409" s="1">
        <v>198811</v>
      </c>
      <c r="BA409" s="1">
        <v>12201</v>
      </c>
      <c r="BB409" s="1">
        <v>18453</v>
      </c>
      <c r="BC409" s="1" t="s">
        <v>224</v>
      </c>
      <c r="BE409" s="1">
        <v>198811</v>
      </c>
      <c r="BF409" s="1">
        <v>12401</v>
      </c>
      <c r="BG409" s="1">
        <v>45409</v>
      </c>
      <c r="BH409" s="1" t="s">
        <v>224</v>
      </c>
      <c r="BK409" s="1">
        <v>198901</v>
      </c>
      <c r="BL409" s="1">
        <v>16600</v>
      </c>
      <c r="BM409" s="1">
        <v>4.5</v>
      </c>
      <c r="BN409" s="1" t="s">
        <v>8</v>
      </c>
      <c r="BP409" s="1">
        <v>198811</v>
      </c>
      <c r="BQ409" s="1">
        <v>19400</v>
      </c>
      <c r="BR409" s="1">
        <v>1.48</v>
      </c>
      <c r="BS409" s="1" t="s">
        <v>8</v>
      </c>
      <c r="BV409" s="1" t="s">
        <v>874</v>
      </c>
      <c r="BW409" s="1">
        <v>1870</v>
      </c>
      <c r="BX409" s="6" t="s">
        <v>466</v>
      </c>
    </row>
    <row r="410" spans="1:76">
      <c r="A410" s="1">
        <v>20141227</v>
      </c>
      <c r="B410" s="1">
        <v>388059615</v>
      </c>
      <c r="D410" s="1">
        <v>198812</v>
      </c>
      <c r="E410" s="1">
        <v>776192000</v>
      </c>
      <c r="V410" s="1">
        <v>198811</v>
      </c>
      <c r="W410" s="1">
        <v>18200</v>
      </c>
      <c r="X410" s="1">
        <v>88.58</v>
      </c>
      <c r="Y410" s="1" t="s">
        <v>9</v>
      </c>
      <c r="AA410" s="1">
        <v>198811</v>
      </c>
      <c r="AB410" s="1">
        <v>18201</v>
      </c>
      <c r="AC410" s="1">
        <v>0.15</v>
      </c>
      <c r="AD410" s="1" t="s">
        <v>8</v>
      </c>
      <c r="AF410" s="1">
        <v>198811</v>
      </c>
      <c r="AG410" s="1">
        <v>18000</v>
      </c>
      <c r="AH410" s="1">
        <v>61.96</v>
      </c>
      <c r="AI410" s="1" t="s">
        <v>9</v>
      </c>
      <c r="AK410" s="1">
        <v>198811</v>
      </c>
      <c r="AL410" s="1">
        <v>18100</v>
      </c>
      <c r="AM410" s="1">
        <v>2.2400000000000002</v>
      </c>
      <c r="AN410" s="1" t="s">
        <v>8</v>
      </c>
      <c r="AP410" s="1">
        <v>198810</v>
      </c>
      <c r="AQ410" s="1">
        <v>12300</v>
      </c>
      <c r="AR410" s="1">
        <v>27.64</v>
      </c>
      <c r="AS410" s="1" t="s">
        <v>8</v>
      </c>
      <c r="AU410" s="1">
        <v>198810</v>
      </c>
      <c r="AV410" s="1">
        <v>12500</v>
      </c>
      <c r="AW410" s="1">
        <v>21.61</v>
      </c>
      <c r="AX410" s="1" t="s">
        <v>8</v>
      </c>
      <c r="AZ410" s="1">
        <v>198810</v>
      </c>
      <c r="BA410" s="1">
        <v>12201</v>
      </c>
      <c r="BB410" s="1">
        <v>17802</v>
      </c>
      <c r="BC410" s="1" t="s">
        <v>224</v>
      </c>
      <c r="BE410" s="1">
        <v>198810</v>
      </c>
      <c r="BF410" s="1">
        <v>12401</v>
      </c>
      <c r="BG410" s="1">
        <v>44450</v>
      </c>
      <c r="BH410" s="1" t="s">
        <v>224</v>
      </c>
      <c r="BK410" s="1">
        <v>198812</v>
      </c>
      <c r="BL410" s="1">
        <v>16600</v>
      </c>
      <c r="BM410" s="1">
        <v>4.5</v>
      </c>
      <c r="BN410" s="1" t="s">
        <v>8</v>
      </c>
      <c r="BP410" s="1">
        <v>198810</v>
      </c>
      <c r="BQ410" s="1">
        <v>19400</v>
      </c>
      <c r="BR410" s="1">
        <v>1.54</v>
      </c>
      <c r="BS410" s="1" t="s">
        <v>8</v>
      </c>
      <c r="BV410" s="1" t="s">
        <v>875</v>
      </c>
      <c r="BW410" s="1">
        <v>1320</v>
      </c>
      <c r="BX410" s="6" t="s">
        <v>466</v>
      </c>
    </row>
    <row r="411" spans="1:76">
      <c r="A411" s="1">
        <v>20141219</v>
      </c>
      <c r="B411" s="1">
        <v>474681043</v>
      </c>
      <c r="D411" s="1">
        <v>198811</v>
      </c>
      <c r="E411" s="1">
        <v>1404926000</v>
      </c>
      <c r="V411" s="1">
        <v>198810</v>
      </c>
      <c r="W411" s="1">
        <v>18200</v>
      </c>
      <c r="X411" s="1">
        <v>89.17</v>
      </c>
      <c r="Y411" s="1" t="s">
        <v>9</v>
      </c>
      <c r="AA411" s="1">
        <v>198810</v>
      </c>
      <c r="AB411" s="1">
        <v>18201</v>
      </c>
      <c r="AC411" s="1">
        <v>0.96</v>
      </c>
      <c r="AD411" s="1" t="s">
        <v>8</v>
      </c>
      <c r="AF411" s="1">
        <v>198810</v>
      </c>
      <c r="AG411" s="1">
        <v>18000</v>
      </c>
      <c r="AH411" s="1">
        <v>62.28</v>
      </c>
      <c r="AI411" s="1" t="s">
        <v>9</v>
      </c>
      <c r="AK411" s="1">
        <v>198810</v>
      </c>
      <c r="AL411" s="1">
        <v>18100</v>
      </c>
      <c r="AM411" s="1">
        <v>3.06</v>
      </c>
      <c r="AN411" s="1" t="s">
        <v>8</v>
      </c>
      <c r="AP411" s="1">
        <v>198809</v>
      </c>
      <c r="AQ411" s="1">
        <v>12300</v>
      </c>
      <c r="AR411" s="1">
        <v>29.32</v>
      </c>
      <c r="AS411" s="1" t="s">
        <v>8</v>
      </c>
      <c r="AU411" s="1">
        <v>198809</v>
      </c>
      <c r="AV411" s="1">
        <v>12500</v>
      </c>
      <c r="AW411" s="1">
        <v>21.81</v>
      </c>
      <c r="AX411" s="1" t="s">
        <v>8</v>
      </c>
      <c r="AZ411" s="1">
        <v>198809</v>
      </c>
      <c r="BA411" s="1">
        <v>12201</v>
      </c>
      <c r="BB411" s="1">
        <v>17678</v>
      </c>
      <c r="BC411" s="1" t="s">
        <v>224</v>
      </c>
      <c r="BE411" s="1">
        <v>198809</v>
      </c>
      <c r="BF411" s="1">
        <v>12401</v>
      </c>
      <c r="BG411" s="1">
        <v>44223</v>
      </c>
      <c r="BH411" s="1" t="s">
        <v>224</v>
      </c>
      <c r="BK411" s="1">
        <v>198811</v>
      </c>
      <c r="BL411" s="1">
        <v>16600</v>
      </c>
      <c r="BM411" s="1">
        <v>4.5</v>
      </c>
      <c r="BN411" s="1" t="s">
        <v>8</v>
      </c>
      <c r="BP411" s="1">
        <v>198809</v>
      </c>
      <c r="BQ411" s="1">
        <v>19400</v>
      </c>
      <c r="BR411" s="1">
        <v>1.62</v>
      </c>
      <c r="BS411" s="1" t="s">
        <v>8</v>
      </c>
      <c r="BV411" s="1" t="s">
        <v>876</v>
      </c>
      <c r="BW411" s="1">
        <v>1403</v>
      </c>
      <c r="BX411" s="6" t="s">
        <v>466</v>
      </c>
    </row>
    <row r="412" spans="1:76">
      <c r="A412" s="1">
        <v>20141212</v>
      </c>
      <c r="B412" s="1">
        <v>432003541</v>
      </c>
      <c r="D412" s="1">
        <v>198810</v>
      </c>
      <c r="E412" s="1">
        <v>301712000</v>
      </c>
      <c r="V412" s="1">
        <v>198809</v>
      </c>
      <c r="W412" s="1">
        <v>18200</v>
      </c>
      <c r="X412" s="1">
        <v>89.08</v>
      </c>
      <c r="Y412" s="1" t="s">
        <v>9</v>
      </c>
      <c r="AA412" s="1">
        <v>198809</v>
      </c>
      <c r="AB412" s="1">
        <v>18201</v>
      </c>
      <c r="AC412" s="1">
        <v>0.43</v>
      </c>
      <c r="AD412" s="1" t="s">
        <v>8</v>
      </c>
      <c r="AF412" s="1">
        <v>198809</v>
      </c>
      <c r="AG412" s="1">
        <v>18000</v>
      </c>
      <c r="AH412" s="1">
        <v>61.84</v>
      </c>
      <c r="AI412" s="1" t="s">
        <v>9</v>
      </c>
      <c r="AK412" s="1">
        <v>198809</v>
      </c>
      <c r="AL412" s="1">
        <v>18100</v>
      </c>
      <c r="AM412" s="1">
        <v>1.41</v>
      </c>
      <c r="AN412" s="1" t="s">
        <v>8</v>
      </c>
      <c r="AP412" s="1">
        <v>198808</v>
      </c>
      <c r="AQ412" s="1">
        <v>12300</v>
      </c>
      <c r="AR412" s="1">
        <v>30.94</v>
      </c>
      <c r="AS412" s="1" t="s">
        <v>8</v>
      </c>
      <c r="AU412" s="1">
        <v>198808</v>
      </c>
      <c r="AV412" s="1">
        <v>12500</v>
      </c>
      <c r="AW412" s="1">
        <v>22.51</v>
      </c>
      <c r="AX412" s="1" t="s">
        <v>8</v>
      </c>
      <c r="AZ412" s="1">
        <v>198808</v>
      </c>
      <c r="BA412" s="1">
        <v>12201</v>
      </c>
      <c r="BB412" s="1">
        <v>17273</v>
      </c>
      <c r="BC412" s="1" t="s">
        <v>224</v>
      </c>
      <c r="BE412" s="1">
        <v>198808</v>
      </c>
      <c r="BF412" s="1">
        <v>12401</v>
      </c>
      <c r="BG412" s="1">
        <v>43724</v>
      </c>
      <c r="BH412" s="1" t="s">
        <v>224</v>
      </c>
      <c r="BK412" s="1">
        <v>198810</v>
      </c>
      <c r="BL412" s="1">
        <v>16600</v>
      </c>
      <c r="BM412" s="1">
        <v>4.5</v>
      </c>
      <c r="BN412" s="1" t="s">
        <v>8</v>
      </c>
      <c r="BP412" s="1">
        <v>198808</v>
      </c>
      <c r="BQ412" s="1">
        <v>19400</v>
      </c>
      <c r="BR412" s="1">
        <v>1.87</v>
      </c>
      <c r="BS412" s="1" t="s">
        <v>8</v>
      </c>
      <c r="BV412" s="1" t="s">
        <v>877</v>
      </c>
      <c r="BW412" s="1">
        <v>1745</v>
      </c>
      <c r="BX412" s="6" t="s">
        <v>466</v>
      </c>
    </row>
    <row r="413" spans="1:76">
      <c r="A413" s="1">
        <v>20141205</v>
      </c>
      <c r="B413" s="1">
        <v>508265148</v>
      </c>
      <c r="D413" s="1">
        <v>198809</v>
      </c>
      <c r="E413" s="1">
        <v>1068395000</v>
      </c>
      <c r="V413" s="1">
        <v>198808</v>
      </c>
      <c r="W413" s="1">
        <v>18200</v>
      </c>
      <c r="X413" s="1">
        <v>89.09</v>
      </c>
      <c r="Y413" s="1" t="s">
        <v>9</v>
      </c>
      <c r="AA413" s="1">
        <v>198808</v>
      </c>
      <c r="AB413" s="1">
        <v>18201</v>
      </c>
      <c r="AC413" s="1">
        <v>-0.13</v>
      </c>
      <c r="AD413" s="1" t="s">
        <v>8</v>
      </c>
      <c r="AF413" s="1">
        <v>198808</v>
      </c>
      <c r="AG413" s="1">
        <v>18000</v>
      </c>
      <c r="AH413" s="1">
        <v>61.64</v>
      </c>
      <c r="AI413" s="1" t="s">
        <v>9</v>
      </c>
      <c r="AK413" s="1">
        <v>198808</v>
      </c>
      <c r="AL413" s="1">
        <v>18100</v>
      </c>
      <c r="AM413" s="1">
        <v>1.45</v>
      </c>
      <c r="AN413" s="1" t="s">
        <v>8</v>
      </c>
      <c r="AP413" s="1">
        <v>198807</v>
      </c>
      <c r="AQ413" s="1">
        <v>12300</v>
      </c>
      <c r="AR413" s="1">
        <v>32.049999999999997</v>
      </c>
      <c r="AS413" s="1" t="s">
        <v>8</v>
      </c>
      <c r="AU413" s="1">
        <v>198807</v>
      </c>
      <c r="AV413" s="1">
        <v>12500</v>
      </c>
      <c r="AW413" s="1">
        <v>23.7</v>
      </c>
      <c r="AX413" s="1" t="s">
        <v>8</v>
      </c>
      <c r="AZ413" s="1">
        <v>198807</v>
      </c>
      <c r="BA413" s="1">
        <v>12201</v>
      </c>
      <c r="BB413" s="1">
        <v>17199</v>
      </c>
      <c r="BC413" s="1" t="s">
        <v>224</v>
      </c>
      <c r="BE413" s="1">
        <v>198807</v>
      </c>
      <c r="BF413" s="1">
        <v>12401</v>
      </c>
      <c r="BG413" s="1">
        <v>43200</v>
      </c>
      <c r="BH413" s="1" t="s">
        <v>224</v>
      </c>
      <c r="BK413" s="1">
        <v>198809</v>
      </c>
      <c r="BL413" s="1">
        <v>16600</v>
      </c>
      <c r="BM413" s="1">
        <v>4.5</v>
      </c>
      <c r="BN413" s="1" t="s">
        <v>8</v>
      </c>
      <c r="BP413" s="1">
        <v>198807</v>
      </c>
      <c r="BQ413" s="1">
        <v>19400</v>
      </c>
      <c r="BR413" s="1">
        <v>1.94</v>
      </c>
      <c r="BS413" s="1" t="s">
        <v>8</v>
      </c>
      <c r="BV413" s="1" t="s">
        <v>878</v>
      </c>
      <c r="BW413" s="1">
        <v>1570</v>
      </c>
      <c r="BX413" s="6" t="s">
        <v>466</v>
      </c>
    </row>
    <row r="414" spans="1:76">
      <c r="A414" s="1">
        <v>20141128</v>
      </c>
      <c r="B414" s="1">
        <v>396169322</v>
      </c>
      <c r="D414" s="1">
        <v>198808</v>
      </c>
      <c r="E414" s="1">
        <v>1025982000</v>
      </c>
      <c r="V414" s="1">
        <v>198807</v>
      </c>
      <c r="W414" s="1">
        <v>18200</v>
      </c>
      <c r="X414" s="1">
        <v>88.75</v>
      </c>
      <c r="Y414" s="1" t="s">
        <v>9</v>
      </c>
      <c r="AA414" s="1">
        <v>198807</v>
      </c>
      <c r="AB414" s="1">
        <v>18201</v>
      </c>
      <c r="AC414" s="1">
        <v>-0.84</v>
      </c>
      <c r="AD414" s="1" t="s">
        <v>8</v>
      </c>
      <c r="AF414" s="1">
        <v>198807</v>
      </c>
      <c r="AG414" s="1">
        <v>18000</v>
      </c>
      <c r="AH414" s="1">
        <v>60.78</v>
      </c>
      <c r="AI414" s="1" t="s">
        <v>9</v>
      </c>
      <c r="AK414" s="1">
        <v>198807</v>
      </c>
      <c r="AL414" s="1">
        <v>18100</v>
      </c>
      <c r="AM414" s="1">
        <v>0.85</v>
      </c>
      <c r="AN414" s="1" t="s">
        <v>8</v>
      </c>
      <c r="AP414" s="1">
        <v>198806</v>
      </c>
      <c r="AQ414" s="1">
        <v>12300</v>
      </c>
      <c r="AR414" s="1">
        <v>30.37</v>
      </c>
      <c r="AS414" s="1" t="s">
        <v>8</v>
      </c>
      <c r="AU414" s="1">
        <v>198806</v>
      </c>
      <c r="AV414" s="1">
        <v>12500</v>
      </c>
      <c r="AW414" s="1">
        <v>20.95</v>
      </c>
      <c r="AX414" s="1" t="s">
        <v>8</v>
      </c>
      <c r="AZ414" s="1">
        <v>198806</v>
      </c>
      <c r="BA414" s="1">
        <v>12201</v>
      </c>
      <c r="BB414" s="1">
        <v>16947</v>
      </c>
      <c r="BC414" s="1" t="s">
        <v>224</v>
      </c>
      <c r="BE414" s="1">
        <v>198806</v>
      </c>
      <c r="BF414" s="1">
        <v>12401</v>
      </c>
      <c r="BG414" s="1">
        <v>41821</v>
      </c>
      <c r="BH414" s="1" t="s">
        <v>224</v>
      </c>
      <c r="BK414" s="1">
        <v>198808</v>
      </c>
      <c r="BL414" s="1">
        <v>16600</v>
      </c>
      <c r="BM414" s="1">
        <v>4.5</v>
      </c>
      <c r="BN414" s="1" t="s">
        <v>8</v>
      </c>
      <c r="BP414" s="1">
        <v>198806</v>
      </c>
      <c r="BQ414" s="1">
        <v>19400</v>
      </c>
      <c r="BR414" s="1">
        <v>1.83</v>
      </c>
      <c r="BS414" s="1" t="s">
        <v>8</v>
      </c>
      <c r="BV414" s="1" t="s">
        <v>879</v>
      </c>
      <c r="BW414" s="1">
        <v>1582</v>
      </c>
      <c r="BX414" s="6" t="s">
        <v>466</v>
      </c>
    </row>
    <row r="415" spans="1:76">
      <c r="A415" s="1">
        <v>20141121</v>
      </c>
      <c r="B415" s="1">
        <v>419148512</v>
      </c>
      <c r="D415" s="1">
        <v>198807</v>
      </c>
      <c r="E415" s="1">
        <v>599361000</v>
      </c>
      <c r="V415" s="1">
        <v>198806</v>
      </c>
      <c r="W415" s="1">
        <v>18200</v>
      </c>
      <c r="X415" s="1">
        <v>88.39</v>
      </c>
      <c r="Y415" s="1" t="s">
        <v>9</v>
      </c>
      <c r="AA415" s="1">
        <v>198806</v>
      </c>
      <c r="AB415" s="1">
        <v>18201</v>
      </c>
      <c r="AC415" s="1">
        <v>-0.97</v>
      </c>
      <c r="AD415" s="1" t="s">
        <v>8</v>
      </c>
      <c r="AF415" s="1">
        <v>198806</v>
      </c>
      <c r="AG415" s="1">
        <v>18000</v>
      </c>
      <c r="AH415" s="1">
        <v>60.78</v>
      </c>
      <c r="AI415" s="1" t="s">
        <v>9</v>
      </c>
      <c r="AK415" s="1">
        <v>198806</v>
      </c>
      <c r="AL415" s="1">
        <v>18100</v>
      </c>
      <c r="AM415" s="1">
        <v>2.0099999999999998</v>
      </c>
      <c r="AN415" s="1" t="s">
        <v>8</v>
      </c>
      <c r="AP415" s="1">
        <v>198805</v>
      </c>
      <c r="AQ415" s="1">
        <v>12300</v>
      </c>
      <c r="AR415" s="1">
        <v>29.71</v>
      </c>
      <c r="AS415" s="1" t="s">
        <v>8</v>
      </c>
      <c r="AU415" s="1">
        <v>198805</v>
      </c>
      <c r="AV415" s="1">
        <v>12500</v>
      </c>
      <c r="AW415" s="1">
        <v>19.670000000000002</v>
      </c>
      <c r="AX415" s="1" t="s">
        <v>8</v>
      </c>
      <c r="AZ415" s="1">
        <v>198805</v>
      </c>
      <c r="BA415" s="1">
        <v>12201</v>
      </c>
      <c r="BB415" s="1">
        <v>16492</v>
      </c>
      <c r="BC415" s="1" t="s">
        <v>224</v>
      </c>
      <c r="BE415" s="1">
        <v>198805</v>
      </c>
      <c r="BF415" s="1">
        <v>12401</v>
      </c>
      <c r="BG415" s="1">
        <v>41290</v>
      </c>
      <c r="BH415" s="1" t="s">
        <v>224</v>
      </c>
      <c r="BK415" s="1">
        <v>198807</v>
      </c>
      <c r="BL415" s="1">
        <v>16600</v>
      </c>
      <c r="BM415" s="1">
        <v>4.5</v>
      </c>
      <c r="BN415" s="1" t="s">
        <v>8</v>
      </c>
      <c r="BP415" s="1">
        <v>198805</v>
      </c>
      <c r="BQ415" s="1">
        <v>19400</v>
      </c>
      <c r="BR415" s="1">
        <v>1.74</v>
      </c>
      <c r="BS415" s="1" t="s">
        <v>8</v>
      </c>
      <c r="BV415" s="1" t="s">
        <v>880</v>
      </c>
      <c r="BW415" s="1">
        <v>1643</v>
      </c>
      <c r="BX415" s="6" t="s">
        <v>466</v>
      </c>
    </row>
    <row r="416" spans="1:76">
      <c r="A416" s="1">
        <v>20141114</v>
      </c>
      <c r="B416" s="1">
        <v>387234038</v>
      </c>
      <c r="D416" s="1">
        <v>198806</v>
      </c>
      <c r="E416" s="1">
        <v>681335000</v>
      </c>
      <c r="V416" s="1">
        <v>198805</v>
      </c>
      <c r="W416" s="1">
        <v>18200</v>
      </c>
      <c r="X416" s="1">
        <v>87.79</v>
      </c>
      <c r="Y416" s="1" t="s">
        <v>9</v>
      </c>
      <c r="AA416" s="1">
        <v>198805</v>
      </c>
      <c r="AB416" s="1">
        <v>18201</v>
      </c>
      <c r="AC416" s="1">
        <v>-2.68</v>
      </c>
      <c r="AD416" s="1" t="s">
        <v>8</v>
      </c>
      <c r="AF416" s="1">
        <v>198805</v>
      </c>
      <c r="AG416" s="1">
        <v>18000</v>
      </c>
      <c r="AH416" s="1">
        <v>60.41</v>
      </c>
      <c r="AI416" s="1" t="s">
        <v>9</v>
      </c>
      <c r="AK416" s="1">
        <v>198805</v>
      </c>
      <c r="AL416" s="1">
        <v>18100</v>
      </c>
      <c r="AM416" s="1">
        <v>1.46</v>
      </c>
      <c r="AN416" s="1" t="s">
        <v>8</v>
      </c>
      <c r="AP416" s="1">
        <v>198804</v>
      </c>
      <c r="AQ416" s="1">
        <v>12300</v>
      </c>
      <c r="AR416" s="1">
        <v>31.16</v>
      </c>
      <c r="AS416" s="1" t="s">
        <v>8</v>
      </c>
      <c r="AU416" s="1">
        <v>198804</v>
      </c>
      <c r="AV416" s="1">
        <v>12500</v>
      </c>
      <c r="AW416" s="1">
        <v>20.64</v>
      </c>
      <c r="AX416" s="1" t="s">
        <v>8</v>
      </c>
      <c r="AZ416" s="1">
        <v>198804</v>
      </c>
      <c r="BA416" s="1">
        <v>12201</v>
      </c>
      <c r="BB416" s="1">
        <v>15989</v>
      </c>
      <c r="BC416" s="1" t="s">
        <v>224</v>
      </c>
      <c r="BE416" s="1">
        <v>198804</v>
      </c>
      <c r="BF416" s="1">
        <v>12401</v>
      </c>
      <c r="BG416" s="1">
        <v>40668</v>
      </c>
      <c r="BH416" s="1" t="s">
        <v>224</v>
      </c>
      <c r="BK416" s="1">
        <v>198806</v>
      </c>
      <c r="BL416" s="1">
        <v>16600</v>
      </c>
      <c r="BM416" s="1">
        <v>4.5</v>
      </c>
      <c r="BN416" s="1" t="s">
        <v>8</v>
      </c>
      <c r="BP416" s="1">
        <v>198804</v>
      </c>
      <c r="BQ416" s="1">
        <v>19400</v>
      </c>
      <c r="BR416" s="1">
        <v>1.59</v>
      </c>
      <c r="BS416" s="1" t="s">
        <v>8</v>
      </c>
      <c r="BV416" s="1" t="s">
        <v>881</v>
      </c>
      <c r="BW416" s="1">
        <v>1469</v>
      </c>
      <c r="BX416" s="6" t="s">
        <v>466</v>
      </c>
    </row>
    <row r="417" spans="1:76">
      <c r="A417" s="1">
        <v>20141107</v>
      </c>
      <c r="B417" s="1">
        <v>379143708</v>
      </c>
      <c r="D417" s="1">
        <v>198805</v>
      </c>
      <c r="E417" s="1">
        <v>637462000</v>
      </c>
      <c r="V417" s="1">
        <v>198804</v>
      </c>
      <c r="W417" s="1">
        <v>18200</v>
      </c>
      <c r="X417" s="1">
        <v>87.03</v>
      </c>
      <c r="Y417" s="1" t="s">
        <v>9</v>
      </c>
      <c r="AA417" s="1">
        <v>198804</v>
      </c>
      <c r="AB417" s="1">
        <v>18201</v>
      </c>
      <c r="AC417" s="1">
        <v>-3.5</v>
      </c>
      <c r="AD417" s="1" t="s">
        <v>8</v>
      </c>
      <c r="AF417" s="1">
        <v>198804</v>
      </c>
      <c r="AG417" s="1">
        <v>18000</v>
      </c>
      <c r="AH417" s="1">
        <v>59.74</v>
      </c>
      <c r="AI417" s="1" t="s">
        <v>9</v>
      </c>
      <c r="AK417" s="1">
        <v>198804</v>
      </c>
      <c r="AL417" s="1">
        <v>18100</v>
      </c>
      <c r="AM417" s="1">
        <v>0.35</v>
      </c>
      <c r="AN417" s="1" t="s">
        <v>8</v>
      </c>
      <c r="AP417" s="1">
        <v>198803</v>
      </c>
      <c r="AQ417" s="1">
        <v>12300</v>
      </c>
      <c r="AR417" s="1">
        <v>32.11</v>
      </c>
      <c r="AS417" s="1" t="s">
        <v>8</v>
      </c>
      <c r="AU417" s="1">
        <v>198803</v>
      </c>
      <c r="AV417" s="1">
        <v>12500</v>
      </c>
      <c r="AW417" s="1">
        <v>20.8</v>
      </c>
      <c r="AX417" s="1" t="s">
        <v>8</v>
      </c>
      <c r="AZ417" s="1">
        <v>198803</v>
      </c>
      <c r="BA417" s="1">
        <v>12201</v>
      </c>
      <c r="BB417" s="1">
        <v>15805</v>
      </c>
      <c r="BC417" s="1" t="s">
        <v>224</v>
      </c>
      <c r="BE417" s="1">
        <v>198803</v>
      </c>
      <c r="BF417" s="1">
        <v>12401</v>
      </c>
      <c r="BG417" s="1">
        <v>40271</v>
      </c>
      <c r="BH417" s="1" t="s">
        <v>224</v>
      </c>
      <c r="BK417" s="1">
        <v>198805</v>
      </c>
      <c r="BL417" s="1">
        <v>16600</v>
      </c>
      <c r="BM417" s="1">
        <v>4.5</v>
      </c>
      <c r="BN417" s="1" t="s">
        <v>8</v>
      </c>
      <c r="BP417" s="1">
        <v>198803</v>
      </c>
      <c r="BQ417" s="1">
        <v>19400</v>
      </c>
      <c r="BR417" s="1">
        <v>1.79</v>
      </c>
      <c r="BS417" s="1" t="s">
        <v>8</v>
      </c>
      <c r="BV417" s="1" t="s">
        <v>882</v>
      </c>
      <c r="BW417" s="1">
        <v>1300</v>
      </c>
      <c r="BX417" s="6" t="s">
        <v>466</v>
      </c>
    </row>
    <row r="418" spans="1:76">
      <c r="A418" s="1">
        <v>20141031</v>
      </c>
      <c r="B418" s="1">
        <v>417362798</v>
      </c>
      <c r="D418" s="1">
        <v>198804</v>
      </c>
      <c r="E418" s="1">
        <v>488501000</v>
      </c>
      <c r="V418" s="1">
        <v>198803</v>
      </c>
      <c r="W418" s="1">
        <v>18200</v>
      </c>
      <c r="X418" s="1">
        <v>86.68</v>
      </c>
      <c r="Y418" s="1" t="s">
        <v>9</v>
      </c>
      <c r="AA418" s="1">
        <v>198803</v>
      </c>
      <c r="AB418" s="1">
        <v>18201</v>
      </c>
      <c r="AC418" s="1">
        <v>-4.18</v>
      </c>
      <c r="AD418" s="1" t="s">
        <v>8</v>
      </c>
      <c r="AF418" s="1">
        <v>198803</v>
      </c>
      <c r="AG418" s="1">
        <v>18000</v>
      </c>
      <c r="AH418" s="1">
        <v>59.66</v>
      </c>
      <c r="AI418" s="1" t="s">
        <v>9</v>
      </c>
      <c r="AK418" s="1">
        <v>198803</v>
      </c>
      <c r="AL418" s="1">
        <v>18100</v>
      </c>
      <c r="AM418" s="1">
        <v>0.56999999999999995</v>
      </c>
      <c r="AN418" s="1" t="s">
        <v>8</v>
      </c>
      <c r="AP418" s="1">
        <v>198802</v>
      </c>
      <c r="AQ418" s="1">
        <v>12300</v>
      </c>
      <c r="AR418" s="1">
        <v>35.65</v>
      </c>
      <c r="AS418" s="1" t="s">
        <v>8</v>
      </c>
      <c r="AU418" s="1">
        <v>198802</v>
      </c>
      <c r="AV418" s="1">
        <v>12500</v>
      </c>
      <c r="AW418" s="1">
        <v>21.48</v>
      </c>
      <c r="AX418" s="1" t="s">
        <v>8</v>
      </c>
      <c r="AZ418" s="1">
        <v>198802</v>
      </c>
      <c r="BA418" s="1">
        <v>12201</v>
      </c>
      <c r="BB418" s="1">
        <v>16036</v>
      </c>
      <c r="BC418" s="1" t="s">
        <v>224</v>
      </c>
      <c r="BE418" s="1">
        <v>198802</v>
      </c>
      <c r="BF418" s="1">
        <v>12401</v>
      </c>
      <c r="BG418" s="1">
        <v>40094</v>
      </c>
      <c r="BH418" s="1" t="s">
        <v>224</v>
      </c>
      <c r="BK418" s="1">
        <v>198804</v>
      </c>
      <c r="BL418" s="1">
        <v>16600</v>
      </c>
      <c r="BM418" s="1">
        <v>4.5</v>
      </c>
      <c r="BN418" s="1" t="s">
        <v>8</v>
      </c>
      <c r="BP418" s="1">
        <v>198802</v>
      </c>
      <c r="BQ418" s="1">
        <v>19400</v>
      </c>
      <c r="BR418" s="1">
        <v>1.7</v>
      </c>
      <c r="BS418" s="1" t="s">
        <v>8</v>
      </c>
      <c r="BV418" s="1" t="s">
        <v>883</v>
      </c>
      <c r="BW418" s="1">
        <v>1194</v>
      </c>
      <c r="BX418" s="6" t="s">
        <v>466</v>
      </c>
    </row>
    <row r="419" spans="1:76">
      <c r="A419" s="1">
        <v>20141024</v>
      </c>
      <c r="B419" s="1">
        <v>356183240</v>
      </c>
      <c r="D419" s="1">
        <v>198803</v>
      </c>
      <c r="E419" s="1">
        <v>376494000</v>
      </c>
      <c r="V419" s="1">
        <v>198802</v>
      </c>
      <c r="W419" s="1">
        <v>18200</v>
      </c>
      <c r="X419" s="1">
        <v>86.87</v>
      </c>
      <c r="Y419" s="1" t="s">
        <v>9</v>
      </c>
      <c r="AA419" s="1">
        <v>198802</v>
      </c>
      <c r="AB419" s="1">
        <v>18201</v>
      </c>
      <c r="AC419" s="1">
        <v>-4.17</v>
      </c>
      <c r="AD419" s="1" t="s">
        <v>8</v>
      </c>
      <c r="AF419" s="1">
        <v>198802</v>
      </c>
      <c r="AG419" s="1">
        <v>18000</v>
      </c>
      <c r="AH419" s="1">
        <v>60</v>
      </c>
      <c r="AI419" s="1" t="s">
        <v>9</v>
      </c>
      <c r="AK419" s="1">
        <v>198802</v>
      </c>
      <c r="AL419" s="1">
        <v>18100</v>
      </c>
      <c r="AM419" s="1">
        <v>0.35</v>
      </c>
      <c r="AN419" s="1" t="s">
        <v>8</v>
      </c>
      <c r="AP419" s="1">
        <v>198801</v>
      </c>
      <c r="AQ419" s="1">
        <v>12300</v>
      </c>
      <c r="AR419" s="1">
        <v>26.82</v>
      </c>
      <c r="AS419" s="1" t="s">
        <v>8</v>
      </c>
      <c r="AU419" s="1">
        <v>198801</v>
      </c>
      <c r="AV419" s="1">
        <v>12500</v>
      </c>
      <c r="AW419" s="1">
        <v>19.84</v>
      </c>
      <c r="AX419" s="1" t="s">
        <v>8</v>
      </c>
      <c r="AZ419" s="1">
        <v>198801</v>
      </c>
      <c r="BA419" s="1">
        <v>12201</v>
      </c>
      <c r="BB419" s="1">
        <v>15486</v>
      </c>
      <c r="BC419" s="1" t="s">
        <v>224</v>
      </c>
      <c r="BE419" s="1">
        <v>198801</v>
      </c>
      <c r="BF419" s="1">
        <v>12401</v>
      </c>
      <c r="BG419" s="1">
        <v>39361</v>
      </c>
      <c r="BH419" s="1" t="s">
        <v>224</v>
      </c>
      <c r="BK419" s="1">
        <v>198803</v>
      </c>
      <c r="BL419" s="1">
        <v>16600</v>
      </c>
      <c r="BM419" s="1">
        <v>4.5</v>
      </c>
      <c r="BN419" s="1" t="s">
        <v>8</v>
      </c>
      <c r="BP419" s="1">
        <v>198801</v>
      </c>
      <c r="BQ419" s="1">
        <v>19400</v>
      </c>
      <c r="BR419" s="1">
        <v>1.77</v>
      </c>
      <c r="BS419" s="1" t="s">
        <v>8</v>
      </c>
      <c r="BV419" s="1" t="s">
        <v>884</v>
      </c>
      <c r="BW419" s="1">
        <v>1721</v>
      </c>
      <c r="BX419" s="6" t="s">
        <v>466</v>
      </c>
    </row>
    <row r="420" spans="1:76">
      <c r="A420" s="1">
        <v>20141017</v>
      </c>
      <c r="B420" s="1">
        <v>515546894</v>
      </c>
      <c r="D420" s="1">
        <v>198802</v>
      </c>
      <c r="E420" s="1">
        <v>296553000</v>
      </c>
      <c r="V420" s="1">
        <v>198801</v>
      </c>
      <c r="W420" s="1">
        <v>18200</v>
      </c>
      <c r="X420" s="1">
        <v>86.55</v>
      </c>
      <c r="Y420" s="1" t="s">
        <v>9</v>
      </c>
      <c r="AA420" s="1">
        <v>198801</v>
      </c>
      <c r="AB420" s="1">
        <v>18201</v>
      </c>
      <c r="AC420" s="1">
        <v>-4.72</v>
      </c>
      <c r="AD420" s="1" t="s">
        <v>8</v>
      </c>
      <c r="AF420" s="1">
        <v>198801</v>
      </c>
      <c r="AG420" s="1">
        <v>18000</v>
      </c>
      <c r="AH420" s="1">
        <v>60.24</v>
      </c>
      <c r="AI420" s="1" t="s">
        <v>9</v>
      </c>
      <c r="AK420" s="1">
        <v>198801</v>
      </c>
      <c r="AL420" s="1">
        <v>18100</v>
      </c>
      <c r="AM420" s="1">
        <v>0.55000000000000004</v>
      </c>
      <c r="AN420" s="1" t="s">
        <v>8</v>
      </c>
      <c r="AP420" s="1">
        <v>198712</v>
      </c>
      <c r="AQ420" s="1">
        <v>12300</v>
      </c>
      <c r="AR420" s="1">
        <v>37.729999999999997</v>
      </c>
      <c r="AS420" s="1" t="s">
        <v>8</v>
      </c>
      <c r="AU420" s="1">
        <v>198712</v>
      </c>
      <c r="AV420" s="1">
        <v>12500</v>
      </c>
      <c r="AW420" s="1">
        <v>23.01</v>
      </c>
      <c r="AX420" s="1" t="s">
        <v>8</v>
      </c>
      <c r="AZ420" s="1">
        <v>198712</v>
      </c>
      <c r="BA420" s="1">
        <v>12201</v>
      </c>
      <c r="BB420" s="1">
        <v>15195</v>
      </c>
      <c r="BC420" s="1" t="s">
        <v>224</v>
      </c>
      <c r="BE420" s="1">
        <v>198712</v>
      </c>
      <c r="BF420" s="1">
        <v>12401</v>
      </c>
      <c r="BG420" s="1">
        <v>38570</v>
      </c>
      <c r="BH420" s="1" t="s">
        <v>224</v>
      </c>
      <c r="BK420" s="1">
        <v>198802</v>
      </c>
      <c r="BL420" s="1">
        <v>16600</v>
      </c>
      <c r="BM420" s="1">
        <v>4.5</v>
      </c>
      <c r="BN420" s="1" t="s">
        <v>8</v>
      </c>
      <c r="BP420" s="1">
        <v>198712</v>
      </c>
      <c r="BQ420" s="1">
        <v>19400</v>
      </c>
      <c r="BR420" s="1">
        <v>1.82</v>
      </c>
      <c r="BS420" s="1" t="s">
        <v>8</v>
      </c>
      <c r="BV420" s="1" t="s">
        <v>885</v>
      </c>
      <c r="BW420" s="1">
        <v>1867</v>
      </c>
      <c r="BX420" s="6" t="s">
        <v>466</v>
      </c>
    </row>
    <row r="421" spans="1:76">
      <c r="A421" s="1">
        <v>20141009</v>
      </c>
      <c r="B421" s="1">
        <v>315794361</v>
      </c>
      <c r="D421" s="1">
        <v>198801</v>
      </c>
      <c r="E421" s="1">
        <v>258170000</v>
      </c>
      <c r="V421" s="1">
        <v>198712</v>
      </c>
      <c r="W421" s="1">
        <v>18200</v>
      </c>
      <c r="X421" s="1">
        <v>87.82</v>
      </c>
      <c r="Y421" s="1" t="s">
        <v>9</v>
      </c>
      <c r="AA421" s="1">
        <v>198712</v>
      </c>
      <c r="AB421" s="1">
        <v>18201</v>
      </c>
      <c r="AC421" s="1">
        <v>-3.93</v>
      </c>
      <c r="AD421" s="1" t="s">
        <v>8</v>
      </c>
      <c r="AF421" s="1">
        <v>198712</v>
      </c>
      <c r="AG421" s="1">
        <v>18000</v>
      </c>
      <c r="AH421" s="1">
        <v>61.23</v>
      </c>
      <c r="AI421" s="1" t="s">
        <v>9</v>
      </c>
      <c r="AK421" s="1">
        <v>198712</v>
      </c>
      <c r="AL421" s="1">
        <v>18100</v>
      </c>
      <c r="AM421" s="1">
        <v>1.93</v>
      </c>
      <c r="AN421" s="1" t="s">
        <v>8</v>
      </c>
      <c r="AP421" s="1">
        <v>198711</v>
      </c>
      <c r="AQ421" s="1">
        <v>12300</v>
      </c>
      <c r="AR421" s="1">
        <v>39.68</v>
      </c>
      <c r="AS421" s="1" t="s">
        <v>8</v>
      </c>
      <c r="AU421" s="1">
        <v>198711</v>
      </c>
      <c r="AV421" s="1">
        <v>12500</v>
      </c>
      <c r="AW421" s="1">
        <v>22.49</v>
      </c>
      <c r="AX421" s="1" t="s">
        <v>8</v>
      </c>
      <c r="AZ421" s="1">
        <v>198711</v>
      </c>
      <c r="BA421" s="1">
        <v>12201</v>
      </c>
      <c r="BB421" s="1">
        <v>14559</v>
      </c>
      <c r="BC421" s="1" t="s">
        <v>224</v>
      </c>
      <c r="BE421" s="1">
        <v>198711</v>
      </c>
      <c r="BF421" s="1">
        <v>12401</v>
      </c>
      <c r="BG421" s="1">
        <v>37462</v>
      </c>
      <c r="BH421" s="1" t="s">
        <v>224</v>
      </c>
      <c r="BK421" s="1">
        <v>198801</v>
      </c>
      <c r="BL421" s="1">
        <v>16600</v>
      </c>
      <c r="BM421" s="1">
        <v>4.5</v>
      </c>
      <c r="BN421" s="1" t="s">
        <v>8</v>
      </c>
      <c r="BP421" s="1">
        <v>198711</v>
      </c>
      <c r="BQ421" s="1">
        <v>19400</v>
      </c>
      <c r="BR421" s="1">
        <v>1.86</v>
      </c>
      <c r="BS421" s="1" t="s">
        <v>8</v>
      </c>
      <c r="BV421" s="1" t="s">
        <v>886</v>
      </c>
      <c r="BW421" s="1">
        <v>1324</v>
      </c>
      <c r="BX421" s="6" t="s">
        <v>466</v>
      </c>
    </row>
    <row r="422" spans="1:76">
      <c r="A422" s="1">
        <v>20141003</v>
      </c>
      <c r="B422" s="1">
        <v>425169086</v>
      </c>
      <c r="D422" s="1">
        <v>198712</v>
      </c>
      <c r="E422" s="1">
        <v>219660000</v>
      </c>
      <c r="V422" s="1">
        <v>198711</v>
      </c>
      <c r="W422" s="1">
        <v>18200</v>
      </c>
      <c r="X422" s="1">
        <v>88.45</v>
      </c>
      <c r="Y422" s="1" t="s">
        <v>9</v>
      </c>
      <c r="AA422" s="1">
        <v>198711</v>
      </c>
      <c r="AB422" s="1">
        <v>18201</v>
      </c>
      <c r="AC422" s="1">
        <v>-3.23</v>
      </c>
      <c r="AD422" s="1" t="s">
        <v>8</v>
      </c>
      <c r="AF422" s="1">
        <v>198711</v>
      </c>
      <c r="AG422" s="1">
        <v>18000</v>
      </c>
      <c r="AH422" s="1">
        <v>60.6</v>
      </c>
      <c r="AI422" s="1" t="s">
        <v>9</v>
      </c>
      <c r="AK422" s="1">
        <v>198711</v>
      </c>
      <c r="AL422" s="1">
        <v>18100</v>
      </c>
      <c r="AM422" s="1">
        <v>0.43</v>
      </c>
      <c r="AN422" s="1" t="s">
        <v>8</v>
      </c>
      <c r="AP422" s="1">
        <v>198710</v>
      </c>
      <c r="AQ422" s="1">
        <v>12300</v>
      </c>
      <c r="AR422" s="1">
        <v>41.11</v>
      </c>
      <c r="AS422" s="1" t="s">
        <v>8</v>
      </c>
      <c r="AU422" s="1">
        <v>198710</v>
      </c>
      <c r="AV422" s="1">
        <v>12500</v>
      </c>
      <c r="AW422" s="1">
        <v>21.85</v>
      </c>
      <c r="AX422" s="1" t="s">
        <v>8</v>
      </c>
      <c r="AZ422" s="1">
        <v>198710</v>
      </c>
      <c r="BA422" s="1">
        <v>12201</v>
      </c>
      <c r="BB422" s="1">
        <v>14088</v>
      </c>
      <c r="BC422" s="1" t="s">
        <v>224</v>
      </c>
      <c r="BE422" s="1">
        <v>198710</v>
      </c>
      <c r="BF422" s="1">
        <v>12401</v>
      </c>
      <c r="BG422" s="1">
        <v>36754</v>
      </c>
      <c r="BH422" s="1" t="s">
        <v>224</v>
      </c>
      <c r="BK422" s="1">
        <v>198712</v>
      </c>
      <c r="BL422" s="1">
        <v>16600</v>
      </c>
      <c r="BM422" s="1">
        <v>4.5</v>
      </c>
      <c r="BN422" s="1" t="s">
        <v>8</v>
      </c>
      <c r="BP422" s="1">
        <v>198710</v>
      </c>
      <c r="BQ422" s="1">
        <v>19400</v>
      </c>
      <c r="BR422" s="1">
        <v>2.0099999999999998</v>
      </c>
      <c r="BS422" s="1" t="s">
        <v>8</v>
      </c>
      <c r="BV422" s="1" t="s">
        <v>887</v>
      </c>
      <c r="BW422" s="1">
        <v>1689</v>
      </c>
      <c r="BX422" s="6" t="s">
        <v>466</v>
      </c>
    </row>
    <row r="423" spans="1:76">
      <c r="A423" s="1">
        <v>20140926</v>
      </c>
      <c r="B423" s="1">
        <v>420904673</v>
      </c>
      <c r="D423" s="1">
        <v>198711</v>
      </c>
      <c r="E423" s="1">
        <v>226753000</v>
      </c>
      <c r="V423" s="1">
        <v>198710</v>
      </c>
      <c r="W423" s="1">
        <v>18200</v>
      </c>
      <c r="X423" s="1">
        <v>88.32</v>
      </c>
      <c r="Y423" s="1" t="s">
        <v>9</v>
      </c>
      <c r="AA423" s="1">
        <v>198710</v>
      </c>
      <c r="AB423" s="1">
        <v>18201</v>
      </c>
      <c r="AC423" s="1">
        <v>-3.64</v>
      </c>
      <c r="AD423" s="1" t="s">
        <v>8</v>
      </c>
      <c r="AF423" s="1">
        <v>198710</v>
      </c>
      <c r="AG423" s="1">
        <v>18000</v>
      </c>
      <c r="AH423" s="1">
        <v>60.43</v>
      </c>
      <c r="AI423" s="1" t="s">
        <v>9</v>
      </c>
      <c r="AK423" s="1">
        <v>198710</v>
      </c>
      <c r="AL423" s="1">
        <v>18100</v>
      </c>
      <c r="AM423" s="1">
        <v>-1.24</v>
      </c>
      <c r="AN423" s="1" t="s">
        <v>8</v>
      </c>
      <c r="AP423" s="1">
        <v>198709</v>
      </c>
      <c r="AQ423" s="1">
        <v>12300</v>
      </c>
      <c r="AR423" s="1">
        <v>42.28</v>
      </c>
      <c r="AS423" s="1" t="s">
        <v>8</v>
      </c>
      <c r="AU423" s="1">
        <v>198709</v>
      </c>
      <c r="AV423" s="1">
        <v>12500</v>
      </c>
      <c r="AW423" s="1">
        <v>22.25</v>
      </c>
      <c r="AX423" s="1" t="s">
        <v>8</v>
      </c>
      <c r="AZ423" s="1">
        <v>198709</v>
      </c>
      <c r="BA423" s="1">
        <v>12201</v>
      </c>
      <c r="BB423" s="1">
        <v>13583</v>
      </c>
      <c r="BC423" s="1" t="s">
        <v>224</v>
      </c>
      <c r="BE423" s="1">
        <v>198709</v>
      </c>
      <c r="BF423" s="1">
        <v>12401</v>
      </c>
      <c r="BG423" s="1">
        <v>36131</v>
      </c>
      <c r="BH423" s="1" t="s">
        <v>224</v>
      </c>
      <c r="BK423" s="1">
        <v>198711</v>
      </c>
      <c r="BL423" s="1">
        <v>16600</v>
      </c>
      <c r="BM423" s="1">
        <v>4.5</v>
      </c>
      <c r="BN423" s="1" t="s">
        <v>8</v>
      </c>
      <c r="BP423" s="1">
        <v>198709</v>
      </c>
      <c r="BQ423" s="1">
        <v>19400</v>
      </c>
      <c r="BR423" s="1">
        <v>2.0699999999999998</v>
      </c>
      <c r="BS423" s="1" t="s">
        <v>8</v>
      </c>
      <c r="BV423" s="1" t="s">
        <v>888</v>
      </c>
      <c r="BW423" s="1">
        <v>1510</v>
      </c>
      <c r="BX423" s="6" t="s">
        <v>466</v>
      </c>
    </row>
    <row r="424" spans="1:76">
      <c r="A424" s="1">
        <v>20140919</v>
      </c>
      <c r="B424" s="1">
        <v>369130857</v>
      </c>
      <c r="D424" s="1">
        <v>198710</v>
      </c>
      <c r="E424" s="1">
        <v>317966000</v>
      </c>
      <c r="V424" s="1">
        <v>198709</v>
      </c>
      <c r="W424" s="1">
        <v>18200</v>
      </c>
      <c r="X424" s="1">
        <v>88.7</v>
      </c>
      <c r="Y424" s="1" t="s">
        <v>9</v>
      </c>
      <c r="AA424" s="1">
        <v>198709</v>
      </c>
      <c r="AB424" s="1">
        <v>18201</v>
      </c>
      <c r="AC424" s="1">
        <v>-3.62</v>
      </c>
      <c r="AD424" s="1" t="s">
        <v>8</v>
      </c>
      <c r="AF424" s="1">
        <v>198709</v>
      </c>
      <c r="AG424" s="1">
        <v>18000</v>
      </c>
      <c r="AH424" s="1">
        <v>60.98</v>
      </c>
      <c r="AI424" s="1" t="s">
        <v>9</v>
      </c>
      <c r="AK424" s="1">
        <v>198709</v>
      </c>
      <c r="AL424" s="1">
        <v>18100</v>
      </c>
      <c r="AM424" s="1">
        <v>-0.55000000000000004</v>
      </c>
      <c r="AN424" s="1" t="s">
        <v>8</v>
      </c>
      <c r="AP424" s="1">
        <v>198708</v>
      </c>
      <c r="AQ424" s="1">
        <v>12300</v>
      </c>
      <c r="AR424" s="1">
        <v>40.08</v>
      </c>
      <c r="AS424" s="1" t="s">
        <v>8</v>
      </c>
      <c r="AU424" s="1">
        <v>198708</v>
      </c>
      <c r="AV424" s="1">
        <v>12500</v>
      </c>
      <c r="AW424" s="1">
        <v>22.22</v>
      </c>
      <c r="AX424" s="1" t="s">
        <v>8</v>
      </c>
      <c r="AZ424" s="1">
        <v>198708</v>
      </c>
      <c r="BA424" s="1">
        <v>12201</v>
      </c>
      <c r="BB424" s="1">
        <v>13255</v>
      </c>
      <c r="BC424" s="1" t="s">
        <v>224</v>
      </c>
      <c r="BE424" s="1">
        <v>198708</v>
      </c>
      <c r="BF424" s="1">
        <v>12401</v>
      </c>
      <c r="BG424" s="1">
        <v>35718</v>
      </c>
      <c r="BH424" s="1" t="s">
        <v>224</v>
      </c>
      <c r="BK424" s="1">
        <v>198710</v>
      </c>
      <c r="BL424" s="1">
        <v>16600</v>
      </c>
      <c r="BM424" s="1">
        <v>4.5</v>
      </c>
      <c r="BN424" s="1" t="s">
        <v>8</v>
      </c>
      <c r="BP424" s="1">
        <v>198708</v>
      </c>
      <c r="BQ424" s="1">
        <v>19400</v>
      </c>
      <c r="BR424" s="1">
        <v>2.08</v>
      </c>
      <c r="BS424" s="1" t="s">
        <v>8</v>
      </c>
      <c r="BV424" s="1" t="s">
        <v>889</v>
      </c>
      <c r="BW424" s="1">
        <v>1661</v>
      </c>
      <c r="BX424" s="6" t="s">
        <v>466</v>
      </c>
    </row>
    <row r="425" spans="1:76">
      <c r="A425" s="1">
        <v>20140912</v>
      </c>
      <c r="B425" s="1">
        <v>312451745</v>
      </c>
      <c r="D425" s="1">
        <v>198709</v>
      </c>
      <c r="E425" s="1">
        <v>511581000</v>
      </c>
      <c r="V425" s="1">
        <v>198708</v>
      </c>
      <c r="W425" s="1">
        <v>18200</v>
      </c>
      <c r="X425" s="1">
        <v>89.21</v>
      </c>
      <c r="Y425" s="1" t="s">
        <v>9</v>
      </c>
      <c r="AA425" s="1">
        <v>198708</v>
      </c>
      <c r="AB425" s="1">
        <v>18201</v>
      </c>
      <c r="AC425" s="1">
        <v>-3.28</v>
      </c>
      <c r="AD425" s="1" t="s">
        <v>8</v>
      </c>
      <c r="AF425" s="1">
        <v>198708</v>
      </c>
      <c r="AG425" s="1">
        <v>18000</v>
      </c>
      <c r="AH425" s="1">
        <v>60.76</v>
      </c>
      <c r="AI425" s="1" t="s">
        <v>9</v>
      </c>
      <c r="AK425" s="1">
        <v>198708</v>
      </c>
      <c r="AL425" s="1">
        <v>18100</v>
      </c>
      <c r="AM425" s="1">
        <v>1.61</v>
      </c>
      <c r="AN425" s="1" t="s">
        <v>8</v>
      </c>
      <c r="AP425" s="1">
        <v>198707</v>
      </c>
      <c r="AQ425" s="1">
        <v>12300</v>
      </c>
      <c r="AR425" s="1">
        <v>45.85</v>
      </c>
      <c r="AS425" s="1" t="s">
        <v>8</v>
      </c>
      <c r="AU425" s="1">
        <v>198707</v>
      </c>
      <c r="AV425" s="1">
        <v>12500</v>
      </c>
      <c r="AW425" s="1">
        <v>23.69</v>
      </c>
      <c r="AX425" s="1" t="s">
        <v>8</v>
      </c>
      <c r="AZ425" s="1">
        <v>198707</v>
      </c>
      <c r="BA425" s="1">
        <v>12201</v>
      </c>
      <c r="BB425" s="1">
        <v>13162</v>
      </c>
      <c r="BC425" s="1" t="s">
        <v>224</v>
      </c>
      <c r="BE425" s="1">
        <v>198707</v>
      </c>
      <c r="BF425" s="1">
        <v>12401</v>
      </c>
      <c r="BG425" s="1">
        <v>35278</v>
      </c>
      <c r="BH425" s="1" t="s">
        <v>224</v>
      </c>
      <c r="BK425" s="1">
        <v>198709</v>
      </c>
      <c r="BL425" s="1">
        <v>16600</v>
      </c>
      <c r="BM425" s="1">
        <v>4.5</v>
      </c>
      <c r="BN425" s="1" t="s">
        <v>8</v>
      </c>
      <c r="BP425" s="1">
        <v>198707</v>
      </c>
      <c r="BQ425" s="1">
        <v>19400</v>
      </c>
      <c r="BR425" s="1">
        <v>2.02</v>
      </c>
      <c r="BS425" s="1" t="s">
        <v>8</v>
      </c>
      <c r="BV425" s="1" t="s">
        <v>890</v>
      </c>
      <c r="BW425" s="1">
        <v>1678</v>
      </c>
      <c r="BX425" s="6" t="s">
        <v>466</v>
      </c>
    </row>
    <row r="426" spans="1:76">
      <c r="A426" s="1">
        <v>20140905</v>
      </c>
      <c r="B426" s="1">
        <v>415816098</v>
      </c>
      <c r="D426" s="1">
        <v>198708</v>
      </c>
      <c r="E426" s="1">
        <v>305739000</v>
      </c>
      <c r="V426" s="1">
        <v>198707</v>
      </c>
      <c r="W426" s="1">
        <v>18200</v>
      </c>
      <c r="X426" s="1">
        <v>89.5</v>
      </c>
      <c r="Y426" s="1" t="s">
        <v>9</v>
      </c>
      <c r="AA426" s="1">
        <v>198707</v>
      </c>
      <c r="AB426" s="1">
        <v>18201</v>
      </c>
      <c r="AC426" s="1">
        <v>-3.1</v>
      </c>
      <c r="AD426" s="1" t="s">
        <v>8</v>
      </c>
      <c r="AF426" s="1">
        <v>198707</v>
      </c>
      <c r="AG426" s="1">
        <v>18000</v>
      </c>
      <c r="AH426" s="1">
        <v>60.27</v>
      </c>
      <c r="AI426" s="1" t="s">
        <v>9</v>
      </c>
      <c r="AK426" s="1">
        <v>198707</v>
      </c>
      <c r="AL426" s="1">
        <v>18100</v>
      </c>
      <c r="AM426" s="1">
        <v>1.35</v>
      </c>
      <c r="AN426" s="1" t="s">
        <v>8</v>
      </c>
      <c r="AP426" s="1">
        <v>198706</v>
      </c>
      <c r="AQ426" s="1">
        <v>12300</v>
      </c>
      <c r="AR426" s="1">
        <v>49.72</v>
      </c>
      <c r="AS426" s="1" t="s">
        <v>8</v>
      </c>
      <c r="AU426" s="1">
        <v>198706</v>
      </c>
      <c r="AV426" s="1">
        <v>12500</v>
      </c>
      <c r="AW426" s="1">
        <v>25.41</v>
      </c>
      <c r="AX426" s="1" t="s">
        <v>8</v>
      </c>
      <c r="AZ426" s="1">
        <v>198706</v>
      </c>
      <c r="BA426" s="1">
        <v>12201</v>
      </c>
      <c r="BB426" s="1">
        <v>12822</v>
      </c>
      <c r="BC426" s="1" t="s">
        <v>224</v>
      </c>
      <c r="BE426" s="1">
        <v>198706</v>
      </c>
      <c r="BF426" s="1">
        <v>12401</v>
      </c>
      <c r="BG426" s="1">
        <v>34720</v>
      </c>
      <c r="BH426" s="1" t="s">
        <v>224</v>
      </c>
      <c r="BK426" s="1">
        <v>198708</v>
      </c>
      <c r="BL426" s="1">
        <v>16600</v>
      </c>
      <c r="BM426" s="1">
        <v>4.5</v>
      </c>
      <c r="BN426" s="1" t="s">
        <v>8</v>
      </c>
      <c r="BP426" s="1">
        <v>198706</v>
      </c>
      <c r="BQ426" s="1">
        <v>19400</v>
      </c>
      <c r="BR426" s="1">
        <v>1.75</v>
      </c>
      <c r="BS426" s="1" t="s">
        <v>8</v>
      </c>
      <c r="BV426" s="1" t="s">
        <v>891</v>
      </c>
      <c r="BW426" s="1">
        <v>1666</v>
      </c>
      <c r="BX426" s="6" t="s">
        <v>466</v>
      </c>
    </row>
    <row r="427" spans="1:76">
      <c r="A427" s="1">
        <v>20140829</v>
      </c>
      <c r="B427" s="1">
        <v>481327902</v>
      </c>
      <c r="D427" s="1">
        <v>198707</v>
      </c>
      <c r="E427" s="1">
        <v>180042000</v>
      </c>
      <c r="V427" s="1">
        <v>198706</v>
      </c>
      <c r="W427" s="1">
        <v>18200</v>
      </c>
      <c r="X427" s="1">
        <v>89.26</v>
      </c>
      <c r="Y427" s="1" t="s">
        <v>9</v>
      </c>
      <c r="AA427" s="1">
        <v>198706</v>
      </c>
      <c r="AB427" s="1">
        <v>18201</v>
      </c>
      <c r="AC427" s="1">
        <v>-3.53</v>
      </c>
      <c r="AD427" s="1" t="s">
        <v>8</v>
      </c>
      <c r="AF427" s="1">
        <v>198706</v>
      </c>
      <c r="AG427" s="1">
        <v>18000</v>
      </c>
      <c r="AH427" s="1">
        <v>59.58</v>
      </c>
      <c r="AI427" s="1" t="s">
        <v>9</v>
      </c>
      <c r="AK427" s="1">
        <v>198706</v>
      </c>
      <c r="AL427" s="1">
        <v>18100</v>
      </c>
      <c r="AM427" s="1">
        <v>-7.0000000000000007E-2</v>
      </c>
      <c r="AN427" s="1" t="s">
        <v>8</v>
      </c>
      <c r="AP427" s="1">
        <v>198705</v>
      </c>
      <c r="AQ427" s="1">
        <v>12300</v>
      </c>
      <c r="AR427" s="1">
        <v>53.28</v>
      </c>
      <c r="AS427" s="1" t="s">
        <v>8</v>
      </c>
      <c r="AU427" s="1">
        <v>198705</v>
      </c>
      <c r="AV427" s="1">
        <v>12500</v>
      </c>
      <c r="AW427" s="1">
        <v>26.11</v>
      </c>
      <c r="AX427" s="1" t="s">
        <v>8</v>
      </c>
      <c r="AZ427" s="1">
        <v>198705</v>
      </c>
      <c r="BA427" s="1">
        <v>12201</v>
      </c>
      <c r="BB427" s="1">
        <v>12552</v>
      </c>
      <c r="BC427" s="1" t="s">
        <v>224</v>
      </c>
      <c r="BE427" s="1">
        <v>198705</v>
      </c>
      <c r="BF427" s="1">
        <v>12401</v>
      </c>
      <c r="BG427" s="1">
        <v>34321</v>
      </c>
      <c r="BH427" s="1" t="s">
        <v>224</v>
      </c>
      <c r="BK427" s="1">
        <v>198707</v>
      </c>
      <c r="BL427" s="1">
        <v>16600</v>
      </c>
      <c r="BM427" s="1">
        <v>4.5</v>
      </c>
      <c r="BN427" s="1" t="s">
        <v>8</v>
      </c>
      <c r="BP427" s="1">
        <v>198705</v>
      </c>
      <c r="BQ427" s="1">
        <v>19400</v>
      </c>
      <c r="BR427" s="1">
        <v>1.94</v>
      </c>
      <c r="BS427" s="1" t="s">
        <v>8</v>
      </c>
      <c r="BV427" s="1" t="s">
        <v>892</v>
      </c>
      <c r="BW427" s="1">
        <v>1507</v>
      </c>
      <c r="BX427" s="6" t="s">
        <v>466</v>
      </c>
    </row>
    <row r="428" spans="1:76">
      <c r="A428" s="1">
        <v>20140822</v>
      </c>
      <c r="B428" s="1">
        <v>442450367</v>
      </c>
      <c r="D428" s="1">
        <v>198706</v>
      </c>
      <c r="E428" s="1">
        <v>134731000</v>
      </c>
      <c r="V428" s="1">
        <v>198705</v>
      </c>
      <c r="W428" s="1">
        <v>18200</v>
      </c>
      <c r="X428" s="1">
        <v>90.21</v>
      </c>
      <c r="Y428" s="1" t="s">
        <v>9</v>
      </c>
      <c r="AA428" s="1">
        <v>198705</v>
      </c>
      <c r="AB428" s="1">
        <v>18201</v>
      </c>
      <c r="AC428" s="1">
        <v>-3.16</v>
      </c>
      <c r="AD428" s="1" t="s">
        <v>8</v>
      </c>
      <c r="AF428" s="1">
        <v>198705</v>
      </c>
      <c r="AG428" s="1">
        <v>18000</v>
      </c>
      <c r="AH428" s="1">
        <v>59.54</v>
      </c>
      <c r="AI428" s="1" t="s">
        <v>9</v>
      </c>
      <c r="AK428" s="1">
        <v>198705</v>
      </c>
      <c r="AL428" s="1">
        <v>18100</v>
      </c>
      <c r="AM428" s="1">
        <v>0.12</v>
      </c>
      <c r="AN428" s="1" t="s">
        <v>8</v>
      </c>
      <c r="AP428" s="1">
        <v>198704</v>
      </c>
      <c r="AQ428" s="1">
        <v>12300</v>
      </c>
      <c r="AR428" s="1">
        <v>51.98</v>
      </c>
      <c r="AS428" s="1" t="s">
        <v>8</v>
      </c>
      <c r="AU428" s="1">
        <v>198704</v>
      </c>
      <c r="AV428" s="1">
        <v>12500</v>
      </c>
      <c r="AW428" s="1">
        <v>24.9</v>
      </c>
      <c r="AX428" s="1" t="s">
        <v>8</v>
      </c>
      <c r="AZ428" s="1">
        <v>198704</v>
      </c>
      <c r="BA428" s="1">
        <v>12201</v>
      </c>
      <c r="BB428" s="1">
        <v>12247.41</v>
      </c>
      <c r="BC428" s="1" t="s">
        <v>224</v>
      </c>
      <c r="BE428" s="1">
        <v>198704</v>
      </c>
      <c r="BF428" s="1">
        <v>12401</v>
      </c>
      <c r="BG428" s="1">
        <v>33853.68</v>
      </c>
      <c r="BH428" s="1" t="s">
        <v>224</v>
      </c>
      <c r="BK428" s="1">
        <v>198706</v>
      </c>
      <c r="BL428" s="1">
        <v>16600</v>
      </c>
      <c r="BM428" s="1">
        <v>4.5</v>
      </c>
      <c r="BN428" s="1" t="s">
        <v>8</v>
      </c>
      <c r="BP428" s="1">
        <v>198704</v>
      </c>
      <c r="BQ428" s="1">
        <v>19400</v>
      </c>
      <c r="BR428" s="1">
        <v>1.72</v>
      </c>
      <c r="BS428" s="1" t="s">
        <v>8</v>
      </c>
      <c r="BV428" s="1" t="s">
        <v>893</v>
      </c>
      <c r="BW428" s="1">
        <v>1917</v>
      </c>
      <c r="BX428" s="6" t="s">
        <v>466</v>
      </c>
    </row>
    <row r="429" spans="1:76">
      <c r="A429" s="1">
        <v>20140815</v>
      </c>
      <c r="B429" s="1">
        <v>426789907</v>
      </c>
      <c r="D429" s="1">
        <v>198705</v>
      </c>
      <c r="E429" s="1">
        <v>204371000</v>
      </c>
      <c r="V429" s="1">
        <v>198704</v>
      </c>
      <c r="W429" s="1">
        <v>18200</v>
      </c>
      <c r="X429" s="1">
        <v>90.19</v>
      </c>
      <c r="Y429" s="1" t="s">
        <v>9</v>
      </c>
      <c r="AA429" s="1">
        <v>198704</v>
      </c>
      <c r="AB429" s="1">
        <v>18201</v>
      </c>
      <c r="AC429" s="1">
        <v>-3.37</v>
      </c>
      <c r="AD429" s="1" t="s">
        <v>8</v>
      </c>
      <c r="AF429" s="1">
        <v>198704</v>
      </c>
      <c r="AG429" s="1">
        <v>18000</v>
      </c>
      <c r="AH429" s="1">
        <v>59.53</v>
      </c>
      <c r="AI429" s="1" t="s">
        <v>9</v>
      </c>
      <c r="AK429" s="1">
        <v>198704</v>
      </c>
      <c r="AL429" s="1">
        <v>18100</v>
      </c>
      <c r="AM429" s="1">
        <v>0.24</v>
      </c>
      <c r="AN429" s="1" t="s">
        <v>8</v>
      </c>
      <c r="AP429" s="1">
        <v>198703</v>
      </c>
      <c r="AQ429" s="1">
        <v>12300</v>
      </c>
      <c r="AR429" s="1">
        <v>51.05</v>
      </c>
      <c r="AS429" s="1" t="s">
        <v>8</v>
      </c>
      <c r="AU429" s="1">
        <v>198703</v>
      </c>
      <c r="AV429" s="1">
        <v>12500</v>
      </c>
      <c r="AW429" s="1">
        <v>24.03</v>
      </c>
      <c r="AX429" s="1" t="s">
        <v>8</v>
      </c>
      <c r="AZ429" s="1">
        <v>198703</v>
      </c>
      <c r="BA429" s="1">
        <v>12201</v>
      </c>
      <c r="BB429" s="1">
        <v>11892.98</v>
      </c>
      <c r="BC429" s="1" t="s">
        <v>224</v>
      </c>
      <c r="BE429" s="1">
        <v>198703</v>
      </c>
      <c r="BF429" s="1">
        <v>12401</v>
      </c>
      <c r="BG429" s="1">
        <v>33394.120000000003</v>
      </c>
      <c r="BH429" s="1" t="s">
        <v>224</v>
      </c>
      <c r="BK429" s="1">
        <v>198705</v>
      </c>
      <c r="BL429" s="1">
        <v>16600</v>
      </c>
      <c r="BM429" s="1">
        <v>4.5</v>
      </c>
      <c r="BN429" s="1" t="s">
        <v>8</v>
      </c>
      <c r="BP429" s="1">
        <v>198703</v>
      </c>
      <c r="BQ429" s="1">
        <v>19400</v>
      </c>
      <c r="BR429" s="1">
        <v>2.0299999999999998</v>
      </c>
      <c r="BS429" s="1" t="s">
        <v>8</v>
      </c>
      <c r="BV429" s="1" t="s">
        <v>894</v>
      </c>
      <c r="BW429" s="1">
        <v>1535</v>
      </c>
      <c r="BX429" s="6" t="s">
        <v>466</v>
      </c>
    </row>
    <row r="430" spans="1:76">
      <c r="A430" s="1">
        <v>20140808</v>
      </c>
      <c r="B430" s="1">
        <v>482368226</v>
      </c>
      <c r="D430" s="1">
        <v>198704</v>
      </c>
      <c r="E430" s="1">
        <v>226181000</v>
      </c>
      <c r="V430" s="1">
        <v>198703</v>
      </c>
      <c r="W430" s="1">
        <v>18200</v>
      </c>
      <c r="X430" s="1">
        <v>90.46</v>
      </c>
      <c r="Y430" s="1" t="s">
        <v>9</v>
      </c>
      <c r="AA430" s="1">
        <v>198703</v>
      </c>
      <c r="AB430" s="1">
        <v>18201</v>
      </c>
      <c r="AC430" s="1">
        <v>-2.19</v>
      </c>
      <c r="AD430" s="1" t="s">
        <v>8</v>
      </c>
      <c r="AF430" s="1">
        <v>198703</v>
      </c>
      <c r="AG430" s="1">
        <v>18000</v>
      </c>
      <c r="AH430" s="1">
        <v>59.32</v>
      </c>
      <c r="AI430" s="1" t="s">
        <v>9</v>
      </c>
      <c r="AK430" s="1">
        <v>198703</v>
      </c>
      <c r="AL430" s="1">
        <v>18100</v>
      </c>
      <c r="AM430" s="1">
        <v>0.14000000000000001</v>
      </c>
      <c r="AN430" s="1" t="s">
        <v>8</v>
      </c>
      <c r="AP430" s="1">
        <v>198702</v>
      </c>
      <c r="AQ430" s="1">
        <v>12300</v>
      </c>
      <c r="AR430" s="1">
        <v>48.05</v>
      </c>
      <c r="AS430" s="1" t="s">
        <v>8</v>
      </c>
      <c r="AU430" s="1">
        <v>198702</v>
      </c>
      <c r="AV430" s="1">
        <v>12500</v>
      </c>
      <c r="AW430" s="1">
        <v>22.35</v>
      </c>
      <c r="AX430" s="1" t="s">
        <v>8</v>
      </c>
      <c r="AZ430" s="1">
        <v>198702</v>
      </c>
      <c r="BA430" s="1">
        <v>12201</v>
      </c>
      <c r="BB430" s="1">
        <v>11854.03</v>
      </c>
      <c r="BC430" s="1" t="s">
        <v>224</v>
      </c>
      <c r="BE430" s="1">
        <v>198702</v>
      </c>
      <c r="BF430" s="1">
        <v>12401</v>
      </c>
      <c r="BG430" s="1">
        <v>32978.15</v>
      </c>
      <c r="BH430" s="1" t="s">
        <v>224</v>
      </c>
      <c r="BK430" s="1">
        <v>198704</v>
      </c>
      <c r="BL430" s="1">
        <v>16600</v>
      </c>
      <c r="BM430" s="1">
        <v>4.5</v>
      </c>
      <c r="BN430" s="1" t="s">
        <v>8</v>
      </c>
      <c r="BP430" s="1">
        <v>198702</v>
      </c>
      <c r="BQ430" s="1">
        <v>19400</v>
      </c>
      <c r="BR430" s="1">
        <v>2.37</v>
      </c>
      <c r="BS430" s="1" t="s">
        <v>8</v>
      </c>
      <c r="BV430" s="1" t="s">
        <v>895</v>
      </c>
      <c r="BW430" s="1">
        <v>1056</v>
      </c>
      <c r="BX430" s="6" t="s">
        <v>466</v>
      </c>
    </row>
    <row r="431" spans="1:76">
      <c r="A431" s="1">
        <v>20140801</v>
      </c>
      <c r="B431" s="1">
        <v>561990341</v>
      </c>
      <c r="D431" s="1">
        <v>198703</v>
      </c>
      <c r="E431" s="1">
        <v>133627000</v>
      </c>
      <c r="V431" s="1">
        <v>198702</v>
      </c>
      <c r="W431" s="1">
        <v>18200</v>
      </c>
      <c r="X431" s="1">
        <v>90.65</v>
      </c>
      <c r="Y431" s="1" t="s">
        <v>9</v>
      </c>
      <c r="AA431" s="1">
        <v>198702</v>
      </c>
      <c r="AB431" s="1">
        <v>18201</v>
      </c>
      <c r="AC431" s="1">
        <v>-2.66</v>
      </c>
      <c r="AD431" s="1" t="s">
        <v>8</v>
      </c>
      <c r="AF431" s="1">
        <v>198702</v>
      </c>
      <c r="AG431" s="1">
        <v>18000</v>
      </c>
      <c r="AH431" s="1">
        <v>59.79</v>
      </c>
      <c r="AI431" s="1" t="s">
        <v>9</v>
      </c>
      <c r="AK431" s="1">
        <v>198702</v>
      </c>
      <c r="AL431" s="1">
        <v>18100</v>
      </c>
      <c r="AM431" s="1">
        <v>0.91</v>
      </c>
      <c r="AN431" s="1" t="s">
        <v>8</v>
      </c>
      <c r="AP431" s="1">
        <v>198701</v>
      </c>
      <c r="AQ431" s="1">
        <v>12300</v>
      </c>
      <c r="AR431" s="1">
        <v>54.96</v>
      </c>
      <c r="AS431" s="1" t="s">
        <v>8</v>
      </c>
      <c r="AU431" s="1">
        <v>198701</v>
      </c>
      <c r="AV431" s="1">
        <v>12500</v>
      </c>
      <c r="AW431" s="1">
        <v>24.08</v>
      </c>
      <c r="AX431" s="1" t="s">
        <v>8</v>
      </c>
      <c r="AZ431" s="1">
        <v>198701</v>
      </c>
      <c r="BA431" s="1">
        <v>12201</v>
      </c>
      <c r="BB431" s="1">
        <v>11587.47</v>
      </c>
      <c r="BC431" s="1" t="s">
        <v>224</v>
      </c>
      <c r="BE431" s="1">
        <v>198701</v>
      </c>
      <c r="BF431" s="1">
        <v>12401</v>
      </c>
      <c r="BG431" s="1">
        <v>32337.64</v>
      </c>
      <c r="BH431" s="1" t="s">
        <v>224</v>
      </c>
      <c r="BK431" s="1">
        <v>198703</v>
      </c>
      <c r="BL431" s="1">
        <v>16600</v>
      </c>
      <c r="BM431" s="1">
        <v>4.5</v>
      </c>
      <c r="BN431" s="1" t="s">
        <v>8</v>
      </c>
      <c r="BP431" s="1">
        <v>198701</v>
      </c>
      <c r="BQ431" s="1">
        <v>19400</v>
      </c>
      <c r="BR431" s="1">
        <v>1.92</v>
      </c>
      <c r="BS431" s="1" t="s">
        <v>8</v>
      </c>
      <c r="BV431" s="1" t="s">
        <v>896</v>
      </c>
      <c r="BW431" s="1">
        <v>1768</v>
      </c>
      <c r="BX431" s="6" t="s">
        <v>466</v>
      </c>
    </row>
    <row r="432" spans="1:76">
      <c r="A432" s="1">
        <v>20140725</v>
      </c>
      <c r="B432" s="1">
        <v>419416102</v>
      </c>
      <c r="D432" s="1">
        <v>198702</v>
      </c>
      <c r="E432" s="1">
        <v>114650000</v>
      </c>
      <c r="V432" s="1">
        <v>198701</v>
      </c>
      <c r="W432" s="1">
        <v>18200</v>
      </c>
      <c r="X432" s="1">
        <v>90.84</v>
      </c>
      <c r="Y432" s="1" t="s">
        <v>9</v>
      </c>
      <c r="AA432" s="1">
        <v>198701</v>
      </c>
      <c r="AB432" s="1">
        <v>18201</v>
      </c>
      <c r="AC432" s="1">
        <v>-3.33</v>
      </c>
      <c r="AD432" s="1" t="s">
        <v>8</v>
      </c>
      <c r="AF432" s="1">
        <v>198701</v>
      </c>
      <c r="AG432" s="1">
        <v>18000</v>
      </c>
      <c r="AH432" s="1">
        <v>59.91</v>
      </c>
      <c r="AI432" s="1" t="s">
        <v>9</v>
      </c>
      <c r="AK432" s="1">
        <v>198701</v>
      </c>
      <c r="AL432" s="1">
        <v>18100</v>
      </c>
      <c r="AM432" s="1">
        <v>1.39</v>
      </c>
      <c r="AN432" s="1" t="s">
        <v>8</v>
      </c>
      <c r="AP432" s="1">
        <v>198612</v>
      </c>
      <c r="AQ432" s="1">
        <v>12300</v>
      </c>
      <c r="AR432" s="1">
        <v>51.42</v>
      </c>
      <c r="AS432" s="1" t="s">
        <v>8</v>
      </c>
      <c r="AU432" s="1">
        <v>198612</v>
      </c>
      <c r="AV432" s="1">
        <v>12500</v>
      </c>
      <c r="AW432" s="1">
        <v>23.3</v>
      </c>
      <c r="AX432" s="1" t="s">
        <v>8</v>
      </c>
      <c r="AZ432" s="1">
        <v>198612</v>
      </c>
      <c r="BA432" s="1">
        <v>12201</v>
      </c>
      <c r="BB432" s="1">
        <v>10737.4</v>
      </c>
      <c r="BC432" s="1" t="s">
        <v>224</v>
      </c>
      <c r="BE432" s="1">
        <v>198612</v>
      </c>
      <c r="BF432" s="1">
        <v>12401</v>
      </c>
      <c r="BG432" s="1">
        <v>31220.11</v>
      </c>
      <c r="BH432" s="1" t="s">
        <v>224</v>
      </c>
      <c r="BK432" s="1">
        <v>198702</v>
      </c>
      <c r="BL432" s="1">
        <v>16600</v>
      </c>
      <c r="BM432" s="1">
        <v>4.5</v>
      </c>
      <c r="BN432" s="1" t="s">
        <v>8</v>
      </c>
      <c r="BP432" s="1">
        <v>198612</v>
      </c>
      <c r="BQ432" s="1">
        <v>19400</v>
      </c>
      <c r="BR432" s="1">
        <v>1.98</v>
      </c>
      <c r="BS432" s="1" t="s">
        <v>8</v>
      </c>
      <c r="BV432" s="1" t="s">
        <v>897</v>
      </c>
      <c r="BW432" s="1">
        <v>1666</v>
      </c>
      <c r="BX432" s="6" t="s">
        <v>466</v>
      </c>
    </row>
    <row r="433" spans="1:76">
      <c r="A433" s="1">
        <v>20140718</v>
      </c>
      <c r="B433" s="1">
        <v>575163546</v>
      </c>
      <c r="D433" s="1">
        <v>198701</v>
      </c>
      <c r="E433" s="1">
        <v>68924000</v>
      </c>
      <c r="V433" s="1">
        <v>198612</v>
      </c>
      <c r="W433" s="1">
        <v>18200</v>
      </c>
      <c r="X433" s="1">
        <v>91.41</v>
      </c>
      <c r="Y433" s="1" t="s">
        <v>9</v>
      </c>
      <c r="AA433" s="1">
        <v>198612</v>
      </c>
      <c r="AB433" s="1">
        <v>18201</v>
      </c>
      <c r="AC433" s="1">
        <v>-3.27</v>
      </c>
      <c r="AD433" s="1" t="s">
        <v>8</v>
      </c>
      <c r="AF433" s="1">
        <v>198612</v>
      </c>
      <c r="AG433" s="1">
        <v>18000</v>
      </c>
      <c r="AH433" s="1">
        <v>60.07</v>
      </c>
      <c r="AI433" s="1" t="s">
        <v>9</v>
      </c>
      <c r="AK433" s="1">
        <v>198612</v>
      </c>
      <c r="AL433" s="1">
        <v>18100</v>
      </c>
      <c r="AM433" s="1">
        <v>2.61</v>
      </c>
      <c r="AN433" s="1" t="s">
        <v>8</v>
      </c>
      <c r="AP433" s="1">
        <v>198611</v>
      </c>
      <c r="AQ433" s="1">
        <v>12300</v>
      </c>
      <c r="AR433" s="1">
        <v>50.61</v>
      </c>
      <c r="AS433" s="1" t="s">
        <v>8</v>
      </c>
      <c r="AU433" s="1">
        <v>198611</v>
      </c>
      <c r="AV433" s="1">
        <v>12500</v>
      </c>
      <c r="AW433" s="1">
        <v>22.86</v>
      </c>
      <c r="AX433" s="1" t="s">
        <v>8</v>
      </c>
      <c r="AZ433" s="1">
        <v>198611</v>
      </c>
      <c r="BA433" s="1">
        <v>12201</v>
      </c>
      <c r="BB433" s="1">
        <v>10267.61</v>
      </c>
      <c r="BC433" s="1" t="s">
        <v>224</v>
      </c>
      <c r="BE433" s="1">
        <v>198611</v>
      </c>
      <c r="BF433" s="1">
        <v>12401</v>
      </c>
      <c r="BG433" s="1">
        <v>30553.55</v>
      </c>
      <c r="BH433" s="1" t="s">
        <v>224</v>
      </c>
      <c r="BK433" s="1">
        <v>198701</v>
      </c>
      <c r="BL433" s="1">
        <v>16600</v>
      </c>
      <c r="BM433" s="1">
        <v>4.5</v>
      </c>
      <c r="BN433" s="1" t="s">
        <v>8</v>
      </c>
      <c r="BP433" s="1">
        <v>198611</v>
      </c>
      <c r="BQ433" s="1">
        <v>19400</v>
      </c>
      <c r="BR433" s="1">
        <v>2.33</v>
      </c>
      <c r="BS433" s="1" t="s">
        <v>8</v>
      </c>
      <c r="BV433" s="1" t="s">
        <v>898</v>
      </c>
      <c r="BW433" s="1">
        <v>2160</v>
      </c>
      <c r="BX433" s="6" t="s">
        <v>466</v>
      </c>
    </row>
    <row r="434" spans="1:76">
      <c r="A434" s="1">
        <v>20140711</v>
      </c>
      <c r="B434" s="1">
        <v>592214382</v>
      </c>
      <c r="V434" s="1">
        <v>198611</v>
      </c>
      <c r="W434" s="1">
        <v>18200</v>
      </c>
      <c r="X434" s="1">
        <v>91.4</v>
      </c>
      <c r="Y434" s="1" t="s">
        <v>9</v>
      </c>
      <c r="AA434" s="1">
        <v>198611</v>
      </c>
      <c r="AB434" s="1">
        <v>18201</v>
      </c>
      <c r="AC434" s="1">
        <v>-3.53</v>
      </c>
      <c r="AD434" s="1" t="s">
        <v>8</v>
      </c>
      <c r="AF434" s="1">
        <v>198611</v>
      </c>
      <c r="AG434" s="1">
        <v>18000</v>
      </c>
      <c r="AH434" s="1">
        <v>60.34</v>
      </c>
      <c r="AI434" s="1" t="s">
        <v>9</v>
      </c>
      <c r="AK434" s="1">
        <v>198611</v>
      </c>
      <c r="AL434" s="1">
        <v>18100</v>
      </c>
      <c r="AM434" s="1">
        <v>2.0099999999999998</v>
      </c>
      <c r="AN434" s="1" t="s">
        <v>8</v>
      </c>
      <c r="AP434" s="1">
        <v>198610</v>
      </c>
      <c r="AQ434" s="1">
        <v>12300</v>
      </c>
      <c r="AR434" s="1">
        <v>45.9</v>
      </c>
      <c r="AS434" s="1" t="s">
        <v>8</v>
      </c>
      <c r="AU434" s="1">
        <v>198610</v>
      </c>
      <c r="AV434" s="1">
        <v>12500</v>
      </c>
      <c r="AW434" s="1">
        <v>22.64</v>
      </c>
      <c r="AX434" s="1" t="s">
        <v>8</v>
      </c>
      <c r="AZ434" s="1">
        <v>198610</v>
      </c>
      <c r="BA434" s="1">
        <v>12201</v>
      </c>
      <c r="BB434" s="1">
        <v>9936.74</v>
      </c>
      <c r="BC434" s="1" t="s">
        <v>224</v>
      </c>
      <c r="BE434" s="1">
        <v>198610</v>
      </c>
      <c r="BF434" s="1">
        <v>12401</v>
      </c>
      <c r="BG434" s="1">
        <v>30149.38</v>
      </c>
      <c r="BH434" s="1" t="s">
        <v>224</v>
      </c>
      <c r="BK434" s="1">
        <v>198612</v>
      </c>
      <c r="BL434" s="1">
        <v>16600</v>
      </c>
      <c r="BM434" s="1">
        <v>4.5</v>
      </c>
      <c r="BN434" s="1" t="s">
        <v>8</v>
      </c>
      <c r="BP434" s="1">
        <v>198610</v>
      </c>
      <c r="BQ434" s="1">
        <v>19400</v>
      </c>
      <c r="BR434" s="1">
        <v>2.61</v>
      </c>
      <c r="BS434" s="1" t="s">
        <v>8</v>
      </c>
      <c r="BV434" s="1" t="s">
        <v>899</v>
      </c>
      <c r="BW434" s="1">
        <v>1236</v>
      </c>
      <c r="BX434" s="6" t="s">
        <v>466</v>
      </c>
    </row>
    <row r="435" spans="1:76">
      <c r="A435" s="1">
        <v>20140704</v>
      </c>
      <c r="B435" s="1">
        <v>612398002</v>
      </c>
      <c r="V435" s="1">
        <v>198610</v>
      </c>
      <c r="W435" s="1">
        <v>18200</v>
      </c>
      <c r="X435" s="1">
        <v>91.66</v>
      </c>
      <c r="Y435" s="1" t="s">
        <v>9</v>
      </c>
      <c r="AA435" s="1">
        <v>198610</v>
      </c>
      <c r="AB435" s="1">
        <v>18201</v>
      </c>
      <c r="AC435" s="1">
        <v>-3.46</v>
      </c>
      <c r="AD435" s="1" t="s">
        <v>8</v>
      </c>
      <c r="AF435" s="1">
        <v>198610</v>
      </c>
      <c r="AG435" s="1">
        <v>18000</v>
      </c>
      <c r="AH435" s="1">
        <v>61.19</v>
      </c>
      <c r="AI435" s="1" t="s">
        <v>9</v>
      </c>
      <c r="AK435" s="1">
        <v>198610</v>
      </c>
      <c r="AL435" s="1">
        <v>18100</v>
      </c>
      <c r="AM435" s="1">
        <v>2</v>
      </c>
      <c r="AN435" s="1" t="s">
        <v>8</v>
      </c>
      <c r="AP435" s="1">
        <v>198609</v>
      </c>
      <c r="AQ435" s="1">
        <v>12300</v>
      </c>
      <c r="AR435" s="1">
        <v>40.869999999999997</v>
      </c>
      <c r="AS435" s="1" t="s">
        <v>8</v>
      </c>
      <c r="AU435" s="1">
        <v>198609</v>
      </c>
      <c r="AV435" s="1">
        <v>12500</v>
      </c>
      <c r="AW435" s="1">
        <v>21.41</v>
      </c>
      <c r="AX435" s="1" t="s">
        <v>8</v>
      </c>
      <c r="AZ435" s="1">
        <v>198609</v>
      </c>
      <c r="BA435" s="1">
        <v>12201</v>
      </c>
      <c r="BB435" s="1">
        <v>9594.9</v>
      </c>
      <c r="BC435" s="1" t="s">
        <v>224</v>
      </c>
      <c r="BE435" s="1">
        <v>198609</v>
      </c>
      <c r="BF435" s="1">
        <v>12401</v>
      </c>
      <c r="BG435" s="1">
        <v>29595.73</v>
      </c>
      <c r="BH435" s="1" t="s">
        <v>224</v>
      </c>
      <c r="BK435" s="1">
        <v>198611</v>
      </c>
      <c r="BL435" s="1">
        <v>16600</v>
      </c>
      <c r="BM435" s="1">
        <v>4.5</v>
      </c>
      <c r="BN435" s="1" t="s">
        <v>8</v>
      </c>
      <c r="BP435" s="1">
        <v>198609</v>
      </c>
      <c r="BQ435" s="1">
        <v>19400</v>
      </c>
      <c r="BR435" s="1">
        <v>2.96</v>
      </c>
      <c r="BS435" s="1" t="s">
        <v>8</v>
      </c>
      <c r="BV435" s="1" t="s">
        <v>900</v>
      </c>
      <c r="BW435" s="1">
        <v>1289</v>
      </c>
      <c r="BX435" s="6" t="s">
        <v>466</v>
      </c>
    </row>
    <row r="436" spans="1:76">
      <c r="A436" s="1">
        <v>20140627</v>
      </c>
      <c r="B436" s="1">
        <v>485140563</v>
      </c>
      <c r="V436" s="1">
        <v>198609</v>
      </c>
      <c r="W436" s="1">
        <v>18200</v>
      </c>
      <c r="X436" s="1">
        <v>92.03</v>
      </c>
      <c r="Y436" s="1" t="s">
        <v>9</v>
      </c>
      <c r="AA436" s="1">
        <v>198609</v>
      </c>
      <c r="AB436" s="1">
        <v>18201</v>
      </c>
      <c r="AC436" s="1">
        <v>-3.35</v>
      </c>
      <c r="AD436" s="1" t="s">
        <v>8</v>
      </c>
      <c r="AF436" s="1">
        <v>198609</v>
      </c>
      <c r="AG436" s="1">
        <v>18000</v>
      </c>
      <c r="AH436" s="1">
        <v>61.32</v>
      </c>
      <c r="AI436" s="1" t="s">
        <v>9</v>
      </c>
      <c r="AK436" s="1">
        <v>198609</v>
      </c>
      <c r="AL436" s="1">
        <v>18100</v>
      </c>
      <c r="AM436" s="1">
        <v>2.11</v>
      </c>
      <c r="AN436" s="1" t="s">
        <v>8</v>
      </c>
      <c r="AP436" s="1">
        <v>198608</v>
      </c>
      <c r="AQ436" s="1">
        <v>12300</v>
      </c>
      <c r="AR436" s="1">
        <v>40.93</v>
      </c>
      <c r="AS436" s="1" t="s">
        <v>8</v>
      </c>
      <c r="AU436" s="1">
        <v>198608</v>
      </c>
      <c r="AV436" s="1">
        <v>12500</v>
      </c>
      <c r="AW436" s="1">
        <v>22.78</v>
      </c>
      <c r="AX436" s="1" t="s">
        <v>8</v>
      </c>
      <c r="AZ436" s="1">
        <v>198608</v>
      </c>
      <c r="BA436" s="1">
        <v>12201</v>
      </c>
      <c r="BB436" s="1">
        <v>9245.08</v>
      </c>
      <c r="BC436" s="1" t="s">
        <v>224</v>
      </c>
      <c r="BE436" s="1">
        <v>198608</v>
      </c>
      <c r="BF436" s="1">
        <v>12401</v>
      </c>
      <c r="BG436" s="1">
        <v>28940.080000000002</v>
      </c>
      <c r="BH436" s="1" t="s">
        <v>224</v>
      </c>
      <c r="BK436" s="1">
        <v>198610</v>
      </c>
      <c r="BL436" s="1">
        <v>16600</v>
      </c>
      <c r="BM436" s="1">
        <v>4.5</v>
      </c>
      <c r="BN436" s="1" t="s">
        <v>8</v>
      </c>
      <c r="BP436" s="1">
        <v>198608</v>
      </c>
      <c r="BQ436" s="1">
        <v>19400</v>
      </c>
      <c r="BR436" s="1">
        <v>3.11</v>
      </c>
      <c r="BS436" s="1" t="s">
        <v>8</v>
      </c>
      <c r="BV436" s="1" t="s">
        <v>901</v>
      </c>
      <c r="BW436" s="1">
        <v>1287</v>
      </c>
      <c r="BX436" s="6" t="s">
        <v>466</v>
      </c>
    </row>
    <row r="437" spans="1:76">
      <c r="A437" s="1">
        <v>20140620</v>
      </c>
      <c r="B437" s="1">
        <v>525816370</v>
      </c>
      <c r="V437" s="1">
        <v>198608</v>
      </c>
      <c r="W437" s="1">
        <v>18200</v>
      </c>
      <c r="X437" s="1">
        <v>92.24</v>
      </c>
      <c r="Y437" s="1" t="s">
        <v>9</v>
      </c>
      <c r="AA437" s="1">
        <v>198608</v>
      </c>
      <c r="AB437" s="1">
        <v>18201</v>
      </c>
      <c r="AC437" s="1">
        <v>-3.13</v>
      </c>
      <c r="AD437" s="1" t="s">
        <v>8</v>
      </c>
      <c r="AF437" s="1">
        <v>198608</v>
      </c>
      <c r="AG437" s="1">
        <v>18000</v>
      </c>
      <c r="AH437" s="1">
        <v>59.8</v>
      </c>
      <c r="AI437" s="1" t="s">
        <v>9</v>
      </c>
      <c r="AK437" s="1">
        <v>198608</v>
      </c>
      <c r="AL437" s="1">
        <v>18100</v>
      </c>
      <c r="AM437" s="1">
        <v>1.24</v>
      </c>
      <c r="AN437" s="1" t="s">
        <v>8</v>
      </c>
      <c r="AP437" s="1">
        <v>198607</v>
      </c>
      <c r="AQ437" s="1">
        <v>12300</v>
      </c>
      <c r="AR437" s="1">
        <v>33.97</v>
      </c>
      <c r="AS437" s="1" t="s">
        <v>8</v>
      </c>
      <c r="AU437" s="1">
        <v>198607</v>
      </c>
      <c r="AV437" s="1">
        <v>12500</v>
      </c>
      <c r="AW437" s="1">
        <v>21.42</v>
      </c>
      <c r="AX437" s="1" t="s">
        <v>8</v>
      </c>
      <c r="AZ437" s="1">
        <v>198607</v>
      </c>
      <c r="BA437" s="1">
        <v>12201</v>
      </c>
      <c r="BB437" s="1">
        <v>8878.07</v>
      </c>
      <c r="BC437" s="1" t="s">
        <v>224</v>
      </c>
      <c r="BE437" s="1">
        <v>198607</v>
      </c>
      <c r="BF437" s="1">
        <v>12401</v>
      </c>
      <c r="BG437" s="1">
        <v>28375.09</v>
      </c>
      <c r="BH437" s="1" t="s">
        <v>224</v>
      </c>
      <c r="BK437" s="1">
        <v>198609</v>
      </c>
      <c r="BL437" s="1">
        <v>16600</v>
      </c>
      <c r="BM437" s="1">
        <v>4.75</v>
      </c>
      <c r="BN437" s="1" t="s">
        <v>8</v>
      </c>
      <c r="BP437" s="1">
        <v>198607</v>
      </c>
      <c r="BQ437" s="1">
        <v>19400</v>
      </c>
      <c r="BR437" s="1">
        <v>2.93</v>
      </c>
      <c r="BS437" s="1" t="s">
        <v>8</v>
      </c>
      <c r="BV437" s="1" t="s">
        <v>902</v>
      </c>
      <c r="BW437" s="1">
        <v>1355</v>
      </c>
      <c r="BX437" s="6" t="s">
        <v>466</v>
      </c>
    </row>
    <row r="438" spans="1:76">
      <c r="A438" s="1">
        <v>20140613</v>
      </c>
      <c r="B438" s="1">
        <v>500872032</v>
      </c>
      <c r="V438" s="1">
        <v>198607</v>
      </c>
      <c r="W438" s="1">
        <v>18200</v>
      </c>
      <c r="X438" s="1">
        <v>92.36</v>
      </c>
      <c r="Y438" s="1" t="s">
        <v>9</v>
      </c>
      <c r="AA438" s="1">
        <v>198607</v>
      </c>
      <c r="AB438" s="1">
        <v>18201</v>
      </c>
      <c r="AC438" s="1">
        <v>-3.2</v>
      </c>
      <c r="AD438" s="1" t="s">
        <v>8</v>
      </c>
      <c r="AF438" s="1">
        <v>198607</v>
      </c>
      <c r="AG438" s="1">
        <v>18000</v>
      </c>
      <c r="AH438" s="1">
        <v>59.47</v>
      </c>
      <c r="AI438" s="1" t="s">
        <v>9</v>
      </c>
      <c r="AK438" s="1">
        <v>198607</v>
      </c>
      <c r="AL438" s="1">
        <v>18100</v>
      </c>
      <c r="AM438" s="1">
        <v>0.24</v>
      </c>
      <c r="AN438" s="1" t="s">
        <v>8</v>
      </c>
      <c r="AP438" s="1">
        <v>198606</v>
      </c>
      <c r="AQ438" s="1">
        <v>12300</v>
      </c>
      <c r="AR438" s="1">
        <v>29.02</v>
      </c>
      <c r="AS438" s="1" t="s">
        <v>8</v>
      </c>
      <c r="AU438" s="1">
        <v>198606</v>
      </c>
      <c r="AV438" s="1">
        <v>12500</v>
      </c>
      <c r="AW438" s="1">
        <v>21.03</v>
      </c>
      <c r="AX438" s="1" t="s">
        <v>8</v>
      </c>
      <c r="AZ438" s="1">
        <v>198606</v>
      </c>
      <c r="BA438" s="1">
        <v>12201</v>
      </c>
      <c r="BB438" s="1">
        <v>8537.7199999999993</v>
      </c>
      <c r="BC438" s="1" t="s">
        <v>224</v>
      </c>
      <c r="BE438" s="1">
        <v>198606</v>
      </c>
      <c r="BF438" s="1">
        <v>12401</v>
      </c>
      <c r="BG438" s="1">
        <v>27731.01</v>
      </c>
      <c r="BH438" s="1" t="s">
        <v>224</v>
      </c>
      <c r="BK438" s="1">
        <v>198608</v>
      </c>
      <c r="BL438" s="1">
        <v>16600</v>
      </c>
      <c r="BM438" s="1">
        <v>4.75</v>
      </c>
      <c r="BN438" s="1" t="s">
        <v>8</v>
      </c>
      <c r="BP438" s="1">
        <v>198606</v>
      </c>
      <c r="BQ438" s="1">
        <v>19400</v>
      </c>
      <c r="BR438" s="1">
        <v>2.72</v>
      </c>
      <c r="BS438" s="1" t="s">
        <v>8</v>
      </c>
      <c r="BV438" s="1" t="s">
        <v>903</v>
      </c>
      <c r="BW438" s="1">
        <v>1402</v>
      </c>
      <c r="BX438" s="6" t="s">
        <v>466</v>
      </c>
    </row>
    <row r="439" spans="1:76">
      <c r="A439" s="1">
        <v>20140606</v>
      </c>
      <c r="B439" s="1">
        <v>428426728</v>
      </c>
      <c r="V439" s="1">
        <v>198606</v>
      </c>
      <c r="W439" s="1">
        <v>18200</v>
      </c>
      <c r="X439" s="1">
        <v>92.53</v>
      </c>
      <c r="Y439" s="1" t="s">
        <v>9</v>
      </c>
      <c r="AA439" s="1">
        <v>198606</v>
      </c>
      <c r="AB439" s="1">
        <v>18201</v>
      </c>
      <c r="AC439" s="1">
        <v>-3.1</v>
      </c>
      <c r="AD439" s="1" t="s">
        <v>8</v>
      </c>
      <c r="AF439" s="1">
        <v>198606</v>
      </c>
      <c r="AG439" s="1">
        <v>18000</v>
      </c>
      <c r="AH439" s="1">
        <v>59.62</v>
      </c>
      <c r="AI439" s="1" t="s">
        <v>9</v>
      </c>
      <c r="AK439" s="1">
        <v>198606</v>
      </c>
      <c r="AL439" s="1">
        <v>18100</v>
      </c>
      <c r="AM439" s="1">
        <v>0.59</v>
      </c>
      <c r="AN439" s="1" t="s">
        <v>8</v>
      </c>
      <c r="AP439" s="1">
        <v>198605</v>
      </c>
      <c r="AQ439" s="1">
        <v>12300</v>
      </c>
      <c r="AR439" s="1">
        <v>29.09</v>
      </c>
      <c r="AS439" s="1" t="s">
        <v>8</v>
      </c>
      <c r="AU439" s="1">
        <v>198605</v>
      </c>
      <c r="AV439" s="1">
        <v>12500</v>
      </c>
      <c r="AW439" s="1">
        <v>22.04</v>
      </c>
      <c r="AX439" s="1" t="s">
        <v>8</v>
      </c>
      <c r="AZ439" s="1">
        <v>198605</v>
      </c>
      <c r="BA439" s="1">
        <v>12201</v>
      </c>
      <c r="BB439" s="1">
        <v>8253.26</v>
      </c>
      <c r="BC439" s="1" t="s">
        <v>224</v>
      </c>
      <c r="BE439" s="1">
        <v>198605</v>
      </c>
      <c r="BF439" s="1">
        <v>12401</v>
      </c>
      <c r="BG439" s="1">
        <v>27285.06</v>
      </c>
      <c r="BH439" s="1" t="s">
        <v>224</v>
      </c>
      <c r="BK439" s="1">
        <v>198607</v>
      </c>
      <c r="BL439" s="1">
        <v>16600</v>
      </c>
      <c r="BM439" s="1">
        <v>4.75</v>
      </c>
      <c r="BN439" s="1" t="s">
        <v>8</v>
      </c>
      <c r="BP439" s="1">
        <v>198605</v>
      </c>
      <c r="BQ439" s="1">
        <v>19400</v>
      </c>
      <c r="BR439" s="1">
        <v>2.34</v>
      </c>
      <c r="BS439" s="1" t="s">
        <v>8</v>
      </c>
      <c r="BV439" s="1" t="s">
        <v>904</v>
      </c>
      <c r="BW439" s="1">
        <v>1247</v>
      </c>
      <c r="BX439" s="6" t="s">
        <v>466</v>
      </c>
    </row>
    <row r="440" spans="1:76">
      <c r="A440" s="1">
        <v>20140530</v>
      </c>
      <c r="B440" s="1">
        <v>514056063</v>
      </c>
      <c r="V440" s="1">
        <v>198605</v>
      </c>
      <c r="W440" s="1">
        <v>18200</v>
      </c>
      <c r="X440" s="1">
        <v>93.15</v>
      </c>
      <c r="Y440" s="1" t="s">
        <v>9</v>
      </c>
      <c r="AA440" s="1">
        <v>198605</v>
      </c>
      <c r="AB440" s="1">
        <v>18201</v>
      </c>
      <c r="AC440" s="1">
        <v>-3.04</v>
      </c>
      <c r="AD440" s="1" t="s">
        <v>8</v>
      </c>
      <c r="AF440" s="1">
        <v>198605</v>
      </c>
      <c r="AG440" s="1">
        <v>18000</v>
      </c>
      <c r="AH440" s="1">
        <v>59.47</v>
      </c>
      <c r="AI440" s="1" t="s">
        <v>9</v>
      </c>
      <c r="AK440" s="1">
        <v>198605</v>
      </c>
      <c r="AL440" s="1">
        <v>18100</v>
      </c>
      <c r="AM440" s="1">
        <v>0.19</v>
      </c>
      <c r="AN440" s="1" t="s">
        <v>8</v>
      </c>
      <c r="AP440" s="1">
        <v>198604</v>
      </c>
      <c r="AQ440" s="1">
        <v>12300</v>
      </c>
      <c r="AR440" s="1">
        <v>24.91</v>
      </c>
      <c r="AS440" s="1" t="s">
        <v>8</v>
      </c>
      <c r="AU440" s="1">
        <v>198604</v>
      </c>
      <c r="AV440" s="1">
        <v>12500</v>
      </c>
      <c r="AW440" s="1">
        <v>22.28</v>
      </c>
      <c r="AX440" s="1" t="s">
        <v>8</v>
      </c>
      <c r="AZ440" s="1">
        <v>198604</v>
      </c>
      <c r="BA440" s="1">
        <v>12201</v>
      </c>
      <c r="BB440" s="1">
        <v>8083.63</v>
      </c>
      <c r="BC440" s="1" t="s">
        <v>224</v>
      </c>
      <c r="BE440" s="1">
        <v>198604</v>
      </c>
      <c r="BF440" s="1">
        <v>12401</v>
      </c>
      <c r="BG440" s="1">
        <v>27142.37</v>
      </c>
      <c r="BH440" s="1" t="s">
        <v>224</v>
      </c>
      <c r="BK440" s="1">
        <v>198606</v>
      </c>
      <c r="BL440" s="1">
        <v>16600</v>
      </c>
      <c r="BM440" s="1">
        <v>4.75</v>
      </c>
      <c r="BN440" s="1" t="s">
        <v>8</v>
      </c>
      <c r="BP440" s="1">
        <v>198604</v>
      </c>
      <c r="BQ440" s="1">
        <v>19400</v>
      </c>
      <c r="BR440" s="1">
        <v>2.34</v>
      </c>
      <c r="BS440" s="1" t="s">
        <v>8</v>
      </c>
      <c r="BV440" s="1" t="s">
        <v>905</v>
      </c>
      <c r="BW440" s="1">
        <v>1238</v>
      </c>
      <c r="BX440" s="6" t="s">
        <v>466</v>
      </c>
    </row>
    <row r="441" spans="1:76">
      <c r="A441" s="1">
        <v>20140523</v>
      </c>
      <c r="B441" s="1">
        <v>407967902</v>
      </c>
      <c r="V441" s="1">
        <v>198604</v>
      </c>
      <c r="W441" s="1">
        <v>18200</v>
      </c>
      <c r="X441" s="1">
        <v>93.34</v>
      </c>
      <c r="Y441" s="1" t="s">
        <v>9</v>
      </c>
      <c r="AA441" s="1">
        <v>198604</v>
      </c>
      <c r="AB441" s="1">
        <v>18201</v>
      </c>
      <c r="AC441" s="1">
        <v>-3.08</v>
      </c>
      <c r="AD441" s="1" t="s">
        <v>8</v>
      </c>
      <c r="AF441" s="1">
        <v>198604</v>
      </c>
      <c r="AG441" s="1">
        <v>18000</v>
      </c>
      <c r="AH441" s="1">
        <v>59.39</v>
      </c>
      <c r="AI441" s="1" t="s">
        <v>9</v>
      </c>
      <c r="AK441" s="1">
        <v>198604</v>
      </c>
      <c r="AL441" s="1">
        <v>18100</v>
      </c>
      <c r="AM441" s="1">
        <v>-0.27</v>
      </c>
      <c r="AN441" s="1" t="s">
        <v>8</v>
      </c>
      <c r="AP441" s="1">
        <v>198603</v>
      </c>
      <c r="AQ441" s="1">
        <v>12300</v>
      </c>
      <c r="AR441" s="1">
        <v>18.73</v>
      </c>
      <c r="AS441" s="1" t="s">
        <v>8</v>
      </c>
      <c r="AU441" s="1">
        <v>198603</v>
      </c>
      <c r="AV441" s="1">
        <v>12500</v>
      </c>
      <c r="AW441" s="1">
        <v>21.66</v>
      </c>
      <c r="AX441" s="1" t="s">
        <v>8</v>
      </c>
      <c r="AZ441" s="1">
        <v>198603</v>
      </c>
      <c r="BA441" s="1">
        <v>12201</v>
      </c>
      <c r="BB441" s="1">
        <v>7940.8</v>
      </c>
      <c r="BC441" s="1" t="s">
        <v>224</v>
      </c>
      <c r="BE441" s="1">
        <v>198603</v>
      </c>
      <c r="BF441" s="1">
        <v>12401</v>
      </c>
      <c r="BG441" s="1">
        <v>26968.41</v>
      </c>
      <c r="BH441" s="1" t="s">
        <v>224</v>
      </c>
      <c r="BK441" s="1">
        <v>198605</v>
      </c>
      <c r="BL441" s="1">
        <v>16600</v>
      </c>
      <c r="BM441" s="1">
        <v>4.75</v>
      </c>
      <c r="BN441" s="1" t="s">
        <v>8</v>
      </c>
      <c r="BP441" s="1">
        <v>198603</v>
      </c>
      <c r="BQ441" s="1">
        <v>19400</v>
      </c>
      <c r="BR441" s="1">
        <v>2.79</v>
      </c>
      <c r="BS441" s="1" t="s">
        <v>8</v>
      </c>
      <c r="BV441" s="1" t="s">
        <v>906</v>
      </c>
      <c r="BW441" s="1">
        <v>1123</v>
      </c>
      <c r="BX441" s="6" t="s">
        <v>466</v>
      </c>
    </row>
    <row r="442" spans="1:76">
      <c r="A442" s="1">
        <v>20140516</v>
      </c>
      <c r="B442" s="1">
        <v>410536951</v>
      </c>
      <c r="V442" s="1">
        <v>198603</v>
      </c>
      <c r="W442" s="1">
        <v>18200</v>
      </c>
      <c r="X442" s="1">
        <v>92.49</v>
      </c>
      <c r="Y442" s="1" t="s">
        <v>9</v>
      </c>
      <c r="AA442" s="1">
        <v>198603</v>
      </c>
      <c r="AB442" s="1">
        <v>18201</v>
      </c>
      <c r="AC442" s="1">
        <v>-4.18</v>
      </c>
      <c r="AD442" s="1" t="s">
        <v>8</v>
      </c>
      <c r="AF442" s="1">
        <v>198603</v>
      </c>
      <c r="AG442" s="1">
        <v>18000</v>
      </c>
      <c r="AH442" s="1">
        <v>59.24</v>
      </c>
      <c r="AI442" s="1" t="s">
        <v>9</v>
      </c>
      <c r="AK442" s="1">
        <v>198603</v>
      </c>
      <c r="AL442" s="1">
        <v>18100</v>
      </c>
      <c r="AM442" s="1">
        <v>-1</v>
      </c>
      <c r="AN442" s="1" t="s">
        <v>8</v>
      </c>
      <c r="AP442" s="1">
        <v>198602</v>
      </c>
      <c r="AQ442" s="1">
        <v>12300</v>
      </c>
      <c r="AR442" s="1">
        <v>13.39</v>
      </c>
      <c r="AS442" s="1" t="s">
        <v>8</v>
      </c>
      <c r="AU442" s="1">
        <v>198602</v>
      </c>
      <c r="AV442" s="1">
        <v>12500</v>
      </c>
      <c r="AW442" s="1">
        <v>22.93</v>
      </c>
      <c r="AX442" s="1" t="s">
        <v>8</v>
      </c>
      <c r="AZ442" s="1">
        <v>198602</v>
      </c>
      <c r="BA442" s="1">
        <v>12201</v>
      </c>
      <c r="BB442" s="1">
        <v>8092.78</v>
      </c>
      <c r="BC442" s="1" t="s">
        <v>224</v>
      </c>
      <c r="BE442" s="1">
        <v>198602</v>
      </c>
      <c r="BF442" s="1">
        <v>12401</v>
      </c>
      <c r="BG442" s="1">
        <v>27064.35</v>
      </c>
      <c r="BH442" s="1" t="s">
        <v>224</v>
      </c>
      <c r="BK442" s="1">
        <v>198604</v>
      </c>
      <c r="BL442" s="1">
        <v>16600</v>
      </c>
      <c r="BM442" s="1">
        <v>4.75</v>
      </c>
      <c r="BN442" s="1" t="s">
        <v>8</v>
      </c>
      <c r="BP442" s="1">
        <v>198602</v>
      </c>
      <c r="BQ442" s="1">
        <v>19400</v>
      </c>
      <c r="BR442" s="1">
        <v>3.33</v>
      </c>
      <c r="BS442" s="1" t="s">
        <v>8</v>
      </c>
      <c r="BV442" s="1" t="s">
        <v>907</v>
      </c>
      <c r="BW442" s="1">
        <v>823</v>
      </c>
      <c r="BX442" s="6" t="s">
        <v>466</v>
      </c>
    </row>
    <row r="443" spans="1:76">
      <c r="A443" s="1">
        <v>20140509</v>
      </c>
      <c r="B443" s="1">
        <v>492192625</v>
      </c>
      <c r="V443" s="1">
        <v>198602</v>
      </c>
      <c r="W443" s="1">
        <v>18200</v>
      </c>
      <c r="X443" s="1">
        <v>93.13</v>
      </c>
      <c r="Y443" s="1" t="s">
        <v>9</v>
      </c>
      <c r="AA443" s="1">
        <v>198602</v>
      </c>
      <c r="AB443" s="1">
        <v>18201</v>
      </c>
      <c r="AC443" s="1">
        <v>-3.57</v>
      </c>
      <c r="AD443" s="1" t="s">
        <v>8</v>
      </c>
      <c r="AF443" s="1">
        <v>198602</v>
      </c>
      <c r="AG443" s="1">
        <v>18000</v>
      </c>
      <c r="AH443" s="1">
        <v>59.25</v>
      </c>
      <c r="AI443" s="1" t="s">
        <v>9</v>
      </c>
      <c r="AK443" s="1">
        <v>198602</v>
      </c>
      <c r="AL443" s="1">
        <v>18100</v>
      </c>
      <c r="AM443" s="1">
        <v>-0.94</v>
      </c>
      <c r="AN443" s="1" t="s">
        <v>8</v>
      </c>
      <c r="AP443" s="1">
        <v>198601</v>
      </c>
      <c r="AQ443" s="1">
        <v>12300</v>
      </c>
      <c r="AR443" s="1">
        <v>19.920000000000002</v>
      </c>
      <c r="AS443" s="1" t="s">
        <v>8</v>
      </c>
      <c r="AU443" s="1">
        <v>198601</v>
      </c>
      <c r="AV443" s="1">
        <v>12500</v>
      </c>
      <c r="AW443" s="1">
        <v>25.02</v>
      </c>
      <c r="AX443" s="1" t="s">
        <v>8</v>
      </c>
      <c r="AZ443" s="1">
        <v>198601</v>
      </c>
      <c r="BA443" s="1">
        <v>12201</v>
      </c>
      <c r="BB443" s="1">
        <v>7522.85</v>
      </c>
      <c r="BC443" s="1" t="s">
        <v>224</v>
      </c>
      <c r="BE443" s="1">
        <v>198601</v>
      </c>
      <c r="BF443" s="1">
        <v>12401</v>
      </c>
      <c r="BG443" s="1">
        <v>26193.56</v>
      </c>
      <c r="BH443" s="1" t="s">
        <v>224</v>
      </c>
      <c r="BK443" s="1">
        <v>198603</v>
      </c>
      <c r="BL443" s="1">
        <v>16600</v>
      </c>
      <c r="BM443" s="1">
        <v>4.75</v>
      </c>
      <c r="BN443" s="1" t="s">
        <v>8</v>
      </c>
      <c r="BP443" s="1">
        <v>198601</v>
      </c>
      <c r="BQ443" s="1">
        <v>19400</v>
      </c>
      <c r="BR443" s="1">
        <v>2.5299999999999998</v>
      </c>
      <c r="BS443" s="1" t="s">
        <v>8</v>
      </c>
      <c r="BV443" s="1" t="s">
        <v>908</v>
      </c>
      <c r="BW443" s="1">
        <v>1123</v>
      </c>
      <c r="BX443" s="6" t="s">
        <v>466</v>
      </c>
    </row>
    <row r="444" spans="1:76">
      <c r="A444" s="1">
        <v>20140502</v>
      </c>
      <c r="B444" s="1">
        <v>400631368</v>
      </c>
      <c r="V444" s="1">
        <v>198601</v>
      </c>
      <c r="W444" s="1">
        <v>18200</v>
      </c>
      <c r="X444" s="1">
        <v>93.97</v>
      </c>
      <c r="Y444" s="1" t="s">
        <v>9</v>
      </c>
      <c r="AA444" s="1">
        <v>198601</v>
      </c>
      <c r="AB444" s="1">
        <v>18201</v>
      </c>
      <c r="AC444" s="1">
        <v>-3.17</v>
      </c>
      <c r="AD444" s="1" t="s">
        <v>8</v>
      </c>
      <c r="AF444" s="1">
        <v>198601</v>
      </c>
      <c r="AG444" s="1">
        <v>18000</v>
      </c>
      <c r="AH444" s="1">
        <v>59.09</v>
      </c>
      <c r="AI444" s="1" t="s">
        <v>9</v>
      </c>
      <c r="AK444" s="1">
        <v>198601</v>
      </c>
      <c r="AL444" s="1">
        <v>18100</v>
      </c>
      <c r="AM444" s="1">
        <v>-0.42</v>
      </c>
      <c r="AN444" s="1" t="s">
        <v>8</v>
      </c>
      <c r="AP444" s="1">
        <v>198512</v>
      </c>
      <c r="AQ444" s="1">
        <v>12300</v>
      </c>
      <c r="AR444" s="1">
        <v>12.2</v>
      </c>
      <c r="AS444" s="1" t="s">
        <v>8</v>
      </c>
      <c r="AU444" s="1">
        <v>198512</v>
      </c>
      <c r="AV444" s="1">
        <v>12500</v>
      </c>
      <c r="AW444" s="1">
        <v>22.63</v>
      </c>
      <c r="AX444" s="1" t="s">
        <v>8</v>
      </c>
      <c r="AZ444" s="1">
        <v>198512</v>
      </c>
      <c r="BA444" s="1">
        <v>12201</v>
      </c>
      <c r="BB444" s="1">
        <v>7112.78</v>
      </c>
      <c r="BC444" s="1" t="s">
        <v>224</v>
      </c>
      <c r="BE444" s="1">
        <v>198512</v>
      </c>
      <c r="BF444" s="1">
        <v>12401</v>
      </c>
      <c r="BG444" s="1">
        <v>25446.09</v>
      </c>
      <c r="BH444" s="1" t="s">
        <v>224</v>
      </c>
      <c r="BK444" s="1">
        <v>198602</v>
      </c>
      <c r="BL444" s="1">
        <v>16600</v>
      </c>
      <c r="BM444" s="1">
        <v>5.25</v>
      </c>
      <c r="BN444" s="1" t="s">
        <v>8</v>
      </c>
      <c r="BP444" s="1">
        <v>198512</v>
      </c>
      <c r="BQ444" s="1">
        <v>19400</v>
      </c>
      <c r="BR444" s="1">
        <v>2.91</v>
      </c>
      <c r="BS444" s="1" t="s">
        <v>8</v>
      </c>
      <c r="BV444" s="1" t="s">
        <v>909</v>
      </c>
      <c r="BW444" s="1">
        <v>1364</v>
      </c>
      <c r="BX444" s="6" t="s">
        <v>466</v>
      </c>
    </row>
    <row r="445" spans="1:76">
      <c r="A445" s="1">
        <v>20140425</v>
      </c>
      <c r="B445" s="1">
        <v>492064351</v>
      </c>
      <c r="V445" s="1">
        <v>198512</v>
      </c>
      <c r="W445" s="1">
        <v>18200</v>
      </c>
      <c r="X445" s="1">
        <v>94.5</v>
      </c>
      <c r="Y445" s="1" t="s">
        <v>9</v>
      </c>
      <c r="AA445" s="1">
        <v>198512</v>
      </c>
      <c r="AB445" s="1">
        <v>18201</v>
      </c>
      <c r="AC445" s="1">
        <v>-2.97</v>
      </c>
      <c r="AD445" s="1" t="s">
        <v>8</v>
      </c>
      <c r="AF445" s="1">
        <v>198512</v>
      </c>
      <c r="AG445" s="1">
        <v>18000</v>
      </c>
      <c r="AH445" s="1">
        <v>58.54</v>
      </c>
      <c r="AI445" s="1" t="s">
        <v>9</v>
      </c>
      <c r="AK445" s="1">
        <v>198512</v>
      </c>
      <c r="AL445" s="1">
        <v>18100</v>
      </c>
      <c r="AM445" s="1">
        <v>-1.3</v>
      </c>
      <c r="AN445" s="1" t="s">
        <v>8</v>
      </c>
      <c r="AP445" s="1">
        <v>198511</v>
      </c>
      <c r="AQ445" s="1">
        <v>12300</v>
      </c>
      <c r="AR445" s="1">
        <v>10.72</v>
      </c>
      <c r="AS445" s="1" t="s">
        <v>8</v>
      </c>
      <c r="AU445" s="1">
        <v>198511</v>
      </c>
      <c r="AV445" s="1">
        <v>12500</v>
      </c>
      <c r="AW445" s="1">
        <v>22.58</v>
      </c>
      <c r="AX445" s="1" t="s">
        <v>8</v>
      </c>
      <c r="AZ445" s="1">
        <v>198511</v>
      </c>
      <c r="BA445" s="1">
        <v>12201</v>
      </c>
      <c r="BB445" s="1">
        <v>6961.99</v>
      </c>
      <c r="BC445" s="1" t="s">
        <v>224</v>
      </c>
      <c r="BE445" s="1">
        <v>198511</v>
      </c>
      <c r="BF445" s="1">
        <v>12401</v>
      </c>
      <c r="BG445" s="1">
        <v>25014.91</v>
      </c>
      <c r="BH445" s="1" t="s">
        <v>224</v>
      </c>
      <c r="BK445" s="1">
        <v>198601</v>
      </c>
      <c r="BL445" s="1">
        <v>16600</v>
      </c>
      <c r="BM445" s="1">
        <v>5.25</v>
      </c>
      <c r="BN445" s="1" t="s">
        <v>8</v>
      </c>
      <c r="BP445" s="1">
        <v>198511</v>
      </c>
      <c r="BQ445" s="1">
        <v>19400</v>
      </c>
      <c r="BR445" s="1">
        <v>3.28</v>
      </c>
      <c r="BS445" s="1" t="s">
        <v>8</v>
      </c>
      <c r="BV445" s="1" t="s">
        <v>910</v>
      </c>
      <c r="BW445" s="1">
        <v>1003</v>
      </c>
      <c r="BX445" s="6" t="s">
        <v>466</v>
      </c>
    </row>
    <row r="446" spans="1:76">
      <c r="A446" s="1">
        <v>20140418</v>
      </c>
      <c r="B446" s="1">
        <v>431033753</v>
      </c>
      <c r="V446" s="1">
        <v>198511</v>
      </c>
      <c r="W446" s="1">
        <v>18200</v>
      </c>
      <c r="X446" s="1">
        <v>94.74</v>
      </c>
      <c r="Y446" s="1" t="s">
        <v>9</v>
      </c>
      <c r="AA446" s="1">
        <v>198511</v>
      </c>
      <c r="AB446" s="1">
        <v>18201</v>
      </c>
      <c r="AC446" s="1">
        <v>-2.95</v>
      </c>
      <c r="AD446" s="1" t="s">
        <v>8</v>
      </c>
      <c r="AF446" s="1">
        <v>198511</v>
      </c>
      <c r="AG446" s="1">
        <v>18000</v>
      </c>
      <c r="AH446" s="1">
        <v>59.15</v>
      </c>
      <c r="AI446" s="1" t="s">
        <v>9</v>
      </c>
      <c r="AK446" s="1">
        <v>198511</v>
      </c>
      <c r="AL446" s="1">
        <v>18100</v>
      </c>
      <c r="AM446" s="1">
        <v>-0.76</v>
      </c>
      <c r="AN446" s="1" t="s">
        <v>8</v>
      </c>
      <c r="AP446" s="1">
        <v>198510</v>
      </c>
      <c r="AQ446" s="1">
        <v>12300</v>
      </c>
      <c r="AR446" s="1">
        <v>9.56</v>
      </c>
      <c r="AS446" s="1" t="s">
        <v>8</v>
      </c>
      <c r="AU446" s="1">
        <v>198510</v>
      </c>
      <c r="AV446" s="1">
        <v>12500</v>
      </c>
      <c r="AW446" s="1">
        <v>21.64</v>
      </c>
      <c r="AX446" s="1" t="s">
        <v>8</v>
      </c>
      <c r="AZ446" s="1">
        <v>198510</v>
      </c>
      <c r="BA446" s="1">
        <v>12201</v>
      </c>
      <c r="BB446" s="1">
        <v>6858.35</v>
      </c>
      <c r="BC446" s="1" t="s">
        <v>224</v>
      </c>
      <c r="BE446" s="1">
        <v>198510</v>
      </c>
      <c r="BF446" s="1">
        <v>12401</v>
      </c>
      <c r="BG446" s="1">
        <v>24617.39</v>
      </c>
      <c r="BH446" s="1" t="s">
        <v>224</v>
      </c>
      <c r="BK446" s="1">
        <v>198512</v>
      </c>
      <c r="BL446" s="1">
        <v>16600</v>
      </c>
      <c r="BM446" s="1">
        <v>5.25</v>
      </c>
      <c r="BN446" s="1" t="s">
        <v>8</v>
      </c>
      <c r="BP446" s="1">
        <v>198510</v>
      </c>
      <c r="BQ446" s="1">
        <v>19400</v>
      </c>
      <c r="BR446" s="1">
        <v>3.45</v>
      </c>
      <c r="BS446" s="1" t="s">
        <v>8</v>
      </c>
      <c r="BV446" s="1" t="s">
        <v>911</v>
      </c>
      <c r="BW446" s="1">
        <v>1350</v>
      </c>
      <c r="BX446" s="6" t="s">
        <v>466</v>
      </c>
    </row>
    <row r="447" spans="1:76">
      <c r="A447" s="1">
        <v>20140411</v>
      </c>
      <c r="B447" s="1">
        <v>489305778</v>
      </c>
      <c r="V447" s="1">
        <v>198510</v>
      </c>
      <c r="W447" s="1">
        <v>18200</v>
      </c>
      <c r="X447" s="1">
        <v>94.95</v>
      </c>
      <c r="Y447" s="1" t="s">
        <v>9</v>
      </c>
      <c r="AA447" s="1">
        <v>198510</v>
      </c>
      <c r="AB447" s="1">
        <v>18201</v>
      </c>
      <c r="AC447" s="1">
        <v>-2.93</v>
      </c>
      <c r="AD447" s="1" t="s">
        <v>8</v>
      </c>
      <c r="AF447" s="1">
        <v>198510</v>
      </c>
      <c r="AG447" s="1">
        <v>18000</v>
      </c>
      <c r="AH447" s="1">
        <v>59.99</v>
      </c>
      <c r="AI447" s="1" t="s">
        <v>9</v>
      </c>
      <c r="AK447" s="1">
        <v>198510</v>
      </c>
      <c r="AL447" s="1">
        <v>18100</v>
      </c>
      <c r="AM447" s="1">
        <v>0.08</v>
      </c>
      <c r="AN447" s="1" t="s">
        <v>8</v>
      </c>
      <c r="AP447" s="1">
        <v>198509</v>
      </c>
      <c r="AQ447" s="1">
        <v>12300</v>
      </c>
      <c r="AR447" s="1">
        <v>7.88</v>
      </c>
      <c r="AS447" s="1" t="s">
        <v>8</v>
      </c>
      <c r="AU447" s="1">
        <v>198509</v>
      </c>
      <c r="AV447" s="1">
        <v>12500</v>
      </c>
      <c r="AW447" s="1">
        <v>21.57</v>
      </c>
      <c r="AX447" s="1" t="s">
        <v>8</v>
      </c>
      <c r="AZ447" s="1">
        <v>198509</v>
      </c>
      <c r="BA447" s="1">
        <v>12201</v>
      </c>
      <c r="BB447" s="1">
        <v>6739.34</v>
      </c>
      <c r="BC447" s="1" t="s">
        <v>224</v>
      </c>
      <c r="BE447" s="1">
        <v>198509</v>
      </c>
      <c r="BF447" s="1">
        <v>12401</v>
      </c>
      <c r="BG447" s="1">
        <v>24234.32</v>
      </c>
      <c r="BH447" s="1" t="s">
        <v>224</v>
      </c>
      <c r="BK447" s="1">
        <v>198511</v>
      </c>
      <c r="BL447" s="1">
        <v>16600</v>
      </c>
      <c r="BM447" s="1">
        <v>5.25</v>
      </c>
      <c r="BN447" s="1" t="s">
        <v>8</v>
      </c>
      <c r="BP447" s="1">
        <v>198509</v>
      </c>
      <c r="BQ447" s="1">
        <v>19400</v>
      </c>
      <c r="BR447" s="1">
        <v>3.62</v>
      </c>
      <c r="BS447" s="1" t="s">
        <v>8</v>
      </c>
      <c r="BV447" s="1" t="s">
        <v>912</v>
      </c>
      <c r="BW447" s="1">
        <v>1017</v>
      </c>
      <c r="BX447" s="6" t="s">
        <v>466</v>
      </c>
    </row>
    <row r="448" spans="1:76">
      <c r="A448" s="1">
        <v>20140403</v>
      </c>
      <c r="B448" s="1">
        <v>384998277</v>
      </c>
      <c r="V448" s="1">
        <v>198509</v>
      </c>
      <c r="W448" s="1">
        <v>18200</v>
      </c>
      <c r="X448" s="1">
        <v>95.22</v>
      </c>
      <c r="Y448" s="1" t="s">
        <v>9</v>
      </c>
      <c r="AA448" s="1">
        <v>198509</v>
      </c>
      <c r="AB448" s="1">
        <v>18201</v>
      </c>
      <c r="AC448" s="1">
        <v>-2.77</v>
      </c>
      <c r="AD448" s="1" t="s">
        <v>8</v>
      </c>
      <c r="AF448" s="1">
        <v>198509</v>
      </c>
      <c r="AG448" s="1">
        <v>18000</v>
      </c>
      <c r="AH448" s="1">
        <v>60.05</v>
      </c>
      <c r="AI448" s="1" t="s">
        <v>9</v>
      </c>
      <c r="AK448" s="1">
        <v>198509</v>
      </c>
      <c r="AL448" s="1">
        <v>18100</v>
      </c>
      <c r="AM448" s="1">
        <v>-0.22</v>
      </c>
      <c r="AN448" s="1" t="s">
        <v>8</v>
      </c>
      <c r="AP448" s="1">
        <v>198508</v>
      </c>
      <c r="AQ448" s="1">
        <v>12300</v>
      </c>
      <c r="AR448" s="1">
        <v>5.97</v>
      </c>
      <c r="AS448" s="1" t="s">
        <v>8</v>
      </c>
      <c r="AU448" s="1">
        <v>198508</v>
      </c>
      <c r="AV448" s="1">
        <v>12500</v>
      </c>
      <c r="AW448" s="1">
        <v>20.350000000000001</v>
      </c>
      <c r="AX448" s="1" t="s">
        <v>8</v>
      </c>
      <c r="AZ448" s="1">
        <v>198508</v>
      </c>
      <c r="BA448" s="1">
        <v>12201</v>
      </c>
      <c r="BB448" s="1">
        <v>6655.14</v>
      </c>
      <c r="BC448" s="1" t="s">
        <v>224</v>
      </c>
      <c r="BE448" s="1">
        <v>198508</v>
      </c>
      <c r="BF448" s="1">
        <v>12401</v>
      </c>
      <c r="BG448" s="1">
        <v>23737.19</v>
      </c>
      <c r="BH448" s="1" t="s">
        <v>224</v>
      </c>
      <c r="BK448" s="1">
        <v>198510</v>
      </c>
      <c r="BL448" s="1">
        <v>16600</v>
      </c>
      <c r="BM448" s="1">
        <v>5.75</v>
      </c>
      <c r="BN448" s="1" t="s">
        <v>8</v>
      </c>
      <c r="BP448" s="1">
        <v>198508</v>
      </c>
      <c r="BQ448" s="1">
        <v>19400</v>
      </c>
      <c r="BR448" s="1">
        <v>4.0999999999999996</v>
      </c>
      <c r="BS448" s="1" t="s">
        <v>8</v>
      </c>
      <c r="BV448" s="1" t="s">
        <v>913</v>
      </c>
      <c r="BW448" s="1">
        <v>1235</v>
      </c>
      <c r="BX448" s="6" t="s">
        <v>466</v>
      </c>
    </row>
    <row r="449" spans="1:76">
      <c r="A449" s="1">
        <v>20140328</v>
      </c>
      <c r="B449" s="1">
        <v>457804924</v>
      </c>
      <c r="V449" s="1">
        <v>198508</v>
      </c>
      <c r="W449" s="1">
        <v>18200</v>
      </c>
      <c r="X449" s="1">
        <v>95.22</v>
      </c>
      <c r="Y449" s="1" t="s">
        <v>9</v>
      </c>
      <c r="AA449" s="1">
        <v>198508</v>
      </c>
      <c r="AB449" s="1">
        <v>18201</v>
      </c>
      <c r="AC449" s="1">
        <v>-2.95</v>
      </c>
      <c r="AD449" s="1" t="s">
        <v>8</v>
      </c>
      <c r="AF449" s="1">
        <v>198508</v>
      </c>
      <c r="AG449" s="1">
        <v>18000</v>
      </c>
      <c r="AH449" s="1">
        <v>59.07</v>
      </c>
      <c r="AI449" s="1" t="s">
        <v>9</v>
      </c>
      <c r="AK449" s="1">
        <v>198508</v>
      </c>
      <c r="AL449" s="1">
        <v>18100</v>
      </c>
      <c r="AM449" s="1">
        <v>-1.52</v>
      </c>
      <c r="AN449" s="1" t="s">
        <v>8</v>
      </c>
      <c r="AP449" s="1">
        <v>198507</v>
      </c>
      <c r="AQ449" s="1">
        <v>12300</v>
      </c>
      <c r="AR449" s="1">
        <v>6.73</v>
      </c>
      <c r="AS449" s="1" t="s">
        <v>8</v>
      </c>
      <c r="AU449" s="1">
        <v>198507</v>
      </c>
      <c r="AV449" s="1">
        <v>12500</v>
      </c>
      <c r="AW449" s="1">
        <v>20.53</v>
      </c>
      <c r="AX449" s="1" t="s">
        <v>8</v>
      </c>
      <c r="AZ449" s="1">
        <v>198507</v>
      </c>
      <c r="BA449" s="1">
        <v>12201</v>
      </c>
      <c r="BB449" s="1">
        <v>6672.92</v>
      </c>
      <c r="BC449" s="1" t="s">
        <v>224</v>
      </c>
      <c r="BE449" s="1">
        <v>198507</v>
      </c>
      <c r="BF449" s="1">
        <v>12401</v>
      </c>
      <c r="BG449" s="1">
        <v>23410.53</v>
      </c>
      <c r="BH449" s="1" t="s">
        <v>224</v>
      </c>
      <c r="BK449" s="1">
        <v>198509</v>
      </c>
      <c r="BL449" s="1">
        <v>16600</v>
      </c>
      <c r="BM449" s="1">
        <v>5.75</v>
      </c>
      <c r="BN449" s="1" t="s">
        <v>8</v>
      </c>
      <c r="BP449" s="1">
        <v>198507</v>
      </c>
      <c r="BQ449" s="1">
        <v>19400</v>
      </c>
      <c r="BR449" s="1">
        <v>3.44</v>
      </c>
      <c r="BS449" s="1" t="s">
        <v>8</v>
      </c>
      <c r="BV449" s="1" t="s">
        <v>914</v>
      </c>
      <c r="BW449" s="1">
        <v>1207</v>
      </c>
      <c r="BX449" s="6" t="s">
        <v>466</v>
      </c>
    </row>
    <row r="450" spans="1:76">
      <c r="A450" s="1">
        <v>20140321</v>
      </c>
      <c r="B450" s="1">
        <v>476981018</v>
      </c>
      <c r="V450" s="1">
        <v>198507</v>
      </c>
      <c r="W450" s="1">
        <v>18200</v>
      </c>
      <c r="X450" s="1">
        <v>95.41</v>
      </c>
      <c r="Y450" s="1" t="s">
        <v>9</v>
      </c>
      <c r="AA450" s="1">
        <v>198507</v>
      </c>
      <c r="AB450" s="1">
        <v>18201</v>
      </c>
      <c r="AC450" s="1">
        <v>-3.27</v>
      </c>
      <c r="AD450" s="1" t="s">
        <v>8</v>
      </c>
      <c r="AF450" s="1">
        <v>198507</v>
      </c>
      <c r="AG450" s="1">
        <v>18000</v>
      </c>
      <c r="AH450" s="1">
        <v>59.33</v>
      </c>
      <c r="AI450" s="1" t="s">
        <v>9</v>
      </c>
      <c r="AK450" s="1">
        <v>198507</v>
      </c>
      <c r="AL450" s="1">
        <v>18100</v>
      </c>
      <c r="AM450" s="1">
        <v>-0.72</v>
      </c>
      <c r="AN450" s="1" t="s">
        <v>8</v>
      </c>
      <c r="AP450" s="1">
        <v>198506</v>
      </c>
      <c r="AQ450" s="1">
        <v>12300</v>
      </c>
      <c r="AR450" s="1">
        <v>7.72</v>
      </c>
      <c r="AS450" s="1" t="s">
        <v>8</v>
      </c>
      <c r="AU450" s="1">
        <v>198506</v>
      </c>
      <c r="AV450" s="1">
        <v>12500</v>
      </c>
      <c r="AW450" s="1">
        <v>20.22</v>
      </c>
      <c r="AX450" s="1" t="s">
        <v>8</v>
      </c>
      <c r="AZ450" s="1">
        <v>198506</v>
      </c>
      <c r="BA450" s="1">
        <v>12201</v>
      </c>
      <c r="BB450" s="1">
        <v>6521.76</v>
      </c>
      <c r="BC450" s="1" t="s">
        <v>224</v>
      </c>
      <c r="BE450" s="1">
        <v>198506</v>
      </c>
      <c r="BF450" s="1">
        <v>12401</v>
      </c>
      <c r="BG450" s="1">
        <v>22758.12</v>
      </c>
      <c r="BH450" s="1" t="s">
        <v>224</v>
      </c>
      <c r="BK450" s="1">
        <v>198508</v>
      </c>
      <c r="BL450" s="1">
        <v>16600</v>
      </c>
      <c r="BM450" s="1">
        <v>6.25</v>
      </c>
      <c r="BN450" s="1" t="s">
        <v>8</v>
      </c>
      <c r="BP450" s="1">
        <v>198506</v>
      </c>
      <c r="BQ450" s="1">
        <v>19400</v>
      </c>
      <c r="BR450" s="1">
        <v>2.5299999999999998</v>
      </c>
      <c r="BS450" s="1" t="s">
        <v>8</v>
      </c>
      <c r="BV450" s="1" t="s">
        <v>915</v>
      </c>
      <c r="BW450" s="1">
        <v>1038</v>
      </c>
      <c r="BX450" s="6" t="s">
        <v>466</v>
      </c>
    </row>
    <row r="451" spans="1:76">
      <c r="A451" s="1">
        <v>20140314</v>
      </c>
      <c r="B451" s="1">
        <v>466374958</v>
      </c>
      <c r="V451" s="1">
        <v>198506</v>
      </c>
      <c r="W451" s="1">
        <v>18200</v>
      </c>
      <c r="X451" s="1">
        <v>95.49</v>
      </c>
      <c r="Y451" s="1" t="s">
        <v>9</v>
      </c>
      <c r="AA451" s="1">
        <v>198506</v>
      </c>
      <c r="AB451" s="1">
        <v>18201</v>
      </c>
      <c r="AC451" s="1">
        <v>-3.63</v>
      </c>
      <c r="AD451" s="1" t="s">
        <v>8</v>
      </c>
      <c r="AF451" s="1">
        <v>198506</v>
      </c>
      <c r="AG451" s="1">
        <v>18000</v>
      </c>
      <c r="AH451" s="1">
        <v>59.27</v>
      </c>
      <c r="AI451" s="1" t="s">
        <v>9</v>
      </c>
      <c r="AK451" s="1">
        <v>198506</v>
      </c>
      <c r="AL451" s="1">
        <v>18100</v>
      </c>
      <c r="AM451" s="1">
        <v>-1.08</v>
      </c>
      <c r="AN451" s="1" t="s">
        <v>8</v>
      </c>
      <c r="AP451" s="1">
        <v>198505</v>
      </c>
      <c r="AQ451" s="1">
        <v>12300</v>
      </c>
      <c r="AR451" s="1">
        <v>4.55</v>
      </c>
      <c r="AS451" s="1" t="s">
        <v>8</v>
      </c>
      <c r="AU451" s="1">
        <v>198505</v>
      </c>
      <c r="AV451" s="1">
        <v>12500</v>
      </c>
      <c r="AW451" s="1">
        <v>19.239999999999998</v>
      </c>
      <c r="AX451" s="1" t="s">
        <v>8</v>
      </c>
      <c r="AZ451" s="1">
        <v>198505</v>
      </c>
      <c r="BA451" s="1">
        <v>12201</v>
      </c>
      <c r="BB451" s="1">
        <v>6512.54</v>
      </c>
      <c r="BC451" s="1" t="s">
        <v>224</v>
      </c>
      <c r="BE451" s="1">
        <v>198505</v>
      </c>
      <c r="BF451" s="1">
        <v>12401</v>
      </c>
      <c r="BG451" s="1">
        <v>22725.95</v>
      </c>
      <c r="BH451" s="1" t="s">
        <v>224</v>
      </c>
      <c r="BK451" s="1">
        <v>198507</v>
      </c>
      <c r="BL451" s="1">
        <v>16600</v>
      </c>
      <c r="BM451" s="1">
        <v>6.25</v>
      </c>
      <c r="BN451" s="1" t="s">
        <v>8</v>
      </c>
      <c r="BP451" s="1">
        <v>198505</v>
      </c>
      <c r="BQ451" s="1">
        <v>19400</v>
      </c>
      <c r="BR451" s="1">
        <v>2.57</v>
      </c>
      <c r="BS451" s="1" t="s">
        <v>8</v>
      </c>
      <c r="BV451" s="1" t="s">
        <v>916</v>
      </c>
      <c r="BW451" s="1">
        <v>1243</v>
      </c>
      <c r="BX451" s="6" t="s">
        <v>466</v>
      </c>
    </row>
    <row r="452" spans="1:76">
      <c r="A452" s="1">
        <v>20140307</v>
      </c>
      <c r="B452" s="1">
        <v>548748785</v>
      </c>
      <c r="V452" s="1">
        <v>198505</v>
      </c>
      <c r="W452" s="1">
        <v>18200</v>
      </c>
      <c r="X452" s="1">
        <v>96.07</v>
      </c>
      <c r="Y452" s="1" t="s">
        <v>9</v>
      </c>
      <c r="AA452" s="1">
        <v>198505</v>
      </c>
      <c r="AB452" s="1">
        <v>18201</v>
      </c>
      <c r="AC452" s="1">
        <v>-2.85</v>
      </c>
      <c r="AD452" s="1" t="s">
        <v>8</v>
      </c>
      <c r="AF452" s="1">
        <v>198505</v>
      </c>
      <c r="AG452" s="1">
        <v>18000</v>
      </c>
      <c r="AH452" s="1">
        <v>59.36</v>
      </c>
      <c r="AI452" s="1" t="s">
        <v>9</v>
      </c>
      <c r="AK452" s="1">
        <v>198505</v>
      </c>
      <c r="AL452" s="1">
        <v>18100</v>
      </c>
      <c r="AM452" s="1">
        <v>-1.02</v>
      </c>
      <c r="AN452" s="1" t="s">
        <v>8</v>
      </c>
      <c r="AP452" s="1">
        <v>198504</v>
      </c>
      <c r="AQ452" s="1">
        <v>12300</v>
      </c>
      <c r="AR452" s="1">
        <v>8.94</v>
      </c>
      <c r="AS452" s="1" t="s">
        <v>8</v>
      </c>
      <c r="AU452" s="1">
        <v>198504</v>
      </c>
      <c r="AV452" s="1">
        <v>12500</v>
      </c>
      <c r="AW452" s="1">
        <v>20.63</v>
      </c>
      <c r="AX452" s="1" t="s">
        <v>8</v>
      </c>
      <c r="AZ452" s="1">
        <v>198504</v>
      </c>
      <c r="BA452" s="1">
        <v>12201</v>
      </c>
      <c r="BB452" s="1">
        <v>6554.32</v>
      </c>
      <c r="BC452" s="1" t="s">
        <v>224</v>
      </c>
      <c r="BE452" s="1">
        <v>198504</v>
      </c>
      <c r="BF452" s="1">
        <v>12401</v>
      </c>
      <c r="BG452" s="1">
        <v>22483.37</v>
      </c>
      <c r="BH452" s="1" t="s">
        <v>224</v>
      </c>
      <c r="BK452" s="1">
        <v>198506</v>
      </c>
      <c r="BL452" s="1">
        <v>16600</v>
      </c>
      <c r="BM452" s="1">
        <v>6.25</v>
      </c>
      <c r="BN452" s="1" t="s">
        <v>8</v>
      </c>
      <c r="BP452" s="1">
        <v>198504</v>
      </c>
      <c r="BQ452" s="1">
        <v>19400</v>
      </c>
      <c r="BR452" s="1">
        <v>2.2799999999999998</v>
      </c>
      <c r="BS452" s="1" t="s">
        <v>8</v>
      </c>
      <c r="BV452" s="1" t="s">
        <v>917</v>
      </c>
      <c r="BW452" s="1">
        <v>1124</v>
      </c>
      <c r="BX452" s="6" t="s">
        <v>466</v>
      </c>
    </row>
    <row r="453" spans="1:76">
      <c r="A453" s="1">
        <v>20140227</v>
      </c>
      <c r="B453" s="1">
        <v>386689461</v>
      </c>
      <c r="V453" s="1">
        <v>198504</v>
      </c>
      <c r="W453" s="1">
        <v>18200</v>
      </c>
      <c r="X453" s="1">
        <v>96.31</v>
      </c>
      <c r="Y453" s="1" t="s">
        <v>9</v>
      </c>
      <c r="AA453" s="1">
        <v>198504</v>
      </c>
      <c r="AB453" s="1">
        <v>18201</v>
      </c>
      <c r="AC453" s="1">
        <v>-2.2599999999999998</v>
      </c>
      <c r="AD453" s="1" t="s">
        <v>8</v>
      </c>
      <c r="AF453" s="1">
        <v>198504</v>
      </c>
      <c r="AG453" s="1">
        <v>18000</v>
      </c>
      <c r="AH453" s="1">
        <v>59.55</v>
      </c>
      <c r="AI453" s="1" t="s">
        <v>9</v>
      </c>
      <c r="AK453" s="1">
        <v>198504</v>
      </c>
      <c r="AL453" s="1">
        <v>18100</v>
      </c>
      <c r="AM453" s="1">
        <v>0.51</v>
      </c>
      <c r="AN453" s="1" t="s">
        <v>8</v>
      </c>
      <c r="AP453" s="1">
        <v>198503</v>
      </c>
      <c r="AQ453" s="1">
        <v>12300</v>
      </c>
      <c r="AR453" s="1">
        <v>10.28</v>
      </c>
      <c r="AS453" s="1" t="s">
        <v>8</v>
      </c>
      <c r="AU453" s="1">
        <v>198503</v>
      </c>
      <c r="AV453" s="1">
        <v>12500</v>
      </c>
      <c r="AW453" s="1">
        <v>20.65</v>
      </c>
      <c r="AX453" s="1" t="s">
        <v>8</v>
      </c>
      <c r="AZ453" s="1">
        <v>198503</v>
      </c>
      <c r="BA453" s="1">
        <v>12201</v>
      </c>
      <c r="BB453" s="1">
        <v>6718.44</v>
      </c>
      <c r="BC453" s="1" t="s">
        <v>224</v>
      </c>
      <c r="BE453" s="1">
        <v>198503</v>
      </c>
      <c r="BF453" s="1">
        <v>12401</v>
      </c>
      <c r="BG453" s="1">
        <v>22320</v>
      </c>
      <c r="BH453" s="1" t="s">
        <v>224</v>
      </c>
      <c r="BK453" s="1">
        <v>198505</v>
      </c>
      <c r="BL453" s="1">
        <v>16600</v>
      </c>
      <c r="BM453" s="1">
        <v>6.75</v>
      </c>
      <c r="BN453" s="1" t="s">
        <v>8</v>
      </c>
      <c r="BP453" s="1">
        <v>198503</v>
      </c>
      <c r="BQ453" s="1">
        <v>19400</v>
      </c>
      <c r="BR453" s="1">
        <v>2.4900000000000002</v>
      </c>
      <c r="BS453" s="1" t="s">
        <v>8</v>
      </c>
      <c r="BV453" s="1" t="s">
        <v>918</v>
      </c>
      <c r="BW453" s="1">
        <v>1174</v>
      </c>
      <c r="BX453" s="6" t="s">
        <v>466</v>
      </c>
    </row>
    <row r="454" spans="1:76">
      <c r="A454" s="1">
        <v>20140221</v>
      </c>
      <c r="B454" s="1">
        <v>424155589</v>
      </c>
      <c r="V454" s="1">
        <v>198503</v>
      </c>
      <c r="W454" s="1">
        <v>18200</v>
      </c>
      <c r="X454" s="1">
        <v>96.52</v>
      </c>
      <c r="Y454" s="1" t="s">
        <v>9</v>
      </c>
      <c r="AA454" s="1">
        <v>198503</v>
      </c>
      <c r="AB454" s="1">
        <v>18201</v>
      </c>
      <c r="AC454" s="1">
        <v>-2.0299999999999998</v>
      </c>
      <c r="AD454" s="1" t="s">
        <v>8</v>
      </c>
      <c r="AF454" s="1">
        <v>198503</v>
      </c>
      <c r="AG454" s="1">
        <v>18000</v>
      </c>
      <c r="AH454" s="1">
        <v>59.84</v>
      </c>
      <c r="AI454" s="1" t="s">
        <v>9</v>
      </c>
      <c r="AK454" s="1">
        <v>198503</v>
      </c>
      <c r="AL454" s="1">
        <v>18100</v>
      </c>
      <c r="AM454" s="1">
        <v>1.18</v>
      </c>
      <c r="AN454" s="1" t="s">
        <v>8</v>
      </c>
      <c r="AP454" s="1">
        <v>198502</v>
      </c>
      <c r="AQ454" s="1">
        <v>12300</v>
      </c>
      <c r="AR454" s="1">
        <v>14.7</v>
      </c>
      <c r="AS454" s="1" t="s">
        <v>8</v>
      </c>
      <c r="AU454" s="1">
        <v>198502</v>
      </c>
      <c r="AV454" s="1">
        <v>12500</v>
      </c>
      <c r="AW454" s="1">
        <v>20.57</v>
      </c>
      <c r="AX454" s="1" t="s">
        <v>8</v>
      </c>
      <c r="AZ454" s="1">
        <v>198502</v>
      </c>
      <c r="BA454" s="1">
        <v>12201</v>
      </c>
      <c r="BB454" s="1">
        <v>7055.14</v>
      </c>
      <c r="BC454" s="1" t="s">
        <v>224</v>
      </c>
      <c r="BE454" s="1">
        <v>198502</v>
      </c>
      <c r="BF454" s="1">
        <v>12401</v>
      </c>
      <c r="BG454" s="1">
        <v>22077.48</v>
      </c>
      <c r="BH454" s="1" t="s">
        <v>224</v>
      </c>
      <c r="BK454" s="1">
        <v>198504</v>
      </c>
      <c r="BL454" s="1">
        <v>16600</v>
      </c>
      <c r="BM454" s="1">
        <v>6.75</v>
      </c>
      <c r="BN454" s="1" t="s">
        <v>8</v>
      </c>
      <c r="BP454" s="1">
        <v>198502</v>
      </c>
      <c r="BQ454" s="1">
        <v>19400</v>
      </c>
      <c r="BR454" s="1">
        <v>2.15</v>
      </c>
      <c r="BS454" s="1" t="s">
        <v>8</v>
      </c>
      <c r="BV454" s="1" t="s">
        <v>919</v>
      </c>
      <c r="BW454" s="1">
        <v>914</v>
      </c>
      <c r="BX454" s="6" t="s">
        <v>466</v>
      </c>
    </row>
    <row r="455" spans="1:76">
      <c r="A455" s="1">
        <v>20140214</v>
      </c>
      <c r="B455" s="1">
        <v>425521444</v>
      </c>
      <c r="V455" s="1">
        <v>198502</v>
      </c>
      <c r="W455" s="1">
        <v>18200</v>
      </c>
      <c r="X455" s="1">
        <v>96.58</v>
      </c>
      <c r="Y455" s="1" t="s">
        <v>9</v>
      </c>
      <c r="AA455" s="1">
        <v>198502</v>
      </c>
      <c r="AB455" s="1">
        <v>18201</v>
      </c>
      <c r="AC455" s="1">
        <v>-1.54</v>
      </c>
      <c r="AD455" s="1" t="s">
        <v>8</v>
      </c>
      <c r="AF455" s="1">
        <v>198502</v>
      </c>
      <c r="AG455" s="1">
        <v>18000</v>
      </c>
      <c r="AH455" s="1">
        <v>59.81</v>
      </c>
      <c r="AI455" s="1" t="s">
        <v>9</v>
      </c>
      <c r="AK455" s="1">
        <v>198502</v>
      </c>
      <c r="AL455" s="1">
        <v>18100</v>
      </c>
      <c r="AM455" s="1">
        <v>1.41</v>
      </c>
      <c r="AN455" s="1" t="s">
        <v>8</v>
      </c>
      <c r="AP455" s="1">
        <v>198501</v>
      </c>
      <c r="AQ455" s="1">
        <v>12300</v>
      </c>
      <c r="AR455" s="1">
        <v>-0.71</v>
      </c>
      <c r="AS455" s="1" t="s">
        <v>8</v>
      </c>
      <c r="AU455" s="1">
        <v>198501</v>
      </c>
      <c r="AV455" s="1">
        <v>12500</v>
      </c>
      <c r="AW455" s="1">
        <v>15.83</v>
      </c>
      <c r="AX455" s="1" t="s">
        <v>8</v>
      </c>
      <c r="AZ455" s="1">
        <v>198501</v>
      </c>
      <c r="BA455" s="1">
        <v>12201</v>
      </c>
      <c r="BB455" s="1">
        <v>6555.24</v>
      </c>
      <c r="BC455" s="1" t="s">
        <v>224</v>
      </c>
      <c r="BE455" s="1">
        <v>198501</v>
      </c>
      <c r="BF455" s="1">
        <v>12401</v>
      </c>
      <c r="BG455" s="1">
        <v>21383.040000000001</v>
      </c>
      <c r="BH455" s="1" t="s">
        <v>224</v>
      </c>
      <c r="BK455" s="1">
        <v>198503</v>
      </c>
      <c r="BL455" s="1">
        <v>16600</v>
      </c>
      <c r="BM455" s="1">
        <v>6.75</v>
      </c>
      <c r="BN455" s="1" t="s">
        <v>8</v>
      </c>
      <c r="BP455" s="1">
        <v>198501</v>
      </c>
      <c r="BQ455" s="1">
        <v>19400</v>
      </c>
      <c r="BR455" s="1">
        <v>2.0299999999999998</v>
      </c>
      <c r="BS455" s="1" t="s">
        <v>8</v>
      </c>
      <c r="BV455" s="1" t="s">
        <v>920</v>
      </c>
      <c r="BW455" s="1">
        <v>1219</v>
      </c>
      <c r="BX455" s="6" t="s">
        <v>466</v>
      </c>
    </row>
    <row r="456" spans="1:76">
      <c r="A456" s="1">
        <v>20140207</v>
      </c>
      <c r="B456" s="1">
        <v>337821565</v>
      </c>
      <c r="V456" s="1">
        <v>198501</v>
      </c>
      <c r="W456" s="1">
        <v>18200</v>
      </c>
      <c r="X456" s="1">
        <v>97.05</v>
      </c>
      <c r="Y456" s="1" t="s">
        <v>9</v>
      </c>
      <c r="AA456" s="1">
        <v>198501</v>
      </c>
      <c r="AB456" s="1">
        <v>18201</v>
      </c>
      <c r="AC456" s="1">
        <v>-1.01</v>
      </c>
      <c r="AD456" s="1" t="s">
        <v>8</v>
      </c>
      <c r="AF456" s="1">
        <v>198501</v>
      </c>
      <c r="AG456" s="1">
        <v>18000</v>
      </c>
      <c r="AH456" s="1">
        <v>59.34</v>
      </c>
      <c r="AI456" s="1" t="s">
        <v>9</v>
      </c>
      <c r="AK456" s="1">
        <v>198501</v>
      </c>
      <c r="AL456" s="1">
        <v>18100</v>
      </c>
      <c r="AM456" s="1">
        <v>1.63</v>
      </c>
      <c r="AN456" s="1" t="s">
        <v>8</v>
      </c>
      <c r="AP456" s="1">
        <v>198412</v>
      </c>
      <c r="AQ456" s="1">
        <v>12300</v>
      </c>
      <c r="AR456" s="1">
        <v>9.26</v>
      </c>
      <c r="AS456" s="1" t="s">
        <v>8</v>
      </c>
      <c r="AU456" s="1">
        <v>198412</v>
      </c>
      <c r="AV456" s="1">
        <v>12500</v>
      </c>
      <c r="AW456" s="1">
        <v>19.760000000000002</v>
      </c>
      <c r="AX456" s="1" t="s">
        <v>8</v>
      </c>
      <c r="AZ456" s="1">
        <v>198412</v>
      </c>
      <c r="BA456" s="1">
        <v>12201</v>
      </c>
      <c r="BB456" s="1">
        <v>6388.82</v>
      </c>
      <c r="BC456" s="1" t="s">
        <v>224</v>
      </c>
      <c r="BE456" s="1">
        <v>198412</v>
      </c>
      <c r="BF456" s="1">
        <v>12401</v>
      </c>
      <c r="BG456" s="1">
        <v>20928.8</v>
      </c>
      <c r="BH456" s="1" t="s">
        <v>224</v>
      </c>
      <c r="BK456" s="1">
        <v>198502</v>
      </c>
      <c r="BL456" s="1">
        <v>16600</v>
      </c>
      <c r="BM456" s="1">
        <v>6.75</v>
      </c>
      <c r="BN456" s="1" t="s">
        <v>8</v>
      </c>
      <c r="BP456" s="1">
        <v>198412</v>
      </c>
      <c r="BQ456" s="1">
        <v>19400</v>
      </c>
      <c r="BR456" s="1">
        <v>2.21</v>
      </c>
      <c r="BS456" s="1" t="s">
        <v>8</v>
      </c>
      <c r="BV456" s="1" t="s">
        <v>921</v>
      </c>
      <c r="BW456" s="1">
        <v>1275</v>
      </c>
      <c r="BX456" s="6" t="s">
        <v>466</v>
      </c>
    </row>
    <row r="457" spans="1:76">
      <c r="A457" s="1">
        <v>20140127</v>
      </c>
      <c r="B457" s="1">
        <v>100416759</v>
      </c>
      <c r="V457" s="1">
        <v>198412</v>
      </c>
      <c r="W457" s="1">
        <v>18200</v>
      </c>
      <c r="X457" s="1">
        <v>97.39</v>
      </c>
      <c r="Y457" s="1" t="s">
        <v>9</v>
      </c>
      <c r="AA457" s="1">
        <v>198412</v>
      </c>
      <c r="AB457" s="1">
        <v>18201</v>
      </c>
      <c r="AC457" s="1">
        <v>-0.59</v>
      </c>
      <c r="AD457" s="1" t="s">
        <v>8</v>
      </c>
      <c r="AF457" s="1">
        <v>198412</v>
      </c>
      <c r="AG457" s="1">
        <v>18000</v>
      </c>
      <c r="AH457" s="1">
        <v>59.31</v>
      </c>
      <c r="AI457" s="1" t="s">
        <v>9</v>
      </c>
      <c r="AK457" s="1">
        <v>198412</v>
      </c>
      <c r="AL457" s="1">
        <v>18100</v>
      </c>
      <c r="AM457" s="1">
        <v>1.65</v>
      </c>
      <c r="AN457" s="1" t="s">
        <v>8</v>
      </c>
      <c r="AP457" s="1">
        <v>198411</v>
      </c>
      <c r="AQ457" s="1">
        <v>12300</v>
      </c>
      <c r="AR457" s="1">
        <v>11.12</v>
      </c>
      <c r="AS457" s="1" t="s">
        <v>8</v>
      </c>
      <c r="AU457" s="1">
        <v>198411</v>
      </c>
      <c r="AV457" s="1">
        <v>12500</v>
      </c>
      <c r="AW457" s="1">
        <v>21.11</v>
      </c>
      <c r="AX457" s="1" t="s">
        <v>8</v>
      </c>
      <c r="AZ457" s="1">
        <v>198411</v>
      </c>
      <c r="BA457" s="1">
        <v>12201</v>
      </c>
      <c r="BB457" s="1">
        <v>6299.29</v>
      </c>
      <c r="BC457" s="1" t="s">
        <v>224</v>
      </c>
      <c r="BE457" s="1">
        <v>198411</v>
      </c>
      <c r="BF457" s="1">
        <v>12401</v>
      </c>
      <c r="BG457" s="1">
        <v>20643</v>
      </c>
      <c r="BH457" s="1" t="s">
        <v>224</v>
      </c>
      <c r="BK457" s="1">
        <v>198501</v>
      </c>
      <c r="BL457" s="1">
        <v>16600</v>
      </c>
      <c r="BM457" s="1">
        <v>6.75</v>
      </c>
      <c r="BN457" s="1" t="s">
        <v>8</v>
      </c>
      <c r="BP457" s="1">
        <v>198411</v>
      </c>
      <c r="BQ457" s="1">
        <v>19400</v>
      </c>
      <c r="BR457" s="1">
        <v>2.25</v>
      </c>
      <c r="BS457" s="1" t="s">
        <v>8</v>
      </c>
      <c r="BV457" s="1" t="s">
        <v>922</v>
      </c>
      <c r="BW457" s="1">
        <v>1840</v>
      </c>
      <c r="BX457" s="6" t="s">
        <v>466</v>
      </c>
    </row>
    <row r="458" spans="1:76">
      <c r="A458" s="1">
        <v>20140124</v>
      </c>
      <c r="B458" s="1">
        <v>469420778</v>
      </c>
      <c r="V458" s="1">
        <v>198411</v>
      </c>
      <c r="W458" s="1">
        <v>18200</v>
      </c>
      <c r="X458" s="1">
        <v>97.62</v>
      </c>
      <c r="Y458" s="1" t="s">
        <v>9</v>
      </c>
      <c r="AA458" s="1">
        <v>198411</v>
      </c>
      <c r="AB458" s="1">
        <v>18201</v>
      </c>
      <c r="AC458" s="1">
        <v>-0.41</v>
      </c>
      <c r="AD458" s="1" t="s">
        <v>8</v>
      </c>
      <c r="AF458" s="1">
        <v>198411</v>
      </c>
      <c r="AG458" s="1">
        <v>18000</v>
      </c>
      <c r="AH458" s="1">
        <v>59.6</v>
      </c>
      <c r="AI458" s="1" t="s">
        <v>9</v>
      </c>
      <c r="AK458" s="1">
        <v>198411</v>
      </c>
      <c r="AL458" s="1">
        <v>18100</v>
      </c>
      <c r="AM458" s="1">
        <v>0.74</v>
      </c>
      <c r="AN458" s="1" t="s">
        <v>8</v>
      </c>
      <c r="AP458" s="1">
        <v>198410</v>
      </c>
      <c r="AQ458" s="1">
        <v>12300</v>
      </c>
      <c r="AR458" s="1">
        <v>11.05</v>
      </c>
      <c r="AS458" s="1" t="s">
        <v>8</v>
      </c>
      <c r="AU458" s="1">
        <v>198410</v>
      </c>
      <c r="AV458" s="1">
        <v>12500</v>
      </c>
      <c r="AW458" s="1">
        <v>21.8</v>
      </c>
      <c r="AX458" s="1" t="s">
        <v>8</v>
      </c>
      <c r="AZ458" s="1">
        <v>198410</v>
      </c>
      <c r="BA458" s="1">
        <v>12201</v>
      </c>
      <c r="BB458" s="1">
        <v>6276.13</v>
      </c>
      <c r="BC458" s="1" t="s">
        <v>224</v>
      </c>
      <c r="BE458" s="1">
        <v>198410</v>
      </c>
      <c r="BF458" s="1">
        <v>12401</v>
      </c>
      <c r="BG458" s="1">
        <v>20401.330000000002</v>
      </c>
      <c r="BH458" s="1" t="s">
        <v>224</v>
      </c>
      <c r="BK458" s="1">
        <v>198412</v>
      </c>
      <c r="BL458" s="1">
        <v>16600</v>
      </c>
      <c r="BM458" s="1">
        <v>6.75</v>
      </c>
      <c r="BN458" s="1" t="s">
        <v>8</v>
      </c>
      <c r="BP458" s="1">
        <v>198410</v>
      </c>
      <c r="BQ458" s="1">
        <v>19400</v>
      </c>
      <c r="BR458" s="1">
        <v>2.77</v>
      </c>
      <c r="BS458" s="1" t="s">
        <v>8</v>
      </c>
      <c r="BV458" s="1" t="s">
        <v>923</v>
      </c>
      <c r="BW458" s="1">
        <v>1221</v>
      </c>
      <c r="BX458" s="6" t="s">
        <v>466</v>
      </c>
    </row>
    <row r="459" spans="1:76">
      <c r="A459" s="1">
        <v>20140117</v>
      </c>
      <c r="B459" s="1">
        <v>511492779</v>
      </c>
      <c r="V459" s="1">
        <v>198410</v>
      </c>
      <c r="W459" s="1">
        <v>18200</v>
      </c>
      <c r="X459" s="1">
        <v>97.82</v>
      </c>
      <c r="Y459" s="1" t="s">
        <v>9</v>
      </c>
      <c r="AA459" s="1">
        <v>198410</v>
      </c>
      <c r="AB459" s="1">
        <v>18201</v>
      </c>
      <c r="AC459" s="1">
        <v>-0.06</v>
      </c>
      <c r="AD459" s="1" t="s">
        <v>8</v>
      </c>
      <c r="AF459" s="1">
        <v>198410</v>
      </c>
      <c r="AG459" s="1">
        <v>18000</v>
      </c>
      <c r="AH459" s="1">
        <v>59.94</v>
      </c>
      <c r="AI459" s="1" t="s">
        <v>9</v>
      </c>
      <c r="AK459" s="1">
        <v>198410</v>
      </c>
      <c r="AL459" s="1">
        <v>18100</v>
      </c>
      <c r="AM459" s="1">
        <v>0.47</v>
      </c>
      <c r="AN459" s="1" t="s">
        <v>8</v>
      </c>
      <c r="AP459" s="1">
        <v>198409</v>
      </c>
      <c r="AQ459" s="1">
        <v>12300</v>
      </c>
      <c r="AR459" s="1">
        <v>12.79</v>
      </c>
      <c r="AS459" s="1" t="s">
        <v>8</v>
      </c>
      <c r="AU459" s="1">
        <v>198409</v>
      </c>
      <c r="AV459" s="1">
        <v>12500</v>
      </c>
      <c r="AW459" s="1">
        <v>22.44</v>
      </c>
      <c r="AX459" s="1" t="s">
        <v>8</v>
      </c>
      <c r="AZ459" s="1">
        <v>198409</v>
      </c>
      <c r="BA459" s="1">
        <v>12201</v>
      </c>
      <c r="BB459" s="1">
        <v>6321.39</v>
      </c>
      <c r="BC459" s="1" t="s">
        <v>224</v>
      </c>
      <c r="BE459" s="1">
        <v>198409</v>
      </c>
      <c r="BF459" s="1">
        <v>12401</v>
      </c>
      <c r="BG459" s="1">
        <v>20168.32</v>
      </c>
      <c r="BH459" s="1" t="s">
        <v>224</v>
      </c>
      <c r="BK459" s="1">
        <v>198411</v>
      </c>
      <c r="BL459" s="1">
        <v>16600</v>
      </c>
      <c r="BM459" s="1">
        <v>6.75</v>
      </c>
      <c r="BN459" s="1" t="s">
        <v>8</v>
      </c>
      <c r="BP459" s="1">
        <v>198409</v>
      </c>
      <c r="BQ459" s="1">
        <v>19400</v>
      </c>
      <c r="BR459" s="1">
        <v>3.03</v>
      </c>
      <c r="BS459" s="1" t="s">
        <v>8</v>
      </c>
      <c r="BV459" s="1" t="s">
        <v>924</v>
      </c>
      <c r="BW459" s="1">
        <v>1287</v>
      </c>
      <c r="BX459" s="6" t="s">
        <v>466</v>
      </c>
    </row>
    <row r="460" spans="1:76">
      <c r="A460" s="1">
        <v>20140110</v>
      </c>
      <c r="B460" s="1">
        <v>546615444</v>
      </c>
      <c r="V460" s="1">
        <v>198409</v>
      </c>
      <c r="W460" s="1">
        <v>18200</v>
      </c>
      <c r="X460" s="1">
        <v>97.93</v>
      </c>
      <c r="Y460" s="1" t="s">
        <v>9</v>
      </c>
      <c r="AA460" s="1">
        <v>198409</v>
      </c>
      <c r="AB460" s="1">
        <v>18201</v>
      </c>
      <c r="AC460" s="1">
        <v>0.02</v>
      </c>
      <c r="AD460" s="1" t="s">
        <v>8</v>
      </c>
      <c r="AF460" s="1">
        <v>198409</v>
      </c>
      <c r="AG460" s="1">
        <v>18000</v>
      </c>
      <c r="AH460" s="1">
        <v>60.18</v>
      </c>
      <c r="AI460" s="1" t="s">
        <v>9</v>
      </c>
      <c r="AK460" s="1">
        <v>198409</v>
      </c>
      <c r="AL460" s="1">
        <v>18100</v>
      </c>
      <c r="AM460" s="1">
        <v>0.84</v>
      </c>
      <c r="AN460" s="1" t="s">
        <v>8</v>
      </c>
      <c r="AP460" s="1">
        <v>198408</v>
      </c>
      <c r="AQ460" s="1">
        <v>12300</v>
      </c>
      <c r="AR460" s="1">
        <v>13.46</v>
      </c>
      <c r="AS460" s="1" t="s">
        <v>8</v>
      </c>
      <c r="AU460" s="1">
        <v>198408</v>
      </c>
      <c r="AV460" s="1">
        <v>12500</v>
      </c>
      <c r="AW460" s="1">
        <v>22.82</v>
      </c>
      <c r="AX460" s="1" t="s">
        <v>8</v>
      </c>
      <c r="AZ460" s="1">
        <v>198408</v>
      </c>
      <c r="BA460" s="1">
        <v>12201</v>
      </c>
      <c r="BB460" s="1">
        <v>6255.84</v>
      </c>
      <c r="BC460" s="1" t="s">
        <v>224</v>
      </c>
      <c r="BE460" s="1">
        <v>198408</v>
      </c>
      <c r="BF460" s="1">
        <v>12401</v>
      </c>
      <c r="BG460" s="1">
        <v>19823.759999999998</v>
      </c>
      <c r="BH460" s="1" t="s">
        <v>224</v>
      </c>
      <c r="BK460" s="1">
        <v>198410</v>
      </c>
      <c r="BL460" s="1">
        <v>16600</v>
      </c>
      <c r="BM460" s="1">
        <v>7</v>
      </c>
      <c r="BN460" s="1" t="s">
        <v>8</v>
      </c>
      <c r="BP460" s="1">
        <v>198408</v>
      </c>
      <c r="BQ460" s="1">
        <v>19400</v>
      </c>
      <c r="BR460" s="1">
        <v>3.02</v>
      </c>
      <c r="BS460" s="1" t="s">
        <v>8</v>
      </c>
      <c r="BV460" s="1" t="s">
        <v>925</v>
      </c>
      <c r="BW460" s="1">
        <v>1112</v>
      </c>
      <c r="BX460" s="6" t="s">
        <v>466</v>
      </c>
    </row>
    <row r="461" spans="1:76">
      <c r="A461" s="1">
        <v>20140103</v>
      </c>
      <c r="B461" s="1">
        <v>359132158</v>
      </c>
      <c r="V461" s="1">
        <v>198408</v>
      </c>
      <c r="W461" s="1">
        <v>18200</v>
      </c>
      <c r="X461" s="1">
        <v>98.11</v>
      </c>
      <c r="Y461" s="1" t="s">
        <v>9</v>
      </c>
      <c r="AA461" s="1">
        <v>198408</v>
      </c>
      <c r="AB461" s="1">
        <v>18201</v>
      </c>
      <c r="AC461" s="1">
        <v>0.23</v>
      </c>
      <c r="AD461" s="1" t="s">
        <v>8</v>
      </c>
      <c r="AF461" s="1">
        <v>198408</v>
      </c>
      <c r="AG461" s="1">
        <v>18000</v>
      </c>
      <c r="AH461" s="1">
        <v>59.98</v>
      </c>
      <c r="AI461" s="1" t="s">
        <v>9</v>
      </c>
      <c r="AK461" s="1">
        <v>198408</v>
      </c>
      <c r="AL461" s="1">
        <v>18100</v>
      </c>
      <c r="AM461" s="1">
        <v>0.81</v>
      </c>
      <c r="AN461" s="1" t="s">
        <v>8</v>
      </c>
      <c r="AP461" s="1">
        <v>198407</v>
      </c>
      <c r="AQ461" s="1">
        <v>12300</v>
      </c>
      <c r="AR461" s="1">
        <v>11.24</v>
      </c>
      <c r="AS461" s="1" t="s">
        <v>8</v>
      </c>
      <c r="AU461" s="1">
        <v>198407</v>
      </c>
      <c r="AV461" s="1">
        <v>12500</v>
      </c>
      <c r="AW461" s="1">
        <v>22.08</v>
      </c>
      <c r="AX461" s="1" t="s">
        <v>8</v>
      </c>
      <c r="AZ461" s="1">
        <v>198407</v>
      </c>
      <c r="BA461" s="1">
        <v>12201</v>
      </c>
      <c r="BB461" s="1">
        <v>6250.33</v>
      </c>
      <c r="BC461" s="1" t="s">
        <v>224</v>
      </c>
      <c r="BE461" s="1">
        <v>198407</v>
      </c>
      <c r="BF461" s="1">
        <v>12401</v>
      </c>
      <c r="BG461" s="1">
        <v>19582.11</v>
      </c>
      <c r="BH461" s="1" t="s">
        <v>224</v>
      </c>
      <c r="BK461" s="1">
        <v>198409</v>
      </c>
      <c r="BL461" s="1">
        <v>16600</v>
      </c>
      <c r="BM461" s="1">
        <v>7</v>
      </c>
      <c r="BN461" s="1" t="s">
        <v>8</v>
      </c>
      <c r="BP461" s="1">
        <v>198407</v>
      </c>
      <c r="BQ461" s="1">
        <v>19400</v>
      </c>
      <c r="BR461" s="1">
        <v>2.52</v>
      </c>
      <c r="BS461" s="1" t="s">
        <v>8</v>
      </c>
      <c r="BV461" s="1" t="s">
        <v>926</v>
      </c>
      <c r="BW461" s="1">
        <v>1049</v>
      </c>
      <c r="BX461" s="6" t="s">
        <v>466</v>
      </c>
    </row>
    <row r="462" spans="1:76">
      <c r="A462" s="1">
        <v>20131227</v>
      </c>
      <c r="B462" s="1">
        <v>330479135</v>
      </c>
      <c r="V462" s="1">
        <v>198407</v>
      </c>
      <c r="W462" s="1">
        <v>18200</v>
      </c>
      <c r="X462" s="1">
        <v>98.64</v>
      </c>
      <c r="Y462" s="1" t="s">
        <v>9</v>
      </c>
      <c r="AA462" s="1">
        <v>198407</v>
      </c>
      <c r="AB462" s="1">
        <v>18201</v>
      </c>
      <c r="AC462" s="1">
        <v>1.04</v>
      </c>
      <c r="AD462" s="1" t="s">
        <v>8</v>
      </c>
      <c r="AF462" s="1">
        <v>198407</v>
      </c>
      <c r="AG462" s="1">
        <v>18000</v>
      </c>
      <c r="AH462" s="1">
        <v>59.76</v>
      </c>
      <c r="AI462" s="1" t="s">
        <v>9</v>
      </c>
      <c r="AK462" s="1">
        <v>198407</v>
      </c>
      <c r="AL462" s="1">
        <v>18100</v>
      </c>
      <c r="AM462" s="1">
        <v>0.39</v>
      </c>
      <c r="AN462" s="1" t="s">
        <v>8</v>
      </c>
      <c r="AP462" s="1">
        <v>198406</v>
      </c>
      <c r="AQ462" s="1">
        <v>12300</v>
      </c>
      <c r="AR462" s="1">
        <v>12.69</v>
      </c>
      <c r="AS462" s="1" t="s">
        <v>8</v>
      </c>
      <c r="AU462" s="1">
        <v>198406</v>
      </c>
      <c r="AV462" s="1">
        <v>12500</v>
      </c>
      <c r="AW462" s="1">
        <v>22.52</v>
      </c>
      <c r="AX462" s="1" t="s">
        <v>8</v>
      </c>
      <c r="AZ462" s="1">
        <v>198406</v>
      </c>
      <c r="BA462" s="1">
        <v>12201</v>
      </c>
      <c r="BB462" s="1">
        <v>6165.27</v>
      </c>
      <c r="BC462" s="1" t="s">
        <v>224</v>
      </c>
      <c r="BE462" s="1">
        <v>198406</v>
      </c>
      <c r="BF462" s="1">
        <v>12401</v>
      </c>
      <c r="BG462" s="1">
        <v>19119.689999999999</v>
      </c>
      <c r="BH462" s="1" t="s">
        <v>224</v>
      </c>
      <c r="BK462" s="1">
        <v>198408</v>
      </c>
      <c r="BL462" s="1">
        <v>16600</v>
      </c>
      <c r="BM462" s="1">
        <v>7</v>
      </c>
      <c r="BN462" s="1" t="s">
        <v>8</v>
      </c>
      <c r="BP462" s="1">
        <v>198406</v>
      </c>
      <c r="BQ462" s="1">
        <v>19400</v>
      </c>
      <c r="BR462" s="1">
        <v>2.23</v>
      </c>
      <c r="BS462" s="1" t="s">
        <v>8</v>
      </c>
      <c r="BV462" s="1" t="s">
        <v>927</v>
      </c>
      <c r="BW462" s="1">
        <v>1026</v>
      </c>
      <c r="BX462" s="6" t="s">
        <v>466</v>
      </c>
    </row>
    <row r="463" spans="1:76">
      <c r="A463" s="1">
        <v>20131220</v>
      </c>
      <c r="B463" s="1">
        <v>376196937</v>
      </c>
      <c r="V463" s="1">
        <v>198406</v>
      </c>
      <c r="W463" s="1">
        <v>18200</v>
      </c>
      <c r="X463" s="1">
        <v>99.09</v>
      </c>
      <c r="Y463" s="1" t="s">
        <v>9</v>
      </c>
      <c r="AA463" s="1">
        <v>198406</v>
      </c>
      <c r="AB463" s="1">
        <v>18201</v>
      </c>
      <c r="AC463" s="1">
        <v>1.46</v>
      </c>
      <c r="AD463" s="1" t="s">
        <v>8</v>
      </c>
      <c r="AF463" s="1">
        <v>198406</v>
      </c>
      <c r="AG463" s="1">
        <v>18000</v>
      </c>
      <c r="AH463" s="1">
        <v>59.92</v>
      </c>
      <c r="AI463" s="1" t="s">
        <v>9</v>
      </c>
      <c r="AK463" s="1">
        <v>198406</v>
      </c>
      <c r="AL463" s="1">
        <v>18100</v>
      </c>
      <c r="AM463" s="1">
        <v>-0.47</v>
      </c>
      <c r="AN463" s="1" t="s">
        <v>8</v>
      </c>
      <c r="AP463" s="1">
        <v>198405</v>
      </c>
      <c r="AQ463" s="1">
        <v>12300</v>
      </c>
      <c r="AR463" s="1">
        <v>15.26</v>
      </c>
      <c r="AS463" s="1" t="s">
        <v>8</v>
      </c>
      <c r="AU463" s="1">
        <v>198405</v>
      </c>
      <c r="AV463" s="1">
        <v>12500</v>
      </c>
      <c r="AW463" s="1">
        <v>23.93</v>
      </c>
      <c r="AX463" s="1" t="s">
        <v>8</v>
      </c>
      <c r="AZ463" s="1">
        <v>198405</v>
      </c>
      <c r="BA463" s="1">
        <v>12201</v>
      </c>
      <c r="BB463" s="1">
        <v>6033.02</v>
      </c>
      <c r="BC463" s="1" t="s">
        <v>224</v>
      </c>
      <c r="BE463" s="1">
        <v>198405</v>
      </c>
      <c r="BF463" s="1">
        <v>12401</v>
      </c>
      <c r="BG463" s="1">
        <v>18802.21</v>
      </c>
      <c r="BH463" s="1" t="s">
        <v>224</v>
      </c>
      <c r="BK463" s="1">
        <v>198407</v>
      </c>
      <c r="BL463" s="1">
        <v>16600</v>
      </c>
      <c r="BM463" s="1">
        <v>7</v>
      </c>
      <c r="BN463" s="1" t="s">
        <v>8</v>
      </c>
      <c r="BP463" s="1">
        <v>198405</v>
      </c>
      <c r="BQ463" s="1">
        <v>19400</v>
      </c>
      <c r="BR463" s="1">
        <v>2.11</v>
      </c>
      <c r="BS463" s="1" t="s">
        <v>8</v>
      </c>
      <c r="BV463" s="1" t="s">
        <v>928</v>
      </c>
      <c r="BW463" s="1">
        <v>1271</v>
      </c>
      <c r="BX463" s="6" t="s">
        <v>466</v>
      </c>
    </row>
    <row r="464" spans="1:76">
      <c r="A464" s="1">
        <v>20131213</v>
      </c>
      <c r="B464" s="1">
        <v>379770668</v>
      </c>
      <c r="V464" s="1">
        <v>198405</v>
      </c>
      <c r="W464" s="1">
        <v>18200</v>
      </c>
      <c r="X464" s="1">
        <v>98.89</v>
      </c>
      <c r="Y464" s="1" t="s">
        <v>9</v>
      </c>
      <c r="AA464" s="1">
        <v>198405</v>
      </c>
      <c r="AB464" s="1">
        <v>18201</v>
      </c>
      <c r="AC464" s="1">
        <v>1.51</v>
      </c>
      <c r="AD464" s="1" t="s">
        <v>8</v>
      </c>
      <c r="AF464" s="1">
        <v>198405</v>
      </c>
      <c r="AG464" s="1">
        <v>18000</v>
      </c>
      <c r="AH464" s="1">
        <v>59.97</v>
      </c>
      <c r="AI464" s="1" t="s">
        <v>9</v>
      </c>
      <c r="AK464" s="1">
        <v>198405</v>
      </c>
      <c r="AL464" s="1">
        <v>18100</v>
      </c>
      <c r="AM464" s="1">
        <v>0.35</v>
      </c>
      <c r="AN464" s="1" t="s">
        <v>8</v>
      </c>
      <c r="AP464" s="1">
        <v>198404</v>
      </c>
      <c r="AQ464" s="1">
        <v>12300</v>
      </c>
      <c r="AR464" s="1">
        <v>14.63</v>
      </c>
      <c r="AS464" s="1" t="s">
        <v>8</v>
      </c>
      <c r="AU464" s="1">
        <v>198404</v>
      </c>
      <c r="AV464" s="1">
        <v>12500</v>
      </c>
      <c r="AW464" s="1">
        <v>24.22</v>
      </c>
      <c r="AX464" s="1" t="s">
        <v>8</v>
      </c>
      <c r="AZ464" s="1">
        <v>198404</v>
      </c>
      <c r="BA464" s="1">
        <v>12201</v>
      </c>
      <c r="BB464" s="1">
        <v>5969.48</v>
      </c>
      <c r="BC464" s="1" t="s">
        <v>224</v>
      </c>
      <c r="BE464" s="1">
        <v>198404</v>
      </c>
      <c r="BF464" s="1">
        <v>12401</v>
      </c>
      <c r="BG464" s="1">
        <v>18498.78</v>
      </c>
      <c r="BH464" s="1" t="s">
        <v>224</v>
      </c>
      <c r="BK464" s="1">
        <v>198406</v>
      </c>
      <c r="BL464" s="1">
        <v>16600</v>
      </c>
      <c r="BM464" s="1">
        <v>7</v>
      </c>
      <c r="BN464" s="1" t="s">
        <v>8</v>
      </c>
      <c r="BP464" s="1">
        <v>198404</v>
      </c>
      <c r="BQ464" s="1">
        <v>19400</v>
      </c>
      <c r="BR464" s="1">
        <v>2.0099999999999998</v>
      </c>
      <c r="BS464" s="1" t="s">
        <v>8</v>
      </c>
      <c r="BV464" s="1" t="s">
        <v>929</v>
      </c>
      <c r="BW464" s="1">
        <v>1086</v>
      </c>
      <c r="BX464" s="6" t="s">
        <v>466</v>
      </c>
    </row>
    <row r="465" spans="1:76">
      <c r="A465" s="1">
        <v>20131206</v>
      </c>
      <c r="B465" s="1">
        <v>378316894</v>
      </c>
      <c r="V465" s="1">
        <v>198404</v>
      </c>
      <c r="W465" s="1">
        <v>18200</v>
      </c>
      <c r="X465" s="1">
        <v>98.54</v>
      </c>
      <c r="Y465" s="1" t="s">
        <v>9</v>
      </c>
      <c r="AA465" s="1">
        <v>198404</v>
      </c>
      <c r="AB465" s="1">
        <v>18201</v>
      </c>
      <c r="AC465" s="1">
        <v>1.01</v>
      </c>
      <c r="AD465" s="1" t="s">
        <v>8</v>
      </c>
      <c r="AF465" s="1">
        <v>198404</v>
      </c>
      <c r="AG465" s="1">
        <v>18000</v>
      </c>
      <c r="AH465" s="1">
        <v>59.25</v>
      </c>
      <c r="AI465" s="1" t="s">
        <v>9</v>
      </c>
      <c r="AK465" s="1">
        <v>198404</v>
      </c>
      <c r="AL465" s="1">
        <v>18100</v>
      </c>
      <c r="AM465" s="1">
        <v>-1.53</v>
      </c>
      <c r="AN465" s="1" t="s">
        <v>8</v>
      </c>
      <c r="AP465" s="1">
        <v>198403</v>
      </c>
      <c r="AQ465" s="1">
        <v>12300</v>
      </c>
      <c r="AR465" s="1">
        <v>16.079999999999998</v>
      </c>
      <c r="AS465" s="1" t="s">
        <v>8</v>
      </c>
      <c r="AU465" s="1">
        <v>198403</v>
      </c>
      <c r="AV465" s="1">
        <v>12500</v>
      </c>
      <c r="AW465" s="1">
        <v>24.75</v>
      </c>
      <c r="AX465" s="1" t="s">
        <v>8</v>
      </c>
      <c r="AZ465" s="1">
        <v>198403</v>
      </c>
      <c r="BA465" s="1">
        <v>12201</v>
      </c>
      <c r="BB465" s="1">
        <v>6014.95</v>
      </c>
      <c r="BC465" s="1" t="s">
        <v>224</v>
      </c>
      <c r="BE465" s="1">
        <v>198403</v>
      </c>
      <c r="BF465" s="1">
        <v>12401</v>
      </c>
      <c r="BG465" s="1">
        <v>18389.95</v>
      </c>
      <c r="BH465" s="1" t="s">
        <v>224</v>
      </c>
      <c r="BK465" s="1">
        <v>198405</v>
      </c>
      <c r="BL465" s="1">
        <v>16600</v>
      </c>
      <c r="BM465" s="1">
        <v>7</v>
      </c>
      <c r="BN465" s="1" t="s">
        <v>8</v>
      </c>
      <c r="BP465" s="1">
        <v>198403</v>
      </c>
      <c r="BQ465" s="1">
        <v>19400</v>
      </c>
      <c r="BR465" s="1">
        <v>2.09</v>
      </c>
      <c r="BS465" s="1" t="s">
        <v>8</v>
      </c>
      <c r="BV465" s="1" t="s">
        <v>930</v>
      </c>
      <c r="BW465" s="1">
        <v>1131</v>
      </c>
      <c r="BX465" s="6" t="s">
        <v>466</v>
      </c>
    </row>
    <row r="466" spans="1:76">
      <c r="A466" s="1">
        <v>20131129</v>
      </c>
      <c r="B466" s="1">
        <v>403396117</v>
      </c>
      <c r="V466" s="1">
        <v>198403</v>
      </c>
      <c r="W466" s="1">
        <v>18200</v>
      </c>
      <c r="X466" s="1">
        <v>98.52</v>
      </c>
      <c r="Y466" s="1" t="s">
        <v>9</v>
      </c>
      <c r="AA466" s="1">
        <v>198403</v>
      </c>
      <c r="AB466" s="1">
        <v>18201</v>
      </c>
      <c r="AC466" s="1">
        <v>1.1599999999999999</v>
      </c>
      <c r="AD466" s="1" t="s">
        <v>8</v>
      </c>
      <c r="AF466" s="1">
        <v>198403</v>
      </c>
      <c r="AG466" s="1">
        <v>18000</v>
      </c>
      <c r="AH466" s="1">
        <v>59.14</v>
      </c>
      <c r="AI466" s="1" t="s">
        <v>9</v>
      </c>
      <c r="AK466" s="1">
        <v>198403</v>
      </c>
      <c r="AL466" s="1">
        <v>18100</v>
      </c>
      <c r="AM466" s="1">
        <v>-1.29</v>
      </c>
      <c r="AN466" s="1" t="s">
        <v>8</v>
      </c>
      <c r="AP466" s="1">
        <v>198402</v>
      </c>
      <c r="AQ466" s="1">
        <v>12300</v>
      </c>
      <c r="AR466" s="1">
        <v>14.48</v>
      </c>
      <c r="AS466" s="1" t="s">
        <v>8</v>
      </c>
      <c r="AU466" s="1">
        <v>198402</v>
      </c>
      <c r="AV466" s="1">
        <v>12500</v>
      </c>
      <c r="AW466" s="1">
        <v>25.39</v>
      </c>
      <c r="AX466" s="1" t="s">
        <v>8</v>
      </c>
      <c r="AZ466" s="1">
        <v>198402</v>
      </c>
      <c r="BA466" s="1">
        <v>12201</v>
      </c>
      <c r="BB466" s="1">
        <v>6276.56</v>
      </c>
      <c r="BC466" s="1" t="s">
        <v>224</v>
      </c>
      <c r="BE466" s="1">
        <v>198402</v>
      </c>
      <c r="BF466" s="1">
        <v>12401</v>
      </c>
      <c r="BG466" s="1">
        <v>18327.900000000001</v>
      </c>
      <c r="BH466" s="1" t="s">
        <v>224</v>
      </c>
      <c r="BK466" s="1">
        <v>198404</v>
      </c>
      <c r="BL466" s="1">
        <v>16600</v>
      </c>
      <c r="BM466" s="1">
        <v>7.25</v>
      </c>
      <c r="BN466" s="1" t="s">
        <v>8</v>
      </c>
      <c r="BP466" s="1">
        <v>198402</v>
      </c>
      <c r="BQ466" s="1">
        <v>19400</v>
      </c>
      <c r="BR466" s="1">
        <v>2.75</v>
      </c>
      <c r="BS466" s="1" t="s">
        <v>8</v>
      </c>
      <c r="BV466" s="1" t="s">
        <v>931</v>
      </c>
      <c r="BW466" s="1">
        <v>525</v>
      </c>
      <c r="BX466" s="6" t="s">
        <v>466</v>
      </c>
    </row>
    <row r="467" spans="1:76">
      <c r="A467" s="1">
        <v>20131122</v>
      </c>
      <c r="B467" s="1">
        <v>363104691</v>
      </c>
      <c r="V467" s="1">
        <v>198402</v>
      </c>
      <c r="W467" s="1">
        <v>18200</v>
      </c>
      <c r="X467" s="1">
        <v>98.09</v>
      </c>
      <c r="Y467" s="1" t="s">
        <v>9</v>
      </c>
      <c r="AA467" s="1">
        <v>198402</v>
      </c>
      <c r="AB467" s="1">
        <v>18201</v>
      </c>
      <c r="AC467" s="1">
        <v>0.18</v>
      </c>
      <c r="AD467" s="1" t="s">
        <v>8</v>
      </c>
      <c r="AF467" s="1">
        <v>198402</v>
      </c>
      <c r="AG467" s="1">
        <v>18000</v>
      </c>
      <c r="AH467" s="1">
        <v>58.98</v>
      </c>
      <c r="AI467" s="1" t="s">
        <v>9</v>
      </c>
      <c r="AK467" s="1">
        <v>198402</v>
      </c>
      <c r="AL467" s="1">
        <v>18100</v>
      </c>
      <c r="AM467" s="1">
        <v>-1.1399999999999999</v>
      </c>
      <c r="AN467" s="1" t="s">
        <v>8</v>
      </c>
      <c r="AP467" s="1">
        <v>198401</v>
      </c>
      <c r="AQ467" s="1">
        <v>12300</v>
      </c>
      <c r="AR467" s="1">
        <v>28.86</v>
      </c>
      <c r="AS467" s="1" t="s">
        <v>8</v>
      </c>
      <c r="AU467" s="1">
        <v>198401</v>
      </c>
      <c r="AV467" s="1">
        <v>12500</v>
      </c>
      <c r="AW467" s="1">
        <v>29.75</v>
      </c>
      <c r="AX467" s="1" t="s">
        <v>8</v>
      </c>
      <c r="AZ467" s="1">
        <v>198401</v>
      </c>
      <c r="BA467" s="1">
        <v>12201</v>
      </c>
      <c r="BB467" s="1">
        <v>6145.53</v>
      </c>
      <c r="BC467" s="1" t="s">
        <v>224</v>
      </c>
      <c r="BE467" s="1">
        <v>198401</v>
      </c>
      <c r="BF467" s="1">
        <v>12401</v>
      </c>
      <c r="BG467" s="1">
        <v>17878.98</v>
      </c>
      <c r="BH467" s="1" t="s">
        <v>224</v>
      </c>
      <c r="BK467" s="1">
        <v>198403</v>
      </c>
      <c r="BL467" s="1">
        <v>16600</v>
      </c>
      <c r="BM467" s="1">
        <v>7.25</v>
      </c>
      <c r="BN467" s="1" t="s">
        <v>8</v>
      </c>
      <c r="BP467" s="1">
        <v>198401</v>
      </c>
      <c r="BQ467" s="1">
        <v>19400</v>
      </c>
      <c r="BR467" s="1">
        <v>2.34</v>
      </c>
      <c r="BS467" s="1" t="s">
        <v>8</v>
      </c>
      <c r="BV467" s="1" t="s">
        <v>932</v>
      </c>
      <c r="BW467" s="1">
        <v>940</v>
      </c>
      <c r="BX467" s="6" t="s">
        <v>466</v>
      </c>
    </row>
    <row r="468" spans="1:76">
      <c r="A468" s="1">
        <v>20131115</v>
      </c>
      <c r="B468" s="1">
        <v>352347522</v>
      </c>
      <c r="V468" s="1">
        <v>198401</v>
      </c>
      <c r="W468" s="1">
        <v>18200</v>
      </c>
      <c r="X468" s="1">
        <v>98.04</v>
      </c>
      <c r="Y468" s="1" t="s">
        <v>9</v>
      </c>
      <c r="AA468" s="1">
        <v>198401</v>
      </c>
      <c r="AB468" s="1">
        <v>18201</v>
      </c>
      <c r="AC468" s="1">
        <v>0.09</v>
      </c>
      <c r="AD468" s="1" t="s">
        <v>8</v>
      </c>
      <c r="AF468" s="1">
        <v>198401</v>
      </c>
      <c r="AG468" s="1">
        <v>18000</v>
      </c>
      <c r="AH468" s="1">
        <v>58.39</v>
      </c>
      <c r="AI468" s="1" t="s">
        <v>9</v>
      </c>
      <c r="AK468" s="1">
        <v>198401</v>
      </c>
      <c r="AL468" s="1">
        <v>18100</v>
      </c>
      <c r="AM468" s="1">
        <v>-1.1499999999999999</v>
      </c>
      <c r="AN468" s="1" t="s">
        <v>8</v>
      </c>
      <c r="AP468" s="1">
        <v>198312</v>
      </c>
      <c r="AQ468" s="1">
        <v>12300</v>
      </c>
      <c r="AR468" s="1">
        <v>18.420000000000002</v>
      </c>
      <c r="AS468" s="1" t="s">
        <v>8</v>
      </c>
      <c r="AU468" s="1">
        <v>198312</v>
      </c>
      <c r="AV468" s="1">
        <v>12500</v>
      </c>
      <c r="AW468" s="1">
        <v>26.03</v>
      </c>
      <c r="AX468" s="1" t="s">
        <v>8</v>
      </c>
      <c r="AZ468" s="1">
        <v>198312</v>
      </c>
      <c r="BA468" s="1">
        <v>12201</v>
      </c>
      <c r="BB468" s="1">
        <v>5750.86</v>
      </c>
      <c r="BC468" s="1" t="s">
        <v>224</v>
      </c>
      <c r="BE468" s="1">
        <v>198312</v>
      </c>
      <c r="BF468" s="1">
        <v>12401</v>
      </c>
      <c r="BG468" s="1">
        <v>17267.830000000002</v>
      </c>
      <c r="BH468" s="1" t="s">
        <v>224</v>
      </c>
      <c r="BK468" s="1">
        <v>198402</v>
      </c>
      <c r="BL468" s="1">
        <v>16600</v>
      </c>
      <c r="BM468" s="1">
        <v>7.25</v>
      </c>
      <c r="BN468" s="1" t="s">
        <v>8</v>
      </c>
      <c r="BP468" s="1">
        <v>198312</v>
      </c>
      <c r="BQ468" s="1">
        <v>19400</v>
      </c>
      <c r="BR468" s="1">
        <v>2.27</v>
      </c>
      <c r="BS468" s="1" t="s">
        <v>8</v>
      </c>
      <c r="BV468" s="1" t="s">
        <v>933</v>
      </c>
      <c r="BW468" s="1">
        <v>948</v>
      </c>
    </row>
    <row r="469" spans="1:76">
      <c r="A469" s="1">
        <v>20131108</v>
      </c>
      <c r="B469" s="1">
        <v>408367980</v>
      </c>
      <c r="V469" s="1">
        <v>198312</v>
      </c>
      <c r="W469" s="1">
        <v>18200</v>
      </c>
      <c r="X469" s="1">
        <v>97.97</v>
      </c>
      <c r="Y469" s="1" t="s">
        <v>9</v>
      </c>
      <c r="AA469" s="1">
        <v>198312</v>
      </c>
      <c r="AB469" s="1">
        <v>18201</v>
      </c>
      <c r="AC469" s="1">
        <v>-0.46</v>
      </c>
      <c r="AD469" s="1" t="s">
        <v>8</v>
      </c>
      <c r="AF469" s="1">
        <v>198312</v>
      </c>
      <c r="AG469" s="1">
        <v>18000</v>
      </c>
      <c r="AH469" s="1">
        <v>58.35</v>
      </c>
      <c r="AI469" s="1" t="s">
        <v>9</v>
      </c>
      <c r="AK469" s="1">
        <v>198312</v>
      </c>
      <c r="AL469" s="1">
        <v>18100</v>
      </c>
      <c r="AM469" s="1">
        <v>-1.19</v>
      </c>
      <c r="AN469" s="1" t="s">
        <v>8</v>
      </c>
      <c r="AP469" s="1">
        <v>198311</v>
      </c>
      <c r="AQ469" s="1">
        <v>12300</v>
      </c>
      <c r="AR469" s="1">
        <v>17.809999999999999</v>
      </c>
      <c r="AS469" s="1" t="s">
        <v>8</v>
      </c>
      <c r="AU469" s="1">
        <v>198311</v>
      </c>
      <c r="AV469" s="1">
        <v>12500</v>
      </c>
      <c r="AW469" s="1">
        <v>26.33</v>
      </c>
      <c r="AX469" s="1" t="s">
        <v>8</v>
      </c>
      <c r="AZ469" s="1">
        <v>198311</v>
      </c>
      <c r="BA469" s="1">
        <v>12201</v>
      </c>
      <c r="BB469" s="1">
        <v>5633.45</v>
      </c>
      <c r="BC469" s="1" t="s">
        <v>224</v>
      </c>
      <c r="BE469" s="1">
        <v>198311</v>
      </c>
      <c r="BF469" s="1">
        <v>12401</v>
      </c>
      <c r="BG469" s="1">
        <v>16902.37</v>
      </c>
      <c r="BH469" s="1" t="s">
        <v>224</v>
      </c>
      <c r="BK469" s="1">
        <v>198401</v>
      </c>
      <c r="BL469" s="1">
        <v>16600</v>
      </c>
      <c r="BM469" s="1">
        <v>7.25</v>
      </c>
      <c r="BN469" s="1" t="s">
        <v>8</v>
      </c>
      <c r="BP469" s="1">
        <v>198311</v>
      </c>
      <c r="BQ469" s="1">
        <v>19400</v>
      </c>
      <c r="BR469" s="1">
        <v>2.34</v>
      </c>
      <c r="BS469" s="1" t="s">
        <v>8</v>
      </c>
      <c r="BV469" s="1" t="s">
        <v>934</v>
      </c>
      <c r="BW469" s="1">
        <v>1176</v>
      </c>
    </row>
    <row r="470" spans="1:76">
      <c r="A470" s="1">
        <v>20131101</v>
      </c>
      <c r="B470" s="1">
        <v>374050436</v>
      </c>
      <c r="V470" s="1">
        <v>198311</v>
      </c>
      <c r="W470" s="1">
        <v>18200</v>
      </c>
      <c r="X470" s="1">
        <v>98.02</v>
      </c>
      <c r="Y470" s="1" t="s">
        <v>9</v>
      </c>
      <c r="AA470" s="1">
        <v>198311</v>
      </c>
      <c r="AB470" s="1">
        <v>18201</v>
      </c>
      <c r="AC470" s="1">
        <v>-0.77</v>
      </c>
      <c r="AD470" s="1" t="s">
        <v>8</v>
      </c>
      <c r="AF470" s="1">
        <v>198311</v>
      </c>
      <c r="AG470" s="1">
        <v>18000</v>
      </c>
      <c r="AH470" s="1">
        <v>59.16</v>
      </c>
      <c r="AI470" s="1" t="s">
        <v>9</v>
      </c>
      <c r="AK470" s="1">
        <v>198311</v>
      </c>
      <c r="AL470" s="1">
        <v>18100</v>
      </c>
      <c r="AM470" s="1">
        <v>0.56000000000000005</v>
      </c>
      <c r="AN470" s="1" t="s">
        <v>8</v>
      </c>
      <c r="AP470" s="1">
        <v>198310</v>
      </c>
      <c r="AQ470" s="1">
        <v>12300</v>
      </c>
      <c r="AR470" s="1">
        <v>17.97</v>
      </c>
      <c r="AS470" s="1" t="s">
        <v>8</v>
      </c>
      <c r="AU470" s="1">
        <v>198310</v>
      </c>
      <c r="AV470" s="1">
        <v>12500</v>
      </c>
      <c r="AW470" s="1">
        <v>26.31</v>
      </c>
      <c r="AX470" s="1" t="s">
        <v>8</v>
      </c>
      <c r="AZ470" s="1">
        <v>198310</v>
      </c>
      <c r="BA470" s="1">
        <v>12201</v>
      </c>
      <c r="BB470" s="1">
        <v>5623.44</v>
      </c>
      <c r="BC470" s="1" t="s">
        <v>224</v>
      </c>
      <c r="BE470" s="1">
        <v>198310</v>
      </c>
      <c r="BF470" s="1">
        <v>12401</v>
      </c>
      <c r="BG470" s="1">
        <v>16662.5</v>
      </c>
      <c r="BH470" s="1" t="s">
        <v>224</v>
      </c>
      <c r="BK470" s="1">
        <v>198312</v>
      </c>
      <c r="BL470" s="1">
        <v>16600</v>
      </c>
      <c r="BM470" s="1">
        <v>7.25</v>
      </c>
      <c r="BN470" s="1" t="s">
        <v>8</v>
      </c>
      <c r="BP470" s="1">
        <v>198310</v>
      </c>
      <c r="BQ470" s="1">
        <v>19400</v>
      </c>
      <c r="BR470" s="1">
        <v>2.79</v>
      </c>
      <c r="BS470" s="1" t="s">
        <v>8</v>
      </c>
      <c r="BV470" s="1" t="s">
        <v>935</v>
      </c>
      <c r="BW470" s="1">
        <v>1152</v>
      </c>
    </row>
    <row r="471" spans="1:76">
      <c r="A471" s="1">
        <v>20131025</v>
      </c>
      <c r="B471" s="1">
        <v>387574709</v>
      </c>
      <c r="V471" s="1">
        <v>198310</v>
      </c>
      <c r="W471" s="1">
        <v>18200</v>
      </c>
      <c r="X471" s="1">
        <v>97.88</v>
      </c>
      <c r="Y471" s="1" t="s">
        <v>9</v>
      </c>
      <c r="AA471" s="1">
        <v>198310</v>
      </c>
      <c r="AB471" s="1">
        <v>18201</v>
      </c>
      <c r="AC471" s="1">
        <v>-0.67</v>
      </c>
      <c r="AD471" s="1" t="s">
        <v>8</v>
      </c>
      <c r="AF471" s="1">
        <v>198310</v>
      </c>
      <c r="AG471" s="1">
        <v>18000</v>
      </c>
      <c r="AH471" s="1">
        <v>59.66</v>
      </c>
      <c r="AI471" s="1" t="s">
        <v>9</v>
      </c>
      <c r="AK471" s="1">
        <v>198310</v>
      </c>
      <c r="AL471" s="1">
        <v>18100</v>
      </c>
      <c r="AM471" s="1">
        <v>0.59</v>
      </c>
      <c r="AN471" s="1" t="s">
        <v>8</v>
      </c>
      <c r="AP471" s="1">
        <v>198309</v>
      </c>
      <c r="AQ471" s="1">
        <v>12300</v>
      </c>
      <c r="AR471" s="1">
        <v>17.37</v>
      </c>
      <c r="AS471" s="1" t="s">
        <v>8</v>
      </c>
      <c r="AU471" s="1">
        <v>198309</v>
      </c>
      <c r="AV471" s="1">
        <v>12500</v>
      </c>
      <c r="AW471" s="1">
        <v>25.96</v>
      </c>
      <c r="AX471" s="1" t="s">
        <v>8</v>
      </c>
      <c r="AZ471" s="1">
        <v>198309</v>
      </c>
      <c r="BA471" s="1">
        <v>12201</v>
      </c>
      <c r="BB471" s="1">
        <v>5614.11</v>
      </c>
      <c r="BC471" s="1" t="s">
        <v>224</v>
      </c>
      <c r="BE471" s="1">
        <v>198309</v>
      </c>
      <c r="BF471" s="1">
        <v>12401</v>
      </c>
      <c r="BG471" s="1">
        <v>16433.82</v>
      </c>
      <c r="BH471" s="1" t="s">
        <v>224</v>
      </c>
      <c r="BK471" s="1">
        <v>198311</v>
      </c>
      <c r="BL471" s="1">
        <v>16600</v>
      </c>
      <c r="BM471" s="1">
        <v>7.25</v>
      </c>
      <c r="BN471" s="1" t="s">
        <v>8</v>
      </c>
      <c r="BP471" s="1">
        <v>198309</v>
      </c>
      <c r="BQ471" s="1">
        <v>19400</v>
      </c>
      <c r="BR471" s="1">
        <v>2.7</v>
      </c>
      <c r="BS471" s="1" t="s">
        <v>8</v>
      </c>
      <c r="BV471" s="1" t="s">
        <v>936</v>
      </c>
      <c r="BW471" s="1">
        <v>1175</v>
      </c>
    </row>
    <row r="472" spans="1:76">
      <c r="A472" s="1">
        <v>20131018</v>
      </c>
      <c r="B472" s="1">
        <v>406845649</v>
      </c>
      <c r="V472" s="1">
        <v>198309</v>
      </c>
      <c r="W472" s="1">
        <v>18200</v>
      </c>
      <c r="X472" s="1">
        <v>97.91</v>
      </c>
      <c r="Y472" s="1" t="s">
        <v>9</v>
      </c>
      <c r="AA472" s="1">
        <v>198309</v>
      </c>
      <c r="AB472" s="1">
        <v>18201</v>
      </c>
      <c r="AC472" s="1">
        <v>-1.01</v>
      </c>
      <c r="AD472" s="1" t="s">
        <v>8</v>
      </c>
      <c r="AF472" s="1">
        <v>198309</v>
      </c>
      <c r="AG472" s="1">
        <v>18000</v>
      </c>
      <c r="AH472" s="1">
        <v>59.68</v>
      </c>
      <c r="AI472" s="1" t="s">
        <v>9</v>
      </c>
      <c r="AK472" s="1">
        <v>198309</v>
      </c>
      <c r="AL472" s="1">
        <v>18100</v>
      </c>
      <c r="AM472" s="1">
        <v>-0.18</v>
      </c>
      <c r="AN472" s="1" t="s">
        <v>8</v>
      </c>
      <c r="AP472" s="1">
        <v>198308</v>
      </c>
      <c r="AQ472" s="1">
        <v>12300</v>
      </c>
      <c r="AR472" s="1">
        <v>18.45</v>
      </c>
      <c r="AS472" s="1" t="s">
        <v>8</v>
      </c>
      <c r="AU472" s="1">
        <v>198308</v>
      </c>
      <c r="AV472" s="1">
        <v>12500</v>
      </c>
      <c r="AW472" s="1">
        <v>26.27</v>
      </c>
      <c r="AX472" s="1" t="s">
        <v>8</v>
      </c>
      <c r="AZ472" s="1">
        <v>198308</v>
      </c>
      <c r="BA472" s="1">
        <v>12201</v>
      </c>
      <c r="BB472" s="1">
        <v>5531.47</v>
      </c>
      <c r="BC472" s="1" t="s">
        <v>224</v>
      </c>
      <c r="BE472" s="1">
        <v>198308</v>
      </c>
      <c r="BF472" s="1">
        <v>12401</v>
      </c>
      <c r="BG472" s="1">
        <v>16128.83</v>
      </c>
      <c r="BH472" s="1" t="s">
        <v>224</v>
      </c>
      <c r="BK472" s="1">
        <v>198310</v>
      </c>
      <c r="BL472" s="1">
        <v>16600</v>
      </c>
      <c r="BM472" s="1">
        <v>7.25</v>
      </c>
      <c r="BN472" s="1" t="s">
        <v>8</v>
      </c>
      <c r="BP472" s="1">
        <v>198308</v>
      </c>
      <c r="BQ472" s="1">
        <v>19400</v>
      </c>
      <c r="BR472" s="1">
        <v>2.91</v>
      </c>
      <c r="BS472" s="1" t="s">
        <v>8</v>
      </c>
      <c r="BV472" s="1" t="s">
        <v>937</v>
      </c>
      <c r="BW472" s="1">
        <v>1306</v>
      </c>
    </row>
    <row r="473" spans="1:76">
      <c r="A473" s="1">
        <v>20131011</v>
      </c>
      <c r="B473" s="1">
        <v>358571264</v>
      </c>
      <c r="V473" s="1">
        <v>198308</v>
      </c>
      <c r="W473" s="1">
        <v>18200</v>
      </c>
      <c r="X473" s="1">
        <v>97.88</v>
      </c>
      <c r="Y473" s="1" t="s">
        <v>9</v>
      </c>
      <c r="AA473" s="1">
        <v>198308</v>
      </c>
      <c r="AB473" s="1">
        <v>18201</v>
      </c>
      <c r="AC473" s="1">
        <v>-1.36</v>
      </c>
      <c r="AD473" s="1" t="s">
        <v>8</v>
      </c>
      <c r="AF473" s="1">
        <v>198308</v>
      </c>
      <c r="AG473" s="1">
        <v>18000</v>
      </c>
      <c r="AH473" s="1">
        <v>59.5</v>
      </c>
      <c r="AI473" s="1" t="s">
        <v>9</v>
      </c>
      <c r="AK473" s="1">
        <v>198308</v>
      </c>
      <c r="AL473" s="1">
        <v>18100</v>
      </c>
      <c r="AM473" s="1">
        <v>-1.41</v>
      </c>
      <c r="AN473" s="1" t="s">
        <v>8</v>
      </c>
      <c r="AP473" s="1">
        <v>198307</v>
      </c>
      <c r="AQ473" s="1">
        <v>12300</v>
      </c>
      <c r="AR473" s="1">
        <v>19.61</v>
      </c>
      <c r="AS473" s="1" t="s">
        <v>8</v>
      </c>
      <c r="AU473" s="1">
        <v>198307</v>
      </c>
      <c r="AV473" s="1">
        <v>12500</v>
      </c>
      <c r="AW473" s="1">
        <v>26.6</v>
      </c>
      <c r="AX473" s="1" t="s">
        <v>8</v>
      </c>
      <c r="AZ473" s="1">
        <v>198307</v>
      </c>
      <c r="BA473" s="1">
        <v>12201</v>
      </c>
      <c r="BB473" s="1">
        <v>5580.64</v>
      </c>
      <c r="BC473" s="1" t="s">
        <v>224</v>
      </c>
      <c r="BE473" s="1">
        <v>198307</v>
      </c>
      <c r="BF473" s="1">
        <v>12401</v>
      </c>
      <c r="BG473" s="1">
        <v>15935.76</v>
      </c>
      <c r="BH473" s="1" t="s">
        <v>224</v>
      </c>
      <c r="BK473" s="1">
        <v>198309</v>
      </c>
      <c r="BL473" s="1">
        <v>16600</v>
      </c>
      <c r="BM473" s="1">
        <v>7.25</v>
      </c>
      <c r="BN473" s="1" t="s">
        <v>8</v>
      </c>
      <c r="BP473" s="1">
        <v>198307</v>
      </c>
      <c r="BQ473" s="1">
        <v>19400</v>
      </c>
      <c r="BR473" s="1">
        <v>2.88</v>
      </c>
      <c r="BS473" s="1" t="s">
        <v>8</v>
      </c>
      <c r="BV473" s="1" t="s">
        <v>938</v>
      </c>
      <c r="BW473" s="1">
        <v>1116</v>
      </c>
    </row>
    <row r="474" spans="1:76">
      <c r="A474" s="1">
        <v>20131004</v>
      </c>
      <c r="B474" s="1">
        <v>428899600</v>
      </c>
      <c r="V474" s="1">
        <v>198307</v>
      </c>
      <c r="W474" s="1">
        <v>18200</v>
      </c>
      <c r="X474" s="1">
        <v>97.62</v>
      </c>
      <c r="Y474" s="1" t="s">
        <v>9</v>
      </c>
      <c r="AA474" s="1">
        <v>198307</v>
      </c>
      <c r="AB474" s="1">
        <v>18201</v>
      </c>
      <c r="AC474" s="1">
        <v>-1.2</v>
      </c>
      <c r="AD474" s="1" t="s">
        <v>8</v>
      </c>
      <c r="AF474" s="1">
        <v>198307</v>
      </c>
      <c r="AG474" s="1">
        <v>18000</v>
      </c>
      <c r="AH474" s="1">
        <v>59.53</v>
      </c>
      <c r="AI474" s="1" t="s">
        <v>9</v>
      </c>
      <c r="AK474" s="1">
        <v>198307</v>
      </c>
      <c r="AL474" s="1">
        <v>18100</v>
      </c>
      <c r="AM474" s="1">
        <v>1.62</v>
      </c>
      <c r="AN474" s="1" t="s">
        <v>8</v>
      </c>
      <c r="AP474" s="1">
        <v>198306</v>
      </c>
      <c r="AQ474" s="1">
        <v>12300</v>
      </c>
      <c r="AR474" s="1">
        <v>20.62</v>
      </c>
      <c r="AS474" s="1" t="s">
        <v>8</v>
      </c>
      <c r="AU474" s="1">
        <v>198306</v>
      </c>
      <c r="AV474" s="1">
        <v>12500</v>
      </c>
      <c r="AW474" s="1">
        <v>26.96</v>
      </c>
      <c r="AX474" s="1" t="s">
        <v>8</v>
      </c>
      <c r="AZ474" s="1">
        <v>198306</v>
      </c>
      <c r="BA474" s="1">
        <v>12201</v>
      </c>
      <c r="BB474" s="1">
        <v>5384.89</v>
      </c>
      <c r="BC474" s="1" t="s">
        <v>224</v>
      </c>
      <c r="BE474" s="1">
        <v>198306</v>
      </c>
      <c r="BF474" s="1">
        <v>12401</v>
      </c>
      <c r="BG474" s="1">
        <v>15493.92</v>
      </c>
      <c r="BH474" s="1" t="s">
        <v>224</v>
      </c>
      <c r="BK474" s="1">
        <v>198308</v>
      </c>
      <c r="BL474" s="1">
        <v>16600</v>
      </c>
      <c r="BM474" s="1">
        <v>7.25</v>
      </c>
      <c r="BN474" s="1" t="s">
        <v>8</v>
      </c>
      <c r="BP474" s="1">
        <v>198306</v>
      </c>
      <c r="BQ474" s="1">
        <v>19400</v>
      </c>
      <c r="BR474" s="1">
        <v>2.5099999999999998</v>
      </c>
      <c r="BS474" s="1" t="s">
        <v>8</v>
      </c>
      <c r="BV474" s="1" t="s">
        <v>939</v>
      </c>
      <c r="BW474" s="1">
        <v>1177</v>
      </c>
    </row>
    <row r="475" spans="1:76">
      <c r="A475" s="1">
        <v>20130927</v>
      </c>
      <c r="B475" s="1">
        <v>396979241</v>
      </c>
      <c r="V475" s="1">
        <v>198306</v>
      </c>
      <c r="W475" s="1">
        <v>18200</v>
      </c>
      <c r="X475" s="1">
        <v>97.66</v>
      </c>
      <c r="Y475" s="1" t="s">
        <v>9</v>
      </c>
      <c r="AA475" s="1">
        <v>198306</v>
      </c>
      <c r="AB475" s="1">
        <v>18201</v>
      </c>
      <c r="AC475" s="1">
        <v>-1.55</v>
      </c>
      <c r="AD475" s="1" t="s">
        <v>8</v>
      </c>
      <c r="AF475" s="1">
        <v>198306</v>
      </c>
      <c r="AG475" s="1">
        <v>18000</v>
      </c>
      <c r="AH475" s="1">
        <v>60.2</v>
      </c>
      <c r="AI475" s="1" t="s">
        <v>9</v>
      </c>
      <c r="AK475" s="1">
        <v>198306</v>
      </c>
      <c r="AL475" s="1">
        <v>18100</v>
      </c>
      <c r="AM475" s="1">
        <v>2.71</v>
      </c>
      <c r="AN475" s="1" t="s">
        <v>8</v>
      </c>
      <c r="AP475" s="1">
        <v>198305</v>
      </c>
      <c r="AQ475" s="1">
        <v>12300</v>
      </c>
      <c r="AR475" s="1">
        <v>21.33</v>
      </c>
      <c r="AS475" s="1" t="s">
        <v>8</v>
      </c>
      <c r="AU475" s="1">
        <v>198305</v>
      </c>
      <c r="AV475" s="1">
        <v>12500</v>
      </c>
      <c r="AW475" s="1">
        <v>27.83</v>
      </c>
      <c r="AX475" s="1" t="s">
        <v>8</v>
      </c>
      <c r="AZ475" s="1">
        <v>198305</v>
      </c>
      <c r="BA475" s="1">
        <v>12201</v>
      </c>
      <c r="BB475" s="1">
        <v>5284.94</v>
      </c>
      <c r="BC475" s="1" t="s">
        <v>224</v>
      </c>
      <c r="BE475" s="1">
        <v>198305</v>
      </c>
      <c r="BF475" s="1">
        <v>12401</v>
      </c>
      <c r="BG475" s="1">
        <v>15142.75</v>
      </c>
      <c r="BH475" s="1" t="s">
        <v>224</v>
      </c>
      <c r="BK475" s="1">
        <v>198307</v>
      </c>
      <c r="BL475" s="1">
        <v>16600</v>
      </c>
      <c r="BM475" s="1">
        <v>7.25</v>
      </c>
      <c r="BN475" s="1" t="s">
        <v>8</v>
      </c>
      <c r="BP475" s="1">
        <v>198305</v>
      </c>
      <c r="BQ475" s="1">
        <v>19400</v>
      </c>
      <c r="BR475" s="1">
        <v>2.42</v>
      </c>
      <c r="BS475" s="1" t="s">
        <v>8</v>
      </c>
      <c r="BV475" s="1" t="s">
        <v>940</v>
      </c>
      <c r="BW475" s="1">
        <v>1187</v>
      </c>
    </row>
    <row r="476" spans="1:76">
      <c r="A476" s="1">
        <v>20130918</v>
      </c>
      <c r="B476" s="1">
        <v>218682360</v>
      </c>
      <c r="V476" s="1">
        <v>198305</v>
      </c>
      <c r="W476" s="1">
        <v>18200</v>
      </c>
      <c r="X476" s="1">
        <v>97.42</v>
      </c>
      <c r="Y476" s="1" t="s">
        <v>9</v>
      </c>
      <c r="AA476" s="1">
        <v>198305</v>
      </c>
      <c r="AB476" s="1">
        <v>18201</v>
      </c>
      <c r="AC476" s="1">
        <v>-2.08</v>
      </c>
      <c r="AD476" s="1" t="s">
        <v>8</v>
      </c>
      <c r="AF476" s="1">
        <v>198305</v>
      </c>
      <c r="AG476" s="1">
        <v>18000</v>
      </c>
      <c r="AH476" s="1">
        <v>59.76</v>
      </c>
      <c r="AI476" s="1" t="s">
        <v>9</v>
      </c>
      <c r="AK476" s="1">
        <v>198305</v>
      </c>
      <c r="AL476" s="1">
        <v>18100</v>
      </c>
      <c r="AM476" s="1">
        <v>2.17</v>
      </c>
      <c r="AN476" s="1" t="s">
        <v>8</v>
      </c>
      <c r="AP476" s="1">
        <v>198304</v>
      </c>
      <c r="AQ476" s="1">
        <v>12300</v>
      </c>
      <c r="AR476" s="1">
        <v>19.600000000000001</v>
      </c>
      <c r="AS476" s="1" t="s">
        <v>8</v>
      </c>
      <c r="AU476" s="1">
        <v>198304</v>
      </c>
      <c r="AV476" s="1">
        <v>12500</v>
      </c>
      <c r="AW476" s="1">
        <v>27.16</v>
      </c>
      <c r="AX476" s="1" t="s">
        <v>8</v>
      </c>
      <c r="AZ476" s="1">
        <v>198304</v>
      </c>
      <c r="BA476" s="1">
        <v>12201</v>
      </c>
      <c r="BB476" s="1">
        <v>5185.76</v>
      </c>
      <c r="BC476" s="1" t="s">
        <v>224</v>
      </c>
      <c r="BE476" s="1">
        <v>198304</v>
      </c>
      <c r="BF476" s="1">
        <v>12401</v>
      </c>
      <c r="BG476" s="1">
        <v>14865.54</v>
      </c>
      <c r="BH476" s="1" t="s">
        <v>224</v>
      </c>
      <c r="BK476" s="1">
        <v>198306</v>
      </c>
      <c r="BL476" s="1">
        <v>16600</v>
      </c>
      <c r="BM476" s="1">
        <v>7.25</v>
      </c>
      <c r="BN476" s="1" t="s">
        <v>8</v>
      </c>
      <c r="BP476" s="1">
        <v>198304</v>
      </c>
      <c r="BQ476" s="1">
        <v>19400</v>
      </c>
      <c r="BR476" s="1">
        <v>2.61</v>
      </c>
      <c r="BS476" s="1" t="s">
        <v>8</v>
      </c>
      <c r="BV476" s="1" t="s">
        <v>941</v>
      </c>
      <c r="BW476" s="1">
        <v>1213</v>
      </c>
    </row>
    <row r="477" spans="1:76">
      <c r="A477" s="1">
        <v>20130914</v>
      </c>
      <c r="B477" s="1">
        <v>457515969</v>
      </c>
      <c r="V477" s="1">
        <v>198304</v>
      </c>
      <c r="W477" s="1">
        <v>18200</v>
      </c>
      <c r="X477" s="1">
        <v>97.55</v>
      </c>
      <c r="Y477" s="1" t="s">
        <v>9</v>
      </c>
      <c r="AA477" s="1">
        <v>198304</v>
      </c>
      <c r="AB477" s="1">
        <v>18201</v>
      </c>
      <c r="AC477" s="1">
        <v>-1.56</v>
      </c>
      <c r="AD477" s="1" t="s">
        <v>8</v>
      </c>
      <c r="AF477" s="1">
        <v>198304</v>
      </c>
      <c r="AG477" s="1">
        <v>18000</v>
      </c>
      <c r="AH477" s="1">
        <v>60.17</v>
      </c>
      <c r="AI477" s="1" t="s">
        <v>9</v>
      </c>
      <c r="AK477" s="1">
        <v>198304</v>
      </c>
      <c r="AL477" s="1">
        <v>18100</v>
      </c>
      <c r="AM477" s="1">
        <v>3.49</v>
      </c>
      <c r="AN477" s="1" t="s">
        <v>8</v>
      </c>
      <c r="AP477" s="1">
        <v>198303</v>
      </c>
      <c r="AQ477" s="1">
        <v>12300</v>
      </c>
      <c r="AR477" s="1">
        <v>19.57</v>
      </c>
      <c r="AS477" s="1" t="s">
        <v>8</v>
      </c>
      <c r="AU477" s="1">
        <v>198303</v>
      </c>
      <c r="AV477" s="1">
        <v>12500</v>
      </c>
      <c r="AW477" s="1">
        <v>27.18</v>
      </c>
      <c r="AX477" s="1" t="s">
        <v>8</v>
      </c>
      <c r="AZ477" s="1">
        <v>198303</v>
      </c>
      <c r="BA477" s="1">
        <v>12201</v>
      </c>
      <c r="BB477" s="1">
        <v>5194.58</v>
      </c>
      <c r="BC477" s="1" t="s">
        <v>224</v>
      </c>
      <c r="BE477" s="1">
        <v>198303</v>
      </c>
      <c r="BF477" s="1">
        <v>12401</v>
      </c>
      <c r="BG477" s="1">
        <v>14706.12</v>
      </c>
      <c r="BH477" s="1" t="s">
        <v>224</v>
      </c>
      <c r="BK477" s="1">
        <v>198305</v>
      </c>
      <c r="BL477" s="1">
        <v>16600</v>
      </c>
      <c r="BM477" s="1">
        <v>7.25</v>
      </c>
      <c r="BN477" s="1" t="s">
        <v>8</v>
      </c>
      <c r="BP477" s="1">
        <v>198303</v>
      </c>
      <c r="BQ477" s="1">
        <v>19400</v>
      </c>
      <c r="BR477" s="1">
        <v>2.91</v>
      </c>
      <c r="BS477" s="1" t="s">
        <v>8</v>
      </c>
      <c r="BV477" s="1" t="s">
        <v>942</v>
      </c>
      <c r="BW477" s="1">
        <v>921</v>
      </c>
    </row>
    <row r="478" spans="1:76">
      <c r="A478" s="1">
        <v>20130906</v>
      </c>
      <c r="B478" s="1">
        <v>418938573</v>
      </c>
      <c r="V478" s="1">
        <v>198303</v>
      </c>
      <c r="W478" s="1">
        <v>18200</v>
      </c>
      <c r="X478" s="1">
        <v>97.39</v>
      </c>
      <c r="Y478" s="1" t="s">
        <v>9</v>
      </c>
      <c r="AA478" s="1">
        <v>198303</v>
      </c>
      <c r="AB478" s="1">
        <v>18201</v>
      </c>
      <c r="AC478" s="1">
        <v>-1.54</v>
      </c>
      <c r="AD478" s="1" t="s">
        <v>8</v>
      </c>
      <c r="AF478" s="1">
        <v>198303</v>
      </c>
      <c r="AG478" s="1">
        <v>18000</v>
      </c>
      <c r="AH478" s="1">
        <v>59.91</v>
      </c>
      <c r="AI478" s="1" t="s">
        <v>9</v>
      </c>
      <c r="AK478" s="1">
        <v>198303</v>
      </c>
      <c r="AL478" s="1">
        <v>18100</v>
      </c>
      <c r="AM478" s="1">
        <v>3.31</v>
      </c>
      <c r="AN478" s="1" t="s">
        <v>8</v>
      </c>
      <c r="AP478" s="1">
        <v>198302</v>
      </c>
      <c r="AQ478" s="1">
        <v>12300</v>
      </c>
      <c r="AR478" s="1">
        <v>17.760000000000002</v>
      </c>
      <c r="AS478" s="1" t="s">
        <v>8</v>
      </c>
      <c r="AU478" s="1">
        <v>198302</v>
      </c>
      <c r="AV478" s="1">
        <v>12500</v>
      </c>
      <c r="AW478" s="1">
        <v>24.62</v>
      </c>
      <c r="AX478" s="1" t="s">
        <v>8</v>
      </c>
      <c r="AZ478" s="1">
        <v>198302</v>
      </c>
      <c r="BA478" s="1">
        <v>12201</v>
      </c>
      <c r="BB478" s="1">
        <v>5447.81</v>
      </c>
      <c r="BC478" s="1" t="s">
        <v>224</v>
      </c>
      <c r="BE478" s="1">
        <v>198302</v>
      </c>
      <c r="BF478" s="1">
        <v>12401</v>
      </c>
      <c r="BG478" s="1">
        <v>14554.11</v>
      </c>
      <c r="BH478" s="1" t="s">
        <v>224</v>
      </c>
      <c r="BK478" s="1">
        <v>198304</v>
      </c>
      <c r="BL478" s="1">
        <v>16600</v>
      </c>
      <c r="BM478" s="1">
        <v>7.25</v>
      </c>
      <c r="BN478" s="1" t="s">
        <v>8</v>
      </c>
      <c r="BP478" s="1">
        <v>198302</v>
      </c>
      <c r="BQ478" s="1">
        <v>19400</v>
      </c>
      <c r="BR478" s="1">
        <v>3.45</v>
      </c>
      <c r="BS478" s="1" t="s">
        <v>8</v>
      </c>
      <c r="BV478" s="1" t="s">
        <v>943</v>
      </c>
      <c r="BW478" s="1">
        <v>1031</v>
      </c>
    </row>
    <row r="479" spans="1:76">
      <c r="A479" s="1">
        <v>20130830</v>
      </c>
      <c r="B479" s="1">
        <v>352844257</v>
      </c>
      <c r="V479" s="1">
        <v>198302</v>
      </c>
      <c r="W479" s="1">
        <v>18200</v>
      </c>
      <c r="X479" s="1">
        <v>97.91</v>
      </c>
      <c r="Y479" s="1" t="s">
        <v>9</v>
      </c>
      <c r="AA479" s="1">
        <v>198302</v>
      </c>
      <c r="AB479" s="1">
        <v>18201</v>
      </c>
      <c r="AC479" s="1">
        <v>-0.95</v>
      </c>
      <c r="AD479" s="1" t="s">
        <v>8</v>
      </c>
      <c r="AF479" s="1">
        <v>198302</v>
      </c>
      <c r="AG479" s="1">
        <v>18000</v>
      </c>
      <c r="AH479" s="1">
        <v>59.66</v>
      </c>
      <c r="AI479" s="1" t="s">
        <v>9</v>
      </c>
      <c r="AK479" s="1">
        <v>198302</v>
      </c>
      <c r="AL479" s="1">
        <v>18100</v>
      </c>
      <c r="AM479" s="1">
        <v>3.15</v>
      </c>
      <c r="AN479" s="1" t="s">
        <v>8</v>
      </c>
      <c r="AP479" s="1">
        <v>198301</v>
      </c>
      <c r="AQ479" s="1">
        <v>12300</v>
      </c>
      <c r="AR479" s="1">
        <v>6.87</v>
      </c>
      <c r="AS479" s="1" t="s">
        <v>8</v>
      </c>
      <c r="AU479" s="1">
        <v>198301</v>
      </c>
      <c r="AV479" s="1">
        <v>12500</v>
      </c>
      <c r="AW479" s="1">
        <v>21.08</v>
      </c>
      <c r="AX479" s="1" t="s">
        <v>8</v>
      </c>
      <c r="AZ479" s="1">
        <v>198301</v>
      </c>
      <c r="BA479" s="1">
        <v>12201</v>
      </c>
      <c r="BB479" s="1">
        <v>5017.01</v>
      </c>
      <c r="BC479" s="1" t="s">
        <v>224</v>
      </c>
      <c r="BE479" s="1">
        <v>198301</v>
      </c>
      <c r="BF479" s="1">
        <v>12401</v>
      </c>
      <c r="BG479" s="1">
        <v>13941.61</v>
      </c>
      <c r="BH479" s="1" t="s">
        <v>224</v>
      </c>
      <c r="BK479" s="1">
        <v>198303</v>
      </c>
      <c r="BL479" s="1">
        <v>16600</v>
      </c>
      <c r="BM479" s="1">
        <v>7.25</v>
      </c>
      <c r="BN479" s="1" t="s">
        <v>8</v>
      </c>
      <c r="BP479" s="1">
        <v>198301</v>
      </c>
      <c r="BQ479" s="1">
        <v>19400</v>
      </c>
      <c r="BR479" s="1">
        <v>2.73</v>
      </c>
      <c r="BS479" s="1" t="s">
        <v>8</v>
      </c>
      <c r="BV479" s="1" t="s">
        <v>944</v>
      </c>
      <c r="BW479" s="1">
        <v>1025</v>
      </c>
    </row>
    <row r="480" spans="1:76">
      <c r="A480" s="1">
        <v>20130823</v>
      </c>
      <c r="B480" s="1">
        <v>324881740</v>
      </c>
      <c r="V480" s="1">
        <v>198301</v>
      </c>
      <c r="W480" s="1">
        <v>18200</v>
      </c>
      <c r="X480" s="1">
        <v>97.95</v>
      </c>
      <c r="Y480" s="1" t="s">
        <v>9</v>
      </c>
      <c r="AA480" s="1">
        <v>198301</v>
      </c>
      <c r="AB480" s="1">
        <v>18201</v>
      </c>
      <c r="AC480" s="1">
        <v>-0.89</v>
      </c>
      <c r="AD480" s="1" t="s">
        <v>8</v>
      </c>
      <c r="AF480" s="1">
        <v>198301</v>
      </c>
      <c r="AG480" s="1">
        <v>18000</v>
      </c>
      <c r="AH480" s="1">
        <v>59.07</v>
      </c>
      <c r="AI480" s="1" t="s">
        <v>9</v>
      </c>
      <c r="AK480" s="1">
        <v>198301</v>
      </c>
      <c r="AL480" s="1">
        <v>18100</v>
      </c>
      <c r="AM480" s="1">
        <v>1.81</v>
      </c>
      <c r="AN480" s="1" t="s">
        <v>8</v>
      </c>
      <c r="AP480" s="1">
        <v>198212</v>
      </c>
      <c r="AQ480" s="1">
        <v>12300</v>
      </c>
      <c r="AR480" s="1">
        <v>14.61</v>
      </c>
      <c r="AS480" s="1" t="s">
        <v>8</v>
      </c>
      <c r="AU480" s="1">
        <v>198212</v>
      </c>
      <c r="AV480" s="1">
        <v>12500</v>
      </c>
      <c r="AW480" s="1">
        <v>24.95</v>
      </c>
      <c r="AX480" s="1" t="s">
        <v>8</v>
      </c>
      <c r="AZ480" s="1">
        <v>198212</v>
      </c>
      <c r="BA480" s="1">
        <v>12201</v>
      </c>
      <c r="BB480" s="1">
        <v>4828.37</v>
      </c>
      <c r="BC480" s="1" t="s">
        <v>224</v>
      </c>
      <c r="BE480" s="1">
        <v>198212</v>
      </c>
      <c r="BF480" s="1">
        <v>12401</v>
      </c>
      <c r="BG480" s="1">
        <v>13548.63</v>
      </c>
      <c r="BH480" s="1" t="s">
        <v>224</v>
      </c>
      <c r="BK480" s="1">
        <v>198302</v>
      </c>
      <c r="BL480" s="1">
        <v>16600</v>
      </c>
      <c r="BM480" s="1">
        <v>7.75</v>
      </c>
      <c r="BN480" s="1" t="s">
        <v>8</v>
      </c>
      <c r="BP480" s="1">
        <v>198212</v>
      </c>
      <c r="BQ480" s="1">
        <v>19400</v>
      </c>
      <c r="BR480" s="1">
        <v>2.79</v>
      </c>
      <c r="BS480" s="1" t="s">
        <v>8</v>
      </c>
      <c r="BV480" s="1" t="s">
        <v>945</v>
      </c>
      <c r="BW480" s="1">
        <v>1343</v>
      </c>
    </row>
    <row r="481" spans="1:75">
      <c r="A481" s="1">
        <v>20130816</v>
      </c>
      <c r="B481" s="1">
        <v>383983479</v>
      </c>
      <c r="V481" s="1">
        <v>198212</v>
      </c>
      <c r="W481" s="1">
        <v>18200</v>
      </c>
      <c r="X481" s="1">
        <v>98.42</v>
      </c>
      <c r="Y481" s="1" t="s">
        <v>9</v>
      </c>
      <c r="AA481" s="1">
        <v>198212</v>
      </c>
      <c r="AB481" s="1">
        <v>18201</v>
      </c>
      <c r="AC481" s="1">
        <v>-0.79</v>
      </c>
      <c r="AD481" s="1" t="s">
        <v>8</v>
      </c>
      <c r="AF481" s="1">
        <v>198212</v>
      </c>
      <c r="AG481" s="1">
        <v>18000</v>
      </c>
      <c r="AH481" s="1">
        <v>59.05</v>
      </c>
      <c r="AI481" s="1" t="s">
        <v>9</v>
      </c>
      <c r="AK481" s="1">
        <v>198212</v>
      </c>
      <c r="AL481" s="1">
        <v>18100</v>
      </c>
      <c r="AM481" s="1">
        <v>2.4300000000000002</v>
      </c>
      <c r="AN481" s="1" t="s">
        <v>8</v>
      </c>
      <c r="AP481" s="1">
        <v>198211</v>
      </c>
      <c r="AQ481" s="1">
        <v>12300</v>
      </c>
      <c r="AR481" s="1">
        <v>17.32</v>
      </c>
      <c r="AS481" s="1" t="s">
        <v>8</v>
      </c>
      <c r="AU481" s="1">
        <v>198211</v>
      </c>
      <c r="AV481" s="1">
        <v>12500</v>
      </c>
      <c r="AW481" s="1">
        <v>26.72</v>
      </c>
      <c r="AX481" s="1" t="s">
        <v>8</v>
      </c>
      <c r="AZ481" s="1">
        <v>198211</v>
      </c>
      <c r="BA481" s="1">
        <v>12201</v>
      </c>
      <c r="BB481" s="1">
        <v>4772.22</v>
      </c>
      <c r="BC481" s="1" t="s">
        <v>224</v>
      </c>
      <c r="BE481" s="1">
        <v>198211</v>
      </c>
      <c r="BF481" s="1">
        <v>12401</v>
      </c>
      <c r="BG481" s="1">
        <v>13364.6</v>
      </c>
      <c r="BH481" s="1" t="s">
        <v>224</v>
      </c>
      <c r="BK481" s="1">
        <v>198301</v>
      </c>
      <c r="BL481" s="1">
        <v>16600</v>
      </c>
      <c r="BM481" s="1">
        <v>7.75</v>
      </c>
      <c r="BN481" s="1" t="s">
        <v>8</v>
      </c>
      <c r="BP481" s="1">
        <v>198211</v>
      </c>
      <c r="BQ481" s="1">
        <v>19400</v>
      </c>
      <c r="BR481" s="1">
        <v>2.71</v>
      </c>
      <c r="BS481" s="1" t="s">
        <v>8</v>
      </c>
      <c r="BV481" s="1" t="s">
        <v>946</v>
      </c>
      <c r="BW481" s="1">
        <v>966</v>
      </c>
    </row>
    <row r="482" spans="1:75">
      <c r="A482" s="1">
        <v>20130809</v>
      </c>
      <c r="B482" s="1">
        <v>396487625</v>
      </c>
      <c r="V482" s="1">
        <v>198211</v>
      </c>
      <c r="W482" s="1">
        <v>18200</v>
      </c>
      <c r="X482" s="1">
        <v>98.78</v>
      </c>
      <c r="Y482" s="1" t="s">
        <v>9</v>
      </c>
      <c r="AA482" s="1">
        <v>198211</v>
      </c>
      <c r="AB482" s="1">
        <v>18201</v>
      </c>
      <c r="AC482" s="1">
        <v>-0.39</v>
      </c>
      <c r="AD482" s="1" t="s">
        <v>8</v>
      </c>
      <c r="AF482" s="1">
        <v>198211</v>
      </c>
      <c r="AG482" s="1">
        <v>18000</v>
      </c>
      <c r="AH482" s="1">
        <v>58.83</v>
      </c>
      <c r="AI482" s="1" t="s">
        <v>9</v>
      </c>
      <c r="AK482" s="1">
        <v>198211</v>
      </c>
      <c r="AL482" s="1">
        <v>18100</v>
      </c>
      <c r="AM482" s="1">
        <v>1.91</v>
      </c>
      <c r="AN482" s="1" t="s">
        <v>8</v>
      </c>
      <c r="AP482" s="1">
        <v>198210</v>
      </c>
      <c r="AQ482" s="1">
        <v>12300</v>
      </c>
      <c r="AR482" s="1">
        <v>19.38</v>
      </c>
      <c r="AS482" s="1" t="s">
        <v>8</v>
      </c>
      <c r="AU482" s="1">
        <v>198210</v>
      </c>
      <c r="AV482" s="1">
        <v>12500</v>
      </c>
      <c r="AW482" s="1">
        <v>27.3</v>
      </c>
      <c r="AX482" s="1" t="s">
        <v>8</v>
      </c>
      <c r="AZ482" s="1">
        <v>198210</v>
      </c>
      <c r="BA482" s="1">
        <v>12201</v>
      </c>
      <c r="BB482" s="1">
        <v>4752.46</v>
      </c>
      <c r="BC482" s="1" t="s">
        <v>224</v>
      </c>
      <c r="BE482" s="1">
        <v>198210</v>
      </c>
      <c r="BF482" s="1">
        <v>12401</v>
      </c>
      <c r="BG482" s="1">
        <v>13166.15</v>
      </c>
      <c r="BH482" s="1" t="s">
        <v>224</v>
      </c>
      <c r="BK482" s="1">
        <v>198212</v>
      </c>
      <c r="BL482" s="1">
        <v>16600</v>
      </c>
      <c r="BM482" s="1">
        <v>7.75</v>
      </c>
      <c r="BN482" s="1" t="s">
        <v>8</v>
      </c>
      <c r="BP482" s="1">
        <v>198210</v>
      </c>
      <c r="BQ482" s="1">
        <v>19400</v>
      </c>
      <c r="BR482" s="1">
        <v>2.77</v>
      </c>
      <c r="BS482" s="1" t="s">
        <v>8</v>
      </c>
      <c r="BV482" s="1" t="s">
        <v>947</v>
      </c>
      <c r="BW482" s="1">
        <v>902</v>
      </c>
    </row>
    <row r="483" spans="1:75">
      <c r="A483" s="1">
        <v>20130802</v>
      </c>
      <c r="B483" s="1">
        <v>383798399</v>
      </c>
      <c r="V483" s="1">
        <v>198210</v>
      </c>
      <c r="W483" s="1">
        <v>18200</v>
      </c>
      <c r="X483" s="1">
        <v>98.54</v>
      </c>
      <c r="Y483" s="1" t="s">
        <v>9</v>
      </c>
      <c r="AA483" s="1">
        <v>198210</v>
      </c>
      <c r="AB483" s="1">
        <v>18201</v>
      </c>
      <c r="AC483" s="1">
        <v>-0.87</v>
      </c>
      <c r="AD483" s="1" t="s">
        <v>8</v>
      </c>
      <c r="AF483" s="1">
        <v>198210</v>
      </c>
      <c r="AG483" s="1">
        <v>18000</v>
      </c>
      <c r="AH483" s="1">
        <v>59.31</v>
      </c>
      <c r="AI483" s="1" t="s">
        <v>9</v>
      </c>
      <c r="AK483" s="1">
        <v>198210</v>
      </c>
      <c r="AL483" s="1">
        <v>18100</v>
      </c>
      <c r="AM483" s="1">
        <v>2.0499999999999998</v>
      </c>
      <c r="AN483" s="1" t="s">
        <v>8</v>
      </c>
      <c r="AP483" s="1">
        <v>198209</v>
      </c>
      <c r="AQ483" s="1">
        <v>12300</v>
      </c>
      <c r="AR483" s="1">
        <v>20.77</v>
      </c>
      <c r="AS483" s="1" t="s">
        <v>8</v>
      </c>
      <c r="AU483" s="1">
        <v>198209</v>
      </c>
      <c r="AV483" s="1">
        <v>12500</v>
      </c>
      <c r="AW483" s="1">
        <v>27.73</v>
      </c>
      <c r="AX483" s="1" t="s">
        <v>8</v>
      </c>
      <c r="AZ483" s="1">
        <v>198209</v>
      </c>
      <c r="BA483" s="1">
        <v>12201</v>
      </c>
      <c r="BB483" s="1">
        <v>4682.04</v>
      </c>
      <c r="BC483" s="1" t="s">
        <v>224</v>
      </c>
      <c r="BE483" s="1">
        <v>198209</v>
      </c>
      <c r="BF483" s="1">
        <v>12401</v>
      </c>
      <c r="BG483" s="1">
        <v>12950.53</v>
      </c>
      <c r="BH483" s="1" t="s">
        <v>224</v>
      </c>
      <c r="BK483" s="1">
        <v>198211</v>
      </c>
      <c r="BL483" s="1">
        <v>16600</v>
      </c>
      <c r="BM483" s="1">
        <v>8.5</v>
      </c>
      <c r="BN483" s="1" t="s">
        <v>8</v>
      </c>
      <c r="BP483" s="1">
        <v>198209</v>
      </c>
      <c r="BQ483" s="1">
        <v>19400</v>
      </c>
      <c r="BR483" s="1">
        <v>2.68</v>
      </c>
      <c r="BS483" s="1" t="s">
        <v>8</v>
      </c>
      <c r="BV483" s="1" t="s">
        <v>948</v>
      </c>
      <c r="BW483" s="1">
        <v>1214</v>
      </c>
    </row>
    <row r="484" spans="1:75">
      <c r="A484" s="1">
        <v>20130726</v>
      </c>
      <c r="B484" s="1">
        <v>424237626</v>
      </c>
      <c r="V484" s="1">
        <v>198209</v>
      </c>
      <c r="W484" s="1">
        <v>18200</v>
      </c>
      <c r="X484" s="1">
        <v>98.91</v>
      </c>
      <c r="Y484" s="1" t="s">
        <v>9</v>
      </c>
      <c r="AA484" s="1">
        <v>198209</v>
      </c>
      <c r="AB484" s="1">
        <v>18201</v>
      </c>
      <c r="AC484" s="1">
        <v>-0.79</v>
      </c>
      <c r="AD484" s="1" t="s">
        <v>8</v>
      </c>
      <c r="AF484" s="1">
        <v>198209</v>
      </c>
      <c r="AG484" s="1">
        <v>18000</v>
      </c>
      <c r="AH484" s="1">
        <v>59.79</v>
      </c>
      <c r="AI484" s="1" t="s">
        <v>9</v>
      </c>
      <c r="AK484" s="1">
        <v>198209</v>
      </c>
      <c r="AL484" s="1">
        <v>18100</v>
      </c>
      <c r="AM484" s="1">
        <v>2.31</v>
      </c>
      <c r="AN484" s="1" t="s">
        <v>8</v>
      </c>
      <c r="AP484" s="1">
        <v>198208</v>
      </c>
      <c r="AQ484" s="1">
        <v>12300</v>
      </c>
      <c r="AR484" s="1">
        <v>18.82</v>
      </c>
      <c r="AS484" s="1" t="s">
        <v>8</v>
      </c>
      <c r="AU484" s="1">
        <v>198208</v>
      </c>
      <c r="AV484" s="1">
        <v>12500</v>
      </c>
      <c r="AW484" s="1">
        <v>26.65</v>
      </c>
      <c r="AX484" s="1" t="s">
        <v>8</v>
      </c>
      <c r="AZ484" s="1">
        <v>198208</v>
      </c>
      <c r="BA484" s="1">
        <v>12201</v>
      </c>
      <c r="BB484" s="1">
        <v>4663.6099999999997</v>
      </c>
      <c r="BC484" s="1" t="s">
        <v>224</v>
      </c>
      <c r="BE484" s="1">
        <v>198208</v>
      </c>
      <c r="BF484" s="1">
        <v>12401</v>
      </c>
      <c r="BG484" s="1">
        <v>12756.69</v>
      </c>
      <c r="BH484" s="1" t="s">
        <v>224</v>
      </c>
      <c r="BK484" s="1">
        <v>198210</v>
      </c>
      <c r="BL484" s="1">
        <v>16600</v>
      </c>
      <c r="BM484" s="1">
        <v>8.5</v>
      </c>
      <c r="BN484" s="1" t="s">
        <v>8</v>
      </c>
      <c r="BP484" s="1">
        <v>198208</v>
      </c>
      <c r="BQ484" s="1">
        <v>19400</v>
      </c>
      <c r="BR484" s="1">
        <v>2.65</v>
      </c>
      <c r="BS484" s="1" t="s">
        <v>8</v>
      </c>
      <c r="BV484" s="1" t="s">
        <v>949</v>
      </c>
      <c r="BW484" s="1">
        <v>1084</v>
      </c>
    </row>
    <row r="485" spans="1:75">
      <c r="A485" s="1">
        <v>20130719</v>
      </c>
      <c r="B485" s="1">
        <v>469146946</v>
      </c>
      <c r="V485" s="1">
        <v>198208</v>
      </c>
      <c r="W485" s="1">
        <v>18200</v>
      </c>
      <c r="X485" s="1">
        <v>99.23</v>
      </c>
      <c r="Y485" s="1" t="s">
        <v>9</v>
      </c>
      <c r="AA485" s="1">
        <v>198208</v>
      </c>
      <c r="AB485" s="1">
        <v>18201</v>
      </c>
      <c r="AC485" s="1">
        <v>-0.26</v>
      </c>
      <c r="AD485" s="1" t="s">
        <v>8</v>
      </c>
      <c r="AF485" s="1">
        <v>198208</v>
      </c>
      <c r="AG485" s="1">
        <v>18000</v>
      </c>
      <c r="AH485" s="1">
        <v>60.35</v>
      </c>
      <c r="AI485" s="1" t="s">
        <v>9</v>
      </c>
      <c r="AK485" s="1">
        <v>198208</v>
      </c>
      <c r="AL485" s="1">
        <v>18100</v>
      </c>
      <c r="AM485" s="1">
        <v>4.5</v>
      </c>
      <c r="AN485" s="1" t="s">
        <v>8</v>
      </c>
      <c r="AP485" s="1">
        <v>198207</v>
      </c>
      <c r="AQ485" s="1">
        <v>12300</v>
      </c>
      <c r="AR485" s="1">
        <v>16.43</v>
      </c>
      <c r="AS485" s="1" t="s">
        <v>8</v>
      </c>
      <c r="AU485" s="1">
        <v>198207</v>
      </c>
      <c r="AV485" s="1">
        <v>12500</v>
      </c>
      <c r="AW485" s="1">
        <v>24.8</v>
      </c>
      <c r="AX485" s="1" t="s">
        <v>8</v>
      </c>
      <c r="AZ485" s="1">
        <v>198207</v>
      </c>
      <c r="BA485" s="1">
        <v>12201</v>
      </c>
      <c r="BB485" s="1">
        <v>4618.4799999999996</v>
      </c>
      <c r="BC485" s="1" t="s">
        <v>224</v>
      </c>
      <c r="BE485" s="1">
        <v>198207</v>
      </c>
      <c r="BF485" s="1">
        <v>12401</v>
      </c>
      <c r="BG485" s="1">
        <v>12557.82</v>
      </c>
      <c r="BH485" s="1" t="s">
        <v>224</v>
      </c>
      <c r="BK485" s="1">
        <v>198209</v>
      </c>
      <c r="BL485" s="1">
        <v>16600</v>
      </c>
      <c r="BM485" s="1">
        <v>8.5</v>
      </c>
      <c r="BN485" s="1" t="s">
        <v>8</v>
      </c>
      <c r="BP485" s="1">
        <v>198207</v>
      </c>
      <c r="BQ485" s="1">
        <v>19400</v>
      </c>
      <c r="BR485" s="1">
        <v>2.21</v>
      </c>
      <c r="BS485" s="1" t="s">
        <v>8</v>
      </c>
      <c r="BV485" s="1" t="s">
        <v>950</v>
      </c>
      <c r="BW485" s="1">
        <v>1390</v>
      </c>
    </row>
    <row r="486" spans="1:75">
      <c r="A486" s="1">
        <v>20130712</v>
      </c>
      <c r="B486" s="1">
        <v>434623958</v>
      </c>
      <c r="V486" s="1">
        <v>198207</v>
      </c>
      <c r="W486" s="1">
        <v>18200</v>
      </c>
      <c r="X486" s="1">
        <v>98.81</v>
      </c>
      <c r="Y486" s="1" t="s">
        <v>9</v>
      </c>
      <c r="AA486" s="1">
        <v>198207</v>
      </c>
      <c r="AB486" s="1">
        <v>18201</v>
      </c>
      <c r="AC486" s="1">
        <v>7.0000000000000007E-2</v>
      </c>
      <c r="AD486" s="1" t="s">
        <v>8</v>
      </c>
      <c r="AF486" s="1">
        <v>198207</v>
      </c>
      <c r="AG486" s="1">
        <v>18000</v>
      </c>
      <c r="AH486" s="1">
        <v>58.58</v>
      </c>
      <c r="AI486" s="1" t="s">
        <v>9</v>
      </c>
      <c r="AK486" s="1">
        <v>198207</v>
      </c>
      <c r="AL486" s="1">
        <v>18100</v>
      </c>
      <c r="AM486" s="1">
        <v>2.4300000000000002</v>
      </c>
      <c r="AN486" s="1" t="s">
        <v>8</v>
      </c>
      <c r="AP486" s="1">
        <v>198206</v>
      </c>
      <c r="AQ486" s="1">
        <v>12300</v>
      </c>
      <c r="AR486" s="1">
        <v>13.69</v>
      </c>
      <c r="AS486" s="1" t="s">
        <v>8</v>
      </c>
      <c r="AU486" s="1">
        <v>198206</v>
      </c>
      <c r="AV486" s="1">
        <v>12500</v>
      </c>
      <c r="AW486" s="1">
        <v>22.89</v>
      </c>
      <c r="AX486" s="1" t="s">
        <v>8</v>
      </c>
      <c r="AZ486" s="1">
        <v>198206</v>
      </c>
      <c r="BA486" s="1">
        <v>12201</v>
      </c>
      <c r="BB486" s="1">
        <v>4451.3999999999996</v>
      </c>
      <c r="BC486" s="1" t="s">
        <v>224</v>
      </c>
      <c r="BE486" s="1">
        <v>198206</v>
      </c>
      <c r="BF486" s="1">
        <v>12401</v>
      </c>
      <c r="BG486" s="1">
        <v>12119.96</v>
      </c>
      <c r="BH486" s="1" t="s">
        <v>224</v>
      </c>
      <c r="BK486" s="1">
        <v>198208</v>
      </c>
      <c r="BL486" s="1">
        <v>16600</v>
      </c>
      <c r="BM486" s="1">
        <v>9.25</v>
      </c>
      <c r="BN486" s="1" t="s">
        <v>8</v>
      </c>
      <c r="BP486" s="1">
        <v>198206</v>
      </c>
      <c r="BQ486" s="1">
        <v>19400</v>
      </c>
      <c r="BR486" s="1">
        <v>1.95</v>
      </c>
      <c r="BS486" s="1" t="s">
        <v>8</v>
      </c>
      <c r="BV486" s="1" t="s">
        <v>951</v>
      </c>
      <c r="BW486" s="1">
        <v>1921</v>
      </c>
    </row>
    <row r="487" spans="1:75">
      <c r="A487" s="1">
        <v>20130705</v>
      </c>
      <c r="B487" s="1">
        <v>391400379</v>
      </c>
      <c r="V487" s="1">
        <v>198206</v>
      </c>
      <c r="W487" s="1">
        <v>18200</v>
      </c>
      <c r="X487" s="1">
        <v>99.2</v>
      </c>
      <c r="Y487" s="1" t="s">
        <v>9</v>
      </c>
      <c r="AA487" s="1">
        <v>198206</v>
      </c>
      <c r="AB487" s="1">
        <v>18201</v>
      </c>
      <c r="AC487" s="1">
        <v>0.2</v>
      </c>
      <c r="AD487" s="1" t="s">
        <v>8</v>
      </c>
      <c r="AF487" s="1">
        <v>198206</v>
      </c>
      <c r="AG487" s="1">
        <v>18000</v>
      </c>
      <c r="AH487" s="1">
        <v>58.61</v>
      </c>
      <c r="AI487" s="1" t="s">
        <v>9</v>
      </c>
      <c r="AK487" s="1">
        <v>198206</v>
      </c>
      <c r="AL487" s="1">
        <v>18100</v>
      </c>
      <c r="AM487" s="1">
        <v>2.88</v>
      </c>
      <c r="AN487" s="1" t="s">
        <v>8</v>
      </c>
      <c r="AP487" s="1">
        <v>198205</v>
      </c>
      <c r="AQ487" s="1">
        <v>12300</v>
      </c>
      <c r="AR487" s="1">
        <v>11.46</v>
      </c>
      <c r="AS487" s="1" t="s">
        <v>8</v>
      </c>
      <c r="AU487" s="1">
        <v>198205</v>
      </c>
      <c r="AV487" s="1">
        <v>12500</v>
      </c>
      <c r="AW487" s="1">
        <v>21.3</v>
      </c>
      <c r="AX487" s="1" t="s">
        <v>8</v>
      </c>
      <c r="AZ487" s="1">
        <v>198205</v>
      </c>
      <c r="BA487" s="1">
        <v>12201</v>
      </c>
      <c r="BB487" s="1">
        <v>4357.67</v>
      </c>
      <c r="BC487" s="1" t="s">
        <v>224</v>
      </c>
      <c r="BE487" s="1">
        <v>198205</v>
      </c>
      <c r="BF487" s="1">
        <v>12401</v>
      </c>
      <c r="BG487" s="1">
        <v>11857</v>
      </c>
      <c r="BH487" s="1" t="s">
        <v>224</v>
      </c>
      <c r="BK487" s="1">
        <v>198207</v>
      </c>
      <c r="BL487" s="1">
        <v>16600</v>
      </c>
      <c r="BM487" s="1">
        <v>9.25</v>
      </c>
      <c r="BN487" s="1" t="s">
        <v>8</v>
      </c>
      <c r="BP487" s="1">
        <v>198205</v>
      </c>
      <c r="BQ487" s="1">
        <v>19400</v>
      </c>
      <c r="BR487" s="1">
        <v>1.98</v>
      </c>
      <c r="BS487" s="1" t="s">
        <v>8</v>
      </c>
      <c r="BV487" s="1" t="s">
        <v>952</v>
      </c>
      <c r="BW487" s="1">
        <v>1505</v>
      </c>
    </row>
    <row r="488" spans="1:75">
      <c r="A488" s="1">
        <v>20130628</v>
      </c>
      <c r="B488" s="1">
        <v>455582886</v>
      </c>
      <c r="V488" s="1">
        <v>198205</v>
      </c>
      <c r="W488" s="1">
        <v>18200</v>
      </c>
      <c r="X488" s="1">
        <v>99.49</v>
      </c>
      <c r="Y488" s="1" t="s">
        <v>9</v>
      </c>
      <c r="AA488" s="1">
        <v>198205</v>
      </c>
      <c r="AB488" s="1">
        <v>18201</v>
      </c>
      <c r="AC488" s="1">
        <v>0.28999999999999998</v>
      </c>
      <c r="AD488" s="1" t="s">
        <v>8</v>
      </c>
      <c r="AF488" s="1">
        <v>198205</v>
      </c>
      <c r="AG488" s="1">
        <v>18000</v>
      </c>
      <c r="AH488" s="1">
        <v>58.49</v>
      </c>
      <c r="AI488" s="1" t="s">
        <v>9</v>
      </c>
      <c r="AK488" s="1">
        <v>198205</v>
      </c>
      <c r="AL488" s="1">
        <v>18100</v>
      </c>
      <c r="AM488" s="1">
        <v>3.65</v>
      </c>
      <c r="AN488" s="1" t="s">
        <v>8</v>
      </c>
      <c r="AP488" s="1">
        <v>198204</v>
      </c>
      <c r="AQ488" s="1">
        <v>12300</v>
      </c>
      <c r="AR488" s="1">
        <v>13.4</v>
      </c>
      <c r="AS488" s="1" t="s">
        <v>8</v>
      </c>
      <c r="AU488" s="1">
        <v>198204</v>
      </c>
      <c r="AV488" s="1">
        <v>12500</v>
      </c>
      <c r="AW488" s="1">
        <v>21.44</v>
      </c>
      <c r="AX488" s="1" t="s">
        <v>8</v>
      </c>
      <c r="AZ488" s="1">
        <v>198204</v>
      </c>
      <c r="BA488" s="1">
        <v>12201</v>
      </c>
      <c r="BB488" s="1">
        <v>4316.95</v>
      </c>
      <c r="BC488" s="1" t="s">
        <v>224</v>
      </c>
      <c r="BE488" s="1">
        <v>198204</v>
      </c>
      <c r="BF488" s="1">
        <v>12401</v>
      </c>
      <c r="BG488" s="1">
        <v>11687.54</v>
      </c>
      <c r="BH488" s="1" t="s">
        <v>224</v>
      </c>
      <c r="BK488" s="1">
        <v>198206</v>
      </c>
      <c r="BL488" s="1">
        <v>16600</v>
      </c>
      <c r="BM488" s="1">
        <v>10.25</v>
      </c>
      <c r="BN488" s="1" t="s">
        <v>8</v>
      </c>
      <c r="BP488" s="1">
        <v>198204</v>
      </c>
      <c r="BQ488" s="1">
        <v>19400</v>
      </c>
      <c r="BR488" s="1">
        <v>1.49</v>
      </c>
      <c r="BS488" s="1" t="s">
        <v>8</v>
      </c>
      <c r="BV488" s="1" t="s">
        <v>953</v>
      </c>
      <c r="BW488" s="1">
        <v>1153</v>
      </c>
    </row>
    <row r="489" spans="1:75">
      <c r="A489" s="1">
        <v>20130621</v>
      </c>
      <c r="B489" s="1">
        <v>387114794</v>
      </c>
      <c r="V489" s="1">
        <v>198204</v>
      </c>
      <c r="W489" s="1">
        <v>18200</v>
      </c>
      <c r="X489" s="1">
        <v>99.1</v>
      </c>
      <c r="Y489" s="1" t="s">
        <v>9</v>
      </c>
      <c r="AA489" s="1">
        <v>198204</v>
      </c>
      <c r="AB489" s="1">
        <v>18201</v>
      </c>
      <c r="AC489" s="1">
        <v>-0.41</v>
      </c>
      <c r="AD489" s="1" t="s">
        <v>8</v>
      </c>
      <c r="AF489" s="1">
        <v>198204</v>
      </c>
      <c r="AG489" s="1">
        <v>18000</v>
      </c>
      <c r="AH489" s="1">
        <v>58.14</v>
      </c>
      <c r="AI489" s="1" t="s">
        <v>9</v>
      </c>
      <c r="AK489" s="1">
        <v>198204</v>
      </c>
      <c r="AL489" s="1">
        <v>18100</v>
      </c>
      <c r="AM489" s="1">
        <v>2.63</v>
      </c>
      <c r="AN489" s="1" t="s">
        <v>8</v>
      </c>
      <c r="AP489" s="1">
        <v>198203</v>
      </c>
      <c r="AQ489" s="1">
        <v>12300</v>
      </c>
      <c r="AR489" s="1">
        <v>13.59</v>
      </c>
      <c r="AS489" s="1" t="s">
        <v>8</v>
      </c>
      <c r="AU489" s="1">
        <v>198203</v>
      </c>
      <c r="AV489" s="1">
        <v>12500</v>
      </c>
      <c r="AW489" s="1">
        <v>20.77</v>
      </c>
      <c r="AX489" s="1" t="s">
        <v>8</v>
      </c>
      <c r="AZ489" s="1">
        <v>198203</v>
      </c>
      <c r="BA489" s="1">
        <v>12201</v>
      </c>
      <c r="BB489" s="1">
        <v>4374.05</v>
      </c>
      <c r="BC489" s="1" t="s">
        <v>224</v>
      </c>
      <c r="BE489" s="1">
        <v>198203</v>
      </c>
      <c r="BF489" s="1">
        <v>12401</v>
      </c>
      <c r="BG489" s="1">
        <v>11603.55</v>
      </c>
      <c r="BH489" s="1" t="s">
        <v>224</v>
      </c>
      <c r="BK489" s="1">
        <v>198205</v>
      </c>
      <c r="BL489" s="1">
        <v>16600</v>
      </c>
      <c r="BM489" s="1">
        <v>10.25</v>
      </c>
      <c r="BN489" s="1" t="s">
        <v>8</v>
      </c>
      <c r="BP489" s="1">
        <v>198203</v>
      </c>
      <c r="BQ489" s="1">
        <v>19400</v>
      </c>
      <c r="BR489" s="1">
        <v>1.32</v>
      </c>
      <c r="BS489" s="1" t="s">
        <v>8</v>
      </c>
      <c r="BV489" s="1" t="s">
        <v>954</v>
      </c>
      <c r="BW489" s="1">
        <v>1215</v>
      </c>
    </row>
    <row r="490" spans="1:75">
      <c r="A490" s="1">
        <v>20130614</v>
      </c>
      <c r="B490" s="1">
        <v>300996729</v>
      </c>
      <c r="V490" s="1">
        <v>198203</v>
      </c>
      <c r="W490" s="1">
        <v>18200</v>
      </c>
      <c r="X490" s="1">
        <v>98.91</v>
      </c>
      <c r="Y490" s="1" t="s">
        <v>9</v>
      </c>
      <c r="AA490" s="1">
        <v>198203</v>
      </c>
      <c r="AB490" s="1">
        <v>18201</v>
      </c>
      <c r="AC490" s="1">
        <v>-0.39</v>
      </c>
      <c r="AD490" s="1" t="s">
        <v>8</v>
      </c>
      <c r="AF490" s="1">
        <v>198203</v>
      </c>
      <c r="AG490" s="1">
        <v>18000</v>
      </c>
      <c r="AH490" s="1">
        <v>57.99</v>
      </c>
      <c r="AI490" s="1" t="s">
        <v>9</v>
      </c>
      <c r="AK490" s="1">
        <v>198203</v>
      </c>
      <c r="AL490" s="1">
        <v>18100</v>
      </c>
      <c r="AM490" s="1">
        <v>2.76</v>
      </c>
      <c r="AN490" s="1" t="s">
        <v>8</v>
      </c>
      <c r="AP490" s="1">
        <v>198202</v>
      </c>
      <c r="AQ490" s="1">
        <v>12300</v>
      </c>
      <c r="AR490" s="1">
        <v>12.79</v>
      </c>
      <c r="AS490" s="1" t="s">
        <v>8</v>
      </c>
      <c r="AU490" s="1">
        <v>198202</v>
      </c>
      <c r="AV490" s="1">
        <v>12500</v>
      </c>
      <c r="AW490" s="1">
        <v>20.43</v>
      </c>
      <c r="AX490" s="1" t="s">
        <v>8</v>
      </c>
      <c r="AZ490" s="1">
        <v>198202</v>
      </c>
      <c r="BA490" s="1">
        <v>12201</v>
      </c>
      <c r="BB490" s="1">
        <v>4510.67</v>
      </c>
      <c r="BC490" s="1" t="s">
        <v>224</v>
      </c>
      <c r="BE490" s="1">
        <v>198202</v>
      </c>
      <c r="BF490" s="1">
        <v>12401</v>
      </c>
      <c r="BG490" s="1">
        <v>11504.7</v>
      </c>
      <c r="BH490" s="1" t="s">
        <v>224</v>
      </c>
      <c r="BK490" s="1">
        <v>198204</v>
      </c>
      <c r="BL490" s="1">
        <v>16600</v>
      </c>
      <c r="BM490" s="1">
        <v>10.25</v>
      </c>
      <c r="BN490" s="1" t="s">
        <v>8</v>
      </c>
      <c r="BP490" s="1">
        <v>198202</v>
      </c>
      <c r="BQ490" s="1">
        <v>19400</v>
      </c>
      <c r="BR490" s="1">
        <v>1.62</v>
      </c>
      <c r="BS490" s="1" t="s">
        <v>8</v>
      </c>
      <c r="BV490" s="1" t="s">
        <v>955</v>
      </c>
      <c r="BW490" s="1">
        <v>778</v>
      </c>
    </row>
    <row r="491" spans="1:75">
      <c r="A491" s="1">
        <v>20130607</v>
      </c>
      <c r="B491" s="1">
        <v>392823936</v>
      </c>
      <c r="V491" s="1">
        <v>198202</v>
      </c>
      <c r="W491" s="1">
        <v>18200</v>
      </c>
      <c r="X491" s="1">
        <v>98.85</v>
      </c>
      <c r="Y491" s="1" t="s">
        <v>9</v>
      </c>
      <c r="AA491" s="1">
        <v>198202</v>
      </c>
      <c r="AB491" s="1">
        <v>18201</v>
      </c>
      <c r="AC491" s="1">
        <v>0.24</v>
      </c>
      <c r="AD491" s="1" t="s">
        <v>8</v>
      </c>
      <c r="AF491" s="1">
        <v>198202</v>
      </c>
      <c r="AG491" s="1">
        <v>18000</v>
      </c>
      <c r="AH491" s="1">
        <v>57.84</v>
      </c>
      <c r="AI491" s="1" t="s">
        <v>9</v>
      </c>
      <c r="AK491" s="1">
        <v>198202</v>
      </c>
      <c r="AL491" s="1">
        <v>18100</v>
      </c>
      <c r="AM491" s="1">
        <v>2.95</v>
      </c>
      <c r="AN491" s="1" t="s">
        <v>8</v>
      </c>
      <c r="AP491" s="1">
        <v>198201</v>
      </c>
      <c r="AQ491" s="1">
        <v>12300</v>
      </c>
      <c r="AR491" s="1">
        <v>13.77</v>
      </c>
      <c r="AS491" s="1" t="s">
        <v>8</v>
      </c>
      <c r="AU491" s="1">
        <v>198201</v>
      </c>
      <c r="AV491" s="1">
        <v>12500</v>
      </c>
      <c r="AW491" s="1">
        <v>19.72</v>
      </c>
      <c r="AX491" s="1" t="s">
        <v>8</v>
      </c>
      <c r="AZ491" s="1">
        <v>198201</v>
      </c>
      <c r="BA491" s="1">
        <v>12201</v>
      </c>
      <c r="BB491" s="1">
        <v>4662.46</v>
      </c>
      <c r="BC491" s="1" t="s">
        <v>224</v>
      </c>
      <c r="BE491" s="1">
        <v>198201</v>
      </c>
      <c r="BF491" s="1">
        <v>12401</v>
      </c>
      <c r="BG491" s="1">
        <v>11492.58</v>
      </c>
      <c r="BH491" s="1" t="s">
        <v>224</v>
      </c>
      <c r="BK491" s="1">
        <v>198203</v>
      </c>
      <c r="BL491" s="1">
        <v>16600</v>
      </c>
      <c r="BM491" s="1">
        <v>11.25</v>
      </c>
      <c r="BN491" s="1" t="s">
        <v>8</v>
      </c>
      <c r="BP491" s="1">
        <v>198201</v>
      </c>
      <c r="BQ491" s="1">
        <v>19400</v>
      </c>
      <c r="BR491" s="1">
        <v>1.36</v>
      </c>
      <c r="BS491" s="1" t="s">
        <v>8</v>
      </c>
      <c r="BV491" s="1" t="s">
        <v>956</v>
      </c>
      <c r="BW491" s="1">
        <v>997</v>
      </c>
    </row>
    <row r="492" spans="1:75">
      <c r="A492" s="1">
        <v>20130531</v>
      </c>
      <c r="B492" s="1">
        <v>404441329</v>
      </c>
      <c r="V492" s="1">
        <v>198201</v>
      </c>
      <c r="W492" s="1">
        <v>18200</v>
      </c>
      <c r="X492" s="1">
        <v>98.83</v>
      </c>
      <c r="Y492" s="1" t="s">
        <v>9</v>
      </c>
      <c r="AA492" s="1">
        <v>198201</v>
      </c>
      <c r="AB492" s="1">
        <v>18201</v>
      </c>
      <c r="AC492" s="1">
        <v>0.89</v>
      </c>
      <c r="AD492" s="1" t="s">
        <v>8</v>
      </c>
      <c r="AF492" s="1">
        <v>198201</v>
      </c>
      <c r="AG492" s="1">
        <v>18000</v>
      </c>
      <c r="AH492" s="1">
        <v>58.02</v>
      </c>
      <c r="AI492" s="1" t="s">
        <v>9</v>
      </c>
      <c r="AK492" s="1">
        <v>198201</v>
      </c>
      <c r="AL492" s="1">
        <v>18100</v>
      </c>
      <c r="AM492" s="1">
        <v>5.03</v>
      </c>
      <c r="AN492" s="1" t="s">
        <v>8</v>
      </c>
      <c r="AP492" s="1">
        <v>198112</v>
      </c>
      <c r="AQ492" s="1">
        <v>12300</v>
      </c>
      <c r="AR492" s="1">
        <v>13.71</v>
      </c>
      <c r="AS492" s="1" t="s">
        <v>8</v>
      </c>
      <c r="AU492" s="1">
        <v>198112</v>
      </c>
      <c r="AV492" s="1">
        <v>12500</v>
      </c>
      <c r="AW492" s="1">
        <v>19.05</v>
      </c>
      <c r="AX492" s="1" t="s">
        <v>8</v>
      </c>
      <c r="AZ492" s="1">
        <v>198112</v>
      </c>
      <c r="BA492" s="1">
        <v>12201</v>
      </c>
      <c r="BB492" s="1">
        <v>4505</v>
      </c>
      <c r="BC492" s="1" t="s">
        <v>224</v>
      </c>
      <c r="BE492" s="1">
        <v>198112</v>
      </c>
      <c r="BF492" s="1">
        <v>12401</v>
      </c>
      <c r="BG492" s="1">
        <v>11191</v>
      </c>
      <c r="BH492" s="1" t="s">
        <v>224</v>
      </c>
      <c r="BK492" s="1">
        <v>198202</v>
      </c>
      <c r="BL492" s="1">
        <v>16600</v>
      </c>
      <c r="BM492" s="1">
        <v>11.25</v>
      </c>
      <c r="BN492" s="1" t="s">
        <v>8</v>
      </c>
      <c r="BP492" s="1">
        <v>198112</v>
      </c>
      <c r="BQ492" s="1">
        <v>19400</v>
      </c>
      <c r="BR492" s="1">
        <v>1.32</v>
      </c>
      <c r="BS492" s="1" t="s">
        <v>8</v>
      </c>
      <c r="BV492" s="1" t="s">
        <v>957</v>
      </c>
      <c r="BW492" s="1">
        <v>1489</v>
      </c>
    </row>
    <row r="493" spans="1:75">
      <c r="A493" s="1">
        <v>20130524</v>
      </c>
      <c r="B493" s="1">
        <v>435897807</v>
      </c>
      <c r="V493" s="1">
        <v>198112</v>
      </c>
      <c r="W493" s="1">
        <v>18200</v>
      </c>
      <c r="X493" s="1">
        <v>99.2</v>
      </c>
      <c r="Y493" s="1" t="s">
        <v>9</v>
      </c>
      <c r="AA493" s="1">
        <v>198112</v>
      </c>
      <c r="AB493" s="1">
        <v>18201</v>
      </c>
      <c r="AC493" s="1">
        <v>2.56</v>
      </c>
      <c r="AD493" s="1" t="s">
        <v>8</v>
      </c>
      <c r="AF493" s="1">
        <v>198112</v>
      </c>
      <c r="AG493" s="1">
        <v>18000</v>
      </c>
      <c r="AH493" s="1">
        <v>57.65</v>
      </c>
      <c r="AI493" s="1" t="s">
        <v>9</v>
      </c>
      <c r="AK493" s="1">
        <v>198112</v>
      </c>
      <c r="AL493" s="1">
        <v>18100</v>
      </c>
      <c r="AM493" s="1">
        <v>9.08</v>
      </c>
      <c r="AN493" s="1" t="s">
        <v>8</v>
      </c>
      <c r="AP493" s="1">
        <v>198111</v>
      </c>
      <c r="AQ493" s="1">
        <v>12300</v>
      </c>
      <c r="AR493" s="1">
        <v>8.9</v>
      </c>
      <c r="AS493" s="1" t="s">
        <v>8</v>
      </c>
      <c r="AU493" s="1">
        <v>198111</v>
      </c>
      <c r="AV493" s="1">
        <v>12500</v>
      </c>
      <c r="AW493" s="1">
        <v>16.489999999999998</v>
      </c>
      <c r="AX493" s="1" t="s">
        <v>8</v>
      </c>
      <c r="AZ493" s="1">
        <v>198111</v>
      </c>
      <c r="BA493" s="1">
        <v>12201</v>
      </c>
      <c r="BB493" s="1">
        <v>4088</v>
      </c>
      <c r="BC493" s="1" t="s">
        <v>224</v>
      </c>
      <c r="BE493" s="1">
        <v>198111</v>
      </c>
      <c r="BF493" s="1">
        <v>12401</v>
      </c>
      <c r="BG493" s="1">
        <v>10545</v>
      </c>
      <c r="BH493" s="1" t="s">
        <v>224</v>
      </c>
      <c r="BK493" s="1">
        <v>198201</v>
      </c>
      <c r="BL493" s="1">
        <v>16600</v>
      </c>
      <c r="BM493" s="1">
        <v>11.75</v>
      </c>
      <c r="BN493" s="1" t="s">
        <v>8</v>
      </c>
      <c r="BP493" s="1">
        <v>198111</v>
      </c>
      <c r="BQ493" s="1">
        <v>19400</v>
      </c>
      <c r="BR493" s="1">
        <v>1.55</v>
      </c>
      <c r="BS493" s="1" t="s">
        <v>8</v>
      </c>
      <c r="BV493" s="1" t="s">
        <v>958</v>
      </c>
      <c r="BW493" s="1">
        <v>1296</v>
      </c>
    </row>
    <row r="494" spans="1:75">
      <c r="A494" s="1">
        <v>20130517</v>
      </c>
      <c r="B494" s="1">
        <v>444882939</v>
      </c>
      <c r="V494" s="1">
        <v>198111</v>
      </c>
      <c r="W494" s="1">
        <v>18200</v>
      </c>
      <c r="X494" s="1">
        <v>99.17</v>
      </c>
      <c r="Y494" s="1" t="s">
        <v>9</v>
      </c>
      <c r="AA494" s="1">
        <v>198111</v>
      </c>
      <c r="AB494" s="1">
        <v>18201</v>
      </c>
      <c r="AC494" s="1">
        <v>3.24</v>
      </c>
      <c r="AD494" s="1" t="s">
        <v>8</v>
      </c>
      <c r="AF494" s="1">
        <v>198111</v>
      </c>
      <c r="AG494" s="1">
        <v>18000</v>
      </c>
      <c r="AH494" s="1">
        <v>57.73</v>
      </c>
      <c r="AI494" s="1" t="s">
        <v>9</v>
      </c>
      <c r="AK494" s="1">
        <v>198111</v>
      </c>
      <c r="AL494" s="1">
        <v>18100</v>
      </c>
      <c r="AM494" s="1">
        <v>9.11</v>
      </c>
      <c r="AN494" s="1" t="s">
        <v>8</v>
      </c>
      <c r="AP494" s="1">
        <v>198110</v>
      </c>
      <c r="AQ494" s="1">
        <v>12300</v>
      </c>
      <c r="AR494" s="1">
        <v>10.28</v>
      </c>
      <c r="AS494" s="1" t="s">
        <v>8</v>
      </c>
      <c r="AU494" s="1">
        <v>198110</v>
      </c>
      <c r="AV494" s="1">
        <v>12500</v>
      </c>
      <c r="AW494" s="1">
        <v>16.579999999999998</v>
      </c>
      <c r="AX494" s="1" t="s">
        <v>8</v>
      </c>
      <c r="AZ494" s="1">
        <v>198110</v>
      </c>
      <c r="BA494" s="1">
        <v>12201</v>
      </c>
      <c r="BB494" s="1">
        <v>4055</v>
      </c>
      <c r="BC494" s="1" t="s">
        <v>224</v>
      </c>
      <c r="BE494" s="1">
        <v>198110</v>
      </c>
      <c r="BF494" s="1">
        <v>12401</v>
      </c>
      <c r="BG494" s="1">
        <v>10398</v>
      </c>
      <c r="BH494" s="1" t="s">
        <v>224</v>
      </c>
      <c r="BK494" s="1">
        <v>198112</v>
      </c>
      <c r="BL494" s="1">
        <v>16600</v>
      </c>
      <c r="BM494" s="1">
        <v>11.75</v>
      </c>
      <c r="BN494" s="1" t="s">
        <v>8</v>
      </c>
      <c r="BP494" s="1">
        <v>198110</v>
      </c>
      <c r="BQ494" s="1">
        <v>19400</v>
      </c>
      <c r="BR494" s="1">
        <v>1.73</v>
      </c>
      <c r="BS494" s="1" t="s">
        <v>8</v>
      </c>
      <c r="BV494" s="1" t="s">
        <v>959</v>
      </c>
      <c r="BW494" s="1">
        <v>1440</v>
      </c>
    </row>
    <row r="495" spans="1:75">
      <c r="A495" s="1">
        <v>20130510</v>
      </c>
      <c r="B495" s="1">
        <v>425098124</v>
      </c>
      <c r="V495" s="1">
        <v>198110</v>
      </c>
      <c r="W495" s="1">
        <v>18200</v>
      </c>
      <c r="X495" s="1">
        <v>99.4</v>
      </c>
      <c r="Y495" s="1" t="s">
        <v>9</v>
      </c>
      <c r="AA495" s="1">
        <v>198110</v>
      </c>
      <c r="AB495" s="1">
        <v>18201</v>
      </c>
      <c r="AC495" s="1">
        <v>3.78</v>
      </c>
      <c r="AD495" s="1" t="s">
        <v>8</v>
      </c>
      <c r="AF495" s="1">
        <v>198110</v>
      </c>
      <c r="AG495" s="1">
        <v>18000</v>
      </c>
      <c r="AH495" s="1">
        <v>58.12</v>
      </c>
      <c r="AI495" s="1" t="s">
        <v>9</v>
      </c>
      <c r="AK495" s="1">
        <v>198110</v>
      </c>
      <c r="AL495" s="1">
        <v>18100</v>
      </c>
      <c r="AM495" s="1">
        <v>9.99</v>
      </c>
      <c r="AN495" s="1" t="s">
        <v>8</v>
      </c>
      <c r="AP495" s="1">
        <v>198109</v>
      </c>
      <c r="AQ495" s="1">
        <v>12300</v>
      </c>
      <c r="AR495" s="1">
        <v>11.31</v>
      </c>
      <c r="AS495" s="1" t="s">
        <v>8</v>
      </c>
      <c r="AU495" s="1">
        <v>198109</v>
      </c>
      <c r="AV495" s="1">
        <v>12500</v>
      </c>
      <c r="AW495" s="1">
        <v>17.100000000000001</v>
      </c>
      <c r="AX495" s="1" t="s">
        <v>8</v>
      </c>
      <c r="AZ495" s="1">
        <v>198109</v>
      </c>
      <c r="BA495" s="1">
        <v>12201</v>
      </c>
      <c r="BB495" s="1">
        <v>3967</v>
      </c>
      <c r="BC495" s="1" t="s">
        <v>224</v>
      </c>
      <c r="BE495" s="1">
        <v>198109</v>
      </c>
      <c r="BF495" s="1">
        <v>12401</v>
      </c>
      <c r="BG495" s="1">
        <v>10198</v>
      </c>
      <c r="BH495" s="1" t="s">
        <v>224</v>
      </c>
      <c r="BK495" s="1">
        <v>198111</v>
      </c>
      <c r="BL495" s="1">
        <v>16600</v>
      </c>
      <c r="BM495" s="1">
        <v>12.25</v>
      </c>
      <c r="BN495" s="1" t="s">
        <v>8</v>
      </c>
      <c r="BP495" s="1">
        <v>198109</v>
      </c>
      <c r="BQ495" s="1">
        <v>19400</v>
      </c>
      <c r="BR495" s="1">
        <v>1.69</v>
      </c>
      <c r="BS495" s="1" t="s">
        <v>8</v>
      </c>
      <c r="BV495" s="1" t="s">
        <v>960</v>
      </c>
      <c r="BW495" s="1">
        <v>1926</v>
      </c>
    </row>
    <row r="496" spans="1:75">
      <c r="A496" s="1">
        <v>20130503</v>
      </c>
      <c r="B496" s="1">
        <v>353520966</v>
      </c>
      <c r="V496" s="1">
        <v>198109</v>
      </c>
      <c r="W496" s="1">
        <v>18200</v>
      </c>
      <c r="X496" s="1">
        <v>99.7</v>
      </c>
      <c r="Y496" s="1" t="s">
        <v>9</v>
      </c>
      <c r="AA496" s="1">
        <v>198109</v>
      </c>
      <c r="AB496" s="1">
        <v>18201</v>
      </c>
      <c r="AC496" s="1">
        <v>6.03</v>
      </c>
      <c r="AD496" s="1" t="s">
        <v>8</v>
      </c>
      <c r="AF496" s="1">
        <v>198109</v>
      </c>
      <c r="AG496" s="1">
        <v>18000</v>
      </c>
      <c r="AH496" s="1">
        <v>58.44</v>
      </c>
      <c r="AI496" s="1" t="s">
        <v>9</v>
      </c>
      <c r="AK496" s="1">
        <v>198109</v>
      </c>
      <c r="AL496" s="1">
        <v>18100</v>
      </c>
      <c r="AM496" s="1">
        <v>12.56</v>
      </c>
      <c r="AN496" s="1" t="s">
        <v>8</v>
      </c>
      <c r="AP496" s="1">
        <v>198108</v>
      </c>
      <c r="AQ496" s="1">
        <v>12300</v>
      </c>
      <c r="AR496" s="1">
        <v>9.51</v>
      </c>
      <c r="AS496" s="1" t="s">
        <v>8</v>
      </c>
      <c r="AU496" s="1">
        <v>198108</v>
      </c>
      <c r="AV496" s="1">
        <v>12500</v>
      </c>
      <c r="AW496" s="1">
        <v>16.5</v>
      </c>
      <c r="AX496" s="1" t="s">
        <v>8</v>
      </c>
      <c r="AZ496" s="1">
        <v>198108</v>
      </c>
      <c r="BA496" s="1">
        <v>12201</v>
      </c>
      <c r="BB496" s="1">
        <v>3963</v>
      </c>
      <c r="BC496" s="1" t="s">
        <v>224</v>
      </c>
      <c r="BE496" s="1">
        <v>198108</v>
      </c>
      <c r="BF496" s="1">
        <v>12401</v>
      </c>
      <c r="BG496" s="1">
        <v>10098</v>
      </c>
      <c r="BH496" s="1" t="s">
        <v>224</v>
      </c>
      <c r="BK496" s="1">
        <v>198110</v>
      </c>
      <c r="BL496" s="1">
        <v>16600</v>
      </c>
      <c r="BM496" s="1">
        <v>12.25</v>
      </c>
      <c r="BN496" s="1" t="s">
        <v>8</v>
      </c>
      <c r="BP496" s="1">
        <v>198108</v>
      </c>
      <c r="BQ496" s="1">
        <v>19400</v>
      </c>
      <c r="BR496" s="1">
        <v>1.79</v>
      </c>
      <c r="BS496" s="1" t="s">
        <v>8</v>
      </c>
      <c r="BV496" s="1" t="s">
        <v>961</v>
      </c>
      <c r="BW496" s="1">
        <v>1525</v>
      </c>
    </row>
    <row r="497" spans="1:75">
      <c r="A497" s="1">
        <v>20130426</v>
      </c>
      <c r="B497" s="1">
        <v>404463710</v>
      </c>
      <c r="V497" s="1">
        <v>198108</v>
      </c>
      <c r="W497" s="1">
        <v>18200</v>
      </c>
      <c r="X497" s="1">
        <v>99.49</v>
      </c>
      <c r="Y497" s="1" t="s">
        <v>9</v>
      </c>
      <c r="AA497" s="1">
        <v>198108</v>
      </c>
      <c r="AB497" s="1">
        <v>18201</v>
      </c>
      <c r="AC497" s="1">
        <v>6.41</v>
      </c>
      <c r="AD497" s="1" t="s">
        <v>8</v>
      </c>
      <c r="AF497" s="1">
        <v>198108</v>
      </c>
      <c r="AG497" s="1">
        <v>18000</v>
      </c>
      <c r="AH497" s="1">
        <v>57.75</v>
      </c>
      <c r="AI497" s="1" t="s">
        <v>9</v>
      </c>
      <c r="AK497" s="1">
        <v>198108</v>
      </c>
      <c r="AL497" s="1">
        <v>18100</v>
      </c>
      <c r="AM497" s="1">
        <v>15.52</v>
      </c>
      <c r="AN497" s="1" t="s">
        <v>8</v>
      </c>
      <c r="AP497" s="1">
        <v>198107</v>
      </c>
      <c r="AQ497" s="1">
        <v>12300</v>
      </c>
      <c r="AR497" s="1">
        <v>12.73</v>
      </c>
      <c r="AS497" s="1" t="s">
        <v>8</v>
      </c>
      <c r="AU497" s="1">
        <v>198107</v>
      </c>
      <c r="AV497" s="1">
        <v>12500</v>
      </c>
      <c r="AW497" s="1">
        <v>17.59</v>
      </c>
      <c r="AX497" s="1" t="s">
        <v>8</v>
      </c>
      <c r="AZ497" s="1">
        <v>198107</v>
      </c>
      <c r="BA497" s="1">
        <v>12201</v>
      </c>
      <c r="BB497" s="1">
        <v>4011</v>
      </c>
      <c r="BC497" s="1" t="s">
        <v>224</v>
      </c>
      <c r="BE497" s="1">
        <v>198107</v>
      </c>
      <c r="BF497" s="1">
        <v>12401</v>
      </c>
      <c r="BG497" s="1">
        <v>10074</v>
      </c>
      <c r="BH497" s="1" t="s">
        <v>224</v>
      </c>
      <c r="BK497" s="1">
        <v>198109</v>
      </c>
      <c r="BL497" s="1">
        <v>16600</v>
      </c>
      <c r="BM497" s="1">
        <v>13.25</v>
      </c>
      <c r="BN497" s="1" t="s">
        <v>8</v>
      </c>
      <c r="BP497" s="1">
        <v>198107</v>
      </c>
      <c r="BQ497" s="1">
        <v>19400</v>
      </c>
      <c r="BR497" s="1">
        <v>1.48</v>
      </c>
      <c r="BS497" s="1" t="s">
        <v>8</v>
      </c>
      <c r="BV497" s="1" t="s">
        <v>962</v>
      </c>
      <c r="BW497" s="1">
        <v>2163</v>
      </c>
    </row>
    <row r="498" spans="1:75">
      <c r="A498" s="1">
        <v>20130419</v>
      </c>
      <c r="B498" s="1">
        <v>368052218</v>
      </c>
      <c r="V498" s="1">
        <v>198107</v>
      </c>
      <c r="W498" s="1">
        <v>18200</v>
      </c>
      <c r="X498" s="1">
        <v>98.74</v>
      </c>
      <c r="Y498" s="1" t="s">
        <v>9</v>
      </c>
      <c r="AA498" s="1">
        <v>198107</v>
      </c>
      <c r="AB498" s="1">
        <v>18201</v>
      </c>
      <c r="AC498" s="1">
        <v>6.26</v>
      </c>
      <c r="AD498" s="1" t="s">
        <v>8</v>
      </c>
      <c r="AF498" s="1">
        <v>198107</v>
      </c>
      <c r="AG498" s="1">
        <v>18000</v>
      </c>
      <c r="AH498" s="1">
        <v>57.19</v>
      </c>
      <c r="AI498" s="1" t="s">
        <v>9</v>
      </c>
      <c r="AK498" s="1">
        <v>198107</v>
      </c>
      <c r="AL498" s="1">
        <v>18100</v>
      </c>
      <c r="AM498" s="1">
        <v>17.02</v>
      </c>
      <c r="AN498" s="1" t="s">
        <v>8</v>
      </c>
      <c r="AP498" s="1">
        <v>198106</v>
      </c>
      <c r="AQ498" s="1">
        <v>12300</v>
      </c>
      <c r="AR498" s="1">
        <v>14.6</v>
      </c>
      <c r="AS498" s="1" t="s">
        <v>8</v>
      </c>
      <c r="AU498" s="1">
        <v>198106</v>
      </c>
      <c r="AV498" s="1">
        <v>12500</v>
      </c>
      <c r="AW498" s="1">
        <v>18.739999999999998</v>
      </c>
      <c r="AX498" s="1" t="s">
        <v>8</v>
      </c>
      <c r="AZ498" s="1">
        <v>198106</v>
      </c>
      <c r="BA498" s="1">
        <v>12201</v>
      </c>
      <c r="BB498" s="1">
        <v>4090</v>
      </c>
      <c r="BC498" s="1" t="s">
        <v>224</v>
      </c>
      <c r="BE498" s="1">
        <v>198106</v>
      </c>
      <c r="BF498" s="1">
        <v>12401</v>
      </c>
      <c r="BG498" s="1">
        <v>10073</v>
      </c>
      <c r="BH498" s="1" t="s">
        <v>224</v>
      </c>
      <c r="BK498" s="1">
        <v>198108</v>
      </c>
      <c r="BL498" s="1">
        <v>16600</v>
      </c>
      <c r="BM498" s="1">
        <v>13.25</v>
      </c>
      <c r="BN498" s="1" t="s">
        <v>8</v>
      </c>
      <c r="BP498" s="1">
        <v>198106</v>
      </c>
      <c r="BQ498" s="1">
        <v>19400</v>
      </c>
      <c r="BR498" s="1">
        <v>1.33</v>
      </c>
      <c r="BS498" s="1" t="s">
        <v>8</v>
      </c>
      <c r="BV498" s="1" t="s">
        <v>963</v>
      </c>
      <c r="BW498" s="1">
        <v>1803</v>
      </c>
    </row>
    <row r="499" spans="1:75">
      <c r="A499" s="1">
        <v>20130412</v>
      </c>
      <c r="B499" s="1">
        <v>374299811</v>
      </c>
      <c r="V499" s="1">
        <v>198106</v>
      </c>
      <c r="W499" s="1">
        <v>18200</v>
      </c>
      <c r="X499" s="1">
        <v>99</v>
      </c>
      <c r="Y499" s="1" t="s">
        <v>9</v>
      </c>
      <c r="AA499" s="1">
        <v>198106</v>
      </c>
      <c r="AB499" s="1">
        <v>18201</v>
      </c>
      <c r="AC499" s="1">
        <v>6.92</v>
      </c>
      <c r="AD499" s="1" t="s">
        <v>8</v>
      </c>
      <c r="AF499" s="1">
        <v>198106</v>
      </c>
      <c r="AG499" s="1">
        <v>18000</v>
      </c>
      <c r="AH499" s="1">
        <v>56.97</v>
      </c>
      <c r="AI499" s="1" t="s">
        <v>9</v>
      </c>
      <c r="AK499" s="1">
        <v>198106</v>
      </c>
      <c r="AL499" s="1">
        <v>18100</v>
      </c>
      <c r="AM499" s="1">
        <v>17.39</v>
      </c>
      <c r="AN499" s="1" t="s">
        <v>8</v>
      </c>
      <c r="AP499" s="1">
        <v>198105</v>
      </c>
      <c r="AQ499" s="1">
        <v>12300</v>
      </c>
      <c r="AR499" s="1">
        <v>16.2</v>
      </c>
      <c r="AS499" s="1" t="s">
        <v>8</v>
      </c>
      <c r="AU499" s="1">
        <v>198105</v>
      </c>
      <c r="AV499" s="1">
        <v>12500</v>
      </c>
      <c r="AW499" s="1">
        <v>18.809999999999999</v>
      </c>
      <c r="AX499" s="1" t="s">
        <v>8</v>
      </c>
      <c r="AZ499" s="1">
        <v>198105</v>
      </c>
      <c r="BA499" s="1">
        <v>12201</v>
      </c>
      <c r="BB499" s="1">
        <v>3945</v>
      </c>
      <c r="BC499" s="1" t="s">
        <v>224</v>
      </c>
      <c r="BE499" s="1">
        <v>198105</v>
      </c>
      <c r="BF499" s="1">
        <v>12401</v>
      </c>
      <c r="BG499" s="1">
        <v>9789</v>
      </c>
      <c r="BH499" s="1" t="s">
        <v>224</v>
      </c>
      <c r="BK499" s="1">
        <v>198107</v>
      </c>
      <c r="BL499" s="1">
        <v>16600</v>
      </c>
      <c r="BM499" s="1">
        <v>13.25</v>
      </c>
      <c r="BN499" s="1" t="s">
        <v>8</v>
      </c>
      <c r="BP499" s="1">
        <v>198105</v>
      </c>
      <c r="BQ499" s="1">
        <v>19400</v>
      </c>
      <c r="BR499" s="1">
        <v>1.01</v>
      </c>
      <c r="BS499" s="1" t="s">
        <v>8</v>
      </c>
      <c r="BV499" s="1" t="s">
        <v>964</v>
      </c>
      <c r="BW499" s="1">
        <v>1896</v>
      </c>
    </row>
    <row r="500" spans="1:75">
      <c r="A500" s="1">
        <v>20130403</v>
      </c>
      <c r="B500" s="1">
        <v>182073283</v>
      </c>
      <c r="V500" s="1">
        <v>198105</v>
      </c>
      <c r="W500" s="1">
        <v>18200</v>
      </c>
      <c r="X500" s="1">
        <v>99.2</v>
      </c>
      <c r="Y500" s="1" t="s">
        <v>9</v>
      </c>
      <c r="AA500" s="1">
        <v>198105</v>
      </c>
      <c r="AB500" s="1">
        <v>18201</v>
      </c>
      <c r="AC500" s="1">
        <v>8.65</v>
      </c>
      <c r="AD500" s="1" t="s">
        <v>8</v>
      </c>
      <c r="AF500" s="1">
        <v>198105</v>
      </c>
      <c r="AG500" s="1">
        <v>18000</v>
      </c>
      <c r="AH500" s="1">
        <v>56.43</v>
      </c>
      <c r="AI500" s="1" t="s">
        <v>9</v>
      </c>
      <c r="AK500" s="1">
        <v>198105</v>
      </c>
      <c r="AL500" s="1">
        <v>18100</v>
      </c>
      <c r="AM500" s="1">
        <v>19.38</v>
      </c>
      <c r="AN500" s="1" t="s">
        <v>8</v>
      </c>
      <c r="AP500" s="1">
        <v>198104</v>
      </c>
      <c r="AQ500" s="1">
        <v>12300</v>
      </c>
      <c r="AR500" s="1">
        <v>16.22</v>
      </c>
      <c r="AS500" s="1" t="s">
        <v>8</v>
      </c>
      <c r="AU500" s="1">
        <v>198104</v>
      </c>
      <c r="AV500" s="1">
        <v>12500</v>
      </c>
      <c r="AW500" s="1">
        <v>18.54</v>
      </c>
      <c r="AX500" s="1" t="s">
        <v>8</v>
      </c>
      <c r="AZ500" s="1">
        <v>198104</v>
      </c>
      <c r="BA500" s="1">
        <v>12201</v>
      </c>
      <c r="BB500" s="1">
        <v>3820</v>
      </c>
      <c r="BC500" s="1" t="s">
        <v>224</v>
      </c>
      <c r="BE500" s="1">
        <v>198104</v>
      </c>
      <c r="BF500" s="1">
        <v>12401</v>
      </c>
      <c r="BG500" s="1">
        <v>9597</v>
      </c>
      <c r="BH500" s="1" t="s">
        <v>224</v>
      </c>
      <c r="BK500" s="1">
        <v>198106</v>
      </c>
      <c r="BL500" s="1">
        <v>16600</v>
      </c>
      <c r="BM500" s="1">
        <v>13.25</v>
      </c>
      <c r="BN500" s="1" t="s">
        <v>8</v>
      </c>
      <c r="BP500" s="1">
        <v>198104</v>
      </c>
      <c r="BQ500" s="1">
        <v>19400</v>
      </c>
      <c r="BR500" s="1">
        <v>0.86</v>
      </c>
      <c r="BS500" s="1" t="s">
        <v>8</v>
      </c>
      <c r="BV500" s="1" t="s">
        <v>965</v>
      </c>
      <c r="BW500" s="1">
        <v>1621</v>
      </c>
    </row>
    <row r="501" spans="1:75">
      <c r="A501" s="1">
        <v>20130329</v>
      </c>
      <c r="B501" s="1">
        <v>320265135</v>
      </c>
      <c r="V501" s="1">
        <v>198104</v>
      </c>
      <c r="W501" s="1">
        <v>18200</v>
      </c>
      <c r="X501" s="1">
        <v>99.51</v>
      </c>
      <c r="Y501" s="1" t="s">
        <v>9</v>
      </c>
      <c r="AA501" s="1">
        <v>198104</v>
      </c>
      <c r="AB501" s="1">
        <v>18201</v>
      </c>
      <c r="AC501" s="1">
        <v>11.67</v>
      </c>
      <c r="AD501" s="1" t="s">
        <v>8</v>
      </c>
      <c r="AF501" s="1">
        <v>198104</v>
      </c>
      <c r="AG501" s="1">
        <v>18000</v>
      </c>
      <c r="AH501" s="1">
        <v>56.65</v>
      </c>
      <c r="AI501" s="1" t="s">
        <v>9</v>
      </c>
      <c r="AK501" s="1">
        <v>198104</v>
      </c>
      <c r="AL501" s="1">
        <v>18100</v>
      </c>
      <c r="AM501" s="1">
        <v>22.12</v>
      </c>
      <c r="AN501" s="1" t="s">
        <v>8</v>
      </c>
      <c r="AP501" s="1">
        <v>198103</v>
      </c>
      <c r="AQ501" s="1">
        <v>12300</v>
      </c>
      <c r="AR501" s="1">
        <v>16.36</v>
      </c>
      <c r="AS501" s="1" t="s">
        <v>8</v>
      </c>
      <c r="AU501" s="1">
        <v>198103</v>
      </c>
      <c r="AV501" s="1">
        <v>12500</v>
      </c>
      <c r="AW501" s="1">
        <v>18.89</v>
      </c>
      <c r="AX501" s="1" t="s">
        <v>8</v>
      </c>
      <c r="AZ501" s="1">
        <v>198103</v>
      </c>
      <c r="BA501" s="1">
        <v>12201</v>
      </c>
      <c r="BB501" s="1">
        <v>3819</v>
      </c>
      <c r="BC501" s="1" t="s">
        <v>224</v>
      </c>
      <c r="BE501" s="1">
        <v>198103</v>
      </c>
      <c r="BF501" s="1">
        <v>12401</v>
      </c>
      <c r="BG501" s="1">
        <v>9561</v>
      </c>
      <c r="BH501" s="1" t="s">
        <v>224</v>
      </c>
      <c r="BK501" s="1">
        <v>198105</v>
      </c>
      <c r="BL501" s="1">
        <v>16600</v>
      </c>
      <c r="BM501" s="1">
        <v>12</v>
      </c>
      <c r="BN501" s="1" t="s">
        <v>8</v>
      </c>
      <c r="BP501" s="1">
        <v>198103</v>
      </c>
      <c r="BQ501" s="1">
        <v>19400</v>
      </c>
      <c r="BR501" s="1">
        <v>1.0900000000000001</v>
      </c>
      <c r="BS501" s="1" t="s">
        <v>8</v>
      </c>
      <c r="BV501" s="1" t="s">
        <v>966</v>
      </c>
      <c r="BW501" s="1">
        <v>1817</v>
      </c>
    </row>
    <row r="502" spans="1:75">
      <c r="A502" s="1">
        <v>20130322</v>
      </c>
      <c r="B502" s="1">
        <v>354749415</v>
      </c>
      <c r="V502" s="1">
        <v>198103</v>
      </c>
      <c r="W502" s="1">
        <v>18200</v>
      </c>
      <c r="X502" s="1">
        <v>99.3</v>
      </c>
      <c r="Y502" s="1" t="s">
        <v>9</v>
      </c>
      <c r="AA502" s="1">
        <v>198103</v>
      </c>
      <c r="AB502" s="1">
        <v>18201</v>
      </c>
      <c r="AC502" s="1">
        <v>12.3</v>
      </c>
      <c r="AD502" s="1" t="s">
        <v>8</v>
      </c>
      <c r="AF502" s="1">
        <v>198103</v>
      </c>
      <c r="AG502" s="1">
        <v>18000</v>
      </c>
      <c r="AH502" s="1">
        <v>56.43</v>
      </c>
      <c r="AI502" s="1" t="s">
        <v>9</v>
      </c>
      <c r="AK502" s="1">
        <v>198103</v>
      </c>
      <c r="AL502" s="1">
        <v>18100</v>
      </c>
      <c r="AM502" s="1">
        <v>22.25</v>
      </c>
      <c r="AN502" s="1" t="s">
        <v>8</v>
      </c>
      <c r="AP502" s="1">
        <v>198102</v>
      </c>
      <c r="AQ502" s="1">
        <v>12300</v>
      </c>
      <c r="AR502" s="1">
        <v>16.170000000000002</v>
      </c>
      <c r="AS502" s="1" t="s">
        <v>8</v>
      </c>
      <c r="AU502" s="1">
        <v>198102</v>
      </c>
      <c r="AV502" s="1">
        <v>12500</v>
      </c>
      <c r="AW502" s="1">
        <v>19.75</v>
      </c>
      <c r="AX502" s="1" t="s">
        <v>8</v>
      </c>
      <c r="AZ502" s="1">
        <v>198102</v>
      </c>
      <c r="BA502" s="1">
        <v>12201</v>
      </c>
      <c r="BB502" s="1">
        <v>3973</v>
      </c>
      <c r="BC502" s="1" t="s">
        <v>224</v>
      </c>
      <c r="BE502" s="1">
        <v>198102</v>
      </c>
      <c r="BF502" s="1">
        <v>12401</v>
      </c>
      <c r="BG502" s="1">
        <v>9633</v>
      </c>
      <c r="BH502" s="1" t="s">
        <v>224</v>
      </c>
      <c r="BK502" s="1">
        <v>198104</v>
      </c>
      <c r="BL502" s="1">
        <v>16600</v>
      </c>
      <c r="BM502" s="1">
        <v>12</v>
      </c>
      <c r="BN502" s="1" t="s">
        <v>8</v>
      </c>
      <c r="BP502" s="1">
        <v>198102</v>
      </c>
      <c r="BQ502" s="1">
        <v>19400</v>
      </c>
      <c r="BR502" s="1">
        <v>1.43</v>
      </c>
      <c r="BS502" s="1" t="s">
        <v>8</v>
      </c>
      <c r="BV502" s="1" t="s">
        <v>967</v>
      </c>
      <c r="BW502" s="1">
        <v>1906</v>
      </c>
    </row>
    <row r="503" spans="1:75">
      <c r="A503" s="1">
        <v>20130315</v>
      </c>
      <c r="B503" s="1">
        <v>441775350</v>
      </c>
      <c r="V503" s="1">
        <v>198102</v>
      </c>
      <c r="W503" s="1">
        <v>18200</v>
      </c>
      <c r="X503" s="1">
        <v>98.61</v>
      </c>
      <c r="Y503" s="1" t="s">
        <v>9</v>
      </c>
      <c r="AA503" s="1">
        <v>198102</v>
      </c>
      <c r="AB503" s="1">
        <v>18201</v>
      </c>
      <c r="AC503" s="1">
        <v>12.2</v>
      </c>
      <c r="AD503" s="1" t="s">
        <v>8</v>
      </c>
      <c r="AF503" s="1">
        <v>198102</v>
      </c>
      <c r="AG503" s="1">
        <v>18000</v>
      </c>
      <c r="AH503" s="1">
        <v>56.18</v>
      </c>
      <c r="AI503" s="1" t="s">
        <v>9</v>
      </c>
      <c r="AK503" s="1">
        <v>198102</v>
      </c>
      <c r="AL503" s="1">
        <v>18100</v>
      </c>
      <c r="AM503" s="1">
        <v>22.37</v>
      </c>
      <c r="AN503" s="1" t="s">
        <v>8</v>
      </c>
      <c r="AP503" s="1">
        <v>198101</v>
      </c>
      <c r="AQ503" s="1">
        <v>12300</v>
      </c>
      <c r="AR503" s="1">
        <v>29.98</v>
      </c>
      <c r="AS503" s="1" t="s">
        <v>8</v>
      </c>
      <c r="AU503" s="1">
        <v>198101</v>
      </c>
      <c r="AV503" s="1">
        <v>12500</v>
      </c>
      <c r="AW503" s="1">
        <v>24.96</v>
      </c>
      <c r="AX503" s="1" t="s">
        <v>8</v>
      </c>
      <c r="AZ503" s="1">
        <v>198101</v>
      </c>
      <c r="BA503" s="1">
        <v>12201</v>
      </c>
      <c r="BB503" s="1">
        <v>4249</v>
      </c>
      <c r="BC503" s="1" t="s">
        <v>224</v>
      </c>
      <c r="BE503" s="1">
        <v>198101</v>
      </c>
      <c r="BF503" s="1">
        <v>12401</v>
      </c>
      <c r="BG503" s="1">
        <v>9759</v>
      </c>
      <c r="BH503" s="1" t="s">
        <v>224</v>
      </c>
      <c r="BK503" s="1">
        <v>198103</v>
      </c>
      <c r="BL503" s="1">
        <v>16600</v>
      </c>
      <c r="BM503" s="1">
        <v>12</v>
      </c>
      <c r="BN503" s="1" t="s">
        <v>8</v>
      </c>
      <c r="BP503" s="1">
        <v>198101</v>
      </c>
      <c r="BQ503" s="1">
        <v>19400</v>
      </c>
      <c r="BR503" s="1">
        <v>0.96</v>
      </c>
      <c r="BS503" s="1" t="s">
        <v>8</v>
      </c>
      <c r="BV503" s="1" t="s">
        <v>968</v>
      </c>
      <c r="BW503" s="1">
        <v>2025</v>
      </c>
    </row>
    <row r="504" spans="1:75">
      <c r="A504" s="1">
        <v>20130308</v>
      </c>
      <c r="B504" s="1">
        <v>460651058</v>
      </c>
      <c r="V504" s="1">
        <v>198101</v>
      </c>
      <c r="W504" s="1">
        <v>18200</v>
      </c>
      <c r="X504" s="1">
        <v>97.96</v>
      </c>
      <c r="Y504" s="1" t="s">
        <v>9</v>
      </c>
      <c r="AA504" s="1">
        <v>198101</v>
      </c>
      <c r="AB504" s="1">
        <v>18201</v>
      </c>
      <c r="AC504" s="1">
        <v>13.01</v>
      </c>
      <c r="AD504" s="1" t="s">
        <v>8</v>
      </c>
      <c r="AF504" s="1">
        <v>198101</v>
      </c>
      <c r="AG504" s="1">
        <v>18000</v>
      </c>
      <c r="AH504" s="1">
        <v>55.24</v>
      </c>
      <c r="AI504" s="1" t="s">
        <v>9</v>
      </c>
      <c r="AK504" s="1">
        <v>198101</v>
      </c>
      <c r="AL504" s="1">
        <v>18100</v>
      </c>
      <c r="AM504" s="1">
        <v>22.73</v>
      </c>
      <c r="AN504" s="1" t="s">
        <v>8</v>
      </c>
      <c r="AP504" s="1">
        <v>198012</v>
      </c>
      <c r="AQ504" s="1">
        <v>12300</v>
      </c>
      <c r="AR504" s="1">
        <v>22.7</v>
      </c>
      <c r="AS504" s="1" t="s">
        <v>8</v>
      </c>
      <c r="AU504" s="1">
        <v>198012</v>
      </c>
      <c r="AV504" s="1">
        <v>12500</v>
      </c>
      <c r="AW504" s="1">
        <v>21.64</v>
      </c>
      <c r="AX504" s="1" t="s">
        <v>8</v>
      </c>
      <c r="AZ504" s="1">
        <v>198012</v>
      </c>
      <c r="BA504" s="1">
        <v>12201</v>
      </c>
      <c r="BB504" s="1">
        <v>3962</v>
      </c>
      <c r="BC504" s="1" t="s">
        <v>224</v>
      </c>
      <c r="BE504" s="1">
        <v>198012</v>
      </c>
      <c r="BF504" s="1">
        <v>12401</v>
      </c>
      <c r="BG504" s="1">
        <v>9400</v>
      </c>
      <c r="BH504" s="1" t="s">
        <v>224</v>
      </c>
      <c r="BK504" s="1">
        <v>198102</v>
      </c>
      <c r="BL504" s="1">
        <v>16600</v>
      </c>
      <c r="BM504" s="1">
        <v>12</v>
      </c>
      <c r="BN504" s="1" t="s">
        <v>8</v>
      </c>
      <c r="BP504" s="1">
        <v>198012</v>
      </c>
      <c r="BQ504" s="1">
        <v>19400</v>
      </c>
      <c r="BR504" s="1">
        <v>1.25</v>
      </c>
      <c r="BS504" s="1" t="s">
        <v>8</v>
      </c>
    </row>
    <row r="505" spans="1:75">
      <c r="A505" s="1">
        <v>20130301</v>
      </c>
      <c r="B505" s="1">
        <v>303327318</v>
      </c>
      <c r="V505" s="1">
        <v>198012</v>
      </c>
      <c r="W505" s="1">
        <v>18200</v>
      </c>
      <c r="X505" s="1">
        <v>96.72</v>
      </c>
      <c r="Y505" s="1" t="s">
        <v>9</v>
      </c>
      <c r="AA505" s="1">
        <v>198012</v>
      </c>
      <c r="AB505" s="1">
        <v>18201</v>
      </c>
      <c r="AC505" s="1">
        <v>19.2</v>
      </c>
      <c r="AD505" s="1" t="s">
        <v>8</v>
      </c>
      <c r="AF505" s="1">
        <v>198012</v>
      </c>
      <c r="AG505" s="1">
        <v>18000</v>
      </c>
      <c r="AH505" s="1">
        <v>52.85</v>
      </c>
      <c r="AI505" s="1" t="s">
        <v>9</v>
      </c>
      <c r="AK505" s="1">
        <v>198012</v>
      </c>
      <c r="AL505" s="1">
        <v>18100</v>
      </c>
      <c r="AM505" s="1">
        <v>22.2</v>
      </c>
      <c r="AN505" s="1" t="s">
        <v>8</v>
      </c>
      <c r="AP505" s="1">
        <v>198011</v>
      </c>
      <c r="AQ505" s="1">
        <v>12300</v>
      </c>
      <c r="AR505" s="1">
        <v>26.61</v>
      </c>
      <c r="AS505" s="1" t="s">
        <v>8</v>
      </c>
      <c r="AU505" s="1">
        <v>198011</v>
      </c>
      <c r="AV505" s="1">
        <v>12500</v>
      </c>
      <c r="AW505" s="1">
        <v>22.81</v>
      </c>
      <c r="AX505" s="1" t="s">
        <v>8</v>
      </c>
      <c r="AZ505" s="1">
        <v>198011</v>
      </c>
      <c r="BA505" s="1">
        <v>12201</v>
      </c>
      <c r="BB505" s="1">
        <v>3754</v>
      </c>
      <c r="BC505" s="1" t="s">
        <v>224</v>
      </c>
      <c r="BE505" s="1">
        <v>198011</v>
      </c>
      <c r="BF505" s="1">
        <v>12401</v>
      </c>
      <c r="BG505" s="1">
        <v>9052</v>
      </c>
      <c r="BH505" s="1" t="s">
        <v>224</v>
      </c>
      <c r="BK505" s="1">
        <v>198101</v>
      </c>
      <c r="BL505" s="1">
        <v>16600</v>
      </c>
      <c r="BM505" s="1">
        <v>12</v>
      </c>
      <c r="BN505" s="1" t="s">
        <v>8</v>
      </c>
      <c r="BP505" s="1">
        <v>198011</v>
      </c>
      <c r="BQ505" s="1">
        <v>19400</v>
      </c>
      <c r="BR505" s="1">
        <v>1.2</v>
      </c>
      <c r="BS505" s="1" t="s">
        <v>8</v>
      </c>
    </row>
    <row r="506" spans="1:75">
      <c r="A506" s="1">
        <v>20130223</v>
      </c>
      <c r="B506" s="1">
        <v>496965433</v>
      </c>
      <c r="V506" s="1">
        <v>198011</v>
      </c>
      <c r="W506" s="1">
        <v>18200</v>
      </c>
      <c r="X506" s="1">
        <v>96.06</v>
      </c>
      <c r="Y506" s="1" t="s">
        <v>9</v>
      </c>
      <c r="AA506" s="1">
        <v>198011</v>
      </c>
      <c r="AB506" s="1">
        <v>18201</v>
      </c>
      <c r="AC506" s="1">
        <v>21.89</v>
      </c>
      <c r="AD506" s="1" t="s">
        <v>8</v>
      </c>
      <c r="AF506" s="1">
        <v>198011</v>
      </c>
      <c r="AG506" s="1">
        <v>18000</v>
      </c>
      <c r="AH506" s="1">
        <v>52.91</v>
      </c>
      <c r="AI506" s="1" t="s">
        <v>9</v>
      </c>
      <c r="AK506" s="1">
        <v>198011</v>
      </c>
      <c r="AL506" s="1">
        <v>18100</v>
      </c>
      <c r="AM506" s="1">
        <v>23.36</v>
      </c>
      <c r="AN506" s="1" t="s">
        <v>8</v>
      </c>
      <c r="AP506" s="1">
        <v>198010</v>
      </c>
      <c r="AQ506" s="1">
        <v>12300</v>
      </c>
      <c r="AR506" s="1">
        <v>24.81</v>
      </c>
      <c r="AS506" s="1" t="s">
        <v>8</v>
      </c>
      <c r="AU506" s="1">
        <v>198010</v>
      </c>
      <c r="AV506" s="1">
        <v>12500</v>
      </c>
      <c r="AW506" s="1">
        <v>22.38</v>
      </c>
      <c r="AX506" s="1" t="s">
        <v>8</v>
      </c>
      <c r="AZ506" s="1">
        <v>198010</v>
      </c>
      <c r="BA506" s="1">
        <v>12201</v>
      </c>
      <c r="BB506" s="1">
        <v>3677</v>
      </c>
      <c r="BC506" s="1" t="s">
        <v>224</v>
      </c>
      <c r="BE506" s="1">
        <v>198010</v>
      </c>
      <c r="BF506" s="1">
        <v>12401</v>
      </c>
      <c r="BG506" s="1">
        <v>8919</v>
      </c>
      <c r="BH506" s="1" t="s">
        <v>224</v>
      </c>
      <c r="BK506" s="1">
        <v>198012</v>
      </c>
      <c r="BL506" s="1">
        <v>16600</v>
      </c>
      <c r="BM506" s="1">
        <v>11</v>
      </c>
      <c r="BN506" s="1" t="s">
        <v>8</v>
      </c>
      <c r="BP506" s="1">
        <v>198010</v>
      </c>
      <c r="BQ506" s="1">
        <v>19400</v>
      </c>
      <c r="BR506" s="1">
        <v>1.26</v>
      </c>
      <c r="BS506" s="1" t="s">
        <v>8</v>
      </c>
    </row>
    <row r="507" spans="1:75">
      <c r="A507" s="1">
        <v>20130206</v>
      </c>
      <c r="B507" s="1">
        <v>265276110</v>
      </c>
      <c r="V507" s="1">
        <v>198010</v>
      </c>
      <c r="W507" s="1">
        <v>18200</v>
      </c>
      <c r="X507" s="1">
        <v>95.78</v>
      </c>
      <c r="Y507" s="1" t="s">
        <v>9</v>
      </c>
      <c r="AA507" s="1">
        <v>198010</v>
      </c>
      <c r="AB507" s="1">
        <v>18201</v>
      </c>
      <c r="AC507" s="1">
        <v>21.59</v>
      </c>
      <c r="AD507" s="1" t="s">
        <v>8</v>
      </c>
      <c r="AF507" s="1">
        <v>198010</v>
      </c>
      <c r="AG507" s="1">
        <v>18000</v>
      </c>
      <c r="AH507" s="1">
        <v>52.84</v>
      </c>
      <c r="AI507" s="1" t="s">
        <v>9</v>
      </c>
      <c r="AK507" s="1">
        <v>198010</v>
      </c>
      <c r="AL507" s="1">
        <v>18100</v>
      </c>
      <c r="AM507" s="1">
        <v>21.44</v>
      </c>
      <c r="AN507" s="1" t="s">
        <v>8</v>
      </c>
      <c r="AP507" s="1">
        <v>198009</v>
      </c>
      <c r="AQ507" s="1">
        <v>12300</v>
      </c>
      <c r="AR507" s="1">
        <v>21.18</v>
      </c>
      <c r="AS507" s="1" t="s">
        <v>8</v>
      </c>
      <c r="AU507" s="1">
        <v>198009</v>
      </c>
      <c r="AV507" s="1">
        <v>12500</v>
      </c>
      <c r="AW507" s="1">
        <v>20.81</v>
      </c>
      <c r="AX507" s="1" t="s">
        <v>8</v>
      </c>
      <c r="AZ507" s="1">
        <v>198009</v>
      </c>
      <c r="BA507" s="1">
        <v>12201</v>
      </c>
      <c r="BB507" s="1">
        <v>3564</v>
      </c>
      <c r="BC507" s="1" t="s">
        <v>224</v>
      </c>
      <c r="BE507" s="1">
        <v>198009</v>
      </c>
      <c r="BF507" s="1">
        <v>12401</v>
      </c>
      <c r="BG507" s="1">
        <v>8709</v>
      </c>
      <c r="BH507" s="1" t="s">
        <v>224</v>
      </c>
      <c r="BK507" s="1">
        <v>198011</v>
      </c>
      <c r="BL507" s="1">
        <v>16600</v>
      </c>
      <c r="BM507" s="1">
        <v>11</v>
      </c>
      <c r="BN507" s="1" t="s">
        <v>8</v>
      </c>
      <c r="BP507" s="1">
        <v>198009</v>
      </c>
      <c r="BQ507" s="1">
        <v>19400</v>
      </c>
      <c r="BR507" s="1">
        <v>1.36</v>
      </c>
      <c r="BS507" s="1" t="s">
        <v>8</v>
      </c>
    </row>
    <row r="508" spans="1:75">
      <c r="A508" s="1">
        <v>20130201</v>
      </c>
      <c r="B508" s="1">
        <v>373665937</v>
      </c>
      <c r="V508" s="1">
        <v>198009</v>
      </c>
      <c r="W508" s="1">
        <v>18200</v>
      </c>
      <c r="X508" s="1">
        <v>94.03</v>
      </c>
      <c r="Y508" s="1" t="s">
        <v>9</v>
      </c>
      <c r="AA508" s="1">
        <v>198009</v>
      </c>
      <c r="AB508" s="1">
        <v>18201</v>
      </c>
      <c r="AC508" s="1">
        <v>19.829999999999998</v>
      </c>
      <c r="AD508" s="1" t="s">
        <v>8</v>
      </c>
      <c r="AF508" s="1">
        <v>198009</v>
      </c>
      <c r="AG508" s="1">
        <v>18000</v>
      </c>
      <c r="AH508" s="1">
        <v>51.92</v>
      </c>
      <c r="AI508" s="1" t="s">
        <v>9</v>
      </c>
      <c r="AK508" s="1">
        <v>198009</v>
      </c>
      <c r="AL508" s="1">
        <v>18100</v>
      </c>
      <c r="AM508" s="1">
        <v>19</v>
      </c>
      <c r="AN508" s="1" t="s">
        <v>8</v>
      </c>
      <c r="AP508" s="1">
        <v>198008</v>
      </c>
      <c r="AQ508" s="1">
        <v>12300</v>
      </c>
      <c r="AR508" s="1">
        <v>23.94</v>
      </c>
      <c r="AS508" s="1" t="s">
        <v>8</v>
      </c>
      <c r="AU508" s="1">
        <v>198008</v>
      </c>
      <c r="AV508" s="1">
        <v>12500</v>
      </c>
      <c r="AW508" s="1">
        <v>21.49</v>
      </c>
      <c r="AX508" s="1" t="s">
        <v>8</v>
      </c>
      <c r="AZ508" s="1">
        <v>198008</v>
      </c>
      <c r="BA508" s="1">
        <v>12201</v>
      </c>
      <c r="BB508" s="1">
        <v>3619</v>
      </c>
      <c r="BC508" s="1" t="s">
        <v>224</v>
      </c>
      <c r="BE508" s="1">
        <v>198008</v>
      </c>
      <c r="BF508" s="1">
        <v>12401</v>
      </c>
      <c r="BG508" s="1">
        <v>8668</v>
      </c>
      <c r="BH508" s="1" t="s">
        <v>224</v>
      </c>
      <c r="BK508" s="1">
        <v>198010</v>
      </c>
      <c r="BL508" s="1">
        <v>16600</v>
      </c>
      <c r="BM508" s="1">
        <v>11</v>
      </c>
      <c r="BN508" s="1" t="s">
        <v>8</v>
      </c>
      <c r="BP508" s="1">
        <v>198008</v>
      </c>
      <c r="BQ508" s="1">
        <v>19400</v>
      </c>
      <c r="BR508" s="1">
        <v>1.62</v>
      </c>
      <c r="BS508" s="1" t="s">
        <v>8</v>
      </c>
    </row>
    <row r="509" spans="1:75">
      <c r="A509" s="1">
        <v>20130125</v>
      </c>
      <c r="B509" s="1">
        <v>320709570</v>
      </c>
      <c r="V509" s="1">
        <v>198008</v>
      </c>
      <c r="W509" s="1">
        <v>18200</v>
      </c>
      <c r="X509" s="1">
        <v>93.5</v>
      </c>
      <c r="Y509" s="1" t="s">
        <v>9</v>
      </c>
      <c r="AA509" s="1">
        <v>198008</v>
      </c>
      <c r="AB509" s="1">
        <v>18201</v>
      </c>
      <c r="AC509" s="1">
        <v>19.489999999999998</v>
      </c>
      <c r="AD509" s="1" t="s">
        <v>8</v>
      </c>
      <c r="AF509" s="1">
        <v>198008</v>
      </c>
      <c r="AG509" s="1">
        <v>18000</v>
      </c>
      <c r="AH509" s="1">
        <v>49.99</v>
      </c>
      <c r="AI509" s="1" t="s">
        <v>9</v>
      </c>
      <c r="AK509" s="1">
        <v>198008</v>
      </c>
      <c r="AL509" s="1">
        <v>18100</v>
      </c>
      <c r="AM509" s="1">
        <v>18.32</v>
      </c>
      <c r="AN509" s="1" t="s">
        <v>8</v>
      </c>
      <c r="AP509" s="1">
        <v>198007</v>
      </c>
      <c r="AQ509" s="1">
        <v>12300</v>
      </c>
      <c r="AR509" s="1">
        <v>23.58</v>
      </c>
      <c r="AS509" s="1" t="s">
        <v>8</v>
      </c>
      <c r="AU509" s="1">
        <v>198007</v>
      </c>
      <c r="AV509" s="1">
        <v>12500</v>
      </c>
      <c r="AW509" s="1">
        <v>21.66</v>
      </c>
      <c r="AX509" s="1" t="s">
        <v>8</v>
      </c>
      <c r="AZ509" s="1">
        <v>198007</v>
      </c>
      <c r="BA509" s="1">
        <v>12201</v>
      </c>
      <c r="BB509" s="1">
        <v>3558</v>
      </c>
      <c r="BC509" s="1" t="s">
        <v>224</v>
      </c>
      <c r="BE509" s="1">
        <v>198007</v>
      </c>
      <c r="BF509" s="1">
        <v>12401</v>
      </c>
      <c r="BG509" s="1">
        <v>8567</v>
      </c>
      <c r="BH509" s="1" t="s">
        <v>224</v>
      </c>
      <c r="BK509" s="1">
        <v>198009</v>
      </c>
      <c r="BL509" s="1">
        <v>16600</v>
      </c>
      <c r="BM509" s="1">
        <v>11</v>
      </c>
      <c r="BN509" s="1" t="s">
        <v>8</v>
      </c>
      <c r="BP509" s="1">
        <v>198007</v>
      </c>
      <c r="BQ509" s="1">
        <v>19400</v>
      </c>
      <c r="BR509" s="1">
        <v>1.52</v>
      </c>
      <c r="BS509" s="1" t="s">
        <v>8</v>
      </c>
    </row>
    <row r="510" spans="1:75">
      <c r="A510" s="1">
        <v>20130118</v>
      </c>
      <c r="B510" s="1">
        <v>423817317</v>
      </c>
      <c r="V510" s="1">
        <v>198007</v>
      </c>
      <c r="W510" s="1">
        <v>18200</v>
      </c>
      <c r="X510" s="1">
        <v>92.92</v>
      </c>
      <c r="Y510" s="1" t="s">
        <v>9</v>
      </c>
      <c r="AA510" s="1">
        <v>198007</v>
      </c>
      <c r="AB510" s="1">
        <v>18201</v>
      </c>
      <c r="AC510" s="1">
        <v>19.87</v>
      </c>
      <c r="AD510" s="1" t="s">
        <v>8</v>
      </c>
      <c r="AF510" s="1">
        <v>198007</v>
      </c>
      <c r="AG510" s="1">
        <v>18000</v>
      </c>
      <c r="AH510" s="1">
        <v>48.87</v>
      </c>
      <c r="AI510" s="1" t="s">
        <v>9</v>
      </c>
      <c r="AK510" s="1">
        <v>198007</v>
      </c>
      <c r="AL510" s="1">
        <v>18100</v>
      </c>
      <c r="AM510" s="1">
        <v>18.649999999999999</v>
      </c>
      <c r="AN510" s="1" t="s">
        <v>8</v>
      </c>
      <c r="AP510" s="1">
        <v>198006</v>
      </c>
      <c r="AQ510" s="1">
        <v>12300</v>
      </c>
      <c r="AR510" s="1">
        <v>20.82</v>
      </c>
      <c r="AS510" s="1" t="s">
        <v>8</v>
      </c>
      <c r="AU510" s="1">
        <v>198006</v>
      </c>
      <c r="AV510" s="1">
        <v>12500</v>
      </c>
      <c r="AW510" s="1">
        <v>19.43</v>
      </c>
      <c r="AX510" s="1" t="s">
        <v>8</v>
      </c>
      <c r="AZ510" s="1">
        <v>198006</v>
      </c>
      <c r="BA510" s="1">
        <v>12201</v>
      </c>
      <c r="BB510" s="1">
        <v>3569</v>
      </c>
      <c r="BC510" s="1" t="s">
        <v>224</v>
      </c>
      <c r="BE510" s="1">
        <v>198006</v>
      </c>
      <c r="BF510" s="1">
        <v>12401</v>
      </c>
      <c r="BG510" s="1">
        <v>8483</v>
      </c>
      <c r="BH510" s="1" t="s">
        <v>224</v>
      </c>
      <c r="BK510" s="1">
        <v>198008</v>
      </c>
      <c r="BL510" s="1">
        <v>16600</v>
      </c>
      <c r="BM510" s="1">
        <v>11</v>
      </c>
      <c r="BN510" s="1" t="s">
        <v>8</v>
      </c>
      <c r="BP510" s="1">
        <v>198006</v>
      </c>
      <c r="BQ510" s="1">
        <v>19400</v>
      </c>
      <c r="BR510" s="1">
        <v>1.3</v>
      </c>
      <c r="BS510" s="1" t="s">
        <v>8</v>
      </c>
    </row>
    <row r="511" spans="1:75">
      <c r="A511" s="1">
        <v>20130111</v>
      </c>
      <c r="B511" s="1">
        <v>452720088</v>
      </c>
      <c r="V511" s="1">
        <v>198006</v>
      </c>
      <c r="W511" s="1">
        <v>18200</v>
      </c>
      <c r="X511" s="1">
        <v>92.59</v>
      </c>
      <c r="Y511" s="1" t="s">
        <v>9</v>
      </c>
      <c r="AA511" s="1">
        <v>198006</v>
      </c>
      <c r="AB511" s="1">
        <v>18201</v>
      </c>
      <c r="AC511" s="1">
        <v>23.04</v>
      </c>
      <c r="AD511" s="1" t="s">
        <v>8</v>
      </c>
      <c r="AF511" s="1">
        <v>198006</v>
      </c>
      <c r="AG511" s="1">
        <v>18000</v>
      </c>
      <c r="AH511" s="1">
        <v>48.53</v>
      </c>
      <c r="AI511" s="1" t="s">
        <v>9</v>
      </c>
      <c r="AK511" s="1">
        <v>198006</v>
      </c>
      <c r="AL511" s="1">
        <v>18100</v>
      </c>
      <c r="AM511" s="1">
        <v>18.89</v>
      </c>
      <c r="AN511" s="1" t="s">
        <v>8</v>
      </c>
      <c r="AP511" s="1">
        <v>198005</v>
      </c>
      <c r="AQ511" s="1">
        <v>12300</v>
      </c>
      <c r="AR511" s="1">
        <v>19.88</v>
      </c>
      <c r="AS511" s="1" t="s">
        <v>8</v>
      </c>
      <c r="AU511" s="1">
        <v>198005</v>
      </c>
      <c r="AV511" s="1">
        <v>12500</v>
      </c>
      <c r="AW511" s="1">
        <v>18.12</v>
      </c>
      <c r="AX511" s="1" t="s">
        <v>8</v>
      </c>
      <c r="AZ511" s="1">
        <v>198005</v>
      </c>
      <c r="BA511" s="1">
        <v>12201</v>
      </c>
      <c r="BB511" s="1">
        <v>3395</v>
      </c>
      <c r="BC511" s="1" t="s">
        <v>224</v>
      </c>
      <c r="BE511" s="1">
        <v>198005</v>
      </c>
      <c r="BF511" s="1">
        <v>12401</v>
      </c>
      <c r="BG511" s="1">
        <v>8239</v>
      </c>
      <c r="BH511" s="1" t="s">
        <v>224</v>
      </c>
      <c r="BK511" s="1">
        <v>198007</v>
      </c>
      <c r="BL511" s="1">
        <v>16600</v>
      </c>
      <c r="BM511" s="1">
        <v>11</v>
      </c>
      <c r="BN511" s="1" t="s">
        <v>8</v>
      </c>
      <c r="BP511" s="1">
        <v>198005</v>
      </c>
      <c r="BQ511" s="1">
        <v>19400</v>
      </c>
      <c r="BR511" s="1">
        <v>1.19</v>
      </c>
      <c r="BS511" s="1" t="s">
        <v>8</v>
      </c>
    </row>
    <row r="512" spans="1:75">
      <c r="A512" s="1">
        <v>20130104</v>
      </c>
      <c r="B512" s="1">
        <v>285179022</v>
      </c>
      <c r="V512" s="1">
        <v>198005</v>
      </c>
      <c r="W512" s="1">
        <v>18200</v>
      </c>
      <c r="X512" s="1">
        <v>91.3</v>
      </c>
      <c r="Y512" s="1" t="s">
        <v>9</v>
      </c>
      <c r="AA512" s="1">
        <v>198005</v>
      </c>
      <c r="AB512" s="1">
        <v>18201</v>
      </c>
      <c r="AC512" s="1">
        <v>22.22</v>
      </c>
      <c r="AD512" s="1" t="s">
        <v>8</v>
      </c>
      <c r="AF512" s="1">
        <v>198005</v>
      </c>
      <c r="AG512" s="1">
        <v>18000</v>
      </c>
      <c r="AH512" s="1">
        <v>47.27</v>
      </c>
      <c r="AI512" s="1" t="s">
        <v>9</v>
      </c>
      <c r="AK512" s="1">
        <v>198005</v>
      </c>
      <c r="AL512" s="1">
        <v>18100</v>
      </c>
      <c r="AM512" s="1">
        <v>17</v>
      </c>
      <c r="AN512" s="1" t="s">
        <v>8</v>
      </c>
      <c r="AP512" s="1">
        <v>198004</v>
      </c>
      <c r="AQ512" s="1">
        <v>12300</v>
      </c>
      <c r="AR512" s="1">
        <v>16.23</v>
      </c>
      <c r="AS512" s="1" t="s">
        <v>8</v>
      </c>
      <c r="AU512" s="1">
        <v>198004</v>
      </c>
      <c r="AV512" s="1">
        <v>12500</v>
      </c>
      <c r="AW512" s="1">
        <v>15.77</v>
      </c>
      <c r="AX512" s="1" t="s">
        <v>8</v>
      </c>
      <c r="AZ512" s="1">
        <v>198004</v>
      </c>
      <c r="BA512" s="1">
        <v>12201</v>
      </c>
      <c r="BB512" s="1">
        <v>3287</v>
      </c>
      <c r="BC512" s="1" t="s">
        <v>224</v>
      </c>
      <c r="BE512" s="1">
        <v>198004</v>
      </c>
      <c r="BF512" s="1">
        <v>12401</v>
      </c>
      <c r="BG512" s="1">
        <v>8096</v>
      </c>
      <c r="BH512" s="1" t="s">
        <v>224</v>
      </c>
      <c r="BK512" s="1">
        <v>198006</v>
      </c>
      <c r="BL512" s="1">
        <v>16600</v>
      </c>
      <c r="BM512" s="1">
        <v>11</v>
      </c>
      <c r="BN512" s="1" t="s">
        <v>8</v>
      </c>
      <c r="BP512" s="1">
        <v>198004</v>
      </c>
      <c r="BQ512" s="1">
        <v>19400</v>
      </c>
      <c r="BR512" s="1">
        <v>0.93</v>
      </c>
      <c r="BS512" s="1" t="s">
        <v>8</v>
      </c>
    </row>
    <row r="513" spans="1:71">
      <c r="A513" s="1">
        <v>20121228</v>
      </c>
      <c r="B513" s="1">
        <v>304771354</v>
      </c>
      <c r="V513" s="1">
        <v>198004</v>
      </c>
      <c r="W513" s="1">
        <v>18200</v>
      </c>
      <c r="X513" s="1">
        <v>89.11</v>
      </c>
      <c r="Y513" s="1" t="s">
        <v>9</v>
      </c>
      <c r="AA513" s="1">
        <v>198004</v>
      </c>
      <c r="AB513" s="1">
        <v>18201</v>
      </c>
      <c r="AC513" s="1">
        <v>20.68</v>
      </c>
      <c r="AD513" s="1" t="s">
        <v>8</v>
      </c>
      <c r="AF513" s="1">
        <v>198004</v>
      </c>
      <c r="AG513" s="1">
        <v>18000</v>
      </c>
      <c r="AH513" s="1">
        <v>46.39</v>
      </c>
      <c r="AI513" s="1" t="s">
        <v>9</v>
      </c>
      <c r="AK513" s="1">
        <v>198004</v>
      </c>
      <c r="AL513" s="1">
        <v>18100</v>
      </c>
      <c r="AM513" s="1">
        <v>15.8</v>
      </c>
      <c r="AN513" s="1" t="s">
        <v>8</v>
      </c>
      <c r="AP513" s="1">
        <v>198003</v>
      </c>
      <c r="AQ513" s="1">
        <v>12300</v>
      </c>
      <c r="AR513" s="1">
        <v>14.36</v>
      </c>
      <c r="AS513" s="1" t="s">
        <v>8</v>
      </c>
      <c r="AU513" s="1">
        <v>198003</v>
      </c>
      <c r="AV513" s="1">
        <v>12500</v>
      </c>
      <c r="AW513" s="1">
        <v>13.68</v>
      </c>
      <c r="AX513" s="1" t="s">
        <v>8</v>
      </c>
      <c r="AZ513" s="1">
        <v>198003</v>
      </c>
      <c r="BA513" s="1">
        <v>12201</v>
      </c>
      <c r="BB513" s="1">
        <v>3282</v>
      </c>
      <c r="BC513" s="1" t="s">
        <v>224</v>
      </c>
      <c r="BE513" s="1">
        <v>198003</v>
      </c>
      <c r="BF513" s="1">
        <v>12401</v>
      </c>
      <c r="BG513" s="1">
        <v>8042</v>
      </c>
      <c r="BH513" s="1" t="s">
        <v>224</v>
      </c>
      <c r="BK513" s="1">
        <v>198005</v>
      </c>
      <c r="BL513" s="1">
        <v>16600</v>
      </c>
      <c r="BM513" s="1">
        <v>11</v>
      </c>
      <c r="BN513" s="1" t="s">
        <v>8</v>
      </c>
      <c r="BP513" s="1">
        <v>198003</v>
      </c>
      <c r="BQ513" s="1">
        <v>19400</v>
      </c>
      <c r="BR513" s="1">
        <v>1.06</v>
      </c>
      <c r="BS513" s="1" t="s">
        <v>8</v>
      </c>
    </row>
    <row r="514" spans="1:71">
      <c r="A514" s="1">
        <v>20121222</v>
      </c>
      <c r="B514" s="1">
        <v>456905706</v>
      </c>
      <c r="V514" s="1">
        <v>198003</v>
      </c>
      <c r="W514" s="1">
        <v>18200</v>
      </c>
      <c r="X514" s="1">
        <v>88.42</v>
      </c>
      <c r="Y514" s="1" t="s">
        <v>9</v>
      </c>
      <c r="AA514" s="1">
        <v>198003</v>
      </c>
      <c r="AB514" s="1">
        <v>18201</v>
      </c>
      <c r="AC514" s="1">
        <v>22.82</v>
      </c>
      <c r="AD514" s="1" t="s">
        <v>8</v>
      </c>
      <c r="AF514" s="1">
        <v>198003</v>
      </c>
      <c r="AG514" s="1">
        <v>18000</v>
      </c>
      <c r="AH514" s="1">
        <v>46.16</v>
      </c>
      <c r="AI514" s="1" t="s">
        <v>9</v>
      </c>
      <c r="AK514" s="1">
        <v>198003</v>
      </c>
      <c r="AL514" s="1">
        <v>18100</v>
      </c>
      <c r="AM514" s="1">
        <v>17.52</v>
      </c>
      <c r="AN514" s="1" t="s">
        <v>8</v>
      </c>
      <c r="AP514" s="1">
        <v>198002</v>
      </c>
      <c r="AQ514" s="1">
        <v>12300</v>
      </c>
      <c r="AR514" s="1">
        <v>19.37</v>
      </c>
      <c r="AS514" s="1" t="s">
        <v>8</v>
      </c>
      <c r="AU514" s="1">
        <v>198002</v>
      </c>
      <c r="AV514" s="1">
        <v>12500</v>
      </c>
      <c r="AW514" s="1">
        <v>13.92</v>
      </c>
      <c r="AX514" s="1" t="s">
        <v>8</v>
      </c>
      <c r="AZ514" s="1">
        <v>198002</v>
      </c>
      <c r="BA514" s="1">
        <v>12201</v>
      </c>
      <c r="BB514" s="1">
        <v>3420</v>
      </c>
      <c r="BC514" s="1" t="s">
        <v>224</v>
      </c>
      <c r="BE514" s="1">
        <v>198002</v>
      </c>
      <c r="BF514" s="1">
        <v>12401</v>
      </c>
      <c r="BG514" s="1">
        <v>8044</v>
      </c>
      <c r="BH514" s="1" t="s">
        <v>224</v>
      </c>
      <c r="BK514" s="1">
        <v>198004</v>
      </c>
      <c r="BL514" s="1">
        <v>16600</v>
      </c>
      <c r="BM514" s="1">
        <v>11</v>
      </c>
      <c r="BN514" s="1" t="s">
        <v>8</v>
      </c>
      <c r="BP514" s="1">
        <v>198002</v>
      </c>
      <c r="BQ514" s="1">
        <v>19400</v>
      </c>
      <c r="BR514" s="1">
        <v>1.1000000000000001</v>
      </c>
      <c r="BS514" s="1" t="s">
        <v>8</v>
      </c>
    </row>
    <row r="515" spans="1:71">
      <c r="A515" s="1">
        <v>20121214</v>
      </c>
      <c r="B515" s="1">
        <v>454509742</v>
      </c>
      <c r="V515" s="1">
        <v>198002</v>
      </c>
      <c r="W515" s="1">
        <v>18200</v>
      </c>
      <c r="X515" s="1">
        <v>87.89</v>
      </c>
      <c r="Y515" s="1" t="s">
        <v>9</v>
      </c>
      <c r="AA515" s="1">
        <v>198002</v>
      </c>
      <c r="AB515" s="1">
        <v>18201</v>
      </c>
      <c r="AC515" s="1">
        <v>24.65</v>
      </c>
      <c r="AD515" s="1" t="s">
        <v>8</v>
      </c>
      <c r="AF515" s="1">
        <v>198002</v>
      </c>
      <c r="AG515" s="1">
        <v>18000</v>
      </c>
      <c r="AH515" s="1">
        <v>45.91</v>
      </c>
      <c r="AI515" s="1" t="s">
        <v>9</v>
      </c>
      <c r="AK515" s="1">
        <v>198002</v>
      </c>
      <c r="AL515" s="1">
        <v>18100</v>
      </c>
      <c r="AM515" s="1">
        <v>18.48</v>
      </c>
      <c r="AN515" s="1" t="s">
        <v>8</v>
      </c>
      <c r="AP515" s="1">
        <v>198001</v>
      </c>
      <c r="AQ515" s="1">
        <v>12300</v>
      </c>
      <c r="AR515" s="1">
        <v>0.57999999999999996</v>
      </c>
      <c r="AS515" s="1" t="s">
        <v>8</v>
      </c>
      <c r="AU515" s="1">
        <v>198001</v>
      </c>
      <c r="AV515" s="1">
        <v>12500</v>
      </c>
      <c r="AW515" s="1">
        <v>6.07</v>
      </c>
      <c r="AX515" s="1" t="s">
        <v>8</v>
      </c>
      <c r="AZ515" s="1">
        <v>198001</v>
      </c>
      <c r="BA515" s="1">
        <v>12201</v>
      </c>
      <c r="BB515" s="1">
        <v>3269</v>
      </c>
      <c r="BC515" s="1" t="s">
        <v>224</v>
      </c>
      <c r="BE515" s="1">
        <v>198001</v>
      </c>
      <c r="BF515" s="1">
        <v>12401</v>
      </c>
      <c r="BG515" s="1">
        <v>7810</v>
      </c>
      <c r="BH515" s="1" t="s">
        <v>224</v>
      </c>
      <c r="BK515" s="1">
        <v>198003</v>
      </c>
      <c r="BL515" s="1">
        <v>16600</v>
      </c>
      <c r="BM515" s="1">
        <v>11</v>
      </c>
      <c r="BN515" s="1" t="s">
        <v>8</v>
      </c>
      <c r="BP515" s="1">
        <v>198001</v>
      </c>
      <c r="BQ515" s="1">
        <v>19400</v>
      </c>
      <c r="BR515" s="1">
        <v>0.95</v>
      </c>
      <c r="BS515" s="1" t="s">
        <v>8</v>
      </c>
    </row>
    <row r="516" spans="1:71">
      <c r="A516" s="1">
        <v>20121207</v>
      </c>
      <c r="B516" s="1">
        <v>471785742</v>
      </c>
      <c r="V516" s="1">
        <v>198001</v>
      </c>
      <c r="W516" s="1">
        <v>18200</v>
      </c>
      <c r="X516" s="1">
        <v>86.68</v>
      </c>
      <c r="Y516" s="1" t="s">
        <v>9</v>
      </c>
      <c r="AA516" s="1">
        <v>198001</v>
      </c>
      <c r="AB516" s="1">
        <v>18201</v>
      </c>
      <c r="AC516" s="1">
        <v>24.02</v>
      </c>
      <c r="AD516" s="1" t="s">
        <v>8</v>
      </c>
      <c r="AF516" s="1">
        <v>198001</v>
      </c>
      <c r="AG516" s="1">
        <v>18000</v>
      </c>
      <c r="AH516" s="1">
        <v>45.01</v>
      </c>
      <c r="AI516" s="1" t="s">
        <v>9</v>
      </c>
      <c r="AK516" s="1">
        <v>198001</v>
      </c>
      <c r="AL516" s="1">
        <v>18100</v>
      </c>
      <c r="AM516" s="1">
        <v>16.7</v>
      </c>
      <c r="AN516" s="1" t="s">
        <v>8</v>
      </c>
      <c r="AP516" s="1">
        <v>197912</v>
      </c>
      <c r="AQ516" s="1">
        <v>12300</v>
      </c>
      <c r="AR516" s="1">
        <v>7.67</v>
      </c>
      <c r="AS516" s="1" t="s">
        <v>8</v>
      </c>
      <c r="AU516" s="1">
        <v>197912</v>
      </c>
      <c r="AV516" s="1">
        <v>12500</v>
      </c>
      <c r="AW516" s="1">
        <v>9.15</v>
      </c>
      <c r="AX516" s="1" t="s">
        <v>8</v>
      </c>
      <c r="AZ516" s="1">
        <v>197912</v>
      </c>
      <c r="BA516" s="1">
        <v>12201</v>
      </c>
      <c r="BB516" s="1">
        <v>3229</v>
      </c>
      <c r="BC516" s="1" t="s">
        <v>224</v>
      </c>
      <c r="BE516" s="1">
        <v>197912</v>
      </c>
      <c r="BF516" s="1">
        <v>12401</v>
      </c>
      <c r="BG516" s="1">
        <v>7728</v>
      </c>
      <c r="BH516" s="1" t="s">
        <v>224</v>
      </c>
      <c r="BK516" s="1">
        <v>198002</v>
      </c>
      <c r="BL516" s="1">
        <v>16600</v>
      </c>
      <c r="BM516" s="1">
        <v>11</v>
      </c>
      <c r="BN516" s="1" t="s">
        <v>8</v>
      </c>
      <c r="BP516" s="1">
        <v>197912</v>
      </c>
      <c r="BQ516" s="1">
        <v>19400</v>
      </c>
      <c r="BR516" s="1">
        <v>1.23</v>
      </c>
      <c r="BS516" s="1" t="s">
        <v>8</v>
      </c>
    </row>
    <row r="517" spans="1:71">
      <c r="A517" s="1">
        <v>20121130</v>
      </c>
      <c r="B517" s="1">
        <v>456887970</v>
      </c>
      <c r="V517" s="1">
        <v>197912</v>
      </c>
      <c r="W517" s="1">
        <v>18200</v>
      </c>
      <c r="X517" s="1">
        <v>81.14</v>
      </c>
      <c r="Y517" s="1" t="s">
        <v>9</v>
      </c>
      <c r="AA517" s="1">
        <v>197912</v>
      </c>
      <c r="AB517" s="1">
        <v>18201</v>
      </c>
      <c r="AC517" s="1">
        <v>16.97</v>
      </c>
      <c r="AD517" s="1" t="s">
        <v>8</v>
      </c>
      <c r="AF517" s="1">
        <v>197912</v>
      </c>
      <c r="AG517" s="1">
        <v>18000</v>
      </c>
      <c r="AH517" s="1">
        <v>43.25</v>
      </c>
      <c r="AI517" s="1" t="s">
        <v>9</v>
      </c>
      <c r="AK517" s="1">
        <v>197912</v>
      </c>
      <c r="AL517" s="1">
        <v>18100</v>
      </c>
      <c r="AM517" s="1">
        <v>12.51</v>
      </c>
      <c r="AN517" s="1" t="s">
        <v>8</v>
      </c>
      <c r="AP517" s="1">
        <v>197911</v>
      </c>
      <c r="AQ517" s="1">
        <v>12300</v>
      </c>
      <c r="AR517" s="1">
        <v>9.86</v>
      </c>
      <c r="AS517" s="1" t="s">
        <v>8</v>
      </c>
      <c r="AU517" s="1">
        <v>197911</v>
      </c>
      <c r="AV517" s="1">
        <v>12500</v>
      </c>
      <c r="AW517" s="1">
        <v>10</v>
      </c>
      <c r="AX517" s="1" t="s">
        <v>8</v>
      </c>
      <c r="AZ517" s="1">
        <v>197911</v>
      </c>
      <c r="BA517" s="1">
        <v>12201</v>
      </c>
      <c r="BB517" s="1">
        <v>2965</v>
      </c>
      <c r="BC517" s="1" t="s">
        <v>224</v>
      </c>
      <c r="BE517" s="1">
        <v>197911</v>
      </c>
      <c r="BF517" s="1">
        <v>12401</v>
      </c>
      <c r="BG517" s="1">
        <v>7371</v>
      </c>
      <c r="BH517" s="1" t="s">
        <v>224</v>
      </c>
      <c r="BK517" s="1">
        <v>198001</v>
      </c>
      <c r="BL517" s="1">
        <v>16600</v>
      </c>
      <c r="BM517" s="1">
        <v>11</v>
      </c>
      <c r="BN517" s="1" t="s">
        <v>8</v>
      </c>
      <c r="BP517" s="1">
        <v>197911</v>
      </c>
      <c r="BQ517" s="1">
        <v>19400</v>
      </c>
      <c r="BR517" s="1">
        <v>1.2</v>
      </c>
      <c r="BS517" s="1" t="s">
        <v>8</v>
      </c>
    </row>
    <row r="518" spans="1:71">
      <c r="A518" s="1">
        <v>20121123</v>
      </c>
      <c r="B518" s="1">
        <v>294424376</v>
      </c>
      <c r="V518" s="1">
        <v>197911</v>
      </c>
      <c r="W518" s="1">
        <v>18200</v>
      </c>
      <c r="X518" s="1">
        <v>78.81</v>
      </c>
      <c r="Y518" s="1" t="s">
        <v>9</v>
      </c>
      <c r="AA518" s="1">
        <v>197911</v>
      </c>
      <c r="AB518" s="1">
        <v>18201</v>
      </c>
      <c r="AC518" s="1">
        <v>14.28</v>
      </c>
      <c r="AD518" s="1" t="s">
        <v>8</v>
      </c>
      <c r="AF518" s="1">
        <v>197911</v>
      </c>
      <c r="AG518" s="1">
        <v>18000</v>
      </c>
      <c r="AH518" s="1">
        <v>42.89</v>
      </c>
      <c r="AI518" s="1" t="s">
        <v>9</v>
      </c>
      <c r="AK518" s="1">
        <v>197911</v>
      </c>
      <c r="AL518" s="1">
        <v>18100</v>
      </c>
      <c r="AM518" s="1">
        <v>11.09</v>
      </c>
      <c r="AN518" s="1" t="s">
        <v>8</v>
      </c>
      <c r="AP518" s="1">
        <v>197910</v>
      </c>
      <c r="AQ518" s="1">
        <v>12300</v>
      </c>
      <c r="AR518" s="1">
        <v>12.36</v>
      </c>
      <c r="AS518" s="1" t="s">
        <v>8</v>
      </c>
      <c r="AU518" s="1">
        <v>197910</v>
      </c>
      <c r="AV518" s="1">
        <v>12500</v>
      </c>
      <c r="AW518" s="1">
        <v>10.51</v>
      </c>
      <c r="AX518" s="1" t="s">
        <v>8</v>
      </c>
      <c r="AZ518" s="1">
        <v>197910</v>
      </c>
      <c r="BA518" s="1">
        <v>12201</v>
      </c>
      <c r="BB518" s="1">
        <v>2946</v>
      </c>
      <c r="BC518" s="1" t="s">
        <v>224</v>
      </c>
      <c r="BE518" s="1">
        <v>197910</v>
      </c>
      <c r="BF518" s="1">
        <v>12401</v>
      </c>
      <c r="BG518" s="1">
        <v>7288</v>
      </c>
      <c r="BH518" s="1" t="s">
        <v>224</v>
      </c>
      <c r="BK518" s="1">
        <v>197912</v>
      </c>
      <c r="BL518" s="1">
        <v>16600</v>
      </c>
      <c r="BM518" s="1">
        <v>11</v>
      </c>
      <c r="BN518" s="1" t="s">
        <v>8</v>
      </c>
      <c r="BP518" s="1">
        <v>197910</v>
      </c>
      <c r="BQ518" s="1">
        <v>19400</v>
      </c>
      <c r="BR518" s="1">
        <v>1.17</v>
      </c>
      <c r="BS518" s="1" t="s">
        <v>8</v>
      </c>
    </row>
    <row r="519" spans="1:71">
      <c r="A519" s="1">
        <v>20121116</v>
      </c>
      <c r="B519" s="1">
        <v>322938179</v>
      </c>
      <c r="V519" s="1">
        <v>197910</v>
      </c>
      <c r="W519" s="1">
        <v>18200</v>
      </c>
      <c r="X519" s="1">
        <v>78.77</v>
      </c>
      <c r="Y519" s="1" t="s">
        <v>9</v>
      </c>
      <c r="AA519" s="1">
        <v>197910</v>
      </c>
      <c r="AB519" s="1">
        <v>18201</v>
      </c>
      <c r="AC519" s="1">
        <v>16.420000000000002</v>
      </c>
      <c r="AD519" s="1" t="s">
        <v>8</v>
      </c>
      <c r="AF519" s="1">
        <v>197910</v>
      </c>
      <c r="AG519" s="1">
        <v>18000</v>
      </c>
      <c r="AH519" s="1">
        <v>43.51</v>
      </c>
      <c r="AI519" s="1" t="s">
        <v>9</v>
      </c>
      <c r="AK519" s="1">
        <v>197910</v>
      </c>
      <c r="AL519" s="1">
        <v>18100</v>
      </c>
      <c r="AM519" s="1">
        <v>12.31</v>
      </c>
      <c r="AN519" s="1" t="s">
        <v>8</v>
      </c>
      <c r="AP519" s="1">
        <v>197909</v>
      </c>
      <c r="AQ519" s="1">
        <v>12300</v>
      </c>
      <c r="AR519" s="1">
        <v>14.44</v>
      </c>
      <c r="AS519" s="1" t="s">
        <v>8</v>
      </c>
      <c r="AU519" s="1">
        <v>197909</v>
      </c>
      <c r="AV519" s="1">
        <v>12500</v>
      </c>
      <c r="AW519" s="1">
        <v>11.25</v>
      </c>
      <c r="AX519" s="1" t="s">
        <v>8</v>
      </c>
      <c r="AZ519" s="1">
        <v>197909</v>
      </c>
      <c r="BA519" s="1">
        <v>12201</v>
      </c>
      <c r="BB519" s="1">
        <v>2941</v>
      </c>
      <c r="BC519" s="1" t="s">
        <v>224</v>
      </c>
      <c r="BE519" s="1">
        <v>197909</v>
      </c>
      <c r="BF519" s="1">
        <v>12401</v>
      </c>
      <c r="BG519" s="1">
        <v>7209</v>
      </c>
      <c r="BH519" s="1" t="s">
        <v>224</v>
      </c>
      <c r="BK519" s="1">
        <v>197911</v>
      </c>
      <c r="BL519" s="1">
        <v>16600</v>
      </c>
      <c r="BM519" s="1">
        <v>11</v>
      </c>
      <c r="BN519" s="1" t="s">
        <v>8</v>
      </c>
      <c r="BP519" s="1">
        <v>197909</v>
      </c>
      <c r="BQ519" s="1">
        <v>19400</v>
      </c>
      <c r="BR519" s="1">
        <v>1.41</v>
      </c>
      <c r="BS519" s="1" t="s">
        <v>8</v>
      </c>
    </row>
    <row r="520" spans="1:71">
      <c r="A520" s="1">
        <v>20121109</v>
      </c>
      <c r="B520" s="1">
        <v>338074762</v>
      </c>
      <c r="V520" s="1">
        <v>197909</v>
      </c>
      <c r="W520" s="1">
        <v>18200</v>
      </c>
      <c r="X520" s="1">
        <v>78.47</v>
      </c>
      <c r="Y520" s="1" t="s">
        <v>9</v>
      </c>
      <c r="AA520" s="1">
        <v>197909</v>
      </c>
      <c r="AB520" s="1">
        <v>18201</v>
      </c>
      <c r="AC520" s="1">
        <v>16.89</v>
      </c>
      <c r="AD520" s="1" t="s">
        <v>8</v>
      </c>
      <c r="AF520" s="1">
        <v>197909</v>
      </c>
      <c r="AG520" s="1">
        <v>18000</v>
      </c>
      <c r="AH520" s="1">
        <v>43.63</v>
      </c>
      <c r="AI520" s="1" t="s">
        <v>9</v>
      </c>
      <c r="AK520" s="1">
        <v>197909</v>
      </c>
      <c r="AL520" s="1">
        <v>18100</v>
      </c>
      <c r="AM520" s="1">
        <v>13.56</v>
      </c>
      <c r="AN520" s="1" t="s">
        <v>8</v>
      </c>
      <c r="AP520" s="1">
        <v>197908</v>
      </c>
      <c r="AQ520" s="1">
        <v>12300</v>
      </c>
      <c r="AR520" s="1">
        <v>14.96</v>
      </c>
      <c r="AS520" s="1" t="s">
        <v>8</v>
      </c>
      <c r="AU520" s="1">
        <v>197908</v>
      </c>
      <c r="AV520" s="1">
        <v>12500</v>
      </c>
      <c r="AW520" s="1">
        <v>12.26</v>
      </c>
      <c r="AX520" s="1" t="s">
        <v>8</v>
      </c>
      <c r="AZ520" s="1">
        <v>197908</v>
      </c>
      <c r="BA520" s="1">
        <v>12201</v>
      </c>
      <c r="BB520" s="1">
        <v>2920</v>
      </c>
      <c r="BC520" s="1" t="s">
        <v>224</v>
      </c>
      <c r="BE520" s="1">
        <v>197908</v>
      </c>
      <c r="BF520" s="1">
        <v>12401</v>
      </c>
      <c r="BG520" s="1">
        <v>7135</v>
      </c>
      <c r="BH520" s="1" t="s">
        <v>224</v>
      </c>
      <c r="BK520" s="1">
        <v>197910</v>
      </c>
      <c r="BL520" s="1">
        <v>16600</v>
      </c>
      <c r="BM520" s="1">
        <v>11</v>
      </c>
      <c r="BN520" s="1" t="s">
        <v>8</v>
      </c>
      <c r="BP520" s="1">
        <v>197908</v>
      </c>
      <c r="BQ520" s="1">
        <v>19400</v>
      </c>
      <c r="BR520" s="1">
        <v>1.54</v>
      </c>
      <c r="BS520" s="1" t="s">
        <v>8</v>
      </c>
    </row>
    <row r="521" spans="1:71">
      <c r="A521" s="1">
        <v>20121102</v>
      </c>
      <c r="B521" s="1">
        <v>364449652</v>
      </c>
      <c r="V521" s="1">
        <v>197908</v>
      </c>
      <c r="W521" s="1">
        <v>18200</v>
      </c>
      <c r="X521" s="1">
        <v>78.25</v>
      </c>
      <c r="Y521" s="1" t="s">
        <v>9</v>
      </c>
      <c r="AA521" s="1">
        <v>197908</v>
      </c>
      <c r="AB521" s="1">
        <v>18201</v>
      </c>
      <c r="AC521" s="1">
        <v>17.47</v>
      </c>
      <c r="AD521" s="1" t="s">
        <v>8</v>
      </c>
      <c r="AF521" s="1">
        <v>197908</v>
      </c>
      <c r="AG521" s="1">
        <v>18000</v>
      </c>
      <c r="AH521" s="1">
        <v>42.25</v>
      </c>
      <c r="AI521" s="1" t="s">
        <v>9</v>
      </c>
      <c r="AK521" s="1">
        <v>197908</v>
      </c>
      <c r="AL521" s="1">
        <v>18100</v>
      </c>
      <c r="AM521" s="1">
        <v>11.65</v>
      </c>
      <c r="AN521" s="1" t="s">
        <v>8</v>
      </c>
      <c r="AP521" s="1">
        <v>197907</v>
      </c>
      <c r="AQ521" s="1">
        <v>12300</v>
      </c>
      <c r="AR521" s="1">
        <v>16.23</v>
      </c>
      <c r="AS521" s="1" t="s">
        <v>8</v>
      </c>
      <c r="AU521" s="1">
        <v>197907</v>
      </c>
      <c r="AV521" s="1">
        <v>12500</v>
      </c>
      <c r="AW521" s="1">
        <v>13.91</v>
      </c>
      <c r="AX521" s="1" t="s">
        <v>8</v>
      </c>
      <c r="AZ521" s="1">
        <v>197907</v>
      </c>
      <c r="BA521" s="1">
        <v>12201</v>
      </c>
      <c r="BB521" s="1">
        <v>2879</v>
      </c>
      <c r="BC521" s="1" t="s">
        <v>224</v>
      </c>
      <c r="BE521" s="1">
        <v>197907</v>
      </c>
      <c r="BF521" s="1">
        <v>12401</v>
      </c>
      <c r="BG521" s="1">
        <v>7042</v>
      </c>
      <c r="BH521" s="1" t="s">
        <v>224</v>
      </c>
      <c r="BK521" s="1">
        <v>197909</v>
      </c>
      <c r="BL521" s="1">
        <v>16600</v>
      </c>
      <c r="BM521" s="1">
        <v>11</v>
      </c>
      <c r="BN521" s="1" t="s">
        <v>8</v>
      </c>
      <c r="BP521" s="1">
        <v>197907</v>
      </c>
      <c r="BQ521" s="1">
        <v>19400</v>
      </c>
      <c r="BR521" s="1">
        <v>1.54</v>
      </c>
      <c r="BS521" s="1" t="s">
        <v>8</v>
      </c>
    </row>
    <row r="522" spans="1:71">
      <c r="A522" s="1">
        <v>20121026</v>
      </c>
      <c r="B522" s="1">
        <v>309424320</v>
      </c>
      <c r="V522" s="1">
        <v>197907</v>
      </c>
      <c r="W522" s="1">
        <v>18200</v>
      </c>
      <c r="X522" s="1">
        <v>77.52</v>
      </c>
      <c r="Y522" s="1" t="s">
        <v>9</v>
      </c>
      <c r="AA522" s="1">
        <v>197907</v>
      </c>
      <c r="AB522" s="1">
        <v>18201</v>
      </c>
      <c r="AC522" s="1">
        <v>16.89</v>
      </c>
      <c r="AD522" s="1" t="s">
        <v>8</v>
      </c>
      <c r="AF522" s="1">
        <v>197907</v>
      </c>
      <c r="AG522" s="1">
        <v>18000</v>
      </c>
      <c r="AH522" s="1">
        <v>41.19</v>
      </c>
      <c r="AI522" s="1" t="s">
        <v>9</v>
      </c>
      <c r="AK522" s="1">
        <v>197907</v>
      </c>
      <c r="AL522" s="1">
        <v>18100</v>
      </c>
      <c r="AM522" s="1">
        <v>10.84</v>
      </c>
      <c r="AN522" s="1" t="s">
        <v>8</v>
      </c>
      <c r="AP522" s="1">
        <v>197906</v>
      </c>
      <c r="AQ522" s="1">
        <v>12300</v>
      </c>
      <c r="AR522" s="1">
        <v>16.440000000000001</v>
      </c>
      <c r="AS522" s="1" t="s">
        <v>8</v>
      </c>
      <c r="AU522" s="1">
        <v>197906</v>
      </c>
      <c r="AV522" s="1">
        <v>12500</v>
      </c>
      <c r="AW522" s="1">
        <v>15.48</v>
      </c>
      <c r="AX522" s="1" t="s">
        <v>8</v>
      </c>
      <c r="AZ522" s="1">
        <v>197906</v>
      </c>
      <c r="BA522" s="1">
        <v>12201</v>
      </c>
      <c r="BB522" s="1">
        <v>2954</v>
      </c>
      <c r="BC522" s="1" t="s">
        <v>224</v>
      </c>
      <c r="BE522" s="1">
        <v>197906</v>
      </c>
      <c r="BF522" s="1">
        <v>12401</v>
      </c>
      <c r="BG522" s="1">
        <v>7103</v>
      </c>
      <c r="BH522" s="1" t="s">
        <v>224</v>
      </c>
      <c r="BK522" s="1">
        <v>197908</v>
      </c>
      <c r="BL522" s="1">
        <v>16600</v>
      </c>
      <c r="BM522" s="1">
        <v>11</v>
      </c>
      <c r="BN522" s="1" t="s">
        <v>8</v>
      </c>
      <c r="BP522" s="1">
        <v>197906</v>
      </c>
      <c r="BQ522" s="1">
        <v>19400</v>
      </c>
      <c r="BR522" s="1">
        <v>1.1299999999999999</v>
      </c>
      <c r="BS522" s="1" t="s">
        <v>8</v>
      </c>
    </row>
    <row r="523" spans="1:71">
      <c r="A523" s="1">
        <v>20121019</v>
      </c>
      <c r="B523" s="1">
        <v>294735567</v>
      </c>
      <c r="V523" s="1">
        <v>197906</v>
      </c>
      <c r="W523" s="1">
        <v>18200</v>
      </c>
      <c r="X523" s="1">
        <v>75.25</v>
      </c>
      <c r="Y523" s="1" t="s">
        <v>9</v>
      </c>
      <c r="AA523" s="1">
        <v>197906</v>
      </c>
      <c r="AB523" s="1">
        <v>18201</v>
      </c>
      <c r="AC523" s="1">
        <v>13.47</v>
      </c>
      <c r="AD523" s="1" t="s">
        <v>8</v>
      </c>
      <c r="AF523" s="1">
        <v>197906</v>
      </c>
      <c r="AG523" s="1">
        <v>18000</v>
      </c>
      <c r="AH523" s="1">
        <v>40.82</v>
      </c>
      <c r="AI523" s="1" t="s">
        <v>9</v>
      </c>
      <c r="AK523" s="1">
        <v>197906</v>
      </c>
      <c r="AL523" s="1">
        <v>18100</v>
      </c>
      <c r="AM523" s="1">
        <v>9.5500000000000007</v>
      </c>
      <c r="AN523" s="1" t="s">
        <v>8</v>
      </c>
      <c r="AP523" s="1">
        <v>197905</v>
      </c>
      <c r="AQ523" s="1">
        <v>12300</v>
      </c>
      <c r="AR523" s="1">
        <v>21.08</v>
      </c>
      <c r="AS523" s="1" t="s">
        <v>8</v>
      </c>
      <c r="AU523" s="1">
        <v>197905</v>
      </c>
      <c r="AV523" s="1">
        <v>12500</v>
      </c>
      <c r="AW523" s="1">
        <v>19.41</v>
      </c>
      <c r="AX523" s="1" t="s">
        <v>8</v>
      </c>
      <c r="AZ523" s="1">
        <v>197905</v>
      </c>
      <c r="BA523" s="1">
        <v>12201</v>
      </c>
      <c r="BB523" s="1">
        <v>2832</v>
      </c>
      <c r="BC523" s="1" t="s">
        <v>224</v>
      </c>
      <c r="BE523" s="1">
        <v>197905</v>
      </c>
      <c r="BF523" s="1">
        <v>12401</v>
      </c>
      <c r="BG523" s="1">
        <v>6975</v>
      </c>
      <c r="BH523" s="1" t="s">
        <v>224</v>
      </c>
      <c r="BK523" s="1">
        <v>197907</v>
      </c>
      <c r="BL523" s="1">
        <v>16600</v>
      </c>
      <c r="BM523" s="1">
        <v>9.5</v>
      </c>
      <c r="BN523" s="1" t="s">
        <v>8</v>
      </c>
      <c r="BP523" s="1">
        <v>197905</v>
      </c>
      <c r="BQ523" s="1">
        <v>19400</v>
      </c>
      <c r="BR523" s="1">
        <v>1.18</v>
      </c>
      <c r="BS523" s="1" t="s">
        <v>8</v>
      </c>
    </row>
    <row r="524" spans="1:71">
      <c r="A524" s="1">
        <v>20121012</v>
      </c>
      <c r="B524" s="1">
        <v>296476189</v>
      </c>
      <c r="V524" s="1">
        <v>197905</v>
      </c>
      <c r="W524" s="1">
        <v>18200</v>
      </c>
      <c r="X524" s="1">
        <v>74.7</v>
      </c>
      <c r="Y524" s="1" t="s">
        <v>9</v>
      </c>
      <c r="AA524" s="1">
        <v>197905</v>
      </c>
      <c r="AB524" s="1">
        <v>18201</v>
      </c>
      <c r="AC524" s="1">
        <v>12.79</v>
      </c>
      <c r="AD524" s="1" t="s">
        <v>8</v>
      </c>
      <c r="AF524" s="1">
        <v>197905</v>
      </c>
      <c r="AG524" s="1">
        <v>18000</v>
      </c>
      <c r="AH524" s="1">
        <v>40.4</v>
      </c>
      <c r="AI524" s="1" t="s">
        <v>9</v>
      </c>
      <c r="AK524" s="1">
        <v>197905</v>
      </c>
      <c r="AL524" s="1">
        <v>18100</v>
      </c>
      <c r="AM524" s="1">
        <v>8.31</v>
      </c>
      <c r="AN524" s="1" t="s">
        <v>8</v>
      </c>
      <c r="AP524" s="1">
        <v>197904</v>
      </c>
      <c r="AQ524" s="1">
        <v>12300</v>
      </c>
      <c r="AR524" s="1">
        <v>23.22</v>
      </c>
      <c r="AS524" s="1" t="s">
        <v>8</v>
      </c>
      <c r="AU524" s="1">
        <v>197904</v>
      </c>
      <c r="AV524" s="1">
        <v>12500</v>
      </c>
      <c r="AW524" s="1">
        <v>22.28</v>
      </c>
      <c r="AX524" s="1" t="s">
        <v>8</v>
      </c>
      <c r="AZ524" s="1">
        <v>197904</v>
      </c>
      <c r="BA524" s="1">
        <v>12201</v>
      </c>
      <c r="BB524" s="1">
        <v>2828</v>
      </c>
      <c r="BC524" s="1" t="s">
        <v>224</v>
      </c>
      <c r="BE524" s="1">
        <v>197904</v>
      </c>
      <c r="BF524" s="1">
        <v>12401</v>
      </c>
      <c r="BG524" s="1">
        <v>6993</v>
      </c>
      <c r="BH524" s="1" t="s">
        <v>224</v>
      </c>
      <c r="BK524" s="1">
        <v>197906</v>
      </c>
      <c r="BL524" s="1">
        <v>16600</v>
      </c>
      <c r="BM524" s="1">
        <v>9.5</v>
      </c>
      <c r="BN524" s="1" t="s">
        <v>8</v>
      </c>
      <c r="BP524" s="1">
        <v>197904</v>
      </c>
      <c r="BQ524" s="1">
        <v>19400</v>
      </c>
      <c r="BR524" s="1">
        <v>1.0900000000000001</v>
      </c>
      <c r="BS524" s="1" t="s">
        <v>8</v>
      </c>
    </row>
    <row r="525" spans="1:71">
      <c r="A525" s="1">
        <v>20121005</v>
      </c>
      <c r="B525" s="1">
        <v>321900117</v>
      </c>
      <c r="V525" s="1">
        <v>197904</v>
      </c>
      <c r="W525" s="1">
        <v>18200</v>
      </c>
      <c r="X525" s="1">
        <v>73.84</v>
      </c>
      <c r="Y525" s="1" t="s">
        <v>9</v>
      </c>
      <c r="AA525" s="1">
        <v>197904</v>
      </c>
      <c r="AB525" s="1">
        <v>18201</v>
      </c>
      <c r="AC525" s="1">
        <v>12.6</v>
      </c>
      <c r="AD525" s="1" t="s">
        <v>8</v>
      </c>
      <c r="AF525" s="1">
        <v>197904</v>
      </c>
      <c r="AG525" s="1">
        <v>18000</v>
      </c>
      <c r="AH525" s="1">
        <v>40.06</v>
      </c>
      <c r="AI525" s="1" t="s">
        <v>9</v>
      </c>
      <c r="AK525" s="1">
        <v>197904</v>
      </c>
      <c r="AL525" s="1">
        <v>18100</v>
      </c>
      <c r="AM525" s="1">
        <v>7.34</v>
      </c>
      <c r="AN525" s="1" t="s">
        <v>8</v>
      </c>
      <c r="AP525" s="1">
        <v>197903</v>
      </c>
      <c r="AQ525" s="1">
        <v>12300</v>
      </c>
      <c r="AR525" s="1">
        <v>29.51</v>
      </c>
      <c r="AS525" s="1" t="s">
        <v>8</v>
      </c>
      <c r="AU525" s="1">
        <v>197903</v>
      </c>
      <c r="AV525" s="1">
        <v>12500</v>
      </c>
      <c r="AW525" s="1">
        <v>26.48</v>
      </c>
      <c r="AX525" s="1" t="s">
        <v>8</v>
      </c>
      <c r="AZ525" s="1">
        <v>197903</v>
      </c>
      <c r="BA525" s="1">
        <v>12201</v>
      </c>
      <c r="BB525" s="1">
        <v>2870</v>
      </c>
      <c r="BC525" s="1" t="s">
        <v>224</v>
      </c>
      <c r="BE525" s="1">
        <v>197903</v>
      </c>
      <c r="BF525" s="1">
        <v>12401</v>
      </c>
      <c r="BG525" s="1">
        <v>7074</v>
      </c>
      <c r="BH525" s="1" t="s">
        <v>224</v>
      </c>
      <c r="BK525" s="1">
        <v>197905</v>
      </c>
      <c r="BL525" s="1">
        <v>16600</v>
      </c>
      <c r="BM525" s="1">
        <v>9.5</v>
      </c>
      <c r="BN525" s="1" t="s">
        <v>8</v>
      </c>
      <c r="BP525" s="1">
        <v>197903</v>
      </c>
      <c r="BQ525" s="1">
        <v>19400</v>
      </c>
      <c r="BR525" s="1">
        <v>1.19</v>
      </c>
      <c r="BS525" s="1" t="s">
        <v>8</v>
      </c>
    </row>
    <row r="526" spans="1:71">
      <c r="A526" s="1">
        <v>20120928</v>
      </c>
      <c r="B526" s="1">
        <v>404738684</v>
      </c>
      <c r="V526" s="1">
        <v>197903</v>
      </c>
      <c r="W526" s="1">
        <v>18200</v>
      </c>
      <c r="X526" s="1">
        <v>71.989999999999995</v>
      </c>
      <c r="Y526" s="1" t="s">
        <v>9</v>
      </c>
      <c r="AA526" s="1">
        <v>197903</v>
      </c>
      <c r="AB526" s="1">
        <v>18201</v>
      </c>
      <c r="AC526" s="1">
        <v>10.82</v>
      </c>
      <c r="AD526" s="1" t="s">
        <v>8</v>
      </c>
      <c r="AF526" s="1">
        <v>197903</v>
      </c>
      <c r="AG526" s="1">
        <v>18000</v>
      </c>
      <c r="AH526" s="1">
        <v>39.28</v>
      </c>
      <c r="AI526" s="1" t="s">
        <v>9</v>
      </c>
      <c r="AK526" s="1">
        <v>197903</v>
      </c>
      <c r="AL526" s="1">
        <v>18100</v>
      </c>
      <c r="AM526" s="1">
        <v>7.21</v>
      </c>
      <c r="AN526" s="1" t="s">
        <v>8</v>
      </c>
      <c r="AP526" s="1">
        <v>197902</v>
      </c>
      <c r="AQ526" s="1">
        <v>12300</v>
      </c>
      <c r="AR526" s="1">
        <v>30.58</v>
      </c>
      <c r="AS526" s="1" t="s">
        <v>8</v>
      </c>
      <c r="AU526" s="1">
        <v>197902</v>
      </c>
      <c r="AV526" s="1">
        <v>12500</v>
      </c>
      <c r="AW526" s="1">
        <v>27.55</v>
      </c>
      <c r="AX526" s="1" t="s">
        <v>8</v>
      </c>
      <c r="AZ526" s="1">
        <v>197902</v>
      </c>
      <c r="BA526" s="1">
        <v>12201</v>
      </c>
      <c r="BB526" s="1">
        <v>2865</v>
      </c>
      <c r="BC526" s="1" t="s">
        <v>224</v>
      </c>
      <c r="BE526" s="1">
        <v>197902</v>
      </c>
      <c r="BF526" s="1">
        <v>12401</v>
      </c>
      <c r="BG526" s="1">
        <v>7061</v>
      </c>
      <c r="BH526" s="1" t="s">
        <v>224</v>
      </c>
      <c r="BK526" s="1">
        <v>197904</v>
      </c>
      <c r="BL526" s="1">
        <v>16600</v>
      </c>
      <c r="BM526" s="1">
        <v>8.25</v>
      </c>
      <c r="BN526" s="1" t="s">
        <v>8</v>
      </c>
      <c r="BP526" s="1">
        <v>197902</v>
      </c>
      <c r="BQ526" s="1">
        <v>19400</v>
      </c>
      <c r="BR526" s="1">
        <v>1.3</v>
      </c>
      <c r="BS526" s="1" t="s">
        <v>8</v>
      </c>
    </row>
    <row r="527" spans="1:71">
      <c r="A527" s="1">
        <v>20120921</v>
      </c>
      <c r="B527" s="1">
        <v>478072570</v>
      </c>
      <c r="V527" s="1">
        <v>197902</v>
      </c>
      <c r="W527" s="1">
        <v>18200</v>
      </c>
      <c r="X527" s="1">
        <v>70.510000000000005</v>
      </c>
      <c r="Y527" s="1" t="s">
        <v>9</v>
      </c>
      <c r="AA527" s="1">
        <v>197902</v>
      </c>
      <c r="AB527" s="1">
        <v>18201</v>
      </c>
      <c r="AC527" s="1">
        <v>8.66</v>
      </c>
      <c r="AD527" s="1" t="s">
        <v>8</v>
      </c>
      <c r="AF527" s="1">
        <v>197902</v>
      </c>
      <c r="AG527" s="1">
        <v>18000</v>
      </c>
      <c r="AH527" s="1">
        <v>38.75</v>
      </c>
      <c r="AI527" s="1" t="s">
        <v>9</v>
      </c>
      <c r="AK527" s="1">
        <v>197902</v>
      </c>
      <c r="AL527" s="1">
        <v>18100</v>
      </c>
      <c r="AM527" s="1">
        <v>5.87</v>
      </c>
      <c r="AN527" s="1" t="s">
        <v>8</v>
      </c>
      <c r="AP527" s="1">
        <v>197901</v>
      </c>
      <c r="AQ527" s="1">
        <v>12300</v>
      </c>
      <c r="AR527" s="1">
        <v>43.55</v>
      </c>
      <c r="AS527" s="1" t="s">
        <v>8</v>
      </c>
      <c r="AU527" s="1">
        <v>197901</v>
      </c>
      <c r="AV527" s="1">
        <v>12500</v>
      </c>
      <c r="AW527" s="1">
        <v>33.07</v>
      </c>
      <c r="AX527" s="1" t="s">
        <v>8</v>
      </c>
      <c r="AZ527" s="1">
        <v>197901</v>
      </c>
      <c r="BA527" s="1">
        <v>12201</v>
      </c>
      <c r="BB527" s="1">
        <v>3250</v>
      </c>
      <c r="BC527" s="1" t="s">
        <v>224</v>
      </c>
      <c r="BE527" s="1">
        <v>197901</v>
      </c>
      <c r="BF527" s="1">
        <v>12401</v>
      </c>
      <c r="BG527" s="1">
        <v>7363</v>
      </c>
      <c r="BH527" s="1" t="s">
        <v>224</v>
      </c>
      <c r="BK527" s="1">
        <v>197903</v>
      </c>
      <c r="BL527" s="1">
        <v>16600</v>
      </c>
      <c r="BM527" s="1">
        <v>8.25</v>
      </c>
      <c r="BN527" s="1" t="s">
        <v>8</v>
      </c>
      <c r="BP527" s="1">
        <v>197901</v>
      </c>
      <c r="BQ527" s="1">
        <v>19400</v>
      </c>
      <c r="BR527" s="1">
        <v>1.29</v>
      </c>
      <c r="BS527" s="1" t="s">
        <v>8</v>
      </c>
    </row>
    <row r="528" spans="1:71">
      <c r="A528" s="1">
        <v>20120914</v>
      </c>
      <c r="B528" s="1">
        <v>474388597</v>
      </c>
      <c r="V528" s="1">
        <v>197901</v>
      </c>
      <c r="W528" s="1">
        <v>18200</v>
      </c>
      <c r="X528" s="1">
        <v>69.89</v>
      </c>
      <c r="Y528" s="1" t="s">
        <v>9</v>
      </c>
      <c r="AA528" s="1">
        <v>197901</v>
      </c>
      <c r="AB528" s="1">
        <v>18201</v>
      </c>
      <c r="AC528" s="1">
        <v>8.09</v>
      </c>
      <c r="AD528" s="1" t="s">
        <v>8</v>
      </c>
      <c r="AF528" s="1">
        <v>197901</v>
      </c>
      <c r="AG528" s="1">
        <v>18000</v>
      </c>
      <c r="AH528" s="1">
        <v>38.57</v>
      </c>
      <c r="AI528" s="1" t="s">
        <v>9</v>
      </c>
      <c r="AK528" s="1">
        <v>197901</v>
      </c>
      <c r="AL528" s="1">
        <v>18100</v>
      </c>
      <c r="AM528" s="1">
        <v>6.17</v>
      </c>
      <c r="AN528" s="1" t="s">
        <v>8</v>
      </c>
      <c r="AP528" s="1">
        <v>197812</v>
      </c>
      <c r="AQ528" s="1">
        <v>12300</v>
      </c>
      <c r="AR528" s="1">
        <v>37</v>
      </c>
      <c r="AS528" s="1" t="s">
        <v>8</v>
      </c>
      <c r="AU528" s="1">
        <v>197812</v>
      </c>
      <c r="AV528" s="1">
        <v>12500</v>
      </c>
      <c r="AW528" s="1">
        <v>30.99</v>
      </c>
      <c r="AX528" s="1" t="s">
        <v>8</v>
      </c>
      <c r="AZ528" s="1">
        <v>197812</v>
      </c>
      <c r="BA528" s="1">
        <v>12201</v>
      </c>
      <c r="BB528" s="1">
        <v>2999</v>
      </c>
      <c r="BC528" s="1" t="s">
        <v>224</v>
      </c>
      <c r="BE528" s="1">
        <v>197812</v>
      </c>
      <c r="BF528" s="1">
        <v>12401</v>
      </c>
      <c r="BG528" s="1">
        <v>7080</v>
      </c>
      <c r="BH528" s="1" t="s">
        <v>224</v>
      </c>
      <c r="BK528" s="1">
        <v>197902</v>
      </c>
      <c r="BL528" s="1">
        <v>16600</v>
      </c>
      <c r="BM528" s="1">
        <v>8.25</v>
      </c>
      <c r="BN528" s="1" t="s">
        <v>8</v>
      </c>
      <c r="BP528" s="1">
        <v>197812</v>
      </c>
      <c r="BQ528" s="1">
        <v>19400</v>
      </c>
      <c r="BR528" s="1">
        <v>1.2</v>
      </c>
      <c r="BS528" s="1" t="s">
        <v>8</v>
      </c>
    </row>
    <row r="529" spans="1:71">
      <c r="A529" s="1">
        <v>20120907</v>
      </c>
      <c r="B529" s="1">
        <v>392234642</v>
      </c>
      <c r="V529" s="1">
        <v>197812</v>
      </c>
      <c r="W529" s="1">
        <v>18200</v>
      </c>
      <c r="X529" s="1">
        <v>69.37</v>
      </c>
      <c r="Y529" s="1" t="s">
        <v>9</v>
      </c>
      <c r="AA529" s="1">
        <v>197812</v>
      </c>
      <c r="AB529" s="1">
        <v>18201</v>
      </c>
      <c r="AC529" s="1">
        <v>8.36</v>
      </c>
      <c r="AD529" s="1" t="s">
        <v>8</v>
      </c>
      <c r="AF529" s="1">
        <v>197812</v>
      </c>
      <c r="AG529" s="1">
        <v>18000</v>
      </c>
      <c r="AH529" s="1">
        <v>38.44</v>
      </c>
      <c r="AI529" s="1" t="s">
        <v>9</v>
      </c>
      <c r="AK529" s="1">
        <v>197812</v>
      </c>
      <c r="AL529" s="1">
        <v>18100</v>
      </c>
      <c r="AM529" s="1">
        <v>7.64</v>
      </c>
      <c r="AN529" s="1" t="s">
        <v>8</v>
      </c>
      <c r="AP529" s="1">
        <v>197811</v>
      </c>
      <c r="AQ529" s="1">
        <v>12300</v>
      </c>
      <c r="AR529" s="1">
        <v>36.659999999999997</v>
      </c>
      <c r="AS529" s="1" t="s">
        <v>8</v>
      </c>
      <c r="AU529" s="1">
        <v>197811</v>
      </c>
      <c r="AV529" s="1">
        <v>12500</v>
      </c>
      <c r="AW529" s="1">
        <v>30.9</v>
      </c>
      <c r="AX529" s="1" t="s">
        <v>8</v>
      </c>
      <c r="AZ529" s="1">
        <v>197811</v>
      </c>
      <c r="BA529" s="1">
        <v>12201</v>
      </c>
      <c r="BB529" s="1">
        <v>2699</v>
      </c>
      <c r="BC529" s="1" t="s">
        <v>224</v>
      </c>
      <c r="BE529" s="1">
        <v>197811</v>
      </c>
      <c r="BF529" s="1">
        <v>12401</v>
      </c>
      <c r="BG529" s="1">
        <v>6701</v>
      </c>
      <c r="BH529" s="1" t="s">
        <v>224</v>
      </c>
      <c r="BK529" s="1">
        <v>197901</v>
      </c>
      <c r="BL529" s="1">
        <v>16600</v>
      </c>
      <c r="BM529" s="1">
        <v>8.25</v>
      </c>
      <c r="BN529" s="1" t="s">
        <v>8</v>
      </c>
      <c r="BP529" s="1">
        <v>197811</v>
      </c>
      <c r="BQ529" s="1">
        <v>19400</v>
      </c>
      <c r="BR529" s="1">
        <v>1.1200000000000001</v>
      </c>
      <c r="BS529" s="1" t="s">
        <v>8</v>
      </c>
    </row>
    <row r="530" spans="1:71">
      <c r="A530" s="1">
        <v>20120831</v>
      </c>
      <c r="B530" s="1">
        <v>340784881</v>
      </c>
      <c r="V530" s="1">
        <v>197811</v>
      </c>
      <c r="W530" s="1">
        <v>18200</v>
      </c>
      <c r="X530" s="1">
        <v>68.959999999999994</v>
      </c>
      <c r="Y530" s="1" t="s">
        <v>9</v>
      </c>
      <c r="AA530" s="1">
        <v>197811</v>
      </c>
      <c r="AB530" s="1">
        <v>18201</v>
      </c>
      <c r="AC530" s="1">
        <v>8.0399999999999991</v>
      </c>
      <c r="AD530" s="1" t="s">
        <v>8</v>
      </c>
      <c r="AF530" s="1">
        <v>197811</v>
      </c>
      <c r="AG530" s="1">
        <v>18000</v>
      </c>
      <c r="AH530" s="1">
        <v>38.61</v>
      </c>
      <c r="AI530" s="1" t="s">
        <v>9</v>
      </c>
      <c r="AK530" s="1">
        <v>197811</v>
      </c>
      <c r="AL530" s="1">
        <v>18100</v>
      </c>
      <c r="AM530" s="1">
        <v>7.58</v>
      </c>
      <c r="AN530" s="1" t="s">
        <v>8</v>
      </c>
      <c r="AP530" s="1">
        <v>197810</v>
      </c>
      <c r="AQ530" s="1">
        <v>12300</v>
      </c>
      <c r="AR530" s="1">
        <v>33.909999999999997</v>
      </c>
      <c r="AS530" s="1" t="s">
        <v>8</v>
      </c>
      <c r="AU530" s="1">
        <v>197810</v>
      </c>
      <c r="AV530" s="1">
        <v>12500</v>
      </c>
      <c r="AW530" s="1">
        <v>30.78</v>
      </c>
      <c r="AX530" s="1" t="s">
        <v>8</v>
      </c>
      <c r="AZ530" s="1">
        <v>197810</v>
      </c>
      <c r="BA530" s="1">
        <v>12201</v>
      </c>
      <c r="BB530" s="1">
        <v>2622</v>
      </c>
      <c r="BC530" s="1" t="s">
        <v>224</v>
      </c>
      <c r="BE530" s="1">
        <v>197810</v>
      </c>
      <c r="BF530" s="1">
        <v>12401</v>
      </c>
      <c r="BG530" s="1">
        <v>6595</v>
      </c>
      <c r="BH530" s="1" t="s">
        <v>224</v>
      </c>
      <c r="BK530" s="1">
        <v>197812</v>
      </c>
      <c r="BL530" s="1">
        <v>16600</v>
      </c>
      <c r="BM530" s="1">
        <v>8.25</v>
      </c>
      <c r="BN530" s="1" t="s">
        <v>8</v>
      </c>
      <c r="BP530" s="1">
        <v>197810</v>
      </c>
      <c r="BQ530" s="1">
        <v>19400</v>
      </c>
      <c r="BR530" s="1">
        <v>1.53</v>
      </c>
      <c r="BS530" s="1" t="s">
        <v>8</v>
      </c>
    </row>
    <row r="531" spans="1:71">
      <c r="A531" s="1">
        <v>20120824</v>
      </c>
      <c r="B531" s="1">
        <v>349435864</v>
      </c>
      <c r="V531" s="1">
        <v>197810</v>
      </c>
      <c r="W531" s="1">
        <v>18200</v>
      </c>
      <c r="X531" s="1">
        <v>67.66</v>
      </c>
      <c r="Y531" s="1" t="s">
        <v>9</v>
      </c>
      <c r="AA531" s="1">
        <v>197810</v>
      </c>
      <c r="AB531" s="1">
        <v>18201</v>
      </c>
      <c r="AC531" s="1">
        <v>5.18</v>
      </c>
      <c r="AD531" s="1" t="s">
        <v>8</v>
      </c>
      <c r="AF531" s="1">
        <v>197810</v>
      </c>
      <c r="AG531" s="1">
        <v>18000</v>
      </c>
      <c r="AH531" s="1">
        <v>38.74</v>
      </c>
      <c r="AI531" s="1" t="s">
        <v>9</v>
      </c>
      <c r="AK531" s="1">
        <v>197810</v>
      </c>
      <c r="AL531" s="1">
        <v>18100</v>
      </c>
      <c r="AM531" s="1">
        <v>6.11</v>
      </c>
      <c r="AN531" s="1" t="s">
        <v>8</v>
      </c>
      <c r="AP531" s="1">
        <v>197809</v>
      </c>
      <c r="AQ531" s="1">
        <v>12300</v>
      </c>
      <c r="AR531" s="1">
        <v>36.049999999999997</v>
      </c>
      <c r="AS531" s="1" t="s">
        <v>8</v>
      </c>
      <c r="AU531" s="1">
        <v>197809</v>
      </c>
      <c r="AV531" s="1">
        <v>12500</v>
      </c>
      <c r="AW531" s="1">
        <v>31.73</v>
      </c>
      <c r="AX531" s="1" t="s">
        <v>8</v>
      </c>
      <c r="AZ531" s="1">
        <v>197809</v>
      </c>
      <c r="BA531" s="1">
        <v>12201</v>
      </c>
      <c r="BB531" s="1">
        <v>2570</v>
      </c>
      <c r="BC531" s="1" t="s">
        <v>224</v>
      </c>
      <c r="BE531" s="1">
        <v>197809</v>
      </c>
      <c r="BF531" s="1">
        <v>12401</v>
      </c>
      <c r="BG531" s="1">
        <v>6480</v>
      </c>
      <c r="BH531" s="1" t="s">
        <v>224</v>
      </c>
      <c r="BK531" s="1">
        <v>197811</v>
      </c>
      <c r="BL531" s="1">
        <v>16600</v>
      </c>
      <c r="BM531" s="1">
        <v>8.25</v>
      </c>
      <c r="BN531" s="1" t="s">
        <v>8</v>
      </c>
      <c r="BP531" s="1">
        <v>197809</v>
      </c>
      <c r="BQ531" s="1">
        <v>19400</v>
      </c>
      <c r="BR531" s="1">
        <v>1.89</v>
      </c>
      <c r="BS531" s="1" t="s">
        <v>8</v>
      </c>
    </row>
    <row r="532" spans="1:71">
      <c r="A532" s="1">
        <v>20120817</v>
      </c>
      <c r="B532" s="1">
        <v>388787295</v>
      </c>
      <c r="V532" s="1">
        <v>197809</v>
      </c>
      <c r="W532" s="1">
        <v>18200</v>
      </c>
      <c r="X532" s="1">
        <v>67.13</v>
      </c>
      <c r="Y532" s="1" t="s">
        <v>9</v>
      </c>
      <c r="AA532" s="1">
        <v>197809</v>
      </c>
      <c r="AB532" s="1">
        <v>18201</v>
      </c>
      <c r="AC532" s="1">
        <v>4</v>
      </c>
      <c r="AD532" s="1" t="s">
        <v>8</v>
      </c>
      <c r="AF532" s="1">
        <v>197809</v>
      </c>
      <c r="AG532" s="1">
        <v>18000</v>
      </c>
      <c r="AH532" s="1">
        <v>38.42</v>
      </c>
      <c r="AI532" s="1" t="s">
        <v>9</v>
      </c>
      <c r="AK532" s="1">
        <v>197809</v>
      </c>
      <c r="AL532" s="1">
        <v>18100</v>
      </c>
      <c r="AM532" s="1">
        <v>4.09</v>
      </c>
      <c r="AN532" s="1" t="s">
        <v>8</v>
      </c>
      <c r="AP532" s="1">
        <v>197808</v>
      </c>
      <c r="AQ532" s="1">
        <v>12300</v>
      </c>
      <c r="AR532" s="1">
        <v>37</v>
      </c>
      <c r="AS532" s="1" t="s">
        <v>8</v>
      </c>
      <c r="AU532" s="1">
        <v>197808</v>
      </c>
      <c r="AV532" s="1">
        <v>12500</v>
      </c>
      <c r="AW532" s="1">
        <v>31.16</v>
      </c>
      <c r="AX532" s="1" t="s">
        <v>8</v>
      </c>
      <c r="AZ532" s="1">
        <v>197808</v>
      </c>
      <c r="BA532" s="1">
        <v>12201</v>
      </c>
      <c r="BB532" s="1">
        <v>2540</v>
      </c>
      <c r="BC532" s="1" t="s">
        <v>224</v>
      </c>
      <c r="BE532" s="1">
        <v>197808</v>
      </c>
      <c r="BF532" s="1">
        <v>12401</v>
      </c>
      <c r="BG532" s="1">
        <v>6356</v>
      </c>
      <c r="BH532" s="1" t="s">
        <v>224</v>
      </c>
      <c r="BK532" s="1">
        <v>197810</v>
      </c>
      <c r="BL532" s="1">
        <v>16600</v>
      </c>
      <c r="BM532" s="1">
        <v>8.25</v>
      </c>
      <c r="BN532" s="1" t="s">
        <v>8</v>
      </c>
      <c r="BP532" s="1">
        <v>197808</v>
      </c>
      <c r="BQ532" s="1">
        <v>19400</v>
      </c>
      <c r="BR532" s="1">
        <v>1.88</v>
      </c>
      <c r="BS532" s="1" t="s">
        <v>8</v>
      </c>
    </row>
    <row r="533" spans="1:71">
      <c r="A533" s="1">
        <v>20120810</v>
      </c>
      <c r="B533" s="1">
        <v>454928336</v>
      </c>
      <c r="V533" s="1">
        <v>197808</v>
      </c>
      <c r="W533" s="1">
        <v>18200</v>
      </c>
      <c r="X533" s="1">
        <v>66.61</v>
      </c>
      <c r="Y533" s="1" t="s">
        <v>9</v>
      </c>
      <c r="AA533" s="1">
        <v>197808</v>
      </c>
      <c r="AB533" s="1">
        <v>18201</v>
      </c>
      <c r="AC533" s="1">
        <v>2.38</v>
      </c>
      <c r="AD533" s="1" t="s">
        <v>8</v>
      </c>
      <c r="AF533" s="1">
        <v>197808</v>
      </c>
      <c r="AG533" s="1">
        <v>18000</v>
      </c>
      <c r="AH533" s="1">
        <v>37.840000000000003</v>
      </c>
      <c r="AI533" s="1" t="s">
        <v>9</v>
      </c>
      <c r="AK533" s="1">
        <v>197808</v>
      </c>
      <c r="AL533" s="1">
        <v>18100</v>
      </c>
      <c r="AM533" s="1">
        <v>1.1000000000000001</v>
      </c>
      <c r="AN533" s="1" t="s">
        <v>8</v>
      </c>
      <c r="AP533" s="1">
        <v>197807</v>
      </c>
      <c r="AQ533" s="1">
        <v>12300</v>
      </c>
      <c r="AR533" s="1">
        <v>35.58</v>
      </c>
      <c r="AS533" s="1" t="s">
        <v>8</v>
      </c>
      <c r="AU533" s="1">
        <v>197807</v>
      </c>
      <c r="AV533" s="1">
        <v>12500</v>
      </c>
      <c r="AW533" s="1">
        <v>29.6</v>
      </c>
      <c r="AX533" s="1" t="s">
        <v>8</v>
      </c>
      <c r="AZ533" s="1">
        <v>197807</v>
      </c>
      <c r="BA533" s="1">
        <v>12201</v>
      </c>
      <c r="BB533" s="1">
        <v>2477</v>
      </c>
      <c r="BC533" s="1" t="s">
        <v>224</v>
      </c>
      <c r="BE533" s="1">
        <v>197807</v>
      </c>
      <c r="BF533" s="1">
        <v>12401</v>
      </c>
      <c r="BG533" s="1">
        <v>6182</v>
      </c>
      <c r="BH533" s="1" t="s">
        <v>224</v>
      </c>
      <c r="BK533" s="1">
        <v>197809</v>
      </c>
      <c r="BL533" s="1">
        <v>16600</v>
      </c>
      <c r="BM533" s="1">
        <v>8.25</v>
      </c>
      <c r="BN533" s="1" t="s">
        <v>8</v>
      </c>
      <c r="BP533" s="1">
        <v>197807</v>
      </c>
      <c r="BQ533" s="1">
        <v>19400</v>
      </c>
      <c r="BR533" s="1">
        <v>1.84</v>
      </c>
      <c r="BS533" s="1" t="s">
        <v>8</v>
      </c>
    </row>
    <row r="534" spans="1:71">
      <c r="A534" s="1">
        <v>20120803</v>
      </c>
      <c r="B534" s="1">
        <v>323191677</v>
      </c>
      <c r="V534" s="1">
        <v>197807</v>
      </c>
      <c r="W534" s="1">
        <v>18200</v>
      </c>
      <c r="X534" s="1">
        <v>66.319999999999993</v>
      </c>
      <c r="Y534" s="1" t="s">
        <v>9</v>
      </c>
      <c r="AA534" s="1">
        <v>197807</v>
      </c>
      <c r="AB534" s="1">
        <v>18201</v>
      </c>
      <c r="AC534" s="1">
        <v>2.54</v>
      </c>
      <c r="AD534" s="1" t="s">
        <v>8</v>
      </c>
      <c r="AF534" s="1">
        <v>197807</v>
      </c>
      <c r="AG534" s="1">
        <v>18000</v>
      </c>
      <c r="AH534" s="1">
        <v>37.159999999999997</v>
      </c>
      <c r="AI534" s="1" t="s">
        <v>9</v>
      </c>
      <c r="AK534" s="1">
        <v>197807</v>
      </c>
      <c r="AL534" s="1">
        <v>18100</v>
      </c>
      <c r="AM534" s="1">
        <v>3.65</v>
      </c>
      <c r="AN534" s="1" t="s">
        <v>8</v>
      </c>
      <c r="AP534" s="1">
        <v>197806</v>
      </c>
      <c r="AQ534" s="1">
        <v>12300</v>
      </c>
      <c r="AR534" s="1">
        <v>36.99</v>
      </c>
      <c r="AS534" s="1" t="s">
        <v>8</v>
      </c>
      <c r="AU534" s="1">
        <v>197806</v>
      </c>
      <c r="AV534" s="1">
        <v>12500</v>
      </c>
      <c r="AW534" s="1">
        <v>30.24</v>
      </c>
      <c r="AX534" s="1" t="s">
        <v>8</v>
      </c>
      <c r="AZ534" s="1">
        <v>197806</v>
      </c>
      <c r="BA534" s="1">
        <v>12201</v>
      </c>
      <c r="BB534" s="1">
        <v>2537</v>
      </c>
      <c r="BC534" s="1" t="s">
        <v>224</v>
      </c>
      <c r="BE534" s="1">
        <v>197806</v>
      </c>
      <c r="BF534" s="1">
        <v>12401</v>
      </c>
      <c r="BG534" s="1">
        <v>6151</v>
      </c>
      <c r="BH534" s="1" t="s">
        <v>224</v>
      </c>
      <c r="BK534" s="1">
        <v>197808</v>
      </c>
      <c r="BL534" s="1">
        <v>16600</v>
      </c>
      <c r="BM534" s="1">
        <v>8.25</v>
      </c>
      <c r="BN534" s="1" t="s">
        <v>8</v>
      </c>
      <c r="BP534" s="1">
        <v>197806</v>
      </c>
      <c r="BQ534" s="1">
        <v>19400</v>
      </c>
      <c r="BR534" s="1">
        <v>1.65</v>
      </c>
      <c r="BS534" s="1" t="s">
        <v>8</v>
      </c>
    </row>
    <row r="535" spans="1:71">
      <c r="A535" s="1">
        <v>20120727</v>
      </c>
      <c r="B535" s="1">
        <v>314638131</v>
      </c>
      <c r="V535" s="1">
        <v>197806</v>
      </c>
      <c r="W535" s="1">
        <v>18200</v>
      </c>
      <c r="X535" s="1">
        <v>66.319999999999993</v>
      </c>
      <c r="Y535" s="1" t="s">
        <v>9</v>
      </c>
      <c r="AA535" s="1">
        <v>197806</v>
      </c>
      <c r="AB535" s="1">
        <v>18201</v>
      </c>
      <c r="AC535" s="1">
        <v>2.54</v>
      </c>
      <c r="AD535" s="1" t="s">
        <v>8</v>
      </c>
      <c r="AF535" s="1">
        <v>197806</v>
      </c>
      <c r="AG535" s="1">
        <v>18000</v>
      </c>
      <c r="AH535" s="1">
        <v>37.26</v>
      </c>
      <c r="AI535" s="1" t="s">
        <v>9</v>
      </c>
      <c r="AK535" s="1">
        <v>197806</v>
      </c>
      <c r="AL535" s="1">
        <v>18100</v>
      </c>
      <c r="AM535" s="1">
        <v>4.05</v>
      </c>
      <c r="AN535" s="1" t="s">
        <v>8</v>
      </c>
      <c r="AP535" s="1">
        <v>197805</v>
      </c>
      <c r="AQ535" s="1">
        <v>12300</v>
      </c>
      <c r="AR535" s="1">
        <v>37.43</v>
      </c>
      <c r="AS535" s="1" t="s">
        <v>8</v>
      </c>
      <c r="AU535" s="1">
        <v>197805</v>
      </c>
      <c r="AV535" s="1">
        <v>12500</v>
      </c>
      <c r="AW535" s="1">
        <v>29.86</v>
      </c>
      <c r="AX535" s="1" t="s">
        <v>8</v>
      </c>
      <c r="AZ535" s="1">
        <v>197805</v>
      </c>
      <c r="BA535" s="1">
        <v>12201</v>
      </c>
      <c r="BB535" s="1">
        <v>2339</v>
      </c>
      <c r="BC535" s="1" t="s">
        <v>224</v>
      </c>
      <c r="BE535" s="1">
        <v>197805</v>
      </c>
      <c r="BF535" s="1">
        <v>12401</v>
      </c>
      <c r="BG535" s="1">
        <v>5841</v>
      </c>
      <c r="BH535" s="1" t="s">
        <v>224</v>
      </c>
      <c r="BK535" s="1">
        <v>197807</v>
      </c>
      <c r="BL535" s="1">
        <v>16600</v>
      </c>
      <c r="BM535" s="1">
        <v>8.25</v>
      </c>
      <c r="BN535" s="1" t="s">
        <v>8</v>
      </c>
      <c r="BP535" s="1">
        <v>197805</v>
      </c>
      <c r="BQ535" s="1">
        <v>19400</v>
      </c>
      <c r="BR535" s="1">
        <v>1.7</v>
      </c>
      <c r="BS535" s="1" t="s">
        <v>8</v>
      </c>
    </row>
    <row r="536" spans="1:71">
      <c r="A536" s="1">
        <v>20120720</v>
      </c>
      <c r="B536" s="1">
        <v>292961600</v>
      </c>
      <c r="V536" s="1">
        <v>197805</v>
      </c>
      <c r="W536" s="1">
        <v>18200</v>
      </c>
      <c r="X536" s="1">
        <v>66.23</v>
      </c>
      <c r="Y536" s="1" t="s">
        <v>9</v>
      </c>
      <c r="AA536" s="1">
        <v>197805</v>
      </c>
      <c r="AB536" s="1">
        <v>18201</v>
      </c>
      <c r="AC536" s="1">
        <v>3.03</v>
      </c>
      <c r="AD536" s="1" t="s">
        <v>8</v>
      </c>
      <c r="AF536" s="1">
        <v>197805</v>
      </c>
      <c r="AG536" s="1">
        <v>18000</v>
      </c>
      <c r="AH536" s="1">
        <v>37.299999999999997</v>
      </c>
      <c r="AI536" s="1" t="s">
        <v>9</v>
      </c>
      <c r="AK536" s="1">
        <v>197805</v>
      </c>
      <c r="AL536" s="1">
        <v>18100</v>
      </c>
      <c r="AM536" s="1">
        <v>7.43</v>
      </c>
      <c r="AN536" s="1" t="s">
        <v>8</v>
      </c>
      <c r="AP536" s="1">
        <v>197804</v>
      </c>
      <c r="AQ536" s="1">
        <v>12300</v>
      </c>
      <c r="AR536" s="1">
        <v>40.020000000000003</v>
      </c>
      <c r="AS536" s="1" t="s">
        <v>8</v>
      </c>
      <c r="AU536" s="1">
        <v>197804</v>
      </c>
      <c r="AV536" s="1">
        <v>12500</v>
      </c>
      <c r="AW536" s="1">
        <v>31.56</v>
      </c>
      <c r="AX536" s="1" t="s">
        <v>8</v>
      </c>
      <c r="AZ536" s="1">
        <v>197804</v>
      </c>
      <c r="BA536" s="1">
        <v>12201</v>
      </c>
      <c r="BB536" s="1">
        <v>2295</v>
      </c>
      <c r="BC536" s="1" t="s">
        <v>224</v>
      </c>
      <c r="BE536" s="1">
        <v>197804</v>
      </c>
      <c r="BF536" s="1">
        <v>12401</v>
      </c>
      <c r="BG536" s="1">
        <v>5719</v>
      </c>
      <c r="BH536" s="1" t="s">
        <v>224</v>
      </c>
      <c r="BK536" s="1">
        <v>197806</v>
      </c>
      <c r="BL536" s="1">
        <v>16600</v>
      </c>
      <c r="BM536" s="1">
        <v>8.25</v>
      </c>
      <c r="BN536" s="1" t="s">
        <v>8</v>
      </c>
      <c r="BP536" s="1">
        <v>197804</v>
      </c>
      <c r="BQ536" s="1">
        <v>19400</v>
      </c>
      <c r="BR536" s="1">
        <v>1.58</v>
      </c>
      <c r="BS536" s="1" t="s">
        <v>8</v>
      </c>
    </row>
    <row r="537" spans="1:71">
      <c r="A537" s="1">
        <v>20120713</v>
      </c>
      <c r="B537" s="1">
        <v>337409202</v>
      </c>
      <c r="V537" s="1">
        <v>197804</v>
      </c>
      <c r="W537" s="1">
        <v>18200</v>
      </c>
      <c r="X537" s="1">
        <v>65.58</v>
      </c>
      <c r="Y537" s="1" t="s">
        <v>9</v>
      </c>
      <c r="AA537" s="1">
        <v>197804</v>
      </c>
      <c r="AB537" s="1">
        <v>18201</v>
      </c>
      <c r="AC537" s="1">
        <v>2.0099999999999998</v>
      </c>
      <c r="AD537" s="1" t="s">
        <v>8</v>
      </c>
      <c r="AF537" s="1">
        <v>197804</v>
      </c>
      <c r="AG537" s="1">
        <v>18000</v>
      </c>
      <c r="AH537" s="1">
        <v>37.32</v>
      </c>
      <c r="AI537" s="1" t="s">
        <v>9</v>
      </c>
      <c r="AK537" s="1">
        <v>197804</v>
      </c>
      <c r="AL537" s="1">
        <v>18100</v>
      </c>
      <c r="AM537" s="1">
        <v>7.95</v>
      </c>
      <c r="AN537" s="1" t="s">
        <v>8</v>
      </c>
      <c r="AP537" s="1">
        <v>197803</v>
      </c>
      <c r="AQ537" s="1">
        <v>12300</v>
      </c>
      <c r="AR537" s="1">
        <v>37.299999999999997</v>
      </c>
      <c r="AS537" s="1" t="s">
        <v>8</v>
      </c>
      <c r="AU537" s="1">
        <v>197803</v>
      </c>
      <c r="AV537" s="1">
        <v>12500</v>
      </c>
      <c r="AW537" s="1">
        <v>30.19</v>
      </c>
      <c r="AX537" s="1" t="s">
        <v>8</v>
      </c>
      <c r="AZ537" s="1">
        <v>197803</v>
      </c>
      <c r="BA537" s="1">
        <v>12201</v>
      </c>
      <c r="BB537" s="1">
        <v>2216</v>
      </c>
      <c r="BC537" s="1" t="s">
        <v>224</v>
      </c>
      <c r="BE537" s="1">
        <v>197803</v>
      </c>
      <c r="BF537" s="1">
        <v>12401</v>
      </c>
      <c r="BG537" s="1">
        <v>5593</v>
      </c>
      <c r="BH537" s="1" t="s">
        <v>224</v>
      </c>
      <c r="BK537" s="1">
        <v>197805</v>
      </c>
      <c r="BL537" s="1">
        <v>16600</v>
      </c>
      <c r="BM537" s="1">
        <v>8.25</v>
      </c>
      <c r="BN537" s="1" t="s">
        <v>8</v>
      </c>
      <c r="BP537" s="1">
        <v>197803</v>
      </c>
      <c r="BQ537" s="1">
        <v>19400</v>
      </c>
      <c r="BR537" s="1">
        <v>1.76</v>
      </c>
      <c r="BS537" s="1" t="s">
        <v>8</v>
      </c>
    </row>
    <row r="538" spans="1:71">
      <c r="A538" s="1">
        <v>20120706</v>
      </c>
      <c r="B538" s="1">
        <v>391944717</v>
      </c>
      <c r="V538" s="1">
        <v>197803</v>
      </c>
      <c r="W538" s="1">
        <v>18200</v>
      </c>
      <c r="X538" s="1">
        <v>64.959999999999994</v>
      </c>
      <c r="Y538" s="1" t="s">
        <v>9</v>
      </c>
      <c r="AA538" s="1">
        <v>197803</v>
      </c>
      <c r="AB538" s="1">
        <v>18201</v>
      </c>
      <c r="AC538" s="1">
        <v>1.29</v>
      </c>
      <c r="AD538" s="1" t="s">
        <v>8</v>
      </c>
      <c r="AF538" s="1">
        <v>197803</v>
      </c>
      <c r="AG538" s="1">
        <v>18000</v>
      </c>
      <c r="AH538" s="1">
        <v>36.64</v>
      </c>
      <c r="AI538" s="1" t="s">
        <v>9</v>
      </c>
      <c r="AK538" s="1">
        <v>197803</v>
      </c>
      <c r="AL538" s="1">
        <v>18100</v>
      </c>
      <c r="AM538" s="1">
        <v>6.79</v>
      </c>
      <c r="AN538" s="1" t="s">
        <v>8</v>
      </c>
      <c r="AP538" s="1">
        <v>197802</v>
      </c>
      <c r="AQ538" s="1">
        <v>12300</v>
      </c>
      <c r="AR538" s="1">
        <v>30.21</v>
      </c>
      <c r="AS538" s="1" t="s">
        <v>8</v>
      </c>
      <c r="AU538" s="1">
        <v>197802</v>
      </c>
      <c r="AV538" s="1">
        <v>12500</v>
      </c>
      <c r="AW538" s="1">
        <v>30.04</v>
      </c>
      <c r="AX538" s="1" t="s">
        <v>8</v>
      </c>
      <c r="AZ538" s="1">
        <v>197802</v>
      </c>
      <c r="BA538" s="1">
        <v>12201</v>
      </c>
      <c r="BB538" s="1">
        <v>2194</v>
      </c>
      <c r="BC538" s="1" t="s">
        <v>224</v>
      </c>
      <c r="BE538" s="1">
        <v>197802</v>
      </c>
      <c r="BF538" s="1">
        <v>12401</v>
      </c>
      <c r="BG538" s="1">
        <v>5536</v>
      </c>
      <c r="BH538" s="1" t="s">
        <v>224</v>
      </c>
      <c r="BK538" s="1">
        <v>197804</v>
      </c>
      <c r="BL538" s="1">
        <v>16600</v>
      </c>
      <c r="BM538" s="1">
        <v>8.25</v>
      </c>
      <c r="BN538" s="1" t="s">
        <v>8</v>
      </c>
      <c r="BP538" s="1">
        <v>197802</v>
      </c>
      <c r="BQ538" s="1">
        <v>19400</v>
      </c>
      <c r="BR538" s="1">
        <v>1.84</v>
      </c>
      <c r="BS538" s="1" t="s">
        <v>8</v>
      </c>
    </row>
    <row r="539" spans="1:71">
      <c r="A539" s="1">
        <v>20120629</v>
      </c>
      <c r="B539" s="1">
        <v>308203552</v>
      </c>
      <c r="V539" s="1">
        <v>197802</v>
      </c>
      <c r="W539" s="1">
        <v>18200</v>
      </c>
      <c r="X539" s="1">
        <v>64.89</v>
      </c>
      <c r="Y539" s="1" t="s">
        <v>9</v>
      </c>
      <c r="AA539" s="1">
        <v>197802</v>
      </c>
      <c r="AB539" s="1">
        <v>18201</v>
      </c>
      <c r="AC539" s="1">
        <v>1.44</v>
      </c>
      <c r="AD539" s="1" t="s">
        <v>8</v>
      </c>
      <c r="AF539" s="1">
        <v>197802</v>
      </c>
      <c r="AG539" s="1">
        <v>18000</v>
      </c>
      <c r="AH539" s="1">
        <v>36.6</v>
      </c>
      <c r="AI539" s="1" t="s">
        <v>9</v>
      </c>
      <c r="AK539" s="1">
        <v>197802</v>
      </c>
      <c r="AL539" s="1">
        <v>18100</v>
      </c>
      <c r="AM539" s="1">
        <v>6.27</v>
      </c>
      <c r="AN539" s="1" t="s">
        <v>8</v>
      </c>
      <c r="AP539" s="1">
        <v>197801</v>
      </c>
      <c r="AQ539" s="1">
        <v>12300</v>
      </c>
      <c r="AR539" s="1">
        <v>42.03</v>
      </c>
      <c r="AS539" s="1" t="s">
        <v>8</v>
      </c>
      <c r="AU539" s="1">
        <v>197801</v>
      </c>
      <c r="AV539" s="1">
        <v>12500</v>
      </c>
      <c r="AW539" s="1">
        <v>34.590000000000003</v>
      </c>
      <c r="AX539" s="1" t="s">
        <v>8</v>
      </c>
      <c r="AZ539" s="1">
        <v>197801</v>
      </c>
      <c r="BA539" s="1">
        <v>12201</v>
      </c>
      <c r="BB539" s="1">
        <v>2264</v>
      </c>
      <c r="BC539" s="1" t="s">
        <v>224</v>
      </c>
      <c r="BE539" s="1">
        <v>197801</v>
      </c>
      <c r="BF539" s="1">
        <v>12401</v>
      </c>
      <c r="BG539" s="1">
        <v>5533</v>
      </c>
      <c r="BH539" s="1" t="s">
        <v>224</v>
      </c>
      <c r="BK539" s="1">
        <v>197803</v>
      </c>
      <c r="BL539" s="1">
        <v>16600</v>
      </c>
      <c r="BM539" s="1">
        <v>8.25</v>
      </c>
      <c r="BN539" s="1" t="s">
        <v>8</v>
      </c>
      <c r="BP539" s="1">
        <v>197801</v>
      </c>
      <c r="BQ539" s="1">
        <v>19400</v>
      </c>
      <c r="BR539" s="1">
        <v>2.0099999999999998</v>
      </c>
      <c r="BS539" s="1" t="s">
        <v>8</v>
      </c>
    </row>
    <row r="540" spans="1:71">
      <c r="A540" s="1">
        <v>20120622</v>
      </c>
      <c r="B540" s="1">
        <v>340633355</v>
      </c>
      <c r="V540" s="1">
        <v>197801</v>
      </c>
      <c r="W540" s="1">
        <v>18200</v>
      </c>
      <c r="X540" s="1">
        <v>64.66</v>
      </c>
      <c r="Y540" s="1" t="s">
        <v>9</v>
      </c>
      <c r="AA540" s="1">
        <v>197801</v>
      </c>
      <c r="AB540" s="1">
        <v>18201</v>
      </c>
      <c r="AC540" s="1">
        <v>1.55</v>
      </c>
      <c r="AD540" s="1" t="s">
        <v>8</v>
      </c>
      <c r="AF540" s="1">
        <v>197801</v>
      </c>
      <c r="AG540" s="1">
        <v>18000</v>
      </c>
      <c r="AH540" s="1">
        <v>36.33</v>
      </c>
      <c r="AI540" s="1" t="s">
        <v>9</v>
      </c>
      <c r="AK540" s="1">
        <v>197801</v>
      </c>
      <c r="AL540" s="1">
        <v>18100</v>
      </c>
      <c r="AM540" s="1">
        <v>7.2</v>
      </c>
      <c r="AN540" s="1" t="s">
        <v>8</v>
      </c>
      <c r="AP540" s="1">
        <v>197712</v>
      </c>
      <c r="AQ540" s="1">
        <v>12300</v>
      </c>
      <c r="AR540" s="1">
        <v>33.56</v>
      </c>
      <c r="AS540" s="1" t="s">
        <v>8</v>
      </c>
      <c r="AU540" s="1">
        <v>197712</v>
      </c>
      <c r="AV540" s="1">
        <v>12500</v>
      </c>
      <c r="AW540" s="1">
        <v>31.67</v>
      </c>
      <c r="AX540" s="1" t="s">
        <v>8</v>
      </c>
      <c r="AZ540" s="1">
        <v>197712</v>
      </c>
      <c r="BA540" s="1">
        <v>12201</v>
      </c>
      <c r="BB540" s="1">
        <v>2189</v>
      </c>
      <c r="BC540" s="1" t="s">
        <v>224</v>
      </c>
      <c r="BE540" s="1">
        <v>197712</v>
      </c>
      <c r="BF540" s="1">
        <v>12401</v>
      </c>
      <c r="BG540" s="1">
        <v>5405</v>
      </c>
      <c r="BH540" s="1" t="s">
        <v>224</v>
      </c>
      <c r="BK540" s="1">
        <v>197802</v>
      </c>
      <c r="BL540" s="1">
        <v>16600</v>
      </c>
      <c r="BM540" s="1">
        <v>8.25</v>
      </c>
      <c r="BN540" s="1" t="s">
        <v>8</v>
      </c>
    </row>
    <row r="541" spans="1:71">
      <c r="A541" s="1">
        <v>20120615</v>
      </c>
      <c r="B541" s="1">
        <v>313608765</v>
      </c>
      <c r="V541" s="1">
        <v>197712</v>
      </c>
      <c r="W541" s="1">
        <v>18200</v>
      </c>
      <c r="X541" s="1">
        <v>64.02</v>
      </c>
      <c r="Y541" s="1" t="s">
        <v>9</v>
      </c>
      <c r="AA541" s="1">
        <v>197712</v>
      </c>
      <c r="AB541" s="1">
        <v>18201</v>
      </c>
      <c r="AC541" s="1">
        <v>1.43</v>
      </c>
      <c r="AD541" s="1" t="s">
        <v>8</v>
      </c>
      <c r="AF541" s="1">
        <v>197712</v>
      </c>
      <c r="AG541" s="1">
        <v>18000</v>
      </c>
      <c r="AH541" s="1">
        <v>35.71</v>
      </c>
      <c r="AI541" s="1" t="s">
        <v>9</v>
      </c>
      <c r="AK541" s="1">
        <v>197712</v>
      </c>
      <c r="AL541" s="1">
        <v>18100</v>
      </c>
      <c r="AM541" s="1">
        <v>6.76</v>
      </c>
      <c r="AN541" s="1" t="s">
        <v>8</v>
      </c>
      <c r="AP541" s="1">
        <v>197711</v>
      </c>
      <c r="AQ541" s="1">
        <v>12300</v>
      </c>
      <c r="AR541" s="1">
        <v>37.06</v>
      </c>
      <c r="AS541" s="1" t="s">
        <v>8</v>
      </c>
      <c r="AU541" s="1">
        <v>197711</v>
      </c>
      <c r="AV541" s="1">
        <v>12500</v>
      </c>
      <c r="AW541" s="1">
        <v>33.729999999999997</v>
      </c>
      <c r="AX541" s="1" t="s">
        <v>8</v>
      </c>
      <c r="AZ541" s="1">
        <v>197711</v>
      </c>
      <c r="BA541" s="1">
        <v>12201</v>
      </c>
      <c r="BB541" s="1">
        <v>1975</v>
      </c>
      <c r="BC541" s="1" t="s">
        <v>224</v>
      </c>
      <c r="BE541" s="1">
        <v>197711</v>
      </c>
      <c r="BF541" s="1">
        <v>12401</v>
      </c>
      <c r="BG541" s="1">
        <v>5119</v>
      </c>
      <c r="BH541" s="1" t="s">
        <v>224</v>
      </c>
      <c r="BK541" s="1">
        <v>197801</v>
      </c>
      <c r="BL541" s="1">
        <v>16600</v>
      </c>
      <c r="BM541" s="1">
        <v>8.25</v>
      </c>
      <c r="BN541" s="1" t="s">
        <v>8</v>
      </c>
    </row>
    <row r="542" spans="1:71">
      <c r="A542" s="1">
        <v>20120608</v>
      </c>
      <c r="B542" s="1">
        <v>324951525</v>
      </c>
      <c r="V542" s="1">
        <v>197711</v>
      </c>
      <c r="W542" s="1">
        <v>18200</v>
      </c>
      <c r="X542" s="1">
        <v>63.83</v>
      </c>
      <c r="Y542" s="1" t="s">
        <v>9</v>
      </c>
      <c r="AA542" s="1">
        <v>197711</v>
      </c>
      <c r="AB542" s="1">
        <v>18201</v>
      </c>
      <c r="AC542" s="1">
        <v>1.8</v>
      </c>
      <c r="AD542" s="1" t="s">
        <v>8</v>
      </c>
      <c r="AF542" s="1">
        <v>197711</v>
      </c>
      <c r="AG542" s="1">
        <v>18000</v>
      </c>
      <c r="AH542" s="1">
        <v>35.89</v>
      </c>
      <c r="AI542" s="1" t="s">
        <v>9</v>
      </c>
      <c r="AK542" s="1">
        <v>197711</v>
      </c>
      <c r="AL542" s="1">
        <v>18100</v>
      </c>
      <c r="AM542" s="1">
        <v>8.4600000000000009</v>
      </c>
      <c r="AN542" s="1" t="s">
        <v>8</v>
      </c>
      <c r="AP542" s="1">
        <v>197710</v>
      </c>
      <c r="AQ542" s="1">
        <v>12300</v>
      </c>
      <c r="AR542" s="1">
        <v>36.35</v>
      </c>
      <c r="AS542" s="1" t="s">
        <v>8</v>
      </c>
      <c r="AU542" s="1">
        <v>197710</v>
      </c>
      <c r="AV542" s="1">
        <v>12500</v>
      </c>
      <c r="AW542" s="1">
        <v>33.380000000000003</v>
      </c>
      <c r="AX542" s="1" t="s">
        <v>8</v>
      </c>
      <c r="AZ542" s="1">
        <v>197710</v>
      </c>
      <c r="BA542" s="1">
        <v>12201</v>
      </c>
      <c r="BB542" s="1">
        <v>1958</v>
      </c>
      <c r="BC542" s="1" t="s">
        <v>224</v>
      </c>
      <c r="BE542" s="1">
        <v>197710</v>
      </c>
      <c r="BF542" s="1">
        <v>12401</v>
      </c>
      <c r="BG542" s="1">
        <v>5043</v>
      </c>
      <c r="BH542" s="1" t="s">
        <v>224</v>
      </c>
      <c r="BK542" s="1">
        <v>197712</v>
      </c>
      <c r="BL542" s="1">
        <v>16600</v>
      </c>
      <c r="BM542" s="1">
        <v>8.25</v>
      </c>
      <c r="BN542" s="1" t="s">
        <v>8</v>
      </c>
    </row>
    <row r="543" spans="1:71">
      <c r="A543" s="1">
        <v>20120601</v>
      </c>
      <c r="B543" s="1">
        <v>411899835</v>
      </c>
      <c r="V543" s="1">
        <v>197710</v>
      </c>
      <c r="W543" s="1">
        <v>18200</v>
      </c>
      <c r="X543" s="1">
        <v>64.33</v>
      </c>
      <c r="Y543" s="1" t="s">
        <v>9</v>
      </c>
      <c r="AA543" s="1">
        <v>197710</v>
      </c>
      <c r="AB543" s="1">
        <v>18201</v>
      </c>
      <c r="AC543" s="1">
        <v>2.68</v>
      </c>
      <c r="AD543" s="1" t="s">
        <v>8</v>
      </c>
      <c r="AF543" s="1">
        <v>197710</v>
      </c>
      <c r="AG543" s="1">
        <v>18000</v>
      </c>
      <c r="AH543" s="1">
        <v>36.51</v>
      </c>
      <c r="AI543" s="1" t="s">
        <v>9</v>
      </c>
      <c r="AK543" s="1">
        <v>197710</v>
      </c>
      <c r="AL543" s="1">
        <v>18100</v>
      </c>
      <c r="AM543" s="1">
        <v>10.07</v>
      </c>
      <c r="AN543" s="1" t="s">
        <v>8</v>
      </c>
      <c r="AP543" s="1">
        <v>197709</v>
      </c>
      <c r="AQ543" s="1">
        <v>12300</v>
      </c>
      <c r="AR543" s="1">
        <v>36</v>
      </c>
      <c r="AS543" s="1" t="s">
        <v>8</v>
      </c>
      <c r="AU543" s="1">
        <v>197709</v>
      </c>
      <c r="AV543" s="1">
        <v>12500</v>
      </c>
      <c r="AW543" s="1">
        <v>33.270000000000003</v>
      </c>
      <c r="AX543" s="1" t="s">
        <v>8</v>
      </c>
      <c r="AZ543" s="1">
        <v>197709</v>
      </c>
      <c r="BA543" s="1">
        <v>12201</v>
      </c>
      <c r="BB543" s="1">
        <v>1889</v>
      </c>
      <c r="BC543" s="1" t="s">
        <v>224</v>
      </c>
      <c r="BE543" s="1">
        <v>197709</v>
      </c>
      <c r="BF543" s="1">
        <v>12401</v>
      </c>
      <c r="BG543" s="1">
        <v>4919</v>
      </c>
      <c r="BH543" s="1" t="s">
        <v>224</v>
      </c>
      <c r="BK543" s="1">
        <v>197711</v>
      </c>
      <c r="BL543" s="1">
        <v>16600</v>
      </c>
      <c r="BM543" s="1">
        <v>8.25</v>
      </c>
      <c r="BN543" s="1" t="s">
        <v>8</v>
      </c>
    </row>
    <row r="544" spans="1:71">
      <c r="A544" s="1">
        <v>20120525</v>
      </c>
      <c r="B544" s="1">
        <v>309194083</v>
      </c>
      <c r="V544" s="1">
        <v>197709</v>
      </c>
      <c r="W544" s="1">
        <v>18200</v>
      </c>
      <c r="X544" s="1">
        <v>64.55</v>
      </c>
      <c r="Y544" s="1" t="s">
        <v>9</v>
      </c>
      <c r="AA544" s="1">
        <v>197709</v>
      </c>
      <c r="AB544" s="1">
        <v>18201</v>
      </c>
      <c r="AC544" s="1">
        <v>2.62</v>
      </c>
      <c r="AD544" s="1" t="s">
        <v>8</v>
      </c>
      <c r="AF544" s="1">
        <v>197709</v>
      </c>
      <c r="AG544" s="1">
        <v>18000</v>
      </c>
      <c r="AH544" s="1">
        <v>36.909999999999997</v>
      </c>
      <c r="AI544" s="1" t="s">
        <v>9</v>
      </c>
      <c r="AK544" s="1">
        <v>197709</v>
      </c>
      <c r="AL544" s="1">
        <v>18100</v>
      </c>
      <c r="AM544" s="1">
        <v>10.67</v>
      </c>
      <c r="AN544" s="1" t="s">
        <v>8</v>
      </c>
      <c r="AP544" s="1">
        <v>197708</v>
      </c>
      <c r="AQ544" s="1">
        <v>12300</v>
      </c>
      <c r="AR544" s="1">
        <v>32.15</v>
      </c>
      <c r="AS544" s="1" t="s">
        <v>8</v>
      </c>
      <c r="AU544" s="1">
        <v>197708</v>
      </c>
      <c r="AV544" s="1">
        <v>12500</v>
      </c>
      <c r="AW544" s="1">
        <v>33.28</v>
      </c>
      <c r="AX544" s="1" t="s">
        <v>8</v>
      </c>
      <c r="AZ544" s="1">
        <v>197708</v>
      </c>
      <c r="BA544" s="1">
        <v>12201</v>
      </c>
      <c r="BB544" s="1">
        <v>1854</v>
      </c>
      <c r="BC544" s="1" t="s">
        <v>224</v>
      </c>
      <c r="BE544" s="1">
        <v>197708</v>
      </c>
      <c r="BF544" s="1">
        <v>12401</v>
      </c>
      <c r="BG544" s="1">
        <v>4846</v>
      </c>
      <c r="BH544" s="1" t="s">
        <v>224</v>
      </c>
      <c r="BK544" s="1">
        <v>197710</v>
      </c>
      <c r="BL544" s="1">
        <v>16600</v>
      </c>
      <c r="BM544" s="1">
        <v>8.25</v>
      </c>
      <c r="BN544" s="1" t="s">
        <v>8</v>
      </c>
    </row>
    <row r="545" spans="1:66">
      <c r="A545" s="1">
        <v>20120518</v>
      </c>
      <c r="B545" s="1">
        <v>361088714</v>
      </c>
      <c r="V545" s="1">
        <v>197708</v>
      </c>
      <c r="W545" s="1">
        <v>18200</v>
      </c>
      <c r="X545" s="1">
        <v>65.06</v>
      </c>
      <c r="Y545" s="1" t="s">
        <v>9</v>
      </c>
      <c r="AA545" s="1">
        <v>197708</v>
      </c>
      <c r="AB545" s="1">
        <v>18201</v>
      </c>
      <c r="AC545" s="1">
        <v>3.3</v>
      </c>
      <c r="AD545" s="1" t="s">
        <v>8</v>
      </c>
      <c r="AF545" s="1">
        <v>197708</v>
      </c>
      <c r="AG545" s="1">
        <v>18000</v>
      </c>
      <c r="AH545" s="1">
        <v>37.43</v>
      </c>
      <c r="AI545" s="1" t="s">
        <v>9</v>
      </c>
      <c r="AK545" s="1">
        <v>197708</v>
      </c>
      <c r="AL545" s="1">
        <v>18100</v>
      </c>
      <c r="AM545" s="1">
        <v>12.13</v>
      </c>
      <c r="AN545" s="1" t="s">
        <v>8</v>
      </c>
      <c r="AP545" s="1">
        <v>197707</v>
      </c>
      <c r="AQ545" s="1">
        <v>12300</v>
      </c>
      <c r="AR545" s="1">
        <v>32.1</v>
      </c>
      <c r="AS545" s="1" t="s">
        <v>8</v>
      </c>
      <c r="AU545" s="1">
        <v>197707</v>
      </c>
      <c r="AV545" s="1">
        <v>12500</v>
      </c>
      <c r="AW545" s="1">
        <v>33.130000000000003</v>
      </c>
      <c r="AX545" s="1" t="s">
        <v>8</v>
      </c>
      <c r="AZ545" s="1">
        <v>197707</v>
      </c>
      <c r="BA545" s="1">
        <v>12201</v>
      </c>
      <c r="BB545" s="1">
        <v>1827</v>
      </c>
      <c r="BC545" s="1" t="s">
        <v>224</v>
      </c>
      <c r="BE545" s="1">
        <v>197707</v>
      </c>
      <c r="BF545" s="1">
        <v>12401</v>
      </c>
      <c r="BG545" s="1">
        <v>4770</v>
      </c>
      <c r="BH545" s="1" t="s">
        <v>224</v>
      </c>
      <c r="BK545" s="1">
        <v>197709</v>
      </c>
      <c r="BL545" s="1">
        <v>16600</v>
      </c>
      <c r="BM545" s="1">
        <v>8.25</v>
      </c>
      <c r="BN545" s="1" t="s">
        <v>8</v>
      </c>
    </row>
    <row r="546" spans="1:66">
      <c r="A546" s="1">
        <v>20120511</v>
      </c>
      <c r="B546" s="1">
        <v>343347820</v>
      </c>
      <c r="V546" s="1">
        <v>197707</v>
      </c>
      <c r="W546" s="1">
        <v>18200</v>
      </c>
      <c r="X546" s="1">
        <v>64.680000000000007</v>
      </c>
      <c r="Y546" s="1" t="s">
        <v>9</v>
      </c>
      <c r="AA546" s="1">
        <v>197707</v>
      </c>
      <c r="AB546" s="1">
        <v>18201</v>
      </c>
      <c r="AC546" s="1">
        <v>3.13</v>
      </c>
      <c r="AD546" s="1" t="s">
        <v>8</v>
      </c>
      <c r="AF546" s="1">
        <v>197707</v>
      </c>
      <c r="AG546" s="1">
        <v>18000</v>
      </c>
      <c r="AH546" s="1">
        <v>35.85</v>
      </c>
      <c r="AI546" s="1" t="s">
        <v>9</v>
      </c>
      <c r="AK546" s="1">
        <v>197707</v>
      </c>
      <c r="AL546" s="1">
        <v>18100</v>
      </c>
      <c r="AM546" s="1">
        <v>8.18</v>
      </c>
      <c r="AN546" s="1" t="s">
        <v>8</v>
      </c>
      <c r="AP546" s="1">
        <v>197706</v>
      </c>
      <c r="AQ546" s="1">
        <v>12300</v>
      </c>
      <c r="AR546" s="1">
        <v>30.15</v>
      </c>
      <c r="AS546" s="1" t="s">
        <v>8</v>
      </c>
      <c r="AU546" s="1">
        <v>197706</v>
      </c>
      <c r="AV546" s="1">
        <v>12500</v>
      </c>
      <c r="AW546" s="1">
        <v>31.96</v>
      </c>
      <c r="AX546" s="1" t="s">
        <v>8</v>
      </c>
      <c r="AZ546" s="1">
        <v>197706</v>
      </c>
      <c r="BA546" s="1">
        <v>12201</v>
      </c>
      <c r="BB546" s="1">
        <v>1852</v>
      </c>
      <c r="BC546" s="1" t="s">
        <v>224</v>
      </c>
      <c r="BE546" s="1">
        <v>197706</v>
      </c>
      <c r="BF546" s="1">
        <v>12401</v>
      </c>
      <c r="BG546" s="1">
        <v>4723</v>
      </c>
      <c r="BH546" s="1" t="s">
        <v>224</v>
      </c>
      <c r="BK546" s="1">
        <v>197708</v>
      </c>
      <c r="BL546" s="1">
        <v>16600</v>
      </c>
      <c r="BM546" s="1">
        <v>8.25</v>
      </c>
      <c r="BN546" s="1" t="s">
        <v>8</v>
      </c>
    </row>
    <row r="547" spans="1:66">
      <c r="A547" s="1">
        <v>20120504</v>
      </c>
      <c r="B547" s="1">
        <v>374923061</v>
      </c>
      <c r="V547" s="1">
        <v>197706</v>
      </c>
      <c r="W547" s="1">
        <v>18200</v>
      </c>
      <c r="X547" s="1">
        <v>64.680000000000007</v>
      </c>
      <c r="Y547" s="1" t="s">
        <v>9</v>
      </c>
      <c r="AA547" s="1">
        <v>197706</v>
      </c>
      <c r="AB547" s="1">
        <v>18201</v>
      </c>
      <c r="AC547" s="1">
        <v>3.6</v>
      </c>
      <c r="AD547" s="1" t="s">
        <v>8</v>
      </c>
      <c r="AF547" s="1">
        <v>197706</v>
      </c>
      <c r="AG547" s="1">
        <v>18000</v>
      </c>
      <c r="AH547" s="1">
        <v>35.81</v>
      </c>
      <c r="AI547" s="1" t="s">
        <v>9</v>
      </c>
      <c r="AK547" s="1">
        <v>197706</v>
      </c>
      <c r="AL547" s="1">
        <v>18100</v>
      </c>
      <c r="AM547" s="1">
        <v>8.52</v>
      </c>
      <c r="AN547" s="1" t="s">
        <v>8</v>
      </c>
      <c r="AP547" s="1">
        <v>197705</v>
      </c>
      <c r="AQ547" s="1">
        <v>12300</v>
      </c>
      <c r="AR547" s="1">
        <v>26.92</v>
      </c>
      <c r="AS547" s="1" t="s">
        <v>8</v>
      </c>
      <c r="AU547" s="1">
        <v>197705</v>
      </c>
      <c r="AV547" s="1">
        <v>12500</v>
      </c>
      <c r="AW547" s="1">
        <v>30.76</v>
      </c>
      <c r="AX547" s="1" t="s">
        <v>8</v>
      </c>
      <c r="AZ547" s="1">
        <v>197705</v>
      </c>
      <c r="BA547" s="1">
        <v>12201</v>
      </c>
      <c r="BB547" s="1">
        <v>1702</v>
      </c>
      <c r="BC547" s="1" t="s">
        <v>224</v>
      </c>
      <c r="BE547" s="1">
        <v>197705</v>
      </c>
      <c r="BF547" s="1">
        <v>12401</v>
      </c>
      <c r="BG547" s="1">
        <v>4498</v>
      </c>
      <c r="BH547" s="1" t="s">
        <v>224</v>
      </c>
      <c r="BK547" s="1">
        <v>197707</v>
      </c>
      <c r="BL547" s="1">
        <v>16600</v>
      </c>
      <c r="BM547" s="1">
        <v>8.25</v>
      </c>
      <c r="BN547" s="1" t="s">
        <v>8</v>
      </c>
    </row>
    <row r="548" spans="1:66">
      <c r="A548" s="1">
        <v>20120427</v>
      </c>
      <c r="B548" s="1">
        <v>387109420</v>
      </c>
      <c r="V548" s="1">
        <v>197705</v>
      </c>
      <c r="W548" s="1">
        <v>18200</v>
      </c>
      <c r="X548" s="1">
        <v>64.28</v>
      </c>
      <c r="Y548" s="1" t="s">
        <v>9</v>
      </c>
      <c r="AA548" s="1">
        <v>197705</v>
      </c>
      <c r="AB548" s="1">
        <v>18201</v>
      </c>
      <c r="AC548" s="1">
        <v>2.96</v>
      </c>
      <c r="AD548" s="1" t="s">
        <v>8</v>
      </c>
      <c r="AF548" s="1">
        <v>197705</v>
      </c>
      <c r="AG548" s="1">
        <v>18000</v>
      </c>
      <c r="AH548" s="1">
        <v>34.72</v>
      </c>
      <c r="AI548" s="1" t="s">
        <v>9</v>
      </c>
      <c r="AK548" s="1">
        <v>197705</v>
      </c>
      <c r="AL548" s="1">
        <v>18100</v>
      </c>
      <c r="AM548" s="1">
        <v>4.8</v>
      </c>
      <c r="AN548" s="1" t="s">
        <v>8</v>
      </c>
      <c r="AP548" s="1">
        <v>197704</v>
      </c>
      <c r="AQ548" s="1">
        <v>12300</v>
      </c>
      <c r="AR548" s="1">
        <v>25.31</v>
      </c>
      <c r="AS548" s="1" t="s">
        <v>8</v>
      </c>
      <c r="AU548" s="1">
        <v>197704</v>
      </c>
      <c r="AV548" s="1">
        <v>12500</v>
      </c>
      <c r="AW548" s="1">
        <v>28.5</v>
      </c>
      <c r="AX548" s="1" t="s">
        <v>8</v>
      </c>
      <c r="AZ548" s="1">
        <v>197704</v>
      </c>
      <c r="BA548" s="1">
        <v>12201</v>
      </c>
      <c r="BB548" s="1">
        <v>1639</v>
      </c>
      <c r="BC548" s="1" t="s">
        <v>224</v>
      </c>
      <c r="BE548" s="1">
        <v>197704</v>
      </c>
      <c r="BF548" s="1">
        <v>12401</v>
      </c>
      <c r="BG548" s="1">
        <v>4347</v>
      </c>
      <c r="BH548" s="1" t="s">
        <v>224</v>
      </c>
      <c r="BK548" s="1">
        <v>197706</v>
      </c>
      <c r="BL548" s="1">
        <v>16600</v>
      </c>
      <c r="BM548" s="1">
        <v>8.25</v>
      </c>
      <c r="BN548" s="1" t="s">
        <v>8</v>
      </c>
    </row>
    <row r="549" spans="1:66">
      <c r="A549" s="1">
        <v>20120420</v>
      </c>
      <c r="B549" s="1">
        <v>381787207</v>
      </c>
      <c r="V549" s="1">
        <v>197704</v>
      </c>
      <c r="W549" s="1">
        <v>18200</v>
      </c>
      <c r="X549" s="1">
        <v>64.290000000000006</v>
      </c>
      <c r="Y549" s="1" t="s">
        <v>9</v>
      </c>
      <c r="AA549" s="1">
        <v>197704</v>
      </c>
      <c r="AB549" s="1">
        <v>18201</v>
      </c>
      <c r="AC549" s="1">
        <v>2.86</v>
      </c>
      <c r="AD549" s="1" t="s">
        <v>8</v>
      </c>
      <c r="AF549" s="1">
        <v>197704</v>
      </c>
      <c r="AG549" s="1">
        <v>18000</v>
      </c>
      <c r="AH549" s="1">
        <v>34.57</v>
      </c>
      <c r="AI549" s="1" t="s">
        <v>9</v>
      </c>
      <c r="AK549" s="1">
        <v>197704</v>
      </c>
      <c r="AL549" s="1">
        <v>18100</v>
      </c>
      <c r="AM549" s="1">
        <v>3.81</v>
      </c>
      <c r="AN549" s="1" t="s">
        <v>8</v>
      </c>
      <c r="AP549" s="1">
        <v>197703</v>
      </c>
      <c r="AQ549" s="1">
        <v>12300</v>
      </c>
      <c r="AR549" s="1">
        <v>25.21</v>
      </c>
      <c r="AS549" s="1" t="s">
        <v>8</v>
      </c>
      <c r="AU549" s="1">
        <v>197703</v>
      </c>
      <c r="AV549" s="1">
        <v>12500</v>
      </c>
      <c r="AW549" s="1">
        <v>28.97</v>
      </c>
      <c r="AX549" s="1" t="s">
        <v>8</v>
      </c>
      <c r="AZ549" s="1">
        <v>197703</v>
      </c>
      <c r="BA549" s="1">
        <v>12201</v>
      </c>
      <c r="BB549" s="1">
        <v>1614</v>
      </c>
      <c r="BC549" s="1" t="s">
        <v>224</v>
      </c>
      <c r="BE549" s="1">
        <v>197703</v>
      </c>
      <c r="BF549" s="1">
        <v>12401</v>
      </c>
      <c r="BG549" s="1">
        <v>4296</v>
      </c>
      <c r="BH549" s="1" t="s">
        <v>224</v>
      </c>
      <c r="BK549" s="1">
        <v>197705</v>
      </c>
      <c r="BL549" s="1">
        <v>16600</v>
      </c>
      <c r="BM549" s="1">
        <v>8.75</v>
      </c>
      <c r="BN549" s="1" t="s">
        <v>8</v>
      </c>
    </row>
    <row r="550" spans="1:66">
      <c r="A550" s="1">
        <v>20120413</v>
      </c>
      <c r="B550" s="1">
        <v>361447964</v>
      </c>
      <c r="V550" s="1">
        <v>197703</v>
      </c>
      <c r="W550" s="1">
        <v>18200</v>
      </c>
      <c r="X550" s="1">
        <v>64.13</v>
      </c>
      <c r="Y550" s="1" t="s">
        <v>9</v>
      </c>
      <c r="AA550" s="1">
        <v>197703</v>
      </c>
      <c r="AB550" s="1">
        <v>18201</v>
      </c>
      <c r="AC550" s="1">
        <v>2.95</v>
      </c>
      <c r="AD550" s="1" t="s">
        <v>8</v>
      </c>
      <c r="AF550" s="1">
        <v>197703</v>
      </c>
      <c r="AG550" s="1">
        <v>18000</v>
      </c>
      <c r="AH550" s="1">
        <v>34.31</v>
      </c>
      <c r="AI550" s="1" t="s">
        <v>9</v>
      </c>
      <c r="AK550" s="1">
        <v>197703</v>
      </c>
      <c r="AL550" s="1">
        <v>18100</v>
      </c>
      <c r="AM550" s="1">
        <v>3.28</v>
      </c>
      <c r="AN550" s="1" t="s">
        <v>8</v>
      </c>
      <c r="AP550" s="1">
        <v>197702</v>
      </c>
      <c r="AQ550" s="1">
        <v>12300</v>
      </c>
      <c r="AR550" s="1">
        <v>28.04</v>
      </c>
      <c r="AS550" s="1" t="s">
        <v>8</v>
      </c>
      <c r="AU550" s="1">
        <v>197702</v>
      </c>
      <c r="AV550" s="1">
        <v>12500</v>
      </c>
      <c r="AW550" s="1">
        <v>27.76</v>
      </c>
      <c r="AX550" s="1" t="s">
        <v>8</v>
      </c>
      <c r="AZ550" s="1">
        <v>197702</v>
      </c>
      <c r="BA550" s="1">
        <v>12201</v>
      </c>
      <c r="BB550" s="1">
        <v>1685</v>
      </c>
      <c r="BC550" s="1" t="s">
        <v>224</v>
      </c>
      <c r="BE550" s="1">
        <v>197702</v>
      </c>
      <c r="BF550" s="1">
        <v>12401</v>
      </c>
      <c r="BG550" s="1">
        <v>4257</v>
      </c>
      <c r="BH550" s="1" t="s">
        <v>224</v>
      </c>
      <c r="BK550" s="1">
        <v>197704</v>
      </c>
      <c r="BL550" s="1">
        <v>16600</v>
      </c>
      <c r="BM550" s="1">
        <v>8.75</v>
      </c>
      <c r="BN550" s="1" t="s">
        <v>8</v>
      </c>
    </row>
    <row r="551" spans="1:66">
      <c r="A551" s="1">
        <v>20120406</v>
      </c>
      <c r="B551" s="1">
        <v>351445386</v>
      </c>
      <c r="V551" s="1">
        <v>197702</v>
      </c>
      <c r="W551" s="1">
        <v>18200</v>
      </c>
      <c r="X551" s="1">
        <v>63.97</v>
      </c>
      <c r="Y551" s="1" t="s">
        <v>9</v>
      </c>
      <c r="AA551" s="1">
        <v>197702</v>
      </c>
      <c r="AB551" s="1">
        <v>18201</v>
      </c>
      <c r="AC551" s="1">
        <v>3.03</v>
      </c>
      <c r="AD551" s="1" t="s">
        <v>8</v>
      </c>
      <c r="AF551" s="1">
        <v>197702</v>
      </c>
      <c r="AG551" s="1">
        <v>18000</v>
      </c>
      <c r="AH551" s="1">
        <v>34.44</v>
      </c>
      <c r="AI551" s="1" t="s">
        <v>9</v>
      </c>
      <c r="AK551" s="1">
        <v>197702</v>
      </c>
      <c r="AL551" s="1">
        <v>18100</v>
      </c>
      <c r="AM551" s="1">
        <v>4.49</v>
      </c>
      <c r="AN551" s="1" t="s">
        <v>8</v>
      </c>
      <c r="AP551" s="1">
        <v>197701</v>
      </c>
      <c r="AQ551" s="1">
        <v>12300</v>
      </c>
      <c r="AR551" s="1">
        <v>11.39</v>
      </c>
      <c r="AS551" s="1" t="s">
        <v>8</v>
      </c>
      <c r="AU551" s="1">
        <v>197701</v>
      </c>
      <c r="AV551" s="1">
        <v>12500</v>
      </c>
      <c r="AW551" s="1">
        <v>20.98</v>
      </c>
      <c r="AX551" s="1" t="s">
        <v>8</v>
      </c>
      <c r="AZ551" s="1">
        <v>197701</v>
      </c>
      <c r="BA551" s="1">
        <v>12201</v>
      </c>
      <c r="BB551" s="1">
        <v>1594</v>
      </c>
      <c r="BC551" s="1" t="s">
        <v>224</v>
      </c>
      <c r="BE551" s="1">
        <v>197701</v>
      </c>
      <c r="BF551" s="1">
        <v>12401</v>
      </c>
      <c r="BG551" s="1">
        <v>4111</v>
      </c>
      <c r="BH551" s="1" t="s">
        <v>224</v>
      </c>
      <c r="BK551" s="1">
        <v>197703</v>
      </c>
      <c r="BL551" s="1">
        <v>16600</v>
      </c>
      <c r="BM551" s="1">
        <v>9.5</v>
      </c>
      <c r="BN551" s="1" t="s">
        <v>8</v>
      </c>
    </row>
    <row r="552" spans="1:66">
      <c r="A552" s="1">
        <v>20120330</v>
      </c>
      <c r="B552" s="1">
        <v>491743384</v>
      </c>
      <c r="V552" s="1">
        <v>197701</v>
      </c>
      <c r="W552" s="1">
        <v>18200</v>
      </c>
      <c r="X552" s="1">
        <v>63.67</v>
      </c>
      <c r="Y552" s="1" t="s">
        <v>9</v>
      </c>
      <c r="AA552" s="1">
        <v>197701</v>
      </c>
      <c r="AB552" s="1">
        <v>18201</v>
      </c>
      <c r="AC552" s="1">
        <v>2.86</v>
      </c>
      <c r="AD552" s="1" t="s">
        <v>8</v>
      </c>
      <c r="AF552" s="1">
        <v>197701</v>
      </c>
      <c r="AG552" s="1">
        <v>18000</v>
      </c>
      <c r="AH552" s="1">
        <v>33.89</v>
      </c>
      <c r="AI552" s="1" t="s">
        <v>9</v>
      </c>
      <c r="AK552" s="1">
        <v>197701</v>
      </c>
      <c r="AL552" s="1">
        <v>18100</v>
      </c>
      <c r="AM552" s="1">
        <v>3.2</v>
      </c>
      <c r="AN552" s="1" t="s">
        <v>8</v>
      </c>
      <c r="AP552" s="1">
        <v>197612</v>
      </c>
      <c r="AQ552" s="1">
        <v>12300</v>
      </c>
      <c r="AR552" s="1">
        <v>25.11</v>
      </c>
      <c r="AS552" s="1" t="s">
        <v>8</v>
      </c>
      <c r="AU552" s="1">
        <v>197612</v>
      </c>
      <c r="AV552" s="1">
        <v>12500</v>
      </c>
      <c r="AW552" s="1">
        <v>25.96</v>
      </c>
      <c r="AX552" s="1" t="s">
        <v>8</v>
      </c>
      <c r="AZ552" s="1">
        <v>197612</v>
      </c>
      <c r="BA552" s="1">
        <v>12201</v>
      </c>
      <c r="BB552" s="1">
        <v>1639</v>
      </c>
      <c r="BC552" s="1" t="s">
        <v>224</v>
      </c>
      <c r="BE552" s="1">
        <v>197612</v>
      </c>
      <c r="BF552" s="1">
        <v>12401</v>
      </c>
      <c r="BG552" s="1">
        <v>4105</v>
      </c>
      <c r="BH552" s="1" t="s">
        <v>224</v>
      </c>
      <c r="BK552" s="1">
        <v>197702</v>
      </c>
      <c r="BL552" s="1">
        <v>16600</v>
      </c>
      <c r="BM552" s="1">
        <v>9.5</v>
      </c>
      <c r="BN552" s="1" t="s">
        <v>8</v>
      </c>
    </row>
    <row r="553" spans="1:66">
      <c r="A553" s="1">
        <v>20120323</v>
      </c>
      <c r="B553" s="1">
        <v>439913864</v>
      </c>
      <c r="V553" s="1">
        <v>197612</v>
      </c>
      <c r="W553" s="1">
        <v>18200</v>
      </c>
      <c r="X553" s="1">
        <v>63.12</v>
      </c>
      <c r="Y553" s="1" t="s">
        <v>9</v>
      </c>
      <c r="AA553" s="1">
        <v>197612</v>
      </c>
      <c r="AB553" s="1">
        <v>18201</v>
      </c>
      <c r="AC553" s="1">
        <v>3.82</v>
      </c>
      <c r="AD553" s="1" t="s">
        <v>8</v>
      </c>
      <c r="AF553" s="1">
        <v>197612</v>
      </c>
      <c r="AG553" s="1">
        <v>18000</v>
      </c>
      <c r="AH553" s="1">
        <v>33.450000000000003</v>
      </c>
      <c r="AI553" s="1" t="s">
        <v>9</v>
      </c>
      <c r="AK553" s="1">
        <v>197612</v>
      </c>
      <c r="AL553" s="1">
        <v>18100</v>
      </c>
      <c r="AM553" s="1">
        <v>3.62</v>
      </c>
      <c r="AN553" s="1" t="s">
        <v>8</v>
      </c>
      <c r="AP553" s="1">
        <v>197611</v>
      </c>
      <c r="AQ553" s="1">
        <v>12300</v>
      </c>
      <c r="AR553" s="1">
        <v>15.65</v>
      </c>
      <c r="AS553" s="1" t="s">
        <v>8</v>
      </c>
      <c r="AU553" s="1">
        <v>197611</v>
      </c>
      <c r="AV553" s="1">
        <v>12500</v>
      </c>
      <c r="AW553" s="1">
        <v>21.14</v>
      </c>
      <c r="AX553" s="1" t="s">
        <v>8</v>
      </c>
      <c r="AZ553" s="1">
        <v>197611</v>
      </c>
      <c r="BA553" s="1">
        <v>12201</v>
      </c>
      <c r="BB553" s="1">
        <v>1441</v>
      </c>
      <c r="BC553" s="1" t="s">
        <v>224</v>
      </c>
      <c r="BE553" s="1">
        <v>197611</v>
      </c>
      <c r="BF553" s="1">
        <v>12401</v>
      </c>
      <c r="BG553" s="1">
        <v>3828</v>
      </c>
      <c r="BH553" s="1" t="s">
        <v>224</v>
      </c>
      <c r="BK553" s="1">
        <v>197701</v>
      </c>
      <c r="BL553" s="1">
        <v>16600</v>
      </c>
      <c r="BM553" s="1">
        <v>9.5</v>
      </c>
      <c r="BN553" s="1" t="s">
        <v>8</v>
      </c>
    </row>
    <row r="554" spans="1:66">
      <c r="A554" s="1">
        <v>20120316</v>
      </c>
      <c r="B554" s="1">
        <v>521918440</v>
      </c>
      <c r="V554" s="1">
        <v>197611</v>
      </c>
      <c r="W554" s="1">
        <v>18200</v>
      </c>
      <c r="X554" s="1">
        <v>62.7</v>
      </c>
      <c r="Y554" s="1" t="s">
        <v>9</v>
      </c>
      <c r="AA554" s="1">
        <v>197611</v>
      </c>
      <c r="AB554" s="1">
        <v>18201</v>
      </c>
      <c r="AC554" s="1">
        <v>2.23</v>
      </c>
      <c r="AD554" s="1" t="s">
        <v>8</v>
      </c>
      <c r="AF554" s="1">
        <v>197611</v>
      </c>
      <c r="AG554" s="1">
        <v>18000</v>
      </c>
      <c r="AH554" s="1">
        <v>33.090000000000003</v>
      </c>
      <c r="AI554" s="1" t="s">
        <v>9</v>
      </c>
      <c r="AK554" s="1">
        <v>197611</v>
      </c>
      <c r="AL554" s="1">
        <v>18100</v>
      </c>
      <c r="AM554" s="1">
        <v>0.7</v>
      </c>
      <c r="AN554" s="1" t="s">
        <v>8</v>
      </c>
      <c r="AP554" s="1">
        <v>197610</v>
      </c>
      <c r="AQ554" s="1">
        <v>12300</v>
      </c>
      <c r="AR554" s="1">
        <v>15.99</v>
      </c>
      <c r="AS554" s="1" t="s">
        <v>8</v>
      </c>
      <c r="AU554" s="1">
        <v>197610</v>
      </c>
      <c r="AV554" s="1">
        <v>12500</v>
      </c>
      <c r="AW554" s="1">
        <v>20.64</v>
      </c>
      <c r="AX554" s="1" t="s">
        <v>8</v>
      </c>
      <c r="AZ554" s="1">
        <v>197610</v>
      </c>
      <c r="BA554" s="1">
        <v>12201</v>
      </c>
      <c r="BB554" s="1">
        <v>1436</v>
      </c>
      <c r="BC554" s="1" t="s">
        <v>224</v>
      </c>
      <c r="BE554" s="1">
        <v>197610</v>
      </c>
      <c r="BF554" s="1">
        <v>12401</v>
      </c>
      <c r="BG554" s="1">
        <v>3781</v>
      </c>
      <c r="BH554" s="1" t="s">
        <v>224</v>
      </c>
      <c r="BK554" s="1">
        <v>197612</v>
      </c>
      <c r="BL554" s="1">
        <v>16600</v>
      </c>
      <c r="BM554" s="1">
        <v>9.5</v>
      </c>
      <c r="BN554" s="1" t="s">
        <v>8</v>
      </c>
    </row>
    <row r="555" spans="1:66">
      <c r="A555" s="1">
        <v>20120309</v>
      </c>
      <c r="B555" s="1">
        <v>544827768</v>
      </c>
      <c r="V555" s="1">
        <v>197610</v>
      </c>
      <c r="W555" s="1">
        <v>18200</v>
      </c>
      <c r="X555" s="1">
        <v>62.65</v>
      </c>
      <c r="Y555" s="1" t="s">
        <v>9</v>
      </c>
      <c r="AA555" s="1">
        <v>197610</v>
      </c>
      <c r="AB555" s="1">
        <v>18201</v>
      </c>
      <c r="AC555" s="1">
        <v>1.87</v>
      </c>
      <c r="AD555" s="1" t="s">
        <v>8</v>
      </c>
      <c r="AF555" s="1">
        <v>197610</v>
      </c>
      <c r="AG555" s="1">
        <v>18000</v>
      </c>
      <c r="AH555" s="1">
        <v>33.17</v>
      </c>
      <c r="AI555" s="1" t="s">
        <v>9</v>
      </c>
      <c r="AK555" s="1">
        <v>197610</v>
      </c>
      <c r="AL555" s="1">
        <v>18100</v>
      </c>
      <c r="AM555" s="1">
        <v>0.12</v>
      </c>
      <c r="AN555" s="1" t="s">
        <v>8</v>
      </c>
      <c r="AP555" s="1">
        <v>197609</v>
      </c>
      <c r="AQ555" s="1">
        <v>12300</v>
      </c>
      <c r="AR555" s="1">
        <v>15.94</v>
      </c>
      <c r="AS555" s="1" t="s">
        <v>8</v>
      </c>
      <c r="AU555" s="1">
        <v>197609</v>
      </c>
      <c r="AV555" s="1">
        <v>12500</v>
      </c>
      <c r="AW555" s="1">
        <v>19.920000000000002</v>
      </c>
      <c r="AX555" s="1" t="s">
        <v>8</v>
      </c>
      <c r="AZ555" s="1">
        <v>197609</v>
      </c>
      <c r="BA555" s="1">
        <v>12201</v>
      </c>
      <c r="BB555" s="1">
        <v>1389</v>
      </c>
      <c r="BC555" s="1" t="s">
        <v>224</v>
      </c>
      <c r="BE555" s="1">
        <v>197609</v>
      </c>
      <c r="BF555" s="1">
        <v>12401</v>
      </c>
      <c r="BG555" s="1">
        <v>3691</v>
      </c>
      <c r="BH555" s="1" t="s">
        <v>224</v>
      </c>
      <c r="BK555" s="1">
        <v>197611</v>
      </c>
      <c r="BL555" s="1">
        <v>16600</v>
      </c>
      <c r="BM555" s="1">
        <v>10</v>
      </c>
      <c r="BN555" s="1" t="s">
        <v>8</v>
      </c>
    </row>
    <row r="556" spans="1:66">
      <c r="A556" s="1">
        <v>20120303</v>
      </c>
      <c r="B556" s="1">
        <v>506318974</v>
      </c>
      <c r="V556" s="1">
        <v>197609</v>
      </c>
      <c r="W556" s="1">
        <v>18200</v>
      </c>
      <c r="X556" s="1">
        <v>62.9</v>
      </c>
      <c r="Y556" s="1" t="s">
        <v>9</v>
      </c>
      <c r="AA556" s="1">
        <v>197609</v>
      </c>
      <c r="AB556" s="1">
        <v>18201</v>
      </c>
      <c r="AC556" s="1">
        <v>3.01</v>
      </c>
      <c r="AD556" s="1" t="s">
        <v>8</v>
      </c>
      <c r="AF556" s="1">
        <v>197609</v>
      </c>
      <c r="AG556" s="1">
        <v>18000</v>
      </c>
      <c r="AH556" s="1">
        <v>33.35</v>
      </c>
      <c r="AI556" s="1" t="s">
        <v>9</v>
      </c>
      <c r="AK556" s="1">
        <v>197609</v>
      </c>
      <c r="AL556" s="1">
        <v>18100</v>
      </c>
      <c r="AM556" s="1">
        <v>1.96</v>
      </c>
      <c r="AN556" s="1" t="s">
        <v>8</v>
      </c>
      <c r="AP556" s="1">
        <v>197608</v>
      </c>
      <c r="AQ556" s="1">
        <v>12300</v>
      </c>
      <c r="AR556" s="1">
        <v>15.47</v>
      </c>
      <c r="AS556" s="1" t="s">
        <v>8</v>
      </c>
      <c r="AU556" s="1">
        <v>197608</v>
      </c>
      <c r="AV556" s="1">
        <v>12500</v>
      </c>
      <c r="AW556" s="1">
        <v>18.32</v>
      </c>
      <c r="AX556" s="1" t="s">
        <v>8</v>
      </c>
      <c r="AZ556" s="1">
        <v>197608</v>
      </c>
      <c r="BA556" s="1">
        <v>12201</v>
      </c>
      <c r="BB556" s="1">
        <v>1403</v>
      </c>
      <c r="BC556" s="1" t="s">
        <v>224</v>
      </c>
      <c r="BE556" s="1">
        <v>197608</v>
      </c>
      <c r="BF556" s="1">
        <v>12401</v>
      </c>
      <c r="BG556" s="1">
        <v>3636</v>
      </c>
      <c r="BH556" s="1" t="s">
        <v>224</v>
      </c>
      <c r="BK556" s="1">
        <v>197610</v>
      </c>
      <c r="BL556" s="1">
        <v>16600</v>
      </c>
      <c r="BM556" s="1">
        <v>10</v>
      </c>
      <c r="BN556" s="1" t="s">
        <v>8</v>
      </c>
    </row>
    <row r="557" spans="1:66">
      <c r="A557" s="1">
        <v>20120224</v>
      </c>
      <c r="B557" s="1">
        <v>601562006</v>
      </c>
      <c r="V557" s="1">
        <v>197608</v>
      </c>
      <c r="W557" s="1">
        <v>18200</v>
      </c>
      <c r="X557" s="1">
        <v>62.98</v>
      </c>
      <c r="Y557" s="1" t="s">
        <v>9</v>
      </c>
      <c r="AA557" s="1">
        <v>197608</v>
      </c>
      <c r="AB557" s="1">
        <v>18201</v>
      </c>
      <c r="AC557" s="1">
        <v>3.04</v>
      </c>
      <c r="AD557" s="1" t="s">
        <v>8</v>
      </c>
      <c r="AF557" s="1">
        <v>197608</v>
      </c>
      <c r="AG557" s="1">
        <v>18000</v>
      </c>
      <c r="AH557" s="1">
        <v>33.380000000000003</v>
      </c>
      <c r="AI557" s="1" t="s">
        <v>9</v>
      </c>
      <c r="AK557" s="1">
        <v>197608</v>
      </c>
      <c r="AL557" s="1">
        <v>18100</v>
      </c>
      <c r="AM557" s="1">
        <v>1.92</v>
      </c>
      <c r="AN557" s="1" t="s">
        <v>8</v>
      </c>
      <c r="AP557" s="1">
        <v>197607</v>
      </c>
      <c r="AQ557" s="1">
        <v>12300</v>
      </c>
      <c r="AR557" s="1">
        <v>18.100000000000001</v>
      </c>
      <c r="AS557" s="1" t="s">
        <v>8</v>
      </c>
      <c r="AU557" s="1">
        <v>197607</v>
      </c>
      <c r="AV557" s="1">
        <v>12500</v>
      </c>
      <c r="AW557" s="1">
        <v>19.71</v>
      </c>
      <c r="AX557" s="1" t="s">
        <v>8</v>
      </c>
      <c r="AZ557" s="1">
        <v>197607</v>
      </c>
      <c r="BA557" s="1">
        <v>12201</v>
      </c>
      <c r="BB557" s="1">
        <v>1383</v>
      </c>
      <c r="BC557" s="1" t="s">
        <v>224</v>
      </c>
      <c r="BE557" s="1">
        <v>197607</v>
      </c>
      <c r="BF557" s="1">
        <v>12401</v>
      </c>
      <c r="BG557" s="1">
        <v>3583</v>
      </c>
      <c r="BH557" s="1" t="s">
        <v>224</v>
      </c>
      <c r="BK557" s="1">
        <v>197609</v>
      </c>
      <c r="BL557" s="1">
        <v>16600</v>
      </c>
      <c r="BM557" s="1">
        <v>10.75</v>
      </c>
      <c r="BN557" s="1" t="s">
        <v>8</v>
      </c>
    </row>
    <row r="558" spans="1:66">
      <c r="A558" s="1">
        <v>20120217</v>
      </c>
      <c r="B558" s="1">
        <v>747900821</v>
      </c>
      <c r="V558" s="1">
        <v>197607</v>
      </c>
      <c r="W558" s="1">
        <v>18200</v>
      </c>
      <c r="X558" s="1">
        <v>62.72</v>
      </c>
      <c r="Y558" s="1" t="s">
        <v>9</v>
      </c>
      <c r="AA558" s="1">
        <v>197607</v>
      </c>
      <c r="AB558" s="1">
        <v>18201</v>
      </c>
      <c r="AC558" s="1">
        <v>3.07</v>
      </c>
      <c r="AD558" s="1" t="s">
        <v>8</v>
      </c>
      <c r="AF558" s="1">
        <v>197607</v>
      </c>
      <c r="AG558" s="1">
        <v>18000</v>
      </c>
      <c r="AH558" s="1">
        <v>33.14</v>
      </c>
      <c r="AI558" s="1" t="s">
        <v>9</v>
      </c>
      <c r="AK558" s="1">
        <v>197607</v>
      </c>
      <c r="AL558" s="1">
        <v>18100</v>
      </c>
      <c r="AM558" s="1">
        <v>1.56</v>
      </c>
      <c r="AN558" s="1" t="s">
        <v>8</v>
      </c>
      <c r="AP558" s="1">
        <v>197606</v>
      </c>
      <c r="AQ558" s="1">
        <v>12300</v>
      </c>
      <c r="AR558" s="1">
        <v>19.98</v>
      </c>
      <c r="AS558" s="1" t="s">
        <v>8</v>
      </c>
      <c r="AU558" s="1">
        <v>197606</v>
      </c>
      <c r="AV558" s="1">
        <v>12500</v>
      </c>
      <c r="AW558" s="1">
        <v>20.55</v>
      </c>
      <c r="AX558" s="1" t="s">
        <v>8</v>
      </c>
      <c r="AZ558" s="1">
        <v>197606</v>
      </c>
      <c r="BA558" s="1">
        <v>12201</v>
      </c>
      <c r="BB558" s="1">
        <v>1423</v>
      </c>
      <c r="BC558" s="1" t="s">
        <v>224</v>
      </c>
      <c r="BE558" s="1">
        <v>197606</v>
      </c>
      <c r="BF558" s="1">
        <v>12401</v>
      </c>
      <c r="BG558" s="1">
        <v>3579</v>
      </c>
      <c r="BH558" s="1" t="s">
        <v>224</v>
      </c>
      <c r="BK558" s="1">
        <v>197608</v>
      </c>
      <c r="BL558" s="1">
        <v>16600</v>
      </c>
      <c r="BM558" s="1">
        <v>10.75</v>
      </c>
      <c r="BN558" s="1" t="s">
        <v>8</v>
      </c>
    </row>
    <row r="559" spans="1:66">
      <c r="A559" s="1">
        <v>20120210</v>
      </c>
      <c r="B559" s="1">
        <v>730991346</v>
      </c>
      <c r="V559" s="1">
        <v>197606</v>
      </c>
      <c r="W559" s="1">
        <v>18200</v>
      </c>
      <c r="X559" s="1">
        <v>62.43</v>
      </c>
      <c r="Y559" s="1" t="s">
        <v>9</v>
      </c>
      <c r="AA559" s="1">
        <v>197606</v>
      </c>
      <c r="AB559" s="1">
        <v>18201</v>
      </c>
      <c r="AC559" s="1">
        <v>2.21</v>
      </c>
      <c r="AD559" s="1" t="s">
        <v>8</v>
      </c>
      <c r="AF559" s="1">
        <v>197606</v>
      </c>
      <c r="AG559" s="1">
        <v>18000</v>
      </c>
      <c r="AH559" s="1">
        <v>33</v>
      </c>
      <c r="AI559" s="1" t="s">
        <v>9</v>
      </c>
      <c r="AK559" s="1">
        <v>197606</v>
      </c>
      <c r="AL559" s="1">
        <v>18100</v>
      </c>
      <c r="AM559" s="1">
        <v>1.1299999999999999</v>
      </c>
      <c r="AN559" s="1" t="s">
        <v>8</v>
      </c>
      <c r="AP559" s="1">
        <v>197605</v>
      </c>
      <c r="AQ559" s="1">
        <v>12300</v>
      </c>
      <c r="AR559" s="1">
        <v>19.95</v>
      </c>
      <c r="AS559" s="1" t="s">
        <v>8</v>
      </c>
      <c r="AU559" s="1">
        <v>197605</v>
      </c>
      <c r="AV559" s="1">
        <v>12500</v>
      </c>
      <c r="AW559" s="1">
        <v>20.57</v>
      </c>
      <c r="AX559" s="1" t="s">
        <v>8</v>
      </c>
      <c r="AZ559" s="1">
        <v>197605</v>
      </c>
      <c r="BA559" s="1">
        <v>12201</v>
      </c>
      <c r="BB559" s="1">
        <v>1341</v>
      </c>
      <c r="BC559" s="1" t="s">
        <v>224</v>
      </c>
      <c r="BE559" s="1">
        <v>197605</v>
      </c>
      <c r="BF559" s="1">
        <v>12401</v>
      </c>
      <c r="BG559" s="1">
        <v>3440</v>
      </c>
      <c r="BH559" s="1" t="s">
        <v>224</v>
      </c>
      <c r="BK559" s="1">
        <v>197607</v>
      </c>
      <c r="BL559" s="1">
        <v>16600</v>
      </c>
      <c r="BM559" s="1">
        <v>10.75</v>
      </c>
      <c r="BN559" s="1" t="s">
        <v>8</v>
      </c>
    </row>
    <row r="560" spans="1:66">
      <c r="A560" s="1">
        <v>20120204</v>
      </c>
      <c r="B560" s="1">
        <v>920020398</v>
      </c>
      <c r="V560" s="1">
        <v>197605</v>
      </c>
      <c r="W560" s="1">
        <v>18200</v>
      </c>
      <c r="X560" s="1">
        <v>62.43</v>
      </c>
      <c r="Y560" s="1" t="s">
        <v>9</v>
      </c>
      <c r="AA560" s="1">
        <v>197605</v>
      </c>
      <c r="AB560" s="1">
        <v>18201</v>
      </c>
      <c r="AC560" s="1">
        <v>3.14</v>
      </c>
      <c r="AD560" s="1" t="s">
        <v>8</v>
      </c>
      <c r="AF560" s="1">
        <v>197605</v>
      </c>
      <c r="AG560" s="1">
        <v>18000</v>
      </c>
      <c r="AH560" s="1">
        <v>33.130000000000003</v>
      </c>
      <c r="AI560" s="1" t="s">
        <v>9</v>
      </c>
      <c r="AK560" s="1">
        <v>197605</v>
      </c>
      <c r="AL560" s="1">
        <v>18100</v>
      </c>
      <c r="AM560" s="1">
        <v>3.82</v>
      </c>
      <c r="AN560" s="1" t="s">
        <v>8</v>
      </c>
      <c r="AP560" s="1">
        <v>197604</v>
      </c>
      <c r="AQ560" s="1">
        <v>12300</v>
      </c>
      <c r="AR560" s="1">
        <v>23.16</v>
      </c>
      <c r="AS560" s="1" t="s">
        <v>8</v>
      </c>
      <c r="AU560" s="1">
        <v>197604</v>
      </c>
      <c r="AV560" s="1">
        <v>12500</v>
      </c>
      <c r="AW560" s="1">
        <v>22.35</v>
      </c>
      <c r="AX560" s="1" t="s">
        <v>8</v>
      </c>
      <c r="AZ560" s="1">
        <v>197604</v>
      </c>
      <c r="BA560" s="1">
        <v>12201</v>
      </c>
      <c r="BB560" s="1">
        <v>1308</v>
      </c>
      <c r="BC560" s="1" t="s">
        <v>224</v>
      </c>
      <c r="BE560" s="1">
        <v>197604</v>
      </c>
      <c r="BF560" s="1">
        <v>12401</v>
      </c>
      <c r="BG560" s="1">
        <v>3383</v>
      </c>
      <c r="BH560" s="1" t="s">
        <v>224</v>
      </c>
      <c r="BK560" s="1">
        <v>197606</v>
      </c>
      <c r="BL560" s="1">
        <v>16600</v>
      </c>
      <c r="BM560" s="1">
        <v>10.75</v>
      </c>
      <c r="BN560" s="1" t="s">
        <v>8</v>
      </c>
    </row>
    <row r="561" spans="1:66">
      <c r="A561" s="1">
        <v>20120118</v>
      </c>
      <c r="B561" s="1">
        <v>291964562</v>
      </c>
      <c r="V561" s="1">
        <v>197604</v>
      </c>
      <c r="W561" s="1">
        <v>18200</v>
      </c>
      <c r="X561" s="1">
        <v>62.5</v>
      </c>
      <c r="Y561" s="1" t="s">
        <v>9</v>
      </c>
      <c r="AA561" s="1">
        <v>197604</v>
      </c>
      <c r="AB561" s="1">
        <v>18201</v>
      </c>
      <c r="AC561" s="1">
        <v>3.44</v>
      </c>
      <c r="AD561" s="1" t="s">
        <v>8</v>
      </c>
      <c r="AF561" s="1">
        <v>197604</v>
      </c>
      <c r="AG561" s="1">
        <v>18000</v>
      </c>
      <c r="AH561" s="1">
        <v>33.299999999999997</v>
      </c>
      <c r="AI561" s="1" t="s">
        <v>9</v>
      </c>
      <c r="AK561" s="1">
        <v>197604</v>
      </c>
      <c r="AL561" s="1">
        <v>18100</v>
      </c>
      <c r="AM561" s="1">
        <v>4.42</v>
      </c>
      <c r="AN561" s="1" t="s">
        <v>8</v>
      </c>
      <c r="AP561" s="1">
        <v>197603</v>
      </c>
      <c r="AQ561" s="1">
        <v>12300</v>
      </c>
      <c r="AR561" s="1">
        <v>25.39</v>
      </c>
      <c r="AS561" s="1" t="s">
        <v>8</v>
      </c>
      <c r="AU561" s="1">
        <v>197603</v>
      </c>
      <c r="AV561" s="1">
        <v>12500</v>
      </c>
      <c r="AW561" s="1">
        <v>23.32</v>
      </c>
      <c r="AX561" s="1" t="s">
        <v>8</v>
      </c>
      <c r="AZ561" s="1">
        <v>197603</v>
      </c>
      <c r="BA561" s="1">
        <v>12201</v>
      </c>
      <c r="BB561" s="1">
        <v>1289</v>
      </c>
      <c r="BC561" s="1" t="s">
        <v>224</v>
      </c>
      <c r="BE561" s="1">
        <v>197603</v>
      </c>
      <c r="BF561" s="1">
        <v>12401</v>
      </c>
      <c r="BG561" s="1">
        <v>3331</v>
      </c>
      <c r="BH561" s="1" t="s">
        <v>224</v>
      </c>
      <c r="BK561" s="1">
        <v>197605</v>
      </c>
      <c r="BL561" s="1">
        <v>16600</v>
      </c>
      <c r="BM561" s="1">
        <v>10.75</v>
      </c>
      <c r="BN561" s="1" t="s">
        <v>8</v>
      </c>
    </row>
    <row r="562" spans="1:66">
      <c r="A562" s="1">
        <v>20120113</v>
      </c>
      <c r="B562" s="1">
        <v>435512932</v>
      </c>
      <c r="V562" s="1">
        <v>197603</v>
      </c>
      <c r="W562" s="1">
        <v>18200</v>
      </c>
      <c r="X562" s="1">
        <v>62.29</v>
      </c>
      <c r="Y562" s="1" t="s">
        <v>9</v>
      </c>
      <c r="AA562" s="1">
        <v>197603</v>
      </c>
      <c r="AB562" s="1">
        <v>18201</v>
      </c>
      <c r="AC562" s="1">
        <v>3.2</v>
      </c>
      <c r="AD562" s="1" t="s">
        <v>8</v>
      </c>
      <c r="AF562" s="1">
        <v>197603</v>
      </c>
      <c r="AG562" s="1">
        <v>18000</v>
      </c>
      <c r="AH562" s="1">
        <v>33.22</v>
      </c>
      <c r="AI562" s="1" t="s">
        <v>9</v>
      </c>
      <c r="AK562" s="1">
        <v>197603</v>
      </c>
      <c r="AL562" s="1">
        <v>18100</v>
      </c>
      <c r="AM562" s="1">
        <v>4.8600000000000003</v>
      </c>
      <c r="AN562" s="1" t="s">
        <v>8</v>
      </c>
      <c r="AP562" s="1">
        <v>197602</v>
      </c>
      <c r="AQ562" s="1">
        <v>12300</v>
      </c>
      <c r="AR562" s="1">
        <v>25.1</v>
      </c>
      <c r="AS562" s="1" t="s">
        <v>8</v>
      </c>
      <c r="AU562" s="1">
        <v>197602</v>
      </c>
      <c r="AV562" s="1">
        <v>12500</v>
      </c>
      <c r="AW562" s="1">
        <v>20.2</v>
      </c>
      <c r="AX562" s="1" t="s">
        <v>8</v>
      </c>
      <c r="AZ562" s="1">
        <v>197602</v>
      </c>
      <c r="BA562" s="1">
        <v>12201</v>
      </c>
      <c r="BB562" s="1">
        <v>1316</v>
      </c>
      <c r="BC562" s="1" t="s">
        <v>224</v>
      </c>
      <c r="BE562" s="1">
        <v>197602</v>
      </c>
      <c r="BF562" s="1">
        <v>12401</v>
      </c>
      <c r="BG562" s="1">
        <v>3332</v>
      </c>
      <c r="BH562" s="1" t="s">
        <v>224</v>
      </c>
      <c r="BK562" s="1">
        <v>197604</v>
      </c>
      <c r="BL562" s="1">
        <v>16600</v>
      </c>
      <c r="BM562" s="1">
        <v>10.75</v>
      </c>
      <c r="BN562" s="1" t="s">
        <v>8</v>
      </c>
    </row>
    <row r="563" spans="1:66">
      <c r="A563" s="1">
        <v>20120106</v>
      </c>
      <c r="B563" s="1">
        <v>355409392</v>
      </c>
      <c r="V563" s="1">
        <v>197602</v>
      </c>
      <c r="W563" s="1">
        <v>18200</v>
      </c>
      <c r="X563" s="1">
        <v>62.09</v>
      </c>
      <c r="Y563" s="1" t="s">
        <v>9</v>
      </c>
      <c r="AA563" s="1">
        <v>197602</v>
      </c>
      <c r="AB563" s="1">
        <v>18201</v>
      </c>
      <c r="AC563" s="1">
        <v>2.61</v>
      </c>
      <c r="AD563" s="1" t="s">
        <v>8</v>
      </c>
      <c r="AF563" s="1">
        <v>197602</v>
      </c>
      <c r="AG563" s="1">
        <v>18000</v>
      </c>
      <c r="AH563" s="1">
        <v>32.96</v>
      </c>
      <c r="AI563" s="1" t="s">
        <v>9</v>
      </c>
      <c r="AK563" s="1">
        <v>197602</v>
      </c>
      <c r="AL563" s="1">
        <v>18100</v>
      </c>
      <c r="AM563" s="1">
        <v>3.16</v>
      </c>
      <c r="AN563" s="1" t="s">
        <v>8</v>
      </c>
      <c r="AP563" s="1">
        <v>197601</v>
      </c>
      <c r="AQ563" s="1">
        <v>12300</v>
      </c>
      <c r="AR563" s="1">
        <v>36.29</v>
      </c>
      <c r="AS563" s="1" t="s">
        <v>8</v>
      </c>
      <c r="AU563" s="1">
        <v>197601</v>
      </c>
      <c r="AV563" s="1">
        <v>12500</v>
      </c>
      <c r="AW563" s="1">
        <v>28.66</v>
      </c>
      <c r="AX563" s="1" t="s">
        <v>8</v>
      </c>
      <c r="AZ563" s="1">
        <v>197601</v>
      </c>
      <c r="BA563" s="1">
        <v>12201</v>
      </c>
      <c r="BB563" s="1">
        <v>1431</v>
      </c>
      <c r="BC563" s="1" t="s">
        <v>224</v>
      </c>
      <c r="BE563" s="1">
        <v>197601</v>
      </c>
      <c r="BF563" s="1">
        <v>12401</v>
      </c>
      <c r="BG563" s="1">
        <v>3398</v>
      </c>
      <c r="BH563" s="1" t="s">
        <v>224</v>
      </c>
      <c r="BK563" s="1">
        <v>197603</v>
      </c>
      <c r="BL563" s="1">
        <v>16600</v>
      </c>
      <c r="BM563" s="1">
        <v>10.75</v>
      </c>
      <c r="BN563" s="1" t="s">
        <v>8</v>
      </c>
    </row>
    <row r="564" spans="1:66">
      <c r="A564" s="1">
        <v>20111230</v>
      </c>
      <c r="B564" s="1">
        <v>295561215</v>
      </c>
      <c r="V564" s="1">
        <v>197601</v>
      </c>
      <c r="W564" s="1">
        <v>18200</v>
      </c>
      <c r="X564" s="1">
        <v>61.9</v>
      </c>
      <c r="Y564" s="1" t="s">
        <v>9</v>
      </c>
      <c r="AA564" s="1">
        <v>197601</v>
      </c>
      <c r="AB564" s="1">
        <v>18201</v>
      </c>
      <c r="AC564" s="1">
        <v>1.61</v>
      </c>
      <c r="AD564" s="1" t="s">
        <v>8</v>
      </c>
      <c r="AF564" s="1">
        <v>197601</v>
      </c>
      <c r="AG564" s="1">
        <v>18000</v>
      </c>
      <c r="AH564" s="1">
        <v>32.840000000000003</v>
      </c>
      <c r="AI564" s="1" t="s">
        <v>9</v>
      </c>
      <c r="AK564" s="1">
        <v>197601</v>
      </c>
      <c r="AL564" s="1">
        <v>18100</v>
      </c>
      <c r="AM564" s="1">
        <v>2.91</v>
      </c>
      <c r="AN564" s="1" t="s">
        <v>8</v>
      </c>
      <c r="AP564" s="1">
        <v>197512</v>
      </c>
      <c r="AQ564" s="1">
        <v>12300</v>
      </c>
      <c r="AR564" s="1">
        <v>28.68</v>
      </c>
      <c r="AS564" s="1" t="s">
        <v>8</v>
      </c>
      <c r="AU564" s="1">
        <v>197512</v>
      </c>
      <c r="AV564" s="1">
        <v>12500</v>
      </c>
      <c r="AW564" s="1">
        <v>27.8</v>
      </c>
      <c r="AX564" s="1" t="s">
        <v>8</v>
      </c>
      <c r="AZ564" s="1">
        <v>197512</v>
      </c>
      <c r="BA564" s="1">
        <v>12201</v>
      </c>
      <c r="BB564" s="1">
        <v>1310</v>
      </c>
      <c r="BC564" s="1" t="s">
        <v>224</v>
      </c>
      <c r="BE564" s="1">
        <v>197512</v>
      </c>
      <c r="BF564" s="1">
        <v>12401</v>
      </c>
      <c r="BG564" s="1">
        <v>3259</v>
      </c>
      <c r="BH564" s="1" t="s">
        <v>224</v>
      </c>
      <c r="BK564" s="1">
        <v>197602</v>
      </c>
      <c r="BL564" s="1">
        <v>16600</v>
      </c>
      <c r="BM564" s="1">
        <v>10.75</v>
      </c>
      <c r="BN564" s="1" t="s">
        <v>8</v>
      </c>
    </row>
    <row r="565" spans="1:66">
      <c r="A565" s="1">
        <v>20111223</v>
      </c>
      <c r="B565" s="1">
        <v>369788882</v>
      </c>
      <c r="V565" s="1">
        <v>197512</v>
      </c>
      <c r="W565" s="1">
        <v>18200</v>
      </c>
      <c r="X565" s="1">
        <v>60.8</v>
      </c>
      <c r="Y565" s="1" t="s">
        <v>9</v>
      </c>
      <c r="AA565" s="1">
        <v>197512</v>
      </c>
      <c r="AB565" s="1">
        <v>18201</v>
      </c>
      <c r="AC565" s="1">
        <v>-0.56999999999999995</v>
      </c>
      <c r="AD565" s="1" t="s">
        <v>8</v>
      </c>
      <c r="AF565" s="1">
        <v>197512</v>
      </c>
      <c r="AG565" s="1">
        <v>18000</v>
      </c>
      <c r="AH565" s="1">
        <v>32.28</v>
      </c>
      <c r="AI565" s="1" t="s">
        <v>9</v>
      </c>
      <c r="AK565" s="1">
        <v>197512</v>
      </c>
      <c r="AL565" s="1">
        <v>18100</v>
      </c>
      <c r="AM565" s="1">
        <v>0.22</v>
      </c>
      <c r="AN565" s="1" t="s">
        <v>8</v>
      </c>
      <c r="AP565" s="1">
        <v>197511</v>
      </c>
      <c r="AQ565" s="1">
        <v>12300</v>
      </c>
      <c r="AR565" s="1">
        <v>32.69</v>
      </c>
      <c r="AS565" s="1" t="s">
        <v>8</v>
      </c>
      <c r="AU565" s="1">
        <v>197511</v>
      </c>
      <c r="AV565" s="1">
        <v>12500</v>
      </c>
      <c r="AW565" s="1">
        <v>30.47</v>
      </c>
      <c r="AX565" s="1" t="s">
        <v>8</v>
      </c>
      <c r="AZ565" s="1">
        <v>197511</v>
      </c>
      <c r="BA565" s="1">
        <v>12201</v>
      </c>
      <c r="BB565" s="1">
        <v>1246</v>
      </c>
      <c r="BC565" s="1" t="s">
        <v>224</v>
      </c>
      <c r="BE565" s="1">
        <v>197511</v>
      </c>
      <c r="BF565" s="1">
        <v>12401</v>
      </c>
      <c r="BG565" s="1">
        <v>3160</v>
      </c>
      <c r="BH565" s="1" t="s">
        <v>224</v>
      </c>
      <c r="BK565" s="1">
        <v>197601</v>
      </c>
      <c r="BL565" s="1">
        <v>16600</v>
      </c>
      <c r="BM565" s="1">
        <v>10.75</v>
      </c>
      <c r="BN565" s="1" t="s">
        <v>8</v>
      </c>
    </row>
    <row r="566" spans="1:66">
      <c r="A566" s="1">
        <v>20111216</v>
      </c>
      <c r="B566" s="1">
        <v>299513053</v>
      </c>
      <c r="V566" s="1">
        <v>197511</v>
      </c>
      <c r="W566" s="1">
        <v>18200</v>
      </c>
      <c r="X566" s="1">
        <v>61.33</v>
      </c>
      <c r="Y566" s="1" t="s">
        <v>9</v>
      </c>
      <c r="AA566" s="1">
        <v>197511</v>
      </c>
      <c r="AB566" s="1">
        <v>18201</v>
      </c>
      <c r="AC566" s="1">
        <v>0.23</v>
      </c>
      <c r="AD566" s="1" t="s">
        <v>8</v>
      </c>
      <c r="AF566" s="1">
        <v>197511</v>
      </c>
      <c r="AG566" s="1">
        <v>18000</v>
      </c>
      <c r="AH566" s="1">
        <v>32.86</v>
      </c>
      <c r="AI566" s="1" t="s">
        <v>9</v>
      </c>
      <c r="AK566" s="1">
        <v>197511</v>
      </c>
      <c r="AL566" s="1">
        <v>18100</v>
      </c>
      <c r="AM566" s="1">
        <v>1.42</v>
      </c>
      <c r="AN566" s="1" t="s">
        <v>8</v>
      </c>
      <c r="AP566" s="1">
        <v>197510</v>
      </c>
      <c r="AQ566" s="1">
        <v>12300</v>
      </c>
      <c r="AR566" s="1">
        <v>34.42</v>
      </c>
      <c r="AS566" s="1" t="s">
        <v>8</v>
      </c>
      <c r="AU566" s="1">
        <v>197510</v>
      </c>
      <c r="AV566" s="1">
        <v>12500</v>
      </c>
      <c r="AW566" s="1">
        <v>31.63</v>
      </c>
      <c r="AX566" s="1" t="s">
        <v>8</v>
      </c>
      <c r="AZ566" s="1">
        <v>197510</v>
      </c>
      <c r="BA566" s="1">
        <v>12201</v>
      </c>
      <c r="BB566" s="1">
        <v>1238</v>
      </c>
      <c r="BC566" s="1" t="s">
        <v>224</v>
      </c>
      <c r="BE566" s="1">
        <v>197510</v>
      </c>
      <c r="BF566" s="1">
        <v>12401</v>
      </c>
      <c r="BG566" s="1">
        <v>3134</v>
      </c>
      <c r="BH566" s="1" t="s">
        <v>224</v>
      </c>
      <c r="BK566" s="1">
        <v>197512</v>
      </c>
      <c r="BL566" s="1">
        <v>16600</v>
      </c>
      <c r="BM566" s="1">
        <v>10.75</v>
      </c>
      <c r="BN566" s="1" t="s">
        <v>8</v>
      </c>
    </row>
    <row r="567" spans="1:66">
      <c r="A567" s="1">
        <v>20111209</v>
      </c>
      <c r="B567" s="1">
        <v>348091935</v>
      </c>
      <c r="V567" s="1">
        <v>197510</v>
      </c>
      <c r="W567" s="1">
        <v>18200</v>
      </c>
      <c r="X567" s="1">
        <v>61.5</v>
      </c>
      <c r="Y567" s="1" t="s">
        <v>9</v>
      </c>
      <c r="AA567" s="1">
        <v>197510</v>
      </c>
      <c r="AB567" s="1">
        <v>18201</v>
      </c>
      <c r="AC567" s="1">
        <v>-1.06</v>
      </c>
      <c r="AD567" s="1" t="s">
        <v>8</v>
      </c>
      <c r="AF567" s="1">
        <v>197510</v>
      </c>
      <c r="AG567" s="1">
        <v>18000</v>
      </c>
      <c r="AH567" s="1">
        <v>33.130000000000003</v>
      </c>
      <c r="AI567" s="1" t="s">
        <v>9</v>
      </c>
      <c r="AK567" s="1">
        <v>197510</v>
      </c>
      <c r="AL567" s="1">
        <v>18100</v>
      </c>
      <c r="AM567" s="1">
        <v>3.73</v>
      </c>
      <c r="AN567" s="1" t="s">
        <v>8</v>
      </c>
      <c r="AP567" s="1">
        <v>197509</v>
      </c>
      <c r="AQ567" s="1">
        <v>12300</v>
      </c>
      <c r="AR567" s="1">
        <v>25.84</v>
      </c>
      <c r="AS567" s="1" t="s">
        <v>8</v>
      </c>
      <c r="AU567" s="1">
        <v>197509</v>
      </c>
      <c r="AV567" s="1">
        <v>12500</v>
      </c>
      <c r="AW567" s="1">
        <v>29.65</v>
      </c>
      <c r="AX567" s="1" t="s">
        <v>8</v>
      </c>
      <c r="AZ567" s="1">
        <v>197509</v>
      </c>
      <c r="BA567" s="1">
        <v>12201</v>
      </c>
      <c r="BB567" s="1">
        <v>1198</v>
      </c>
      <c r="BC567" s="1" t="s">
        <v>224</v>
      </c>
      <c r="BE567" s="1">
        <v>197509</v>
      </c>
      <c r="BF567" s="1">
        <v>12401</v>
      </c>
      <c r="BG567" s="1">
        <v>3078</v>
      </c>
      <c r="BH567" s="1" t="s">
        <v>224</v>
      </c>
      <c r="BK567" s="1">
        <v>197511</v>
      </c>
      <c r="BL567" s="1">
        <v>16600</v>
      </c>
      <c r="BM567" s="1">
        <v>10.75</v>
      </c>
      <c r="BN567" s="1" t="s">
        <v>8</v>
      </c>
    </row>
    <row r="568" spans="1:66">
      <c r="A568" s="1">
        <v>20111202</v>
      </c>
      <c r="B568" s="1">
        <v>432433078</v>
      </c>
      <c r="V568" s="1">
        <v>197509</v>
      </c>
      <c r="W568" s="1">
        <v>18200</v>
      </c>
      <c r="X568" s="1">
        <v>61.06</v>
      </c>
      <c r="Y568" s="1" t="s">
        <v>9</v>
      </c>
      <c r="AA568" s="1">
        <v>197509</v>
      </c>
      <c r="AB568" s="1">
        <v>18201</v>
      </c>
      <c r="AC568" s="1">
        <v>-3.14</v>
      </c>
      <c r="AD568" s="1" t="s">
        <v>8</v>
      </c>
      <c r="AF568" s="1">
        <v>197509</v>
      </c>
      <c r="AG568" s="1">
        <v>18000</v>
      </c>
      <c r="AH568" s="1">
        <v>32.71</v>
      </c>
      <c r="AI568" s="1" t="s">
        <v>9</v>
      </c>
      <c r="AK568" s="1">
        <v>197509</v>
      </c>
      <c r="AL568" s="1">
        <v>18100</v>
      </c>
      <c r="AM568" s="1">
        <v>2.2200000000000002</v>
      </c>
      <c r="AN568" s="1" t="s">
        <v>8</v>
      </c>
      <c r="AP568" s="1">
        <v>197508</v>
      </c>
      <c r="AQ568" s="1">
        <v>12300</v>
      </c>
      <c r="AR568" s="1">
        <v>30.23</v>
      </c>
      <c r="AS568" s="1" t="s">
        <v>8</v>
      </c>
      <c r="AU568" s="1">
        <v>197508</v>
      </c>
      <c r="AV568" s="1">
        <v>12500</v>
      </c>
      <c r="AW568" s="1">
        <v>32.46</v>
      </c>
      <c r="AX568" s="1" t="s">
        <v>8</v>
      </c>
      <c r="AZ568" s="1">
        <v>197508</v>
      </c>
      <c r="BA568" s="1">
        <v>12201</v>
      </c>
      <c r="BB568" s="1">
        <v>1215</v>
      </c>
      <c r="BC568" s="1" t="s">
        <v>224</v>
      </c>
      <c r="BE568" s="1">
        <v>197508</v>
      </c>
      <c r="BF568" s="1">
        <v>12401</v>
      </c>
      <c r="BG568" s="1">
        <v>3073</v>
      </c>
      <c r="BH568" s="1" t="s">
        <v>224</v>
      </c>
      <c r="BK568" s="1">
        <v>197510</v>
      </c>
      <c r="BL568" s="1">
        <v>16600</v>
      </c>
      <c r="BM568" s="1">
        <v>10.75</v>
      </c>
      <c r="BN568" s="1" t="s">
        <v>8</v>
      </c>
    </row>
    <row r="569" spans="1:66">
      <c r="A569" s="1">
        <v>20111125</v>
      </c>
      <c r="B569" s="1">
        <v>460217608</v>
      </c>
      <c r="V569" s="1">
        <v>197508</v>
      </c>
      <c r="W569" s="1">
        <v>18200</v>
      </c>
      <c r="X569" s="1">
        <v>61.12</v>
      </c>
      <c r="Y569" s="1" t="s">
        <v>9</v>
      </c>
      <c r="AA569" s="1">
        <v>197508</v>
      </c>
      <c r="AB569" s="1">
        <v>18201</v>
      </c>
      <c r="AC569" s="1">
        <v>-3.91</v>
      </c>
      <c r="AD569" s="1" t="s">
        <v>8</v>
      </c>
      <c r="AF569" s="1">
        <v>197508</v>
      </c>
      <c r="AG569" s="1">
        <v>18000</v>
      </c>
      <c r="AH569" s="1">
        <v>32.75</v>
      </c>
      <c r="AI569" s="1" t="s">
        <v>9</v>
      </c>
      <c r="AK569" s="1">
        <v>197508</v>
      </c>
      <c r="AL569" s="1">
        <v>18100</v>
      </c>
      <c r="AM569" s="1">
        <v>5.65</v>
      </c>
      <c r="AN569" s="1" t="s">
        <v>8</v>
      </c>
      <c r="AP569" s="1">
        <v>197507</v>
      </c>
      <c r="AQ569" s="1">
        <v>12300</v>
      </c>
      <c r="AR569" s="1">
        <v>27.01</v>
      </c>
      <c r="AS569" s="1" t="s">
        <v>8</v>
      </c>
      <c r="AU569" s="1">
        <v>197507</v>
      </c>
      <c r="AV569" s="1">
        <v>12500</v>
      </c>
      <c r="AW569" s="1">
        <v>32.61</v>
      </c>
      <c r="AX569" s="1" t="s">
        <v>8</v>
      </c>
      <c r="AZ569" s="1">
        <v>197507</v>
      </c>
      <c r="BA569" s="1">
        <v>12201</v>
      </c>
      <c r="BB569" s="1">
        <v>1171</v>
      </c>
      <c r="BC569" s="1" t="s">
        <v>224</v>
      </c>
      <c r="BE569" s="1">
        <v>197507</v>
      </c>
      <c r="BF569" s="1">
        <v>12401</v>
      </c>
      <c r="BG569" s="1">
        <v>2993</v>
      </c>
      <c r="BH569" s="1" t="s">
        <v>224</v>
      </c>
      <c r="BK569" s="1">
        <v>197509</v>
      </c>
      <c r="BL569" s="1">
        <v>16600</v>
      </c>
      <c r="BM569" s="1">
        <v>10.75</v>
      </c>
      <c r="BN569" s="1" t="s">
        <v>8</v>
      </c>
    </row>
    <row r="570" spans="1:66">
      <c r="A570" s="1">
        <v>20111118</v>
      </c>
      <c r="B570" s="1">
        <v>398984445</v>
      </c>
      <c r="V570" s="1">
        <v>197507</v>
      </c>
      <c r="W570" s="1">
        <v>18200</v>
      </c>
      <c r="X570" s="1">
        <v>60.85</v>
      </c>
      <c r="Y570" s="1" t="s">
        <v>9</v>
      </c>
      <c r="AA570" s="1">
        <v>197507</v>
      </c>
      <c r="AB570" s="1">
        <v>18201</v>
      </c>
      <c r="AC570" s="1">
        <v>-4.46</v>
      </c>
      <c r="AD570" s="1" t="s">
        <v>8</v>
      </c>
      <c r="AF570" s="1">
        <v>197507</v>
      </c>
      <c r="AG570" s="1">
        <v>18000</v>
      </c>
      <c r="AH570" s="1">
        <v>32.630000000000003</v>
      </c>
      <c r="AI570" s="1" t="s">
        <v>9</v>
      </c>
      <c r="AK570" s="1">
        <v>197507</v>
      </c>
      <c r="AL570" s="1">
        <v>18100</v>
      </c>
      <c r="AM570" s="1">
        <v>6.43</v>
      </c>
      <c r="AN570" s="1" t="s">
        <v>8</v>
      </c>
      <c r="AP570" s="1">
        <v>197506</v>
      </c>
      <c r="AQ570" s="1">
        <v>12300</v>
      </c>
      <c r="AR570" s="1">
        <v>24.97</v>
      </c>
      <c r="AS570" s="1" t="s">
        <v>8</v>
      </c>
      <c r="AU570" s="1">
        <v>197506</v>
      </c>
      <c r="AV570" s="1">
        <v>12500</v>
      </c>
      <c r="AW570" s="1">
        <v>33.08</v>
      </c>
      <c r="AX570" s="1" t="s">
        <v>8</v>
      </c>
      <c r="AZ570" s="1">
        <v>197506</v>
      </c>
      <c r="BA570" s="1">
        <v>12201</v>
      </c>
      <c r="BB570" s="1">
        <v>1186</v>
      </c>
      <c r="BC570" s="1" t="s">
        <v>224</v>
      </c>
      <c r="BE570" s="1">
        <v>197506</v>
      </c>
      <c r="BF570" s="1">
        <v>12401</v>
      </c>
      <c r="BG570" s="1">
        <v>2969</v>
      </c>
      <c r="BH570" s="1" t="s">
        <v>224</v>
      </c>
      <c r="BK570" s="1">
        <v>197508</v>
      </c>
      <c r="BL570" s="1">
        <v>16600</v>
      </c>
      <c r="BM570" s="1">
        <v>10.75</v>
      </c>
      <c r="BN570" s="1" t="s">
        <v>8</v>
      </c>
    </row>
    <row r="571" spans="1:66">
      <c r="A571" s="1">
        <v>20111111</v>
      </c>
      <c r="B571" s="1">
        <v>440032673</v>
      </c>
      <c r="V571" s="1">
        <v>197506</v>
      </c>
      <c r="W571" s="1">
        <v>18200</v>
      </c>
      <c r="X571" s="1">
        <v>61.08</v>
      </c>
      <c r="Y571" s="1" t="s">
        <v>9</v>
      </c>
      <c r="AA571" s="1">
        <v>197506</v>
      </c>
      <c r="AB571" s="1">
        <v>18201</v>
      </c>
      <c r="AC571" s="1">
        <v>-4.9800000000000004</v>
      </c>
      <c r="AD571" s="1" t="s">
        <v>8</v>
      </c>
      <c r="AF571" s="1">
        <v>197506</v>
      </c>
      <c r="AG571" s="1">
        <v>18000</v>
      </c>
      <c r="AH571" s="1">
        <v>32.630000000000003</v>
      </c>
      <c r="AI571" s="1" t="s">
        <v>9</v>
      </c>
      <c r="AK571" s="1">
        <v>197506</v>
      </c>
      <c r="AL571" s="1">
        <v>18100</v>
      </c>
      <c r="AM571" s="1">
        <v>7.83</v>
      </c>
      <c r="AN571" s="1" t="s">
        <v>8</v>
      </c>
      <c r="AP571" s="1">
        <v>197505</v>
      </c>
      <c r="AQ571" s="1">
        <v>12300</v>
      </c>
      <c r="AR571" s="1">
        <v>26.19</v>
      </c>
      <c r="AS571" s="1" t="s">
        <v>8</v>
      </c>
      <c r="AU571" s="1">
        <v>197505</v>
      </c>
      <c r="AV571" s="1">
        <v>12500</v>
      </c>
      <c r="AW571" s="1">
        <v>34.58</v>
      </c>
      <c r="AX571" s="1" t="s">
        <v>8</v>
      </c>
      <c r="AZ571" s="1">
        <v>197505</v>
      </c>
      <c r="BA571" s="1">
        <v>12201</v>
      </c>
      <c r="BB571" s="1">
        <v>1118</v>
      </c>
      <c r="BC571" s="1" t="s">
        <v>224</v>
      </c>
      <c r="BE571" s="1">
        <v>197505</v>
      </c>
      <c r="BF571" s="1">
        <v>12401</v>
      </c>
      <c r="BG571" s="1">
        <v>2853</v>
      </c>
      <c r="BH571" s="1" t="s">
        <v>224</v>
      </c>
      <c r="BK571" s="1">
        <v>197507</v>
      </c>
      <c r="BL571" s="1">
        <v>16600</v>
      </c>
      <c r="BM571" s="1">
        <v>10.75</v>
      </c>
      <c r="BN571" s="1" t="s">
        <v>8</v>
      </c>
    </row>
    <row r="572" spans="1:66">
      <c r="A572" s="1">
        <v>20111104</v>
      </c>
      <c r="B572" s="1">
        <v>504414186</v>
      </c>
      <c r="V572" s="1">
        <v>197505</v>
      </c>
      <c r="W572" s="1">
        <v>18200</v>
      </c>
      <c r="X572" s="1">
        <v>60.53</v>
      </c>
      <c r="Y572" s="1" t="s">
        <v>9</v>
      </c>
      <c r="AA572" s="1">
        <v>197505</v>
      </c>
      <c r="AB572" s="1">
        <v>18201</v>
      </c>
      <c r="AC572" s="1">
        <v>-6.88</v>
      </c>
      <c r="AD572" s="1" t="s">
        <v>8</v>
      </c>
      <c r="AF572" s="1">
        <v>197505</v>
      </c>
      <c r="AG572" s="1">
        <v>18000</v>
      </c>
      <c r="AH572" s="1">
        <v>31.91</v>
      </c>
      <c r="AI572" s="1" t="s">
        <v>9</v>
      </c>
      <c r="AK572" s="1">
        <v>197505</v>
      </c>
      <c r="AL572" s="1">
        <v>18100</v>
      </c>
      <c r="AM572" s="1">
        <v>5.1100000000000003</v>
      </c>
      <c r="AN572" s="1" t="s">
        <v>8</v>
      </c>
      <c r="AP572" s="1">
        <v>197504</v>
      </c>
      <c r="AQ572" s="1">
        <v>12300</v>
      </c>
      <c r="AR572" s="1">
        <v>23.49</v>
      </c>
      <c r="AS572" s="1" t="s">
        <v>8</v>
      </c>
      <c r="AU572" s="1">
        <v>197504</v>
      </c>
      <c r="AV572" s="1">
        <v>12500</v>
      </c>
      <c r="AW572" s="1">
        <v>33.450000000000003</v>
      </c>
      <c r="AX572" s="1" t="s">
        <v>8</v>
      </c>
      <c r="AZ572" s="1">
        <v>197504</v>
      </c>
      <c r="BA572" s="1">
        <v>12201</v>
      </c>
      <c r="BB572" s="1">
        <v>1062</v>
      </c>
      <c r="BC572" s="1" t="s">
        <v>224</v>
      </c>
      <c r="BE572" s="1">
        <v>197504</v>
      </c>
      <c r="BF572" s="1">
        <v>12401</v>
      </c>
      <c r="BG572" s="1">
        <v>2765</v>
      </c>
      <c r="BH572" s="1" t="s">
        <v>224</v>
      </c>
      <c r="BK572" s="1">
        <v>197506</v>
      </c>
      <c r="BL572" s="1">
        <v>16600</v>
      </c>
      <c r="BM572" s="1">
        <v>10.75</v>
      </c>
      <c r="BN572" s="1" t="s">
        <v>8</v>
      </c>
    </row>
    <row r="573" spans="1:66">
      <c r="A573" s="1">
        <v>20111028</v>
      </c>
      <c r="B573" s="1">
        <v>546190362</v>
      </c>
      <c r="V573" s="1">
        <v>197504</v>
      </c>
      <c r="W573" s="1">
        <v>18200</v>
      </c>
      <c r="X573" s="1">
        <v>60.42</v>
      </c>
      <c r="Y573" s="1" t="s">
        <v>9</v>
      </c>
      <c r="AA573" s="1">
        <v>197504</v>
      </c>
      <c r="AB573" s="1">
        <v>18201</v>
      </c>
      <c r="AC573" s="1">
        <v>-8.7200000000000006</v>
      </c>
      <c r="AD573" s="1" t="s">
        <v>8</v>
      </c>
      <c r="AF573" s="1">
        <v>197504</v>
      </c>
      <c r="AG573" s="1">
        <v>18000</v>
      </c>
      <c r="AH573" s="1">
        <v>31.89</v>
      </c>
      <c r="AI573" s="1" t="s">
        <v>9</v>
      </c>
      <c r="AK573" s="1">
        <v>197504</v>
      </c>
      <c r="AL573" s="1">
        <v>18100</v>
      </c>
      <c r="AM573" s="1">
        <v>4.18</v>
      </c>
      <c r="AN573" s="1" t="s">
        <v>8</v>
      </c>
      <c r="AP573" s="1">
        <v>197503</v>
      </c>
      <c r="AQ573" s="1">
        <v>12300</v>
      </c>
      <c r="AR573" s="1">
        <v>17.079999999999998</v>
      </c>
      <c r="AS573" s="1" t="s">
        <v>8</v>
      </c>
      <c r="AU573" s="1">
        <v>197503</v>
      </c>
      <c r="AV573" s="1">
        <v>12500</v>
      </c>
      <c r="AW573" s="1">
        <v>32.270000000000003</v>
      </c>
      <c r="AX573" s="1" t="s">
        <v>8</v>
      </c>
      <c r="AZ573" s="1">
        <v>197503</v>
      </c>
      <c r="BA573" s="1">
        <v>12201</v>
      </c>
      <c r="BB573" s="1">
        <v>1028</v>
      </c>
      <c r="BC573" s="1" t="s">
        <v>224</v>
      </c>
      <c r="BE573" s="1">
        <v>197503</v>
      </c>
      <c r="BF573" s="1">
        <v>12401</v>
      </c>
      <c r="BG573" s="1">
        <v>2701</v>
      </c>
      <c r="BH573" s="1" t="s">
        <v>224</v>
      </c>
      <c r="BK573" s="1">
        <v>197505</v>
      </c>
      <c r="BL573" s="1">
        <v>16600</v>
      </c>
      <c r="BM573" s="1">
        <v>10.75</v>
      </c>
      <c r="BN573" s="1" t="s">
        <v>8</v>
      </c>
    </row>
    <row r="574" spans="1:66">
      <c r="A574" s="1">
        <v>20111021</v>
      </c>
      <c r="B574" s="1">
        <v>383776188</v>
      </c>
      <c r="V574" s="1">
        <v>197503</v>
      </c>
      <c r="W574" s="1">
        <v>18200</v>
      </c>
      <c r="X574" s="1">
        <v>60.36</v>
      </c>
      <c r="Y574" s="1" t="s">
        <v>9</v>
      </c>
      <c r="AA574" s="1">
        <v>197503</v>
      </c>
      <c r="AB574" s="1">
        <v>18201</v>
      </c>
      <c r="AC574" s="1">
        <v>-11.53</v>
      </c>
      <c r="AD574" s="1" t="s">
        <v>8</v>
      </c>
      <c r="AF574" s="1">
        <v>197503</v>
      </c>
      <c r="AG574" s="1">
        <v>18000</v>
      </c>
      <c r="AH574" s="1">
        <v>31.68</v>
      </c>
      <c r="AI574" s="1" t="s">
        <v>9</v>
      </c>
      <c r="AK574" s="1">
        <v>197503</v>
      </c>
      <c r="AL574" s="1">
        <v>18100</v>
      </c>
      <c r="AM574" s="1">
        <v>2.79</v>
      </c>
      <c r="AN574" s="1" t="s">
        <v>8</v>
      </c>
      <c r="AP574" s="1">
        <v>197502</v>
      </c>
      <c r="AQ574" s="1">
        <v>12300</v>
      </c>
      <c r="AR574" s="1">
        <v>14.72</v>
      </c>
      <c r="AS574" s="1" t="s">
        <v>8</v>
      </c>
      <c r="AU574" s="1">
        <v>197502</v>
      </c>
      <c r="AV574" s="1">
        <v>12500</v>
      </c>
      <c r="AW574" s="1">
        <v>35.020000000000003</v>
      </c>
      <c r="AX574" s="1" t="s">
        <v>8</v>
      </c>
      <c r="AZ574" s="1">
        <v>197502</v>
      </c>
      <c r="BA574" s="1">
        <v>12201</v>
      </c>
      <c r="BB574" s="1">
        <v>1052</v>
      </c>
      <c r="BC574" s="1" t="s">
        <v>224</v>
      </c>
      <c r="BE574" s="1">
        <v>197502</v>
      </c>
      <c r="BF574" s="1">
        <v>12401</v>
      </c>
      <c r="BG574" s="1">
        <v>2772</v>
      </c>
      <c r="BH574" s="1" t="s">
        <v>224</v>
      </c>
      <c r="BK574" s="1">
        <v>197504</v>
      </c>
      <c r="BL574" s="1">
        <v>16600</v>
      </c>
      <c r="BM574" s="1">
        <v>10.75</v>
      </c>
      <c r="BN574" s="1" t="s">
        <v>8</v>
      </c>
    </row>
    <row r="575" spans="1:66">
      <c r="A575" s="1">
        <v>20111014</v>
      </c>
      <c r="B575" s="1">
        <v>403442216</v>
      </c>
      <c r="V575" s="1">
        <v>197502</v>
      </c>
      <c r="W575" s="1">
        <v>18200</v>
      </c>
      <c r="X575" s="1">
        <v>60.51</v>
      </c>
      <c r="Y575" s="1" t="s">
        <v>9</v>
      </c>
      <c r="AA575" s="1">
        <v>197502</v>
      </c>
      <c r="AB575" s="1">
        <v>18201</v>
      </c>
      <c r="AC575" s="1">
        <v>-12.86</v>
      </c>
      <c r="AD575" s="1" t="s">
        <v>8</v>
      </c>
      <c r="AF575" s="1">
        <v>197502</v>
      </c>
      <c r="AG575" s="1">
        <v>18000</v>
      </c>
      <c r="AH575" s="1">
        <v>31.95</v>
      </c>
      <c r="AI575" s="1" t="s">
        <v>9</v>
      </c>
      <c r="AK575" s="1">
        <v>197502</v>
      </c>
      <c r="AL575" s="1">
        <v>18100</v>
      </c>
      <c r="AM575" s="1">
        <v>5.0999999999999996</v>
      </c>
      <c r="AN575" s="1" t="s">
        <v>8</v>
      </c>
      <c r="AP575" s="1">
        <v>197501</v>
      </c>
      <c r="AQ575" s="1">
        <v>12300</v>
      </c>
      <c r="AR575" s="1">
        <v>5.63</v>
      </c>
      <c r="AS575" s="1" t="s">
        <v>8</v>
      </c>
      <c r="AU575" s="1">
        <v>197501</v>
      </c>
      <c r="AV575" s="1">
        <v>12500</v>
      </c>
      <c r="AW575" s="1">
        <v>26.36</v>
      </c>
      <c r="AX575" s="1" t="s">
        <v>8</v>
      </c>
      <c r="AZ575" s="1">
        <v>197501</v>
      </c>
      <c r="BA575" s="1">
        <v>12201</v>
      </c>
      <c r="BB575" s="1">
        <v>1050</v>
      </c>
      <c r="BC575" s="1" t="s">
        <v>224</v>
      </c>
      <c r="BE575" s="1">
        <v>197501</v>
      </c>
      <c r="BF575" s="1">
        <v>12401</v>
      </c>
      <c r="BG575" s="1">
        <v>2641</v>
      </c>
      <c r="BH575" s="1" t="s">
        <v>224</v>
      </c>
      <c r="BK575" s="1">
        <v>197503</v>
      </c>
      <c r="BL575" s="1">
        <v>16600</v>
      </c>
      <c r="BM575" s="1">
        <v>11.5</v>
      </c>
      <c r="BN575" s="1" t="s">
        <v>8</v>
      </c>
    </row>
    <row r="576" spans="1:66">
      <c r="A576" s="1">
        <v>20111007</v>
      </c>
      <c r="B576" s="1">
        <v>442822707</v>
      </c>
      <c r="V576" s="1">
        <v>197501</v>
      </c>
      <c r="W576" s="1">
        <v>18200</v>
      </c>
      <c r="X576" s="1">
        <v>60.92</v>
      </c>
      <c r="Y576" s="1" t="s">
        <v>9</v>
      </c>
      <c r="AA576" s="1">
        <v>197501</v>
      </c>
      <c r="AB576" s="1">
        <v>18201</v>
      </c>
      <c r="AC576" s="1">
        <v>-0.94</v>
      </c>
      <c r="AD576" s="1" t="s">
        <v>8</v>
      </c>
      <c r="AF576" s="1">
        <v>197501</v>
      </c>
      <c r="AG576" s="1">
        <v>18000</v>
      </c>
      <c r="AH576" s="1">
        <v>31.91</v>
      </c>
      <c r="AI576" s="1" t="s">
        <v>9</v>
      </c>
      <c r="AK576" s="1">
        <v>197501</v>
      </c>
      <c r="AL576" s="1">
        <v>18100</v>
      </c>
      <c r="AM576" s="1">
        <v>20.92</v>
      </c>
      <c r="AN576" s="1" t="s">
        <v>8</v>
      </c>
      <c r="AP576" s="1">
        <v>197412</v>
      </c>
      <c r="AQ576" s="1">
        <v>12300</v>
      </c>
      <c r="AR576" s="1">
        <v>10.41</v>
      </c>
      <c r="AS576" s="1" t="s">
        <v>8</v>
      </c>
      <c r="AU576" s="1">
        <v>197412</v>
      </c>
      <c r="AV576" s="1">
        <v>12500</v>
      </c>
      <c r="AW576" s="1">
        <v>24.69</v>
      </c>
      <c r="AX576" s="1" t="s">
        <v>8</v>
      </c>
      <c r="AZ576" s="1">
        <v>197412</v>
      </c>
      <c r="BA576" s="1">
        <v>12201</v>
      </c>
      <c r="BB576" s="1">
        <v>1018</v>
      </c>
      <c r="BC576" s="1" t="s">
        <v>224</v>
      </c>
      <c r="BE576" s="1">
        <v>197412</v>
      </c>
      <c r="BF576" s="1">
        <v>12401</v>
      </c>
      <c r="BG576" s="1">
        <v>2550</v>
      </c>
      <c r="BH576" s="1" t="s">
        <v>224</v>
      </c>
      <c r="BK576" s="1">
        <v>197502</v>
      </c>
      <c r="BL576" s="1">
        <v>16600</v>
      </c>
      <c r="BM576" s="1">
        <v>11.5</v>
      </c>
      <c r="BN576" s="1" t="s">
        <v>8</v>
      </c>
    </row>
    <row r="577" spans="1:66">
      <c r="A577" s="1">
        <v>20110930</v>
      </c>
      <c r="B577" s="1">
        <v>510242911</v>
      </c>
      <c r="V577" s="1">
        <v>197412</v>
      </c>
      <c r="W577" s="1">
        <v>18200</v>
      </c>
      <c r="X577" s="1">
        <v>61.15</v>
      </c>
      <c r="Y577" s="1" t="s">
        <v>9</v>
      </c>
      <c r="AA577" s="1">
        <v>197412</v>
      </c>
      <c r="AB577" s="1">
        <v>18201</v>
      </c>
      <c r="AC577" s="1">
        <v>12.26</v>
      </c>
      <c r="AD577" s="1" t="s">
        <v>8</v>
      </c>
      <c r="AF577" s="1">
        <v>197412</v>
      </c>
      <c r="AG577" s="1">
        <v>18000</v>
      </c>
      <c r="AH577" s="1">
        <v>32.21</v>
      </c>
      <c r="AI577" s="1" t="s">
        <v>9</v>
      </c>
      <c r="AK577" s="1">
        <v>197412</v>
      </c>
      <c r="AL577" s="1">
        <v>18100</v>
      </c>
      <c r="AM577" s="1">
        <v>33.99</v>
      </c>
      <c r="AN577" s="1" t="s">
        <v>8</v>
      </c>
      <c r="AP577" s="1">
        <v>197411</v>
      </c>
      <c r="AQ577" s="1">
        <v>12300</v>
      </c>
      <c r="AR577" s="1">
        <v>8.68</v>
      </c>
      <c r="AS577" s="1" t="s">
        <v>8</v>
      </c>
      <c r="AU577" s="1">
        <v>197411</v>
      </c>
      <c r="AV577" s="1">
        <v>12500</v>
      </c>
      <c r="AW577" s="1">
        <v>21.28</v>
      </c>
      <c r="AX577" s="1" t="s">
        <v>8</v>
      </c>
      <c r="AZ577" s="1">
        <v>197411</v>
      </c>
      <c r="BA577" s="1">
        <v>12201</v>
      </c>
      <c r="BB577" s="1">
        <v>939</v>
      </c>
      <c r="BC577" s="1" t="s">
        <v>224</v>
      </c>
      <c r="BE577" s="1">
        <v>197411</v>
      </c>
      <c r="BF577" s="1">
        <v>12401</v>
      </c>
      <c r="BG577" s="1">
        <v>2422</v>
      </c>
      <c r="BH577" s="1" t="s">
        <v>224</v>
      </c>
      <c r="BK577" s="1">
        <v>197501</v>
      </c>
      <c r="BL577" s="1">
        <v>16600</v>
      </c>
      <c r="BM577" s="1">
        <v>12</v>
      </c>
      <c r="BN577" s="1" t="s">
        <v>8</v>
      </c>
    </row>
    <row r="578" spans="1:66">
      <c r="A578" s="1">
        <v>20110923</v>
      </c>
      <c r="B578" s="1">
        <v>533848953</v>
      </c>
      <c r="V578" s="1">
        <v>197411</v>
      </c>
      <c r="W578" s="1">
        <v>18200</v>
      </c>
      <c r="X578" s="1">
        <v>61.19</v>
      </c>
      <c r="Y578" s="1" t="s">
        <v>9</v>
      </c>
      <c r="AA578" s="1">
        <v>197411</v>
      </c>
      <c r="AB578" s="1">
        <v>18201</v>
      </c>
      <c r="AC578" s="1">
        <v>17.559999999999999</v>
      </c>
      <c r="AD578" s="1" t="s">
        <v>8</v>
      </c>
      <c r="AF578" s="1">
        <v>197411</v>
      </c>
      <c r="AG578" s="1">
        <v>18000</v>
      </c>
      <c r="AH578" s="1">
        <v>32.4</v>
      </c>
      <c r="AI578" s="1" t="s">
        <v>9</v>
      </c>
      <c r="AK578" s="1">
        <v>197411</v>
      </c>
      <c r="AL578" s="1">
        <v>18100</v>
      </c>
      <c r="AM578" s="1">
        <v>35.56</v>
      </c>
      <c r="AN578" s="1" t="s">
        <v>8</v>
      </c>
      <c r="AP578" s="1">
        <v>197410</v>
      </c>
      <c r="AQ578" s="1">
        <v>12300</v>
      </c>
      <c r="AR578" s="1">
        <v>9.3800000000000008</v>
      </c>
      <c r="AS578" s="1" t="s">
        <v>8</v>
      </c>
      <c r="AU578" s="1">
        <v>197410</v>
      </c>
      <c r="AV578" s="1">
        <v>12500</v>
      </c>
      <c r="AW578" s="1">
        <v>20.440000000000001</v>
      </c>
      <c r="AX578" s="1" t="s">
        <v>8</v>
      </c>
      <c r="AZ578" s="1">
        <v>197410</v>
      </c>
      <c r="BA578" s="1">
        <v>12201</v>
      </c>
      <c r="BB578" s="1">
        <v>921</v>
      </c>
      <c r="BC578" s="1" t="s">
        <v>224</v>
      </c>
      <c r="BE578" s="1">
        <v>197410</v>
      </c>
      <c r="BF578" s="1">
        <v>12401</v>
      </c>
      <c r="BG578" s="1">
        <v>2381</v>
      </c>
      <c r="BH578" s="1" t="s">
        <v>224</v>
      </c>
      <c r="BK578" s="1">
        <v>197412</v>
      </c>
      <c r="BL578" s="1">
        <v>16600</v>
      </c>
      <c r="BM578" s="1">
        <v>12</v>
      </c>
      <c r="BN578" s="1" t="s">
        <v>8</v>
      </c>
    </row>
    <row r="579" spans="1:66">
      <c r="A579" s="1">
        <v>20110916</v>
      </c>
      <c r="B579" s="1">
        <v>446858814</v>
      </c>
      <c r="V579" s="1">
        <v>197410</v>
      </c>
      <c r="W579" s="1">
        <v>18200</v>
      </c>
      <c r="X579" s="1">
        <v>62.16</v>
      </c>
      <c r="Y579" s="1" t="s">
        <v>9</v>
      </c>
      <c r="AA579" s="1">
        <v>197410</v>
      </c>
      <c r="AB579" s="1">
        <v>18201</v>
      </c>
      <c r="AC579" s="1">
        <v>22.82</v>
      </c>
      <c r="AD579" s="1" t="s">
        <v>8</v>
      </c>
      <c r="AF579" s="1">
        <v>197410</v>
      </c>
      <c r="AG579" s="1">
        <v>18000</v>
      </c>
      <c r="AH579" s="1">
        <v>31.94</v>
      </c>
      <c r="AI579" s="1" t="s">
        <v>9</v>
      </c>
      <c r="AK579" s="1">
        <v>197410</v>
      </c>
      <c r="AL579" s="1">
        <v>18100</v>
      </c>
      <c r="AM579" s="1">
        <v>36.32</v>
      </c>
      <c r="AN579" s="1" t="s">
        <v>8</v>
      </c>
      <c r="AP579" s="1">
        <v>197409</v>
      </c>
      <c r="AQ579" s="1">
        <v>12300</v>
      </c>
      <c r="AR579" s="1">
        <v>16.38</v>
      </c>
      <c r="AS579" s="1" t="s">
        <v>8</v>
      </c>
      <c r="AU579" s="1">
        <v>197409</v>
      </c>
      <c r="AV579" s="1">
        <v>12500</v>
      </c>
      <c r="AW579" s="1">
        <v>21.37</v>
      </c>
      <c r="AX579" s="1" t="s">
        <v>8</v>
      </c>
      <c r="AZ579" s="1">
        <v>197409</v>
      </c>
      <c r="BA579" s="1">
        <v>12201</v>
      </c>
      <c r="BB579" s="1">
        <v>952</v>
      </c>
      <c r="BC579" s="1" t="s">
        <v>224</v>
      </c>
      <c r="BE579" s="1">
        <v>197409</v>
      </c>
      <c r="BF579" s="1">
        <v>12401</v>
      </c>
      <c r="BG579" s="1">
        <v>2374</v>
      </c>
      <c r="BH579" s="1" t="s">
        <v>224</v>
      </c>
      <c r="BK579" s="1">
        <v>197411</v>
      </c>
      <c r="BL579" s="1">
        <v>16600</v>
      </c>
      <c r="BM579" s="1">
        <v>12.5</v>
      </c>
      <c r="BN579" s="1" t="s">
        <v>8</v>
      </c>
    </row>
    <row r="580" spans="1:66">
      <c r="A580" s="1">
        <v>20110909</v>
      </c>
      <c r="B580" s="1">
        <v>480821101</v>
      </c>
      <c r="V580" s="1">
        <v>197409</v>
      </c>
      <c r="W580" s="1">
        <v>18200</v>
      </c>
      <c r="X580" s="1">
        <v>63.04</v>
      </c>
      <c r="Y580" s="1" t="s">
        <v>9</v>
      </c>
      <c r="AA580" s="1">
        <v>197409</v>
      </c>
      <c r="AB580" s="1">
        <v>18201</v>
      </c>
      <c r="AC580" s="1">
        <v>29.93</v>
      </c>
      <c r="AD580" s="1" t="s">
        <v>8</v>
      </c>
      <c r="AF580" s="1">
        <v>197409</v>
      </c>
      <c r="AG580" s="1">
        <v>18000</v>
      </c>
      <c r="AH580" s="1">
        <v>32</v>
      </c>
      <c r="AI580" s="1" t="s">
        <v>9</v>
      </c>
      <c r="AK580" s="1">
        <v>197409</v>
      </c>
      <c r="AL580" s="1">
        <v>18100</v>
      </c>
      <c r="AM580" s="1">
        <v>47.33</v>
      </c>
      <c r="AN580" s="1" t="s">
        <v>8</v>
      </c>
      <c r="AP580" s="1">
        <v>197408</v>
      </c>
      <c r="AQ580" s="1">
        <v>12300</v>
      </c>
      <c r="AR580" s="1">
        <v>13.78</v>
      </c>
      <c r="AS580" s="1" t="s">
        <v>8</v>
      </c>
      <c r="AU580" s="1">
        <v>197408</v>
      </c>
      <c r="AV580" s="1">
        <v>12500</v>
      </c>
      <c r="AW580" s="1">
        <v>18.850000000000001</v>
      </c>
      <c r="AX580" s="1" t="s">
        <v>8</v>
      </c>
      <c r="AZ580" s="1">
        <v>197408</v>
      </c>
      <c r="BA580" s="1">
        <v>12201</v>
      </c>
      <c r="BB580" s="1">
        <v>933</v>
      </c>
      <c r="BC580" s="1" t="s">
        <v>224</v>
      </c>
      <c r="BE580" s="1">
        <v>197408</v>
      </c>
      <c r="BF580" s="1">
        <v>12401</v>
      </c>
      <c r="BG580" s="1">
        <v>2320</v>
      </c>
      <c r="BH580" s="1" t="s">
        <v>224</v>
      </c>
      <c r="BK580" s="1">
        <v>197410</v>
      </c>
      <c r="BL580" s="1">
        <v>16600</v>
      </c>
      <c r="BM580" s="1">
        <v>12.5</v>
      </c>
      <c r="BN580" s="1" t="s">
        <v>8</v>
      </c>
    </row>
    <row r="581" spans="1:66">
      <c r="A581" s="1">
        <v>20110902</v>
      </c>
      <c r="B581" s="1">
        <v>523829381</v>
      </c>
      <c r="V581" s="1">
        <v>197408</v>
      </c>
      <c r="W581" s="1">
        <v>18200</v>
      </c>
      <c r="X581" s="1">
        <v>63.61</v>
      </c>
      <c r="Y581" s="1" t="s">
        <v>9</v>
      </c>
      <c r="AA581" s="1">
        <v>197408</v>
      </c>
      <c r="AB581" s="1">
        <v>18201</v>
      </c>
      <c r="AC581" s="1">
        <v>37.119999999999997</v>
      </c>
      <c r="AD581" s="1" t="s">
        <v>8</v>
      </c>
      <c r="AF581" s="1">
        <v>197408</v>
      </c>
      <c r="AG581" s="1">
        <v>18000</v>
      </c>
      <c r="AH581" s="1">
        <v>31</v>
      </c>
      <c r="AI581" s="1" t="s">
        <v>9</v>
      </c>
      <c r="AK581" s="1">
        <v>197408</v>
      </c>
      <c r="AL581" s="1">
        <v>18100</v>
      </c>
      <c r="AM581" s="1">
        <v>48.75</v>
      </c>
      <c r="AN581" s="1" t="s">
        <v>8</v>
      </c>
      <c r="AP581" s="1">
        <v>197407</v>
      </c>
      <c r="AQ581" s="1">
        <v>12300</v>
      </c>
      <c r="AR581" s="1">
        <v>14.39</v>
      </c>
      <c r="AS581" s="1" t="s">
        <v>8</v>
      </c>
      <c r="AU581" s="1">
        <v>197407</v>
      </c>
      <c r="AV581" s="1">
        <v>12500</v>
      </c>
      <c r="AW581" s="1">
        <v>18.350000000000001</v>
      </c>
      <c r="AX581" s="1" t="s">
        <v>8</v>
      </c>
      <c r="AZ581" s="1">
        <v>197407</v>
      </c>
      <c r="BA581" s="1">
        <v>12201</v>
      </c>
      <c r="BB581" s="1">
        <v>922</v>
      </c>
      <c r="BC581" s="1" t="s">
        <v>224</v>
      </c>
      <c r="BE581" s="1">
        <v>197407</v>
      </c>
      <c r="BF581" s="1">
        <v>12401</v>
      </c>
      <c r="BG581" s="1">
        <v>2257</v>
      </c>
      <c r="BH581" s="1" t="s">
        <v>224</v>
      </c>
      <c r="BK581" s="1">
        <v>197409</v>
      </c>
      <c r="BL581" s="1">
        <v>16600</v>
      </c>
      <c r="BM581" s="1">
        <v>12.5</v>
      </c>
      <c r="BN581" s="1" t="s">
        <v>8</v>
      </c>
    </row>
    <row r="582" spans="1:66">
      <c r="A582" s="1">
        <v>20110826</v>
      </c>
      <c r="B582" s="1">
        <v>601818886</v>
      </c>
      <c r="V582" s="1">
        <v>197407</v>
      </c>
      <c r="W582" s="1">
        <v>18200</v>
      </c>
      <c r="X582" s="1">
        <v>63.69</v>
      </c>
      <c r="Y582" s="1" t="s">
        <v>9</v>
      </c>
      <c r="AA582" s="1">
        <v>197407</v>
      </c>
      <c r="AB582" s="1">
        <v>18201</v>
      </c>
      <c r="AC582" s="1">
        <v>43.54</v>
      </c>
      <c r="AD582" s="1" t="s">
        <v>8</v>
      </c>
      <c r="AF582" s="1">
        <v>197407</v>
      </c>
      <c r="AG582" s="1">
        <v>18000</v>
      </c>
      <c r="AH582" s="1">
        <v>30.66</v>
      </c>
      <c r="AI582" s="1" t="s">
        <v>9</v>
      </c>
      <c r="AK582" s="1">
        <v>197407</v>
      </c>
      <c r="AL582" s="1">
        <v>18100</v>
      </c>
      <c r="AM582" s="1">
        <v>50.37</v>
      </c>
      <c r="AN582" s="1" t="s">
        <v>8</v>
      </c>
      <c r="AP582" s="1">
        <v>197406</v>
      </c>
      <c r="AQ582" s="1">
        <v>12300</v>
      </c>
      <c r="AR582" s="1">
        <v>18.920000000000002</v>
      </c>
      <c r="AS582" s="1" t="s">
        <v>8</v>
      </c>
      <c r="AU582" s="1">
        <v>197406</v>
      </c>
      <c r="AV582" s="1">
        <v>12500</v>
      </c>
      <c r="AW582" s="1">
        <v>18.420000000000002</v>
      </c>
      <c r="AX582" s="1" t="s">
        <v>8</v>
      </c>
      <c r="AZ582" s="1">
        <v>197406</v>
      </c>
      <c r="BA582" s="1">
        <v>12201</v>
      </c>
      <c r="BB582" s="1">
        <v>949</v>
      </c>
      <c r="BC582" s="1" t="s">
        <v>224</v>
      </c>
      <c r="BE582" s="1">
        <v>197406</v>
      </c>
      <c r="BF582" s="1">
        <v>12401</v>
      </c>
      <c r="BG582" s="1">
        <v>2231</v>
      </c>
      <c r="BH582" s="1" t="s">
        <v>224</v>
      </c>
      <c r="BK582" s="1">
        <v>197408</v>
      </c>
      <c r="BL582" s="1">
        <v>16600</v>
      </c>
      <c r="BM582" s="1">
        <v>14</v>
      </c>
      <c r="BN582" s="1" t="s">
        <v>8</v>
      </c>
    </row>
    <row r="583" spans="1:66">
      <c r="A583" s="1">
        <v>20110819</v>
      </c>
      <c r="B583" s="1">
        <v>556786528</v>
      </c>
      <c r="V583" s="1">
        <v>197406</v>
      </c>
      <c r="W583" s="1">
        <v>18200</v>
      </c>
      <c r="X583" s="1">
        <v>64.28</v>
      </c>
      <c r="Y583" s="1" t="s">
        <v>9</v>
      </c>
      <c r="AA583" s="1">
        <v>197406</v>
      </c>
      <c r="AB583" s="1">
        <v>18201</v>
      </c>
      <c r="AC583" s="1">
        <v>49.35</v>
      </c>
      <c r="AD583" s="1" t="s">
        <v>8</v>
      </c>
      <c r="AF583" s="1">
        <v>197406</v>
      </c>
      <c r="AG583" s="1">
        <v>18000</v>
      </c>
      <c r="AH583" s="1">
        <v>30.26</v>
      </c>
      <c r="AI583" s="1" t="s">
        <v>9</v>
      </c>
      <c r="AK583" s="1">
        <v>197406</v>
      </c>
      <c r="AL583" s="1">
        <v>18100</v>
      </c>
      <c r="AM583" s="1">
        <v>52.6</v>
      </c>
      <c r="AN583" s="1" t="s">
        <v>8</v>
      </c>
      <c r="AP583" s="1">
        <v>197405</v>
      </c>
      <c r="AQ583" s="1">
        <v>12300</v>
      </c>
      <c r="AR583" s="1">
        <v>22.71</v>
      </c>
      <c r="AS583" s="1" t="s">
        <v>8</v>
      </c>
      <c r="AU583" s="1">
        <v>197405</v>
      </c>
      <c r="AV583" s="1">
        <v>12500</v>
      </c>
      <c r="AW583" s="1">
        <v>18.239999999999998</v>
      </c>
      <c r="AX583" s="1" t="s">
        <v>8</v>
      </c>
      <c r="AZ583" s="1">
        <v>197405</v>
      </c>
      <c r="BA583" s="1">
        <v>12201</v>
      </c>
      <c r="BB583" s="1">
        <v>886</v>
      </c>
      <c r="BC583" s="1" t="s">
        <v>224</v>
      </c>
      <c r="BE583" s="1">
        <v>197405</v>
      </c>
      <c r="BF583" s="1">
        <v>12401</v>
      </c>
      <c r="BG583" s="1">
        <v>2120</v>
      </c>
      <c r="BH583" s="1" t="s">
        <v>224</v>
      </c>
      <c r="BK583" s="1">
        <v>197407</v>
      </c>
      <c r="BL583" s="1">
        <v>16600</v>
      </c>
      <c r="BM583" s="1">
        <v>14</v>
      </c>
      <c r="BN583" s="1" t="s">
        <v>8</v>
      </c>
    </row>
    <row r="584" spans="1:66">
      <c r="A584" s="1">
        <v>20110812</v>
      </c>
      <c r="B584" s="1">
        <v>845406846</v>
      </c>
      <c r="V584" s="1">
        <v>197405</v>
      </c>
      <c r="W584" s="1">
        <v>18200</v>
      </c>
      <c r="X584" s="1">
        <v>65</v>
      </c>
      <c r="Y584" s="1" t="s">
        <v>9</v>
      </c>
      <c r="AA584" s="1">
        <v>197405</v>
      </c>
      <c r="AB584" s="1">
        <v>18201</v>
      </c>
      <c r="AC584" s="1">
        <v>54.06</v>
      </c>
      <c r="AD584" s="1" t="s">
        <v>8</v>
      </c>
      <c r="AF584" s="1">
        <v>197405</v>
      </c>
      <c r="AG584" s="1">
        <v>18000</v>
      </c>
      <c r="AH584" s="1">
        <v>30.36</v>
      </c>
      <c r="AI584" s="1" t="s">
        <v>9</v>
      </c>
      <c r="AK584" s="1">
        <v>197405</v>
      </c>
      <c r="AL584" s="1">
        <v>18100</v>
      </c>
      <c r="AM584" s="1">
        <v>54.74</v>
      </c>
      <c r="AN584" s="1" t="s">
        <v>8</v>
      </c>
      <c r="AP584" s="1">
        <v>197404</v>
      </c>
      <c r="AQ584" s="1">
        <v>12300</v>
      </c>
      <c r="AR584" s="1">
        <v>23.92</v>
      </c>
      <c r="AS584" s="1" t="s">
        <v>8</v>
      </c>
      <c r="AU584" s="1">
        <v>197404</v>
      </c>
      <c r="AV584" s="1">
        <v>12500</v>
      </c>
      <c r="AW584" s="1">
        <v>19.7</v>
      </c>
      <c r="AX584" s="1" t="s">
        <v>8</v>
      </c>
      <c r="AZ584" s="1">
        <v>197404</v>
      </c>
      <c r="BA584" s="1">
        <v>12201</v>
      </c>
      <c r="BB584" s="1">
        <v>860</v>
      </c>
      <c r="BC584" s="1" t="s">
        <v>224</v>
      </c>
      <c r="BE584" s="1">
        <v>197404</v>
      </c>
      <c r="BF584" s="1">
        <v>12401</v>
      </c>
      <c r="BG584" s="1">
        <v>2072</v>
      </c>
      <c r="BH584" s="1" t="s">
        <v>224</v>
      </c>
      <c r="BK584" s="1">
        <v>197406</v>
      </c>
      <c r="BL584" s="1">
        <v>16600</v>
      </c>
      <c r="BM584" s="1">
        <v>14</v>
      </c>
      <c r="BN584" s="1" t="s">
        <v>8</v>
      </c>
    </row>
    <row r="585" spans="1:66">
      <c r="A585" s="1">
        <v>20110805</v>
      </c>
      <c r="B585" s="1">
        <v>714769645</v>
      </c>
      <c r="V585" s="1">
        <v>197404</v>
      </c>
      <c r="W585" s="1">
        <v>18200</v>
      </c>
      <c r="X585" s="1">
        <v>66.19</v>
      </c>
      <c r="Y585" s="1" t="s">
        <v>9</v>
      </c>
      <c r="AA585" s="1">
        <v>197404</v>
      </c>
      <c r="AB585" s="1">
        <v>18201</v>
      </c>
      <c r="AC585" s="1">
        <v>58.16</v>
      </c>
      <c r="AD585" s="1" t="s">
        <v>8</v>
      </c>
      <c r="AF585" s="1">
        <v>197404</v>
      </c>
      <c r="AG585" s="1">
        <v>18000</v>
      </c>
      <c r="AH585" s="1">
        <v>30.61</v>
      </c>
      <c r="AI585" s="1" t="s">
        <v>9</v>
      </c>
      <c r="AK585" s="1">
        <v>197404</v>
      </c>
      <c r="AL585" s="1">
        <v>18100</v>
      </c>
      <c r="AM585" s="1">
        <v>58.03</v>
      </c>
      <c r="AN585" s="1" t="s">
        <v>8</v>
      </c>
      <c r="AP585" s="1">
        <v>197403</v>
      </c>
      <c r="AQ585" s="1">
        <v>12300</v>
      </c>
      <c r="AR585" s="1">
        <v>30.46</v>
      </c>
      <c r="AS585" s="1" t="s">
        <v>8</v>
      </c>
      <c r="AU585" s="1">
        <v>197403</v>
      </c>
      <c r="AV585" s="1">
        <v>12500</v>
      </c>
      <c r="AW585" s="1">
        <v>20.260000000000002</v>
      </c>
      <c r="AX585" s="1" t="s">
        <v>8</v>
      </c>
      <c r="AZ585" s="1">
        <v>197403</v>
      </c>
      <c r="BA585" s="1">
        <v>12201</v>
      </c>
      <c r="BB585" s="1">
        <v>878</v>
      </c>
      <c r="BC585" s="1" t="s">
        <v>224</v>
      </c>
      <c r="BE585" s="1">
        <v>197403</v>
      </c>
      <c r="BF585" s="1">
        <v>12401</v>
      </c>
      <c r="BG585" s="1">
        <v>2042</v>
      </c>
      <c r="BH585" s="1" t="s">
        <v>224</v>
      </c>
      <c r="BK585" s="1">
        <v>197405</v>
      </c>
      <c r="BL585" s="1">
        <v>16600</v>
      </c>
      <c r="BM585" s="1">
        <v>14</v>
      </c>
      <c r="BN585" s="1" t="s">
        <v>8</v>
      </c>
    </row>
    <row r="586" spans="1:66">
      <c r="A586" s="1">
        <v>20110729</v>
      </c>
      <c r="B586" s="1">
        <v>641668313</v>
      </c>
      <c r="V586" s="1">
        <v>197403</v>
      </c>
      <c r="W586" s="1">
        <v>18200</v>
      </c>
      <c r="X586" s="1">
        <v>68.23</v>
      </c>
      <c r="Y586" s="1" t="s">
        <v>9</v>
      </c>
      <c r="AA586" s="1">
        <v>197403</v>
      </c>
      <c r="AB586" s="1">
        <v>18201</v>
      </c>
      <c r="AC586" s="1">
        <v>62.8</v>
      </c>
      <c r="AD586" s="1" t="s">
        <v>8</v>
      </c>
      <c r="AF586" s="1">
        <v>197403</v>
      </c>
      <c r="AG586" s="1">
        <v>18000</v>
      </c>
      <c r="AH586" s="1">
        <v>30.82</v>
      </c>
      <c r="AI586" s="1" t="s">
        <v>9</v>
      </c>
      <c r="AK586" s="1">
        <v>197403</v>
      </c>
      <c r="AL586" s="1">
        <v>18100</v>
      </c>
      <c r="AM586" s="1">
        <v>61.45</v>
      </c>
      <c r="AN586" s="1" t="s">
        <v>8</v>
      </c>
      <c r="AP586" s="1">
        <v>197402</v>
      </c>
      <c r="AQ586" s="1">
        <v>12300</v>
      </c>
      <c r="AR586" s="1">
        <v>42.61</v>
      </c>
      <c r="AS586" s="1" t="s">
        <v>8</v>
      </c>
      <c r="AU586" s="1">
        <v>197402</v>
      </c>
      <c r="AV586" s="1">
        <v>12500</v>
      </c>
      <c r="AW586" s="1">
        <v>24.2</v>
      </c>
      <c r="AX586" s="1" t="s">
        <v>8</v>
      </c>
      <c r="AZ586" s="1">
        <v>197402</v>
      </c>
      <c r="BA586" s="1">
        <v>12201</v>
      </c>
      <c r="BB586" s="1">
        <v>917</v>
      </c>
      <c r="BC586" s="1" t="s">
        <v>224</v>
      </c>
      <c r="BE586" s="1">
        <v>197402</v>
      </c>
      <c r="BF586" s="1">
        <v>12401</v>
      </c>
      <c r="BG586" s="1">
        <v>2053</v>
      </c>
      <c r="BH586" s="1" t="s">
        <v>224</v>
      </c>
      <c r="BK586" s="1">
        <v>197404</v>
      </c>
      <c r="BL586" s="1">
        <v>16600</v>
      </c>
      <c r="BM586" s="1">
        <v>14</v>
      </c>
      <c r="BN586" s="1" t="s">
        <v>8</v>
      </c>
    </row>
    <row r="587" spans="1:66">
      <c r="A587" s="1">
        <v>20110722</v>
      </c>
      <c r="B587" s="1">
        <v>615672676</v>
      </c>
      <c r="V587" s="1">
        <v>197402</v>
      </c>
      <c r="W587" s="1">
        <v>18200</v>
      </c>
      <c r="X587" s="1">
        <v>69.44</v>
      </c>
      <c r="Y587" s="1" t="s">
        <v>9</v>
      </c>
      <c r="AA587" s="1">
        <v>197402</v>
      </c>
      <c r="AB587" s="1">
        <v>18201</v>
      </c>
      <c r="AC587" s="1">
        <v>67.33</v>
      </c>
      <c r="AD587" s="1" t="s">
        <v>8</v>
      </c>
      <c r="AF587" s="1">
        <v>197402</v>
      </c>
      <c r="AG587" s="1">
        <v>18000</v>
      </c>
      <c r="AH587" s="1">
        <v>30.4</v>
      </c>
      <c r="AI587" s="1" t="s">
        <v>9</v>
      </c>
      <c r="AK587" s="1">
        <v>197402</v>
      </c>
      <c r="AL587" s="1">
        <v>18100</v>
      </c>
      <c r="AM587" s="1">
        <v>58.75</v>
      </c>
      <c r="AN587" s="1" t="s">
        <v>8</v>
      </c>
      <c r="AP587" s="1">
        <v>197401</v>
      </c>
      <c r="AQ587" s="1">
        <v>12300</v>
      </c>
      <c r="AR587" s="1">
        <v>45.96</v>
      </c>
      <c r="AS587" s="1" t="s">
        <v>8</v>
      </c>
      <c r="AU587" s="1">
        <v>197401</v>
      </c>
      <c r="AV587" s="1">
        <v>12500</v>
      </c>
      <c r="AW587" s="1">
        <v>25.9</v>
      </c>
      <c r="AX587" s="1" t="s">
        <v>8</v>
      </c>
      <c r="AZ587" s="1">
        <v>197401</v>
      </c>
      <c r="BA587" s="1">
        <v>12201</v>
      </c>
      <c r="BB587" s="1">
        <v>994</v>
      </c>
      <c r="BC587" s="1" t="s">
        <v>224</v>
      </c>
      <c r="BE587" s="1">
        <v>197401</v>
      </c>
      <c r="BF587" s="1">
        <v>12401</v>
      </c>
      <c r="BG587" s="1">
        <v>2090</v>
      </c>
      <c r="BH587" s="1" t="s">
        <v>224</v>
      </c>
      <c r="BK587" s="1">
        <v>197403</v>
      </c>
      <c r="BL587" s="1">
        <v>16600</v>
      </c>
      <c r="BM587" s="1">
        <v>14</v>
      </c>
      <c r="BN587" s="1" t="s">
        <v>8</v>
      </c>
    </row>
    <row r="588" spans="1:66">
      <c r="A588" s="1">
        <v>20110715</v>
      </c>
      <c r="B588" s="1">
        <v>570959218</v>
      </c>
      <c r="V588" s="1">
        <v>197401</v>
      </c>
      <c r="W588" s="1">
        <v>18200</v>
      </c>
      <c r="X588" s="1">
        <v>61.5</v>
      </c>
      <c r="Y588" s="1" t="s">
        <v>9</v>
      </c>
      <c r="AA588" s="1">
        <v>197401</v>
      </c>
      <c r="AB588" s="1">
        <v>18201</v>
      </c>
      <c r="AC588" s="1">
        <v>52.04</v>
      </c>
      <c r="AD588" s="1" t="s">
        <v>8</v>
      </c>
      <c r="AF588" s="1">
        <v>197401</v>
      </c>
      <c r="AG588" s="1">
        <v>18000</v>
      </c>
      <c r="AH588" s="1">
        <v>26.39</v>
      </c>
      <c r="AI588" s="1" t="s">
        <v>9</v>
      </c>
      <c r="AK588" s="1">
        <v>197401</v>
      </c>
      <c r="AL588" s="1">
        <v>18100</v>
      </c>
      <c r="AM588" s="1">
        <v>39.78</v>
      </c>
      <c r="AN588" s="1" t="s">
        <v>8</v>
      </c>
      <c r="AP588" s="1">
        <v>197312</v>
      </c>
      <c r="AQ588" s="1">
        <v>12300</v>
      </c>
      <c r="AR588" s="1">
        <v>50.41</v>
      </c>
      <c r="AS588" s="1" t="s">
        <v>8</v>
      </c>
      <c r="AU588" s="1">
        <v>197312</v>
      </c>
      <c r="AV588" s="1">
        <v>12500</v>
      </c>
      <c r="AW588" s="1">
        <v>29.27</v>
      </c>
      <c r="AX588" s="1" t="s">
        <v>8</v>
      </c>
      <c r="AZ588" s="1">
        <v>197312</v>
      </c>
      <c r="BA588" s="1">
        <v>12201</v>
      </c>
      <c r="BB588" s="1">
        <v>922</v>
      </c>
      <c r="BC588" s="1" t="s">
        <v>224</v>
      </c>
      <c r="BE588" s="1">
        <v>197312</v>
      </c>
      <c r="BF588" s="1">
        <v>12401</v>
      </c>
      <c r="BG588" s="1">
        <v>2045</v>
      </c>
      <c r="BH588" s="1" t="s">
        <v>224</v>
      </c>
      <c r="BK588" s="1">
        <v>197402</v>
      </c>
      <c r="BL588" s="1">
        <v>16600</v>
      </c>
      <c r="BM588" s="1">
        <v>14</v>
      </c>
      <c r="BN588" s="1" t="s">
        <v>8</v>
      </c>
    </row>
    <row r="589" spans="1:66">
      <c r="A589" s="1">
        <v>20110708</v>
      </c>
      <c r="B589" s="1">
        <v>567548608</v>
      </c>
      <c r="V589" s="1">
        <v>197312</v>
      </c>
      <c r="W589" s="1">
        <v>18200</v>
      </c>
      <c r="X589" s="1">
        <v>54.47</v>
      </c>
      <c r="Y589" s="1" t="s">
        <v>9</v>
      </c>
      <c r="AA589" s="1">
        <v>197312</v>
      </c>
      <c r="AB589" s="1">
        <v>18201</v>
      </c>
      <c r="AC589" s="1">
        <v>40.31</v>
      </c>
      <c r="AD589" s="1" t="s">
        <v>8</v>
      </c>
      <c r="AF589" s="1">
        <v>197312</v>
      </c>
      <c r="AG589" s="1">
        <v>18000</v>
      </c>
      <c r="AH589" s="1">
        <v>24.04</v>
      </c>
      <c r="AI589" s="1" t="s">
        <v>9</v>
      </c>
      <c r="AK589" s="1">
        <v>197312</v>
      </c>
      <c r="AL589" s="1">
        <v>18100</v>
      </c>
      <c r="AM589" s="1">
        <v>24.05</v>
      </c>
      <c r="AN589" s="1" t="s">
        <v>8</v>
      </c>
      <c r="AP589" s="1">
        <v>197311</v>
      </c>
      <c r="AQ589" s="1">
        <v>12300</v>
      </c>
      <c r="AR589" s="1">
        <v>55.68</v>
      </c>
      <c r="AS589" s="1" t="s">
        <v>8</v>
      </c>
      <c r="AU589" s="1">
        <v>197311</v>
      </c>
      <c r="AV589" s="1">
        <v>12500</v>
      </c>
      <c r="AW589" s="1">
        <v>34.03</v>
      </c>
      <c r="AX589" s="1" t="s">
        <v>8</v>
      </c>
      <c r="AZ589" s="1">
        <v>197311</v>
      </c>
      <c r="BA589" s="1">
        <v>12201</v>
      </c>
      <c r="BB589" s="1">
        <v>864</v>
      </c>
      <c r="BC589" s="1" t="s">
        <v>224</v>
      </c>
      <c r="BE589" s="1">
        <v>197311</v>
      </c>
      <c r="BF589" s="1">
        <v>12401</v>
      </c>
      <c r="BG589" s="1">
        <v>1997</v>
      </c>
      <c r="BH589" s="1" t="s">
        <v>224</v>
      </c>
      <c r="BK589" s="1">
        <v>197401</v>
      </c>
      <c r="BL589" s="1">
        <v>16600</v>
      </c>
      <c r="BM589" s="1">
        <v>14</v>
      </c>
      <c r="BN589" s="1" t="s">
        <v>8</v>
      </c>
    </row>
    <row r="590" spans="1:66">
      <c r="A590" s="1">
        <v>20110701</v>
      </c>
      <c r="B590" s="1">
        <v>499245720</v>
      </c>
      <c r="V590" s="1">
        <v>197311</v>
      </c>
      <c r="W590" s="1">
        <v>18200</v>
      </c>
      <c r="X590" s="1">
        <v>52.05</v>
      </c>
      <c r="Y590" s="1" t="s">
        <v>9</v>
      </c>
      <c r="AA590" s="1">
        <v>197311</v>
      </c>
      <c r="AB590" s="1">
        <v>18201</v>
      </c>
      <c r="AC590" s="1">
        <v>37.549999999999997</v>
      </c>
      <c r="AD590" s="1" t="s">
        <v>8</v>
      </c>
      <c r="AF590" s="1">
        <v>197311</v>
      </c>
      <c r="AG590" s="1">
        <v>18000</v>
      </c>
      <c r="AH590" s="1">
        <v>23.9</v>
      </c>
      <c r="AI590" s="1" t="s">
        <v>9</v>
      </c>
      <c r="AK590" s="1">
        <v>197311</v>
      </c>
      <c r="AL590" s="1">
        <v>18100</v>
      </c>
      <c r="AM590" s="1">
        <v>25.46</v>
      </c>
      <c r="AN590" s="1" t="s">
        <v>8</v>
      </c>
      <c r="AP590" s="1">
        <v>197310</v>
      </c>
      <c r="AQ590" s="1">
        <v>12300</v>
      </c>
      <c r="AR590" s="1">
        <v>56.51</v>
      </c>
      <c r="AS590" s="1" t="s">
        <v>8</v>
      </c>
      <c r="AU590" s="1">
        <v>197310</v>
      </c>
      <c r="AV590" s="1">
        <v>12500</v>
      </c>
      <c r="AW590" s="1">
        <v>35.130000000000003</v>
      </c>
      <c r="AX590" s="1" t="s">
        <v>8</v>
      </c>
      <c r="AZ590" s="1">
        <v>197310</v>
      </c>
      <c r="BA590" s="1">
        <v>12201</v>
      </c>
      <c r="BB590" s="1">
        <v>842</v>
      </c>
      <c r="BC590" s="1" t="s">
        <v>224</v>
      </c>
      <c r="BE590" s="1">
        <v>197310</v>
      </c>
      <c r="BF590" s="1">
        <v>12401</v>
      </c>
      <c r="BG590" s="1">
        <v>1977</v>
      </c>
      <c r="BH590" s="1" t="s">
        <v>224</v>
      </c>
      <c r="BK590" s="1">
        <v>197312</v>
      </c>
      <c r="BL590" s="1">
        <v>16600</v>
      </c>
      <c r="BM590" s="1">
        <v>10.75</v>
      </c>
      <c r="BN590" s="1" t="s">
        <v>8</v>
      </c>
    </row>
    <row r="591" spans="1:66">
      <c r="A591" s="1">
        <v>20110624</v>
      </c>
      <c r="B591" s="1">
        <v>489114169</v>
      </c>
      <c r="V591" s="1">
        <v>197310</v>
      </c>
      <c r="W591" s="1">
        <v>18200</v>
      </c>
      <c r="X591" s="1">
        <v>50.61</v>
      </c>
      <c r="Y591" s="1" t="s">
        <v>9</v>
      </c>
      <c r="AA591" s="1">
        <v>197310</v>
      </c>
      <c r="AB591" s="1">
        <v>18201</v>
      </c>
      <c r="AC591" s="1">
        <v>35.21</v>
      </c>
      <c r="AD591" s="1" t="s">
        <v>8</v>
      </c>
      <c r="AF591" s="1">
        <v>197310</v>
      </c>
      <c r="AG591" s="1">
        <v>18000</v>
      </c>
      <c r="AH591" s="1">
        <v>23.43</v>
      </c>
      <c r="AI591" s="1" t="s">
        <v>9</v>
      </c>
      <c r="AK591" s="1">
        <v>197310</v>
      </c>
      <c r="AL591" s="1">
        <v>18100</v>
      </c>
      <c r="AM591" s="1">
        <v>21.4</v>
      </c>
      <c r="AN591" s="1" t="s">
        <v>8</v>
      </c>
      <c r="AP591" s="1">
        <v>197309</v>
      </c>
      <c r="AQ591" s="1">
        <v>12300</v>
      </c>
      <c r="AR591" s="1">
        <v>56.41</v>
      </c>
      <c r="AS591" s="1" t="s">
        <v>8</v>
      </c>
      <c r="AU591" s="1">
        <v>197309</v>
      </c>
      <c r="AV591" s="1">
        <v>12500</v>
      </c>
      <c r="AW591" s="1">
        <v>37.840000000000003</v>
      </c>
      <c r="AX591" s="1" t="s">
        <v>8</v>
      </c>
      <c r="AZ591" s="1">
        <v>197309</v>
      </c>
      <c r="BA591" s="1">
        <v>12201</v>
      </c>
      <c r="BB591" s="1">
        <v>818</v>
      </c>
      <c r="BC591" s="1" t="s">
        <v>224</v>
      </c>
      <c r="BE591" s="1">
        <v>197309</v>
      </c>
      <c r="BF591" s="1">
        <v>12401</v>
      </c>
      <c r="BG591" s="1">
        <v>1956</v>
      </c>
      <c r="BH591" s="1" t="s">
        <v>224</v>
      </c>
      <c r="BK591" s="1">
        <v>197311</v>
      </c>
      <c r="BL591" s="1">
        <v>16600</v>
      </c>
      <c r="BM591" s="1">
        <v>10.75</v>
      </c>
      <c r="BN591" s="1" t="s">
        <v>8</v>
      </c>
    </row>
    <row r="592" spans="1:66">
      <c r="A592" s="1">
        <v>20110617</v>
      </c>
      <c r="B592" s="1">
        <v>538652673</v>
      </c>
      <c r="V592" s="1">
        <v>197309</v>
      </c>
      <c r="W592" s="1">
        <v>18200</v>
      </c>
      <c r="X592" s="1">
        <v>48.52</v>
      </c>
      <c r="Y592" s="1" t="s">
        <v>9</v>
      </c>
      <c r="AA592" s="1">
        <v>197309</v>
      </c>
      <c r="AB592" s="1">
        <v>18201</v>
      </c>
      <c r="AC592" s="1">
        <v>30.05</v>
      </c>
      <c r="AD592" s="1" t="s">
        <v>8</v>
      </c>
      <c r="AF592" s="1">
        <v>197309</v>
      </c>
      <c r="AG592" s="1">
        <v>18000</v>
      </c>
      <c r="AH592" s="1">
        <v>21.72</v>
      </c>
      <c r="AI592" s="1" t="s">
        <v>9</v>
      </c>
      <c r="AK592" s="1">
        <v>197309</v>
      </c>
      <c r="AL592" s="1">
        <v>18100</v>
      </c>
      <c r="AM592" s="1">
        <v>8.17</v>
      </c>
      <c r="AN592" s="1" t="s">
        <v>8</v>
      </c>
      <c r="AP592" s="1">
        <v>197308</v>
      </c>
      <c r="AQ592" s="1">
        <v>12300</v>
      </c>
      <c r="AR592" s="1">
        <v>60.47</v>
      </c>
      <c r="AS592" s="1" t="s">
        <v>8</v>
      </c>
      <c r="AU592" s="1">
        <v>197308</v>
      </c>
      <c r="AV592" s="1">
        <v>12500</v>
      </c>
      <c r="AW592" s="1">
        <v>40.33</v>
      </c>
      <c r="AX592" s="1" t="s">
        <v>8</v>
      </c>
      <c r="AZ592" s="1">
        <v>197308</v>
      </c>
      <c r="BA592" s="1">
        <v>12201</v>
      </c>
      <c r="BB592" s="1">
        <v>820</v>
      </c>
      <c r="BC592" s="1" t="s">
        <v>224</v>
      </c>
      <c r="BE592" s="1">
        <v>197308</v>
      </c>
      <c r="BF592" s="1">
        <v>12401</v>
      </c>
      <c r="BG592" s="1">
        <v>1952</v>
      </c>
      <c r="BH592" s="1" t="s">
        <v>224</v>
      </c>
      <c r="BK592" s="1">
        <v>197310</v>
      </c>
      <c r="BL592" s="1">
        <v>16600</v>
      </c>
      <c r="BM592" s="1">
        <v>10.75</v>
      </c>
      <c r="BN592" s="1" t="s">
        <v>8</v>
      </c>
    </row>
    <row r="593" spans="1:66">
      <c r="A593" s="1">
        <v>20110610</v>
      </c>
      <c r="B593" s="1">
        <v>378439316</v>
      </c>
      <c r="V593" s="1">
        <v>197308</v>
      </c>
      <c r="W593" s="1">
        <v>18200</v>
      </c>
      <c r="X593" s="1">
        <v>46.39</v>
      </c>
      <c r="Y593" s="1" t="s">
        <v>9</v>
      </c>
      <c r="AA593" s="1">
        <v>197308</v>
      </c>
      <c r="AB593" s="1">
        <v>18201</v>
      </c>
      <c r="AC593" s="1">
        <v>24.8</v>
      </c>
      <c r="AD593" s="1" t="s">
        <v>8</v>
      </c>
      <c r="AF593" s="1">
        <v>197308</v>
      </c>
      <c r="AG593" s="1">
        <v>18000</v>
      </c>
      <c r="AH593" s="1">
        <v>20.84</v>
      </c>
      <c r="AI593" s="1" t="s">
        <v>9</v>
      </c>
      <c r="AK593" s="1">
        <v>197308</v>
      </c>
      <c r="AL593" s="1">
        <v>18100</v>
      </c>
      <c r="AM593" s="1">
        <v>3.53</v>
      </c>
      <c r="AN593" s="1" t="s">
        <v>8</v>
      </c>
      <c r="AP593" s="1">
        <v>197307</v>
      </c>
      <c r="AQ593" s="1">
        <v>12300</v>
      </c>
      <c r="AR593" s="1">
        <v>61.52</v>
      </c>
      <c r="AS593" s="1" t="s">
        <v>8</v>
      </c>
      <c r="AU593" s="1">
        <v>197307</v>
      </c>
      <c r="AV593" s="1">
        <v>12500</v>
      </c>
      <c r="AW593" s="1">
        <v>40.53</v>
      </c>
      <c r="AX593" s="1" t="s">
        <v>8</v>
      </c>
      <c r="AZ593" s="1">
        <v>197307</v>
      </c>
      <c r="BA593" s="1">
        <v>12201</v>
      </c>
      <c r="BB593" s="1">
        <v>806</v>
      </c>
      <c r="BC593" s="1" t="s">
        <v>224</v>
      </c>
      <c r="BE593" s="1">
        <v>197307</v>
      </c>
      <c r="BF593" s="1">
        <v>12401</v>
      </c>
      <c r="BG593" s="1">
        <v>1907</v>
      </c>
      <c r="BH593" s="1" t="s">
        <v>224</v>
      </c>
      <c r="BK593" s="1">
        <v>197309</v>
      </c>
      <c r="BL593" s="1">
        <v>16600</v>
      </c>
      <c r="BM593" s="1">
        <v>9.5</v>
      </c>
      <c r="BN593" s="1" t="s">
        <v>8</v>
      </c>
    </row>
    <row r="594" spans="1:66">
      <c r="A594" s="1">
        <v>20110603</v>
      </c>
      <c r="B594" s="1">
        <v>559903527</v>
      </c>
      <c r="V594" s="1">
        <v>197307</v>
      </c>
      <c r="W594" s="1">
        <v>18200</v>
      </c>
      <c r="X594" s="1">
        <v>44.37</v>
      </c>
      <c r="Y594" s="1" t="s">
        <v>9</v>
      </c>
      <c r="AA594" s="1">
        <v>197307</v>
      </c>
      <c r="AB594" s="1">
        <v>18201</v>
      </c>
      <c r="AC594" s="1">
        <v>21</v>
      </c>
      <c r="AD594" s="1" t="s">
        <v>8</v>
      </c>
      <c r="AF594" s="1">
        <v>197307</v>
      </c>
      <c r="AG594" s="1">
        <v>18000</v>
      </c>
      <c r="AH594" s="1">
        <v>20.39</v>
      </c>
      <c r="AI594" s="1" t="s">
        <v>9</v>
      </c>
      <c r="AK594" s="1">
        <v>197307</v>
      </c>
      <c r="AL594" s="1">
        <v>18100</v>
      </c>
      <c r="AM594" s="1">
        <v>4.83</v>
      </c>
      <c r="AN594" s="1" t="s">
        <v>8</v>
      </c>
      <c r="AP594" s="1">
        <v>197306</v>
      </c>
      <c r="AQ594" s="1">
        <v>12300</v>
      </c>
      <c r="AR594" s="1">
        <v>55.56</v>
      </c>
      <c r="AS594" s="1" t="s">
        <v>8</v>
      </c>
      <c r="AU594" s="1">
        <v>197306</v>
      </c>
      <c r="AV594" s="1">
        <v>12500</v>
      </c>
      <c r="AW594" s="1">
        <v>39.450000000000003</v>
      </c>
      <c r="AX594" s="1" t="s">
        <v>8</v>
      </c>
      <c r="AZ594" s="1">
        <v>197306</v>
      </c>
      <c r="BA594" s="1">
        <v>12201</v>
      </c>
      <c r="BB594" s="1">
        <v>798</v>
      </c>
      <c r="BC594" s="1" t="s">
        <v>224</v>
      </c>
      <c r="BE594" s="1">
        <v>197306</v>
      </c>
      <c r="BF594" s="1">
        <v>12401</v>
      </c>
      <c r="BG594" s="1">
        <v>1884</v>
      </c>
      <c r="BH594" s="1" t="s">
        <v>224</v>
      </c>
      <c r="BK594" s="1">
        <v>197308</v>
      </c>
      <c r="BL594" s="1">
        <v>16600</v>
      </c>
      <c r="BM594" s="1">
        <v>9.5</v>
      </c>
      <c r="BN594" s="1" t="s">
        <v>8</v>
      </c>
    </row>
    <row r="595" spans="1:66">
      <c r="A595" s="1">
        <v>20110527</v>
      </c>
      <c r="B595" s="1">
        <v>462663253</v>
      </c>
      <c r="V595" s="1">
        <v>197306</v>
      </c>
      <c r="W595" s="1">
        <v>18200</v>
      </c>
      <c r="X595" s="1">
        <v>43.04</v>
      </c>
      <c r="Y595" s="1" t="s">
        <v>9</v>
      </c>
      <c r="AA595" s="1">
        <v>197306</v>
      </c>
      <c r="AB595" s="1">
        <v>18201</v>
      </c>
      <c r="AC595" s="1">
        <v>17.079999999999998</v>
      </c>
      <c r="AD595" s="1" t="s">
        <v>8</v>
      </c>
      <c r="AF595" s="1">
        <v>197306</v>
      </c>
      <c r="AG595" s="1">
        <v>18000</v>
      </c>
      <c r="AH595" s="1">
        <v>19.829999999999998</v>
      </c>
      <c r="AI595" s="1" t="s">
        <v>9</v>
      </c>
      <c r="AK595" s="1">
        <v>197306</v>
      </c>
      <c r="AL595" s="1">
        <v>18100</v>
      </c>
      <c r="AM595" s="1">
        <v>2.85</v>
      </c>
      <c r="AN595" s="1" t="s">
        <v>8</v>
      </c>
      <c r="AP595" s="1">
        <v>197305</v>
      </c>
      <c r="AQ595" s="1">
        <v>12300</v>
      </c>
      <c r="AR595" s="1">
        <v>50.73</v>
      </c>
      <c r="AS595" s="1" t="s">
        <v>8</v>
      </c>
      <c r="AU595" s="1">
        <v>197305</v>
      </c>
      <c r="AV595" s="1">
        <v>12500</v>
      </c>
      <c r="AW595" s="1">
        <v>38.99</v>
      </c>
      <c r="AX595" s="1" t="s">
        <v>8</v>
      </c>
      <c r="AZ595" s="1">
        <v>197305</v>
      </c>
      <c r="BA595" s="1">
        <v>12201</v>
      </c>
      <c r="BB595" s="1">
        <v>722</v>
      </c>
      <c r="BC595" s="1" t="s">
        <v>224</v>
      </c>
      <c r="BE595" s="1">
        <v>197305</v>
      </c>
      <c r="BF595" s="1">
        <v>12401</v>
      </c>
      <c r="BG595" s="1">
        <v>1793</v>
      </c>
      <c r="BH595" s="1" t="s">
        <v>224</v>
      </c>
      <c r="BK595" s="1">
        <v>197307</v>
      </c>
      <c r="BL595" s="1">
        <v>16600</v>
      </c>
      <c r="BM595" s="1">
        <v>9.5</v>
      </c>
      <c r="BN595" s="1" t="s">
        <v>8</v>
      </c>
    </row>
    <row r="596" spans="1:66">
      <c r="A596" s="1">
        <v>20110520</v>
      </c>
      <c r="B596" s="1">
        <v>496208893</v>
      </c>
      <c r="V596" s="1">
        <v>197305</v>
      </c>
      <c r="W596" s="1">
        <v>18200</v>
      </c>
      <c r="X596" s="1">
        <v>42.19</v>
      </c>
      <c r="Y596" s="1" t="s">
        <v>9</v>
      </c>
      <c r="AA596" s="1">
        <v>197305</v>
      </c>
      <c r="AB596" s="1">
        <v>18201</v>
      </c>
      <c r="AC596" s="1">
        <v>14.77</v>
      </c>
      <c r="AD596" s="1" t="s">
        <v>8</v>
      </c>
      <c r="AF596" s="1">
        <v>197305</v>
      </c>
      <c r="AG596" s="1">
        <v>18000</v>
      </c>
      <c r="AH596" s="1">
        <v>19.62</v>
      </c>
      <c r="AI596" s="1" t="s">
        <v>9</v>
      </c>
      <c r="AK596" s="1">
        <v>197305</v>
      </c>
      <c r="AL596" s="1">
        <v>18100</v>
      </c>
      <c r="AM596" s="1">
        <v>2.83</v>
      </c>
      <c r="AN596" s="1" t="s">
        <v>8</v>
      </c>
      <c r="AP596" s="1">
        <v>197304</v>
      </c>
      <c r="AQ596" s="1">
        <v>12300</v>
      </c>
      <c r="AR596" s="1">
        <v>45.8</v>
      </c>
      <c r="AS596" s="1" t="s">
        <v>8</v>
      </c>
      <c r="AU596" s="1">
        <v>197304</v>
      </c>
      <c r="AV596" s="1">
        <v>12500</v>
      </c>
      <c r="AW596" s="1">
        <v>37.6</v>
      </c>
      <c r="AX596" s="1" t="s">
        <v>8</v>
      </c>
      <c r="AZ596" s="1">
        <v>197304</v>
      </c>
      <c r="BA596" s="1">
        <v>12201</v>
      </c>
      <c r="BB596" s="1">
        <v>694</v>
      </c>
      <c r="BC596" s="1" t="s">
        <v>224</v>
      </c>
      <c r="BE596" s="1">
        <v>197304</v>
      </c>
      <c r="BF596" s="1">
        <v>12401</v>
      </c>
      <c r="BG596" s="1">
        <v>1731</v>
      </c>
      <c r="BH596" s="1" t="s">
        <v>224</v>
      </c>
      <c r="BK596" s="1">
        <v>197306</v>
      </c>
      <c r="BL596" s="1">
        <v>16600</v>
      </c>
      <c r="BM596" s="1">
        <v>8.5</v>
      </c>
      <c r="BN596" s="1" t="s">
        <v>8</v>
      </c>
    </row>
    <row r="597" spans="1:66">
      <c r="A597" s="1">
        <v>20110513</v>
      </c>
      <c r="B597" s="1">
        <v>558666784</v>
      </c>
      <c r="V597" s="1">
        <v>197304</v>
      </c>
      <c r="W597" s="1">
        <v>18200</v>
      </c>
      <c r="X597" s="1">
        <v>41.85</v>
      </c>
      <c r="Y597" s="1" t="s">
        <v>9</v>
      </c>
      <c r="AA597" s="1">
        <v>197304</v>
      </c>
      <c r="AB597" s="1">
        <v>18201</v>
      </c>
      <c r="AC597" s="1">
        <v>13.91</v>
      </c>
      <c r="AD597" s="1" t="s">
        <v>8</v>
      </c>
      <c r="AF597" s="1">
        <v>197304</v>
      </c>
      <c r="AG597" s="1">
        <v>18000</v>
      </c>
      <c r="AH597" s="1">
        <v>19.37</v>
      </c>
      <c r="AI597" s="1" t="s">
        <v>9</v>
      </c>
      <c r="AK597" s="1">
        <v>197304</v>
      </c>
      <c r="AL597" s="1">
        <v>18100</v>
      </c>
      <c r="AM597" s="1">
        <v>2</v>
      </c>
      <c r="AN597" s="1" t="s">
        <v>8</v>
      </c>
      <c r="AP597" s="1">
        <v>197303</v>
      </c>
      <c r="AQ597" s="1">
        <v>12300</v>
      </c>
      <c r="AR597" s="1">
        <v>45.04</v>
      </c>
      <c r="AS597" s="1" t="s">
        <v>8</v>
      </c>
      <c r="AU597" s="1">
        <v>197303</v>
      </c>
      <c r="AV597" s="1">
        <v>12500</v>
      </c>
      <c r="AW597" s="1">
        <v>37.270000000000003</v>
      </c>
      <c r="AX597" s="1" t="s">
        <v>8</v>
      </c>
      <c r="AZ597" s="1">
        <v>197303</v>
      </c>
      <c r="BA597" s="1">
        <v>12201</v>
      </c>
      <c r="BB597" s="1">
        <v>673</v>
      </c>
      <c r="BC597" s="1" t="s">
        <v>224</v>
      </c>
      <c r="BE597" s="1">
        <v>197303</v>
      </c>
      <c r="BF597" s="1">
        <v>12401</v>
      </c>
      <c r="BG597" s="1">
        <v>1698</v>
      </c>
      <c r="BH597" s="1" t="s">
        <v>224</v>
      </c>
      <c r="BK597" s="1">
        <v>197305</v>
      </c>
      <c r="BL597" s="1">
        <v>16600</v>
      </c>
      <c r="BM597" s="1">
        <v>8.5</v>
      </c>
      <c r="BN597" s="1" t="s">
        <v>8</v>
      </c>
    </row>
    <row r="598" spans="1:66">
      <c r="A598" s="1">
        <v>20110506</v>
      </c>
      <c r="B598" s="1">
        <v>507363352</v>
      </c>
      <c r="V598" s="1">
        <v>197303</v>
      </c>
      <c r="W598" s="1">
        <v>18200</v>
      </c>
      <c r="X598" s="1">
        <v>41.91</v>
      </c>
      <c r="Y598" s="1" t="s">
        <v>9</v>
      </c>
      <c r="AA598" s="1">
        <v>197303</v>
      </c>
      <c r="AB598" s="1">
        <v>18201</v>
      </c>
      <c r="AC598" s="1">
        <v>14.2</v>
      </c>
      <c r="AD598" s="1" t="s">
        <v>8</v>
      </c>
      <c r="AF598" s="1">
        <v>197303</v>
      </c>
      <c r="AG598" s="1">
        <v>18000</v>
      </c>
      <c r="AH598" s="1">
        <v>19.09</v>
      </c>
      <c r="AI598" s="1" t="s">
        <v>9</v>
      </c>
      <c r="AK598" s="1">
        <v>197303</v>
      </c>
      <c r="AL598" s="1">
        <v>18100</v>
      </c>
      <c r="AM598" s="1">
        <v>0.63</v>
      </c>
      <c r="AN598" s="1" t="s">
        <v>8</v>
      </c>
      <c r="AP598" s="1">
        <v>197302</v>
      </c>
      <c r="AQ598" s="1">
        <v>12300</v>
      </c>
      <c r="AR598" s="1">
        <v>34.799999999999997</v>
      </c>
      <c r="AS598" s="1" t="s">
        <v>8</v>
      </c>
      <c r="AU598" s="1">
        <v>197302</v>
      </c>
      <c r="AV598" s="1">
        <v>12500</v>
      </c>
      <c r="AW598" s="1">
        <v>34.39</v>
      </c>
      <c r="AX598" s="1" t="s">
        <v>8</v>
      </c>
      <c r="AZ598" s="1">
        <v>197302</v>
      </c>
      <c r="BA598" s="1">
        <v>12201</v>
      </c>
      <c r="BB598" s="1">
        <v>643</v>
      </c>
      <c r="BC598" s="1" t="s">
        <v>224</v>
      </c>
      <c r="BE598" s="1">
        <v>197302</v>
      </c>
      <c r="BF598" s="1">
        <v>12401</v>
      </c>
      <c r="BG598" s="1">
        <v>1653</v>
      </c>
      <c r="BH598" s="1" t="s">
        <v>224</v>
      </c>
      <c r="BK598" s="1">
        <v>197304</v>
      </c>
      <c r="BL598" s="1">
        <v>16600</v>
      </c>
      <c r="BM598" s="1">
        <v>8.5</v>
      </c>
      <c r="BN598" s="1" t="s">
        <v>8</v>
      </c>
    </row>
    <row r="599" spans="1:66">
      <c r="A599" s="1">
        <v>20110429</v>
      </c>
      <c r="B599" s="1">
        <v>614595048</v>
      </c>
      <c r="V599" s="1">
        <v>197302</v>
      </c>
      <c r="W599" s="1">
        <v>18200</v>
      </c>
      <c r="X599" s="1">
        <v>41.5</v>
      </c>
      <c r="Y599" s="1" t="s">
        <v>9</v>
      </c>
      <c r="AA599" s="1">
        <v>197302</v>
      </c>
      <c r="AB599" s="1">
        <v>18201</v>
      </c>
      <c r="AC599" s="1">
        <v>12.8</v>
      </c>
      <c r="AD599" s="1" t="s">
        <v>8</v>
      </c>
      <c r="AF599" s="1">
        <v>197302</v>
      </c>
      <c r="AG599" s="1">
        <v>18000</v>
      </c>
      <c r="AH599" s="1">
        <v>19.149999999999999</v>
      </c>
      <c r="AI599" s="1" t="s">
        <v>9</v>
      </c>
      <c r="AK599" s="1">
        <v>197302</v>
      </c>
      <c r="AL599" s="1">
        <v>18100</v>
      </c>
      <c r="AM599" s="1">
        <v>0.74</v>
      </c>
      <c r="AN599" s="1" t="s">
        <v>8</v>
      </c>
      <c r="AP599" s="1">
        <v>197301</v>
      </c>
      <c r="AQ599" s="1">
        <v>12300</v>
      </c>
      <c r="AR599" s="1">
        <v>50</v>
      </c>
      <c r="AS599" s="1" t="s">
        <v>8</v>
      </c>
      <c r="AU599" s="1">
        <v>197301</v>
      </c>
      <c r="AV599" s="1">
        <v>12500</v>
      </c>
      <c r="AW599" s="1">
        <v>38.1</v>
      </c>
      <c r="AX599" s="1" t="s">
        <v>8</v>
      </c>
      <c r="AZ599" s="1">
        <v>197301</v>
      </c>
      <c r="BA599" s="1">
        <v>12201</v>
      </c>
      <c r="BB599" s="1">
        <v>681</v>
      </c>
      <c r="BC599" s="1" t="s">
        <v>224</v>
      </c>
      <c r="BE599" s="1">
        <v>197301</v>
      </c>
      <c r="BF599" s="1">
        <v>12401</v>
      </c>
      <c r="BG599" s="1">
        <v>1660</v>
      </c>
      <c r="BH599" s="1" t="s">
        <v>224</v>
      </c>
      <c r="BK599" s="1">
        <v>197303</v>
      </c>
      <c r="BL599" s="1">
        <v>16600</v>
      </c>
      <c r="BM599" s="1">
        <v>8.5</v>
      </c>
      <c r="BN599" s="1" t="s">
        <v>8</v>
      </c>
    </row>
    <row r="600" spans="1:66">
      <c r="A600" s="1">
        <v>20110422</v>
      </c>
      <c r="B600" s="1">
        <v>596513666</v>
      </c>
      <c r="V600" s="1">
        <v>197301</v>
      </c>
      <c r="W600" s="1">
        <v>18200</v>
      </c>
      <c r="X600" s="1">
        <v>40.450000000000003</v>
      </c>
      <c r="Y600" s="1" t="s">
        <v>9</v>
      </c>
      <c r="AA600" s="1">
        <v>197301</v>
      </c>
      <c r="AB600" s="1">
        <v>18201</v>
      </c>
      <c r="AC600" s="1">
        <v>10.58</v>
      </c>
      <c r="AD600" s="1" t="s">
        <v>8</v>
      </c>
      <c r="AF600" s="1">
        <v>197301</v>
      </c>
      <c r="AG600" s="1">
        <v>18000</v>
      </c>
      <c r="AH600" s="1">
        <v>18.88</v>
      </c>
      <c r="AI600" s="1" t="s">
        <v>9</v>
      </c>
      <c r="AK600" s="1">
        <v>197301</v>
      </c>
      <c r="AL600" s="1">
        <v>18100</v>
      </c>
      <c r="AM600" s="1">
        <v>1.45</v>
      </c>
      <c r="AN600" s="1" t="s">
        <v>8</v>
      </c>
      <c r="AP600" s="1">
        <v>197212</v>
      </c>
      <c r="AQ600" s="1">
        <v>12300</v>
      </c>
      <c r="AR600" s="1">
        <v>34.14</v>
      </c>
      <c r="AS600" s="1" t="s">
        <v>8</v>
      </c>
      <c r="AU600" s="1">
        <v>197212</v>
      </c>
      <c r="AV600" s="1">
        <v>12500</v>
      </c>
      <c r="AW600" s="1">
        <v>31.29</v>
      </c>
      <c r="AX600" s="1" t="s">
        <v>8</v>
      </c>
      <c r="AZ600" s="1">
        <v>197212</v>
      </c>
      <c r="BA600" s="1">
        <v>12201</v>
      </c>
      <c r="BB600" s="1">
        <v>613</v>
      </c>
      <c r="BC600" s="1" t="s">
        <v>224</v>
      </c>
      <c r="BE600" s="1">
        <v>197212</v>
      </c>
      <c r="BF600" s="1">
        <v>12401</v>
      </c>
      <c r="BG600" s="1">
        <v>1582</v>
      </c>
      <c r="BH600" s="1" t="s">
        <v>224</v>
      </c>
      <c r="BK600" s="1">
        <v>197302</v>
      </c>
      <c r="BL600" s="1">
        <v>16600</v>
      </c>
      <c r="BM600" s="1">
        <v>8.5</v>
      </c>
      <c r="BN600" s="1" t="s">
        <v>8</v>
      </c>
    </row>
    <row r="601" spans="1:66">
      <c r="A601" s="1">
        <v>20110415</v>
      </c>
      <c r="B601" s="1">
        <v>510050245</v>
      </c>
      <c r="V601" s="1">
        <v>197212</v>
      </c>
      <c r="W601" s="1">
        <v>18200</v>
      </c>
      <c r="X601" s="1">
        <v>38.82</v>
      </c>
      <c r="Y601" s="1" t="s">
        <v>9</v>
      </c>
      <c r="AA601" s="1">
        <v>197212</v>
      </c>
      <c r="AB601" s="1">
        <v>18201</v>
      </c>
      <c r="AC601" s="1">
        <v>7.09</v>
      </c>
      <c r="AD601" s="1" t="s">
        <v>8</v>
      </c>
      <c r="AF601" s="1">
        <v>197212</v>
      </c>
      <c r="AG601" s="1">
        <v>18000</v>
      </c>
      <c r="AH601" s="1">
        <v>19.38</v>
      </c>
      <c r="AI601" s="1" t="s">
        <v>9</v>
      </c>
      <c r="AK601" s="1">
        <v>197212</v>
      </c>
      <c r="AL601" s="1">
        <v>18100</v>
      </c>
      <c r="AM601" s="1">
        <v>2.59</v>
      </c>
      <c r="AN601" s="1" t="s">
        <v>8</v>
      </c>
      <c r="AP601" s="1">
        <v>197211</v>
      </c>
      <c r="AQ601" s="1">
        <v>12300</v>
      </c>
      <c r="AR601" s="1">
        <v>33.090000000000003</v>
      </c>
      <c r="AS601" s="1" t="s">
        <v>8</v>
      </c>
      <c r="AU601" s="1">
        <v>197211</v>
      </c>
      <c r="AV601" s="1">
        <v>12500</v>
      </c>
      <c r="AW601" s="1">
        <v>30.36</v>
      </c>
      <c r="AX601" s="1" t="s">
        <v>8</v>
      </c>
      <c r="AZ601" s="1">
        <v>197211</v>
      </c>
      <c r="BA601" s="1">
        <v>12201</v>
      </c>
      <c r="BB601" s="1">
        <v>555</v>
      </c>
      <c r="BC601" s="1" t="s">
        <v>224</v>
      </c>
      <c r="BE601" s="1">
        <v>197211</v>
      </c>
      <c r="BF601" s="1">
        <v>12401</v>
      </c>
      <c r="BG601" s="1">
        <v>1490</v>
      </c>
      <c r="BH601" s="1" t="s">
        <v>224</v>
      </c>
      <c r="BK601" s="1">
        <v>197301</v>
      </c>
      <c r="BL601" s="1">
        <v>16600</v>
      </c>
      <c r="BM601" s="1">
        <v>8.5</v>
      </c>
      <c r="BN601" s="1" t="s">
        <v>8</v>
      </c>
    </row>
    <row r="602" spans="1:66">
      <c r="A602" s="1">
        <v>20110408</v>
      </c>
      <c r="B602" s="1">
        <v>381362843</v>
      </c>
      <c r="V602" s="1">
        <v>197211</v>
      </c>
      <c r="W602" s="1">
        <v>18200</v>
      </c>
      <c r="X602" s="1">
        <v>37.840000000000003</v>
      </c>
      <c r="Y602" s="1" t="s">
        <v>9</v>
      </c>
      <c r="AA602" s="1">
        <v>197211</v>
      </c>
      <c r="AB602" s="1">
        <v>18201</v>
      </c>
      <c r="AC602" s="1">
        <v>4.62</v>
      </c>
      <c r="AD602" s="1" t="s">
        <v>8</v>
      </c>
      <c r="AF602" s="1">
        <v>197211</v>
      </c>
      <c r="AG602" s="1">
        <v>18000</v>
      </c>
      <c r="AH602" s="1">
        <v>19.05</v>
      </c>
      <c r="AI602" s="1" t="s">
        <v>9</v>
      </c>
      <c r="AK602" s="1">
        <v>197211</v>
      </c>
      <c r="AL602" s="1">
        <v>18100</v>
      </c>
      <c r="AM602" s="1">
        <v>0.63</v>
      </c>
      <c r="AN602" s="1" t="s">
        <v>8</v>
      </c>
      <c r="AP602" s="1">
        <v>197210</v>
      </c>
      <c r="AQ602" s="1">
        <v>12300</v>
      </c>
      <c r="AR602" s="1">
        <v>31.54</v>
      </c>
      <c r="AS602" s="1" t="s">
        <v>8</v>
      </c>
      <c r="AU602" s="1">
        <v>197210</v>
      </c>
      <c r="AV602" s="1">
        <v>12500</v>
      </c>
      <c r="AW602" s="1">
        <v>29.81</v>
      </c>
      <c r="AX602" s="1" t="s">
        <v>8</v>
      </c>
      <c r="AZ602" s="1">
        <v>197210</v>
      </c>
      <c r="BA602" s="1">
        <v>12201</v>
      </c>
      <c r="BB602" s="1">
        <v>538</v>
      </c>
      <c r="BC602" s="1" t="s">
        <v>224</v>
      </c>
      <c r="BE602" s="1">
        <v>197210</v>
      </c>
      <c r="BF602" s="1">
        <v>12401</v>
      </c>
      <c r="BG602" s="1">
        <v>1463</v>
      </c>
      <c r="BH602" s="1" t="s">
        <v>224</v>
      </c>
      <c r="BK602" s="1">
        <v>197212</v>
      </c>
      <c r="BL602" s="1">
        <v>16600</v>
      </c>
      <c r="BM602" s="1">
        <v>8.5</v>
      </c>
      <c r="BN602" s="1" t="s">
        <v>8</v>
      </c>
    </row>
    <row r="603" spans="1:66">
      <c r="A603" s="1">
        <v>20110401</v>
      </c>
      <c r="B603" s="1">
        <v>488599792</v>
      </c>
      <c r="V603" s="1">
        <v>197210</v>
      </c>
      <c r="W603" s="1">
        <v>18200</v>
      </c>
      <c r="X603" s="1">
        <v>37.43</v>
      </c>
      <c r="Y603" s="1" t="s">
        <v>9</v>
      </c>
      <c r="AA603" s="1">
        <v>197210</v>
      </c>
      <c r="AB603" s="1">
        <v>18201</v>
      </c>
      <c r="AC603" s="1">
        <v>4.2300000000000004</v>
      </c>
      <c r="AD603" s="1" t="s">
        <v>8</v>
      </c>
      <c r="AF603" s="1">
        <v>197210</v>
      </c>
      <c r="AG603" s="1">
        <v>18000</v>
      </c>
      <c r="AH603" s="1">
        <v>19.3</v>
      </c>
      <c r="AI603" s="1" t="s">
        <v>9</v>
      </c>
      <c r="AK603" s="1">
        <v>197210</v>
      </c>
      <c r="AL603" s="1">
        <v>18100</v>
      </c>
      <c r="AM603" s="1">
        <v>1.63</v>
      </c>
      <c r="AN603" s="1" t="s">
        <v>8</v>
      </c>
      <c r="AP603" s="1">
        <v>197209</v>
      </c>
      <c r="AQ603" s="1">
        <v>12300</v>
      </c>
      <c r="AR603" s="1">
        <v>29.14</v>
      </c>
      <c r="AS603" s="1" t="s">
        <v>8</v>
      </c>
      <c r="AU603" s="1">
        <v>197209</v>
      </c>
      <c r="AV603" s="1">
        <v>12500</v>
      </c>
      <c r="AW603" s="1">
        <v>27.72</v>
      </c>
      <c r="AX603" s="1" t="s">
        <v>8</v>
      </c>
      <c r="AZ603" s="1">
        <v>197209</v>
      </c>
      <c r="BA603" s="1">
        <v>12201</v>
      </c>
      <c r="BB603" s="1">
        <v>523</v>
      </c>
      <c r="BC603" s="1" t="s">
        <v>224</v>
      </c>
      <c r="BE603" s="1">
        <v>197209</v>
      </c>
      <c r="BF603" s="1">
        <v>12401</v>
      </c>
      <c r="BG603" s="1">
        <v>1419</v>
      </c>
      <c r="BH603" s="1" t="s">
        <v>224</v>
      </c>
      <c r="BK603" s="1">
        <v>197211</v>
      </c>
      <c r="BL603" s="1">
        <v>16600</v>
      </c>
      <c r="BM603" s="1">
        <v>8.5</v>
      </c>
      <c r="BN603" s="1" t="s">
        <v>8</v>
      </c>
    </row>
    <row r="604" spans="1:66">
      <c r="A604" s="1">
        <v>20110325</v>
      </c>
      <c r="B604" s="1">
        <v>507253249</v>
      </c>
      <c r="V604" s="1">
        <v>197209</v>
      </c>
      <c r="W604" s="1">
        <v>18200</v>
      </c>
      <c r="X604" s="1">
        <v>37.31</v>
      </c>
      <c r="Y604" s="1" t="s">
        <v>9</v>
      </c>
      <c r="AA604" s="1">
        <v>197209</v>
      </c>
      <c r="AB604" s="1">
        <v>18201</v>
      </c>
      <c r="AC604" s="1">
        <v>5.07</v>
      </c>
      <c r="AD604" s="1" t="s">
        <v>8</v>
      </c>
      <c r="AF604" s="1">
        <v>197209</v>
      </c>
      <c r="AG604" s="1">
        <v>18000</v>
      </c>
      <c r="AH604" s="1">
        <v>20.079999999999998</v>
      </c>
      <c r="AI604" s="1" t="s">
        <v>9</v>
      </c>
      <c r="AK604" s="1">
        <v>197209</v>
      </c>
      <c r="AL604" s="1">
        <v>18100</v>
      </c>
      <c r="AM604" s="1">
        <v>6.47</v>
      </c>
      <c r="AN604" s="1" t="s">
        <v>8</v>
      </c>
      <c r="AP604" s="1">
        <v>197208</v>
      </c>
      <c r="AQ604" s="1">
        <v>12300</v>
      </c>
      <c r="AR604" s="1">
        <v>26.8</v>
      </c>
      <c r="AS604" s="1" t="s">
        <v>8</v>
      </c>
      <c r="AU604" s="1">
        <v>197208</v>
      </c>
      <c r="AV604" s="1">
        <v>12500</v>
      </c>
      <c r="AW604" s="1">
        <v>26.11</v>
      </c>
      <c r="AX604" s="1" t="s">
        <v>8</v>
      </c>
      <c r="AZ604" s="1">
        <v>197208</v>
      </c>
      <c r="BA604" s="1">
        <v>12201</v>
      </c>
      <c r="BB604" s="1">
        <v>511</v>
      </c>
      <c r="BC604" s="1" t="s">
        <v>224</v>
      </c>
      <c r="BE604" s="1">
        <v>197208</v>
      </c>
      <c r="BF604" s="1">
        <v>12401</v>
      </c>
      <c r="BG604" s="1">
        <v>1391</v>
      </c>
      <c r="BH604" s="1" t="s">
        <v>224</v>
      </c>
      <c r="BK604" s="1">
        <v>197210</v>
      </c>
      <c r="BL604" s="1">
        <v>16600</v>
      </c>
      <c r="BM604" s="1">
        <v>8.5</v>
      </c>
      <c r="BN604" s="1" t="s">
        <v>8</v>
      </c>
    </row>
    <row r="605" spans="1:66">
      <c r="A605" s="1">
        <v>20110318</v>
      </c>
      <c r="B605" s="1">
        <v>725900066</v>
      </c>
      <c r="V605" s="1">
        <v>197208</v>
      </c>
      <c r="W605" s="1">
        <v>18200</v>
      </c>
      <c r="X605" s="1">
        <v>37.17</v>
      </c>
      <c r="Y605" s="1" t="s">
        <v>9</v>
      </c>
      <c r="AA605" s="1">
        <v>197208</v>
      </c>
      <c r="AB605" s="1">
        <v>18201</v>
      </c>
      <c r="AC605" s="1">
        <v>5.03</v>
      </c>
      <c r="AD605" s="1" t="s">
        <v>8</v>
      </c>
      <c r="AF605" s="1">
        <v>197208</v>
      </c>
      <c r="AG605" s="1">
        <v>18000</v>
      </c>
      <c r="AH605" s="1">
        <v>20.13</v>
      </c>
      <c r="AI605" s="1" t="s">
        <v>9</v>
      </c>
      <c r="AK605" s="1">
        <v>197208</v>
      </c>
      <c r="AL605" s="1">
        <v>18100</v>
      </c>
      <c r="AM605" s="1">
        <v>6.68</v>
      </c>
      <c r="AN605" s="1" t="s">
        <v>8</v>
      </c>
      <c r="AP605" s="1">
        <v>197207</v>
      </c>
      <c r="AQ605" s="1">
        <v>12300</v>
      </c>
      <c r="AR605" s="1">
        <v>26.65</v>
      </c>
      <c r="AS605" s="1" t="s">
        <v>8</v>
      </c>
      <c r="AU605" s="1">
        <v>197207</v>
      </c>
      <c r="AV605" s="1">
        <v>12500</v>
      </c>
      <c r="AW605" s="1">
        <v>25.18</v>
      </c>
      <c r="AX605" s="1" t="s">
        <v>8</v>
      </c>
      <c r="BK605" s="1">
        <v>197209</v>
      </c>
      <c r="BL605" s="1">
        <v>16600</v>
      </c>
      <c r="BM605" s="1">
        <v>8.5</v>
      </c>
      <c r="BN605" s="1" t="s">
        <v>8</v>
      </c>
    </row>
    <row r="606" spans="1:66">
      <c r="A606" s="1">
        <v>20110311</v>
      </c>
      <c r="B606" s="1">
        <v>563866852</v>
      </c>
      <c r="V606" s="1">
        <v>197207</v>
      </c>
      <c r="W606" s="1">
        <v>18200</v>
      </c>
      <c r="X606" s="1">
        <v>36.67</v>
      </c>
      <c r="Y606" s="1" t="s">
        <v>9</v>
      </c>
      <c r="AA606" s="1">
        <v>197207</v>
      </c>
      <c r="AB606" s="1">
        <v>18201</v>
      </c>
      <c r="AC606" s="1">
        <v>4.53</v>
      </c>
      <c r="AD606" s="1" t="s">
        <v>8</v>
      </c>
      <c r="AF606" s="1">
        <v>197207</v>
      </c>
      <c r="AG606" s="1">
        <v>18000</v>
      </c>
      <c r="AH606" s="1">
        <v>19.45</v>
      </c>
      <c r="AI606" s="1" t="s">
        <v>9</v>
      </c>
      <c r="AK606" s="1">
        <v>197207</v>
      </c>
      <c r="AL606" s="1">
        <v>18100</v>
      </c>
      <c r="AM606" s="1">
        <v>4.8499999999999996</v>
      </c>
      <c r="AN606" s="1" t="s">
        <v>8</v>
      </c>
      <c r="AP606" s="1">
        <v>197206</v>
      </c>
      <c r="AQ606" s="1">
        <v>12300</v>
      </c>
      <c r="AR606" s="1">
        <v>26.67</v>
      </c>
      <c r="AS606" s="1" t="s">
        <v>8</v>
      </c>
      <c r="AU606" s="1">
        <v>197206</v>
      </c>
      <c r="AV606" s="1">
        <v>12500</v>
      </c>
      <c r="AW606" s="1">
        <v>25.21</v>
      </c>
      <c r="AX606" s="1" t="s">
        <v>8</v>
      </c>
      <c r="BK606" s="1">
        <v>197208</v>
      </c>
      <c r="BL606" s="1">
        <v>16600</v>
      </c>
      <c r="BM606" s="1">
        <v>8.5</v>
      </c>
      <c r="BN606" s="1" t="s">
        <v>8</v>
      </c>
    </row>
    <row r="607" spans="1:66">
      <c r="A607" s="1">
        <v>20110304</v>
      </c>
      <c r="B607" s="1">
        <v>519581981</v>
      </c>
      <c r="V607" s="1">
        <v>197206</v>
      </c>
      <c r="W607" s="1">
        <v>18200</v>
      </c>
      <c r="X607" s="1">
        <v>36.76</v>
      </c>
      <c r="Y607" s="1" t="s">
        <v>9</v>
      </c>
      <c r="AA607" s="1">
        <v>197206</v>
      </c>
      <c r="AB607" s="1">
        <v>18201</v>
      </c>
      <c r="AC607" s="1">
        <v>4.67</v>
      </c>
      <c r="AD607" s="1" t="s">
        <v>8</v>
      </c>
      <c r="AF607" s="1">
        <v>197206</v>
      </c>
      <c r="AG607" s="1">
        <v>18000</v>
      </c>
      <c r="AH607" s="1">
        <v>19.28</v>
      </c>
      <c r="AI607" s="1" t="s">
        <v>9</v>
      </c>
      <c r="AK607" s="1">
        <v>197206</v>
      </c>
      <c r="AL607" s="1">
        <v>18100</v>
      </c>
      <c r="AM607" s="1">
        <v>3.99</v>
      </c>
      <c r="AN607" s="1" t="s">
        <v>8</v>
      </c>
      <c r="AP607" s="1">
        <v>197205</v>
      </c>
      <c r="AQ607" s="1">
        <v>12300</v>
      </c>
      <c r="AR607" s="1">
        <v>27.39</v>
      </c>
      <c r="AS607" s="1" t="s">
        <v>8</v>
      </c>
      <c r="AU607" s="1">
        <v>197205</v>
      </c>
      <c r="AV607" s="1">
        <v>12500</v>
      </c>
      <c r="AW607" s="1">
        <v>25.49</v>
      </c>
      <c r="AX607" s="1" t="s">
        <v>8</v>
      </c>
      <c r="BK607" s="1">
        <v>197207</v>
      </c>
      <c r="BL607" s="1">
        <v>16600</v>
      </c>
      <c r="BM607" s="1">
        <v>8.5</v>
      </c>
      <c r="BN607" s="1" t="s">
        <v>8</v>
      </c>
    </row>
    <row r="608" spans="1:66">
      <c r="A608" s="1">
        <v>20110225</v>
      </c>
      <c r="B608" s="1">
        <v>696385942</v>
      </c>
      <c r="V608" s="1">
        <v>197205</v>
      </c>
      <c r="W608" s="1">
        <v>18200</v>
      </c>
      <c r="X608" s="1">
        <v>36.76</v>
      </c>
      <c r="Y608" s="1" t="s">
        <v>9</v>
      </c>
      <c r="AA608" s="1">
        <v>197205</v>
      </c>
      <c r="AB608" s="1">
        <v>18201</v>
      </c>
      <c r="AC608" s="1">
        <v>4.08</v>
      </c>
      <c r="AD608" s="1" t="s">
        <v>8</v>
      </c>
      <c r="AF608" s="1">
        <v>197205</v>
      </c>
      <c r="AG608" s="1">
        <v>18000</v>
      </c>
      <c r="AH608" s="1">
        <v>19.079999999999998</v>
      </c>
      <c r="AI608" s="1" t="s">
        <v>9</v>
      </c>
      <c r="AK608" s="1">
        <v>197205</v>
      </c>
      <c r="AL608" s="1">
        <v>18100</v>
      </c>
      <c r="AM608" s="1">
        <v>2.91</v>
      </c>
      <c r="AN608" s="1" t="s">
        <v>8</v>
      </c>
      <c r="AP608" s="1">
        <v>197204</v>
      </c>
      <c r="AQ608" s="1">
        <v>12300</v>
      </c>
      <c r="AR608" s="1">
        <v>30.77</v>
      </c>
      <c r="AS608" s="1" t="s">
        <v>8</v>
      </c>
      <c r="AU608" s="1">
        <v>197204</v>
      </c>
      <c r="AV608" s="1">
        <v>12500</v>
      </c>
      <c r="AW608" s="1">
        <v>25.8</v>
      </c>
      <c r="AX608" s="1" t="s">
        <v>8</v>
      </c>
      <c r="BK608" s="1">
        <v>197206</v>
      </c>
      <c r="BL608" s="1">
        <v>16600</v>
      </c>
      <c r="BM608" s="1">
        <v>9.25</v>
      </c>
      <c r="BN608" s="1" t="s">
        <v>8</v>
      </c>
    </row>
    <row r="609" spans="1:66">
      <c r="A609" s="1">
        <v>20110218</v>
      </c>
      <c r="B609" s="1">
        <v>632792362</v>
      </c>
      <c r="V609" s="1">
        <v>197204</v>
      </c>
      <c r="W609" s="1">
        <v>18200</v>
      </c>
      <c r="X609" s="1">
        <v>36.74</v>
      </c>
      <c r="Y609" s="1" t="s">
        <v>9</v>
      </c>
      <c r="AA609" s="1">
        <v>197204</v>
      </c>
      <c r="AB609" s="1">
        <v>18201</v>
      </c>
      <c r="AC609" s="1">
        <v>3.9</v>
      </c>
      <c r="AD609" s="1" t="s">
        <v>8</v>
      </c>
      <c r="AF609" s="1">
        <v>197204</v>
      </c>
      <c r="AG609" s="1">
        <v>18000</v>
      </c>
      <c r="AH609" s="1">
        <v>18.989999999999998</v>
      </c>
      <c r="AI609" s="1" t="s">
        <v>9</v>
      </c>
      <c r="AK609" s="1">
        <v>197204</v>
      </c>
      <c r="AL609" s="1">
        <v>18100</v>
      </c>
      <c r="AM609" s="1">
        <v>2.54</v>
      </c>
      <c r="AN609" s="1" t="s">
        <v>8</v>
      </c>
      <c r="AP609" s="1">
        <v>197203</v>
      </c>
      <c r="AQ609" s="1">
        <v>12300</v>
      </c>
      <c r="AR609" s="1">
        <v>30.7</v>
      </c>
      <c r="AS609" s="1" t="s">
        <v>8</v>
      </c>
      <c r="AU609" s="1">
        <v>197203</v>
      </c>
      <c r="AV609" s="1">
        <v>12500</v>
      </c>
      <c r="AW609" s="1">
        <v>26.87</v>
      </c>
      <c r="AX609" s="1" t="s">
        <v>8</v>
      </c>
      <c r="BK609" s="1">
        <v>197205</v>
      </c>
      <c r="BL609" s="1">
        <v>16600</v>
      </c>
      <c r="BM609" s="1">
        <v>9.25</v>
      </c>
      <c r="BN609" s="1" t="s">
        <v>8</v>
      </c>
    </row>
    <row r="610" spans="1:66">
      <c r="A610" s="1">
        <v>20110211</v>
      </c>
      <c r="B610" s="1">
        <v>631962857</v>
      </c>
      <c r="V610" s="1">
        <v>197203</v>
      </c>
      <c r="W610" s="1">
        <v>18200</v>
      </c>
      <c r="X610" s="1">
        <v>36.700000000000003</v>
      </c>
      <c r="Y610" s="1" t="s">
        <v>9</v>
      </c>
      <c r="AA610" s="1">
        <v>197203</v>
      </c>
      <c r="AB610" s="1">
        <v>18201</v>
      </c>
      <c r="AC610" s="1">
        <v>3.64</v>
      </c>
      <c r="AD610" s="1" t="s">
        <v>8</v>
      </c>
      <c r="AF610" s="1">
        <v>197203</v>
      </c>
      <c r="AG610" s="1">
        <v>18000</v>
      </c>
      <c r="AH610" s="1">
        <v>18.97</v>
      </c>
      <c r="AI610" s="1" t="s">
        <v>9</v>
      </c>
      <c r="AK610" s="1">
        <v>197203</v>
      </c>
      <c r="AL610" s="1">
        <v>18100</v>
      </c>
      <c r="AM610" s="1">
        <v>2.21</v>
      </c>
      <c r="AN610" s="1" t="s">
        <v>8</v>
      </c>
      <c r="AP610" s="1">
        <v>197202</v>
      </c>
      <c r="AQ610" s="1">
        <v>12300</v>
      </c>
      <c r="AR610" s="1">
        <v>32.869999999999997</v>
      </c>
      <c r="AS610" s="1" t="s">
        <v>8</v>
      </c>
      <c r="AU610" s="1">
        <v>197202</v>
      </c>
      <c r="AV610" s="1">
        <v>12500</v>
      </c>
      <c r="AW610" s="1">
        <v>27.73</v>
      </c>
      <c r="AX610" s="1" t="s">
        <v>8</v>
      </c>
      <c r="BK610" s="1">
        <v>197204</v>
      </c>
      <c r="BL610" s="1">
        <v>16600</v>
      </c>
      <c r="BM610" s="1">
        <v>9.25</v>
      </c>
      <c r="BN610" s="1" t="s">
        <v>8</v>
      </c>
    </row>
    <row r="611" spans="1:66">
      <c r="A611" s="1">
        <v>20110128</v>
      </c>
      <c r="B611" s="1">
        <v>630902947</v>
      </c>
      <c r="V611" s="1">
        <v>197202</v>
      </c>
      <c r="W611" s="1">
        <v>18200</v>
      </c>
      <c r="X611" s="1">
        <v>36.79</v>
      </c>
      <c r="Y611" s="1" t="s">
        <v>9</v>
      </c>
      <c r="AA611" s="1">
        <v>197202</v>
      </c>
      <c r="AB611" s="1">
        <v>18201</v>
      </c>
      <c r="AC611" s="1">
        <v>3.66</v>
      </c>
      <c r="AD611" s="1" t="s">
        <v>8</v>
      </c>
      <c r="AF611" s="1">
        <v>197202</v>
      </c>
      <c r="AG611" s="1">
        <v>18000</v>
      </c>
      <c r="AH611" s="1">
        <v>19.010000000000002</v>
      </c>
      <c r="AI611" s="1" t="s">
        <v>9</v>
      </c>
      <c r="AK611" s="1">
        <v>197202</v>
      </c>
      <c r="AL611" s="1">
        <v>18100</v>
      </c>
      <c r="AM611" s="1">
        <v>1.93</v>
      </c>
      <c r="AN611" s="1" t="s">
        <v>8</v>
      </c>
      <c r="AP611" s="1">
        <v>197201</v>
      </c>
      <c r="AQ611" s="1">
        <v>12300</v>
      </c>
      <c r="AR611" s="1">
        <v>17.62</v>
      </c>
      <c r="AS611" s="1" t="s">
        <v>8</v>
      </c>
      <c r="AU611" s="1">
        <v>197201</v>
      </c>
      <c r="AV611" s="1">
        <v>12500</v>
      </c>
      <c r="AW611" s="1">
        <v>23.66</v>
      </c>
      <c r="AX611" s="1" t="s">
        <v>8</v>
      </c>
      <c r="BK611" s="1">
        <v>197203</v>
      </c>
      <c r="BL611" s="1">
        <v>16600</v>
      </c>
      <c r="BM611" s="1">
        <v>9.25</v>
      </c>
      <c r="BN611" s="1" t="s">
        <v>8</v>
      </c>
    </row>
    <row r="612" spans="1:66">
      <c r="A612" s="1">
        <v>20110121</v>
      </c>
      <c r="B612" s="1">
        <v>652574651</v>
      </c>
      <c r="V612" s="1">
        <v>197201</v>
      </c>
      <c r="W612" s="1">
        <v>18200</v>
      </c>
      <c r="X612" s="1">
        <v>36.58</v>
      </c>
      <c r="Y612" s="1" t="s">
        <v>9</v>
      </c>
      <c r="AA612" s="1">
        <v>197201</v>
      </c>
      <c r="AB612" s="1">
        <v>18201</v>
      </c>
      <c r="AC612" s="1">
        <v>3.01</v>
      </c>
      <c r="AD612" s="1" t="s">
        <v>8</v>
      </c>
      <c r="AF612" s="1">
        <v>197201</v>
      </c>
      <c r="AG612" s="1">
        <v>18000</v>
      </c>
      <c r="AH612" s="1">
        <v>18.61</v>
      </c>
      <c r="AI612" s="1" t="s">
        <v>9</v>
      </c>
      <c r="AK612" s="1">
        <v>197201</v>
      </c>
      <c r="AL612" s="1">
        <v>18100</v>
      </c>
      <c r="AM612" s="1">
        <v>-0.64</v>
      </c>
      <c r="AN612" s="1" t="s">
        <v>8</v>
      </c>
      <c r="AP612" s="1">
        <v>197112</v>
      </c>
      <c r="AQ612" s="1">
        <v>12300</v>
      </c>
      <c r="AR612" s="1">
        <v>30.57</v>
      </c>
      <c r="AS612" s="1" t="s">
        <v>8</v>
      </c>
      <c r="AU612" s="1">
        <v>197112</v>
      </c>
      <c r="AV612" s="1">
        <v>12500</v>
      </c>
      <c r="AW612" s="1">
        <v>28.19</v>
      </c>
      <c r="AX612" s="1" t="s">
        <v>8</v>
      </c>
      <c r="BK612" s="1">
        <v>197202</v>
      </c>
      <c r="BL612" s="1">
        <v>16600</v>
      </c>
      <c r="BM612" s="1">
        <v>9.25</v>
      </c>
      <c r="BN612" s="1" t="s">
        <v>8</v>
      </c>
    </row>
    <row r="613" spans="1:66">
      <c r="A613" s="1">
        <v>20110114</v>
      </c>
      <c r="B613" s="1">
        <v>626321297</v>
      </c>
      <c r="V613" s="1">
        <v>197112</v>
      </c>
      <c r="W613" s="1">
        <v>18200</v>
      </c>
      <c r="X613" s="1">
        <v>36.25</v>
      </c>
      <c r="Y613" s="1" t="s">
        <v>9</v>
      </c>
      <c r="AA613" s="1">
        <v>197112</v>
      </c>
      <c r="AB613" s="1">
        <v>18201</v>
      </c>
      <c r="AC613" s="1">
        <v>2.37</v>
      </c>
      <c r="AD613" s="1" t="s">
        <v>8</v>
      </c>
      <c r="AF613" s="1">
        <v>197112</v>
      </c>
      <c r="AG613" s="1">
        <v>18000</v>
      </c>
      <c r="AH613" s="1">
        <v>18.89</v>
      </c>
      <c r="AI613" s="1" t="s">
        <v>9</v>
      </c>
      <c r="AK613" s="1">
        <v>197112</v>
      </c>
      <c r="AL613" s="1">
        <v>18100</v>
      </c>
      <c r="AM613" s="1">
        <v>2.72</v>
      </c>
      <c r="AN613" s="1" t="s">
        <v>8</v>
      </c>
      <c r="AP613" s="1">
        <v>197111</v>
      </c>
      <c r="AQ613" s="1">
        <v>12300</v>
      </c>
      <c r="AR613" s="1">
        <v>31.55</v>
      </c>
      <c r="AS613" s="1" t="s">
        <v>8</v>
      </c>
      <c r="AU613" s="1">
        <v>197111</v>
      </c>
      <c r="AV613" s="1">
        <v>12500</v>
      </c>
      <c r="AW613" s="1">
        <v>29.74</v>
      </c>
      <c r="AX613" s="1" t="s">
        <v>8</v>
      </c>
      <c r="BK613" s="1">
        <v>197201</v>
      </c>
      <c r="BL613" s="1">
        <v>16600</v>
      </c>
      <c r="BM613" s="1">
        <v>9.25</v>
      </c>
      <c r="BN613" s="1" t="s">
        <v>8</v>
      </c>
    </row>
    <row r="614" spans="1:66">
      <c r="A614" s="1">
        <v>20110107</v>
      </c>
      <c r="B614" s="1">
        <v>791282118</v>
      </c>
      <c r="V614" s="1">
        <v>197111</v>
      </c>
      <c r="W614" s="1">
        <v>18200</v>
      </c>
      <c r="X614" s="1">
        <v>36.17</v>
      </c>
      <c r="Y614" s="1" t="s">
        <v>9</v>
      </c>
      <c r="AA614" s="1">
        <v>197111</v>
      </c>
      <c r="AB614" s="1">
        <v>18201</v>
      </c>
      <c r="AC614" s="1">
        <v>1.32</v>
      </c>
      <c r="AD614" s="1" t="s">
        <v>8</v>
      </c>
      <c r="AF614" s="1">
        <v>197111</v>
      </c>
      <c r="AG614" s="1">
        <v>18000</v>
      </c>
      <c r="AH614" s="1">
        <v>18.93</v>
      </c>
      <c r="AI614" s="1" t="s">
        <v>9</v>
      </c>
      <c r="AK614" s="1">
        <v>197111</v>
      </c>
      <c r="AL614" s="1">
        <v>18100</v>
      </c>
      <c r="AM614" s="1">
        <v>1.94</v>
      </c>
      <c r="AN614" s="1" t="s">
        <v>8</v>
      </c>
      <c r="AP614" s="1">
        <v>197110</v>
      </c>
      <c r="AQ614" s="1">
        <v>12300</v>
      </c>
      <c r="AR614" s="1">
        <v>29.02</v>
      </c>
      <c r="AS614" s="1" t="s">
        <v>8</v>
      </c>
      <c r="AU614" s="1">
        <v>197110</v>
      </c>
      <c r="AV614" s="1">
        <v>12500</v>
      </c>
      <c r="AW614" s="1">
        <v>29.69</v>
      </c>
      <c r="AX614" s="1" t="s">
        <v>8</v>
      </c>
      <c r="BK614" s="1">
        <v>197112</v>
      </c>
      <c r="BL614" s="1">
        <v>16600</v>
      </c>
      <c r="BM614" s="1">
        <v>9.25</v>
      </c>
      <c r="BN614" s="1" t="s">
        <v>8</v>
      </c>
    </row>
    <row r="615" spans="1:66">
      <c r="A615" s="1">
        <v>20101231</v>
      </c>
      <c r="B615" s="1">
        <v>646063891</v>
      </c>
      <c r="V615" s="1">
        <v>197110</v>
      </c>
      <c r="W615" s="1">
        <v>18200</v>
      </c>
      <c r="X615" s="1">
        <v>35.909999999999997</v>
      </c>
      <c r="Y615" s="1" t="s">
        <v>9</v>
      </c>
      <c r="AA615" s="1">
        <v>197110</v>
      </c>
      <c r="AB615" s="1">
        <v>18201</v>
      </c>
      <c r="AC615" s="1">
        <v>0.87</v>
      </c>
      <c r="AD615" s="1" t="s">
        <v>8</v>
      </c>
      <c r="AF615" s="1">
        <v>197110</v>
      </c>
      <c r="AG615" s="1">
        <v>18000</v>
      </c>
      <c r="AH615" s="1">
        <v>18.989999999999998</v>
      </c>
      <c r="AI615" s="1" t="s">
        <v>9</v>
      </c>
      <c r="AK615" s="1">
        <v>197110</v>
      </c>
      <c r="AL615" s="1">
        <v>18100</v>
      </c>
      <c r="AM615" s="1">
        <v>1.01</v>
      </c>
      <c r="AN615" s="1" t="s">
        <v>8</v>
      </c>
      <c r="AP615" s="1">
        <v>197109</v>
      </c>
      <c r="AQ615" s="1">
        <v>12300</v>
      </c>
      <c r="AR615" s="1">
        <v>29.39</v>
      </c>
      <c r="AS615" s="1" t="s">
        <v>8</v>
      </c>
      <c r="AU615" s="1">
        <v>197109</v>
      </c>
      <c r="AV615" s="1">
        <v>12500</v>
      </c>
      <c r="AW615" s="1">
        <v>30.25</v>
      </c>
      <c r="AX615" s="1" t="s">
        <v>8</v>
      </c>
      <c r="BK615" s="1">
        <v>197111</v>
      </c>
      <c r="BL615" s="1">
        <v>16600</v>
      </c>
      <c r="BM615" s="1">
        <v>9.25</v>
      </c>
      <c r="BN615" s="1" t="s">
        <v>8</v>
      </c>
    </row>
    <row r="616" spans="1:66">
      <c r="A616" s="1">
        <v>20101224</v>
      </c>
      <c r="B616" s="1">
        <v>614955861</v>
      </c>
      <c r="V616" s="1">
        <v>197109</v>
      </c>
      <c r="W616" s="1">
        <v>18200</v>
      </c>
      <c r="X616" s="1">
        <v>35.51</v>
      </c>
      <c r="Y616" s="1" t="s">
        <v>9</v>
      </c>
      <c r="AA616" s="1">
        <v>197109</v>
      </c>
      <c r="AB616" s="1">
        <v>18201</v>
      </c>
      <c r="AC616" s="1">
        <v>-0.59</v>
      </c>
      <c r="AD616" s="1" t="s">
        <v>8</v>
      </c>
      <c r="AF616" s="1">
        <v>197109</v>
      </c>
      <c r="AG616" s="1">
        <v>18000</v>
      </c>
      <c r="AH616" s="1">
        <v>18.86</v>
      </c>
      <c r="AI616" s="1" t="s">
        <v>9</v>
      </c>
      <c r="AK616" s="1">
        <v>197109</v>
      </c>
      <c r="AL616" s="1">
        <v>18100</v>
      </c>
      <c r="AM616" s="1">
        <v>-1.2</v>
      </c>
      <c r="AN616" s="1" t="s">
        <v>8</v>
      </c>
      <c r="AP616" s="1">
        <v>197108</v>
      </c>
      <c r="AQ616" s="1">
        <v>12300</v>
      </c>
      <c r="AR616" s="1">
        <v>26.33</v>
      </c>
      <c r="AS616" s="1" t="s">
        <v>8</v>
      </c>
      <c r="AU616" s="1">
        <v>197108</v>
      </c>
      <c r="AV616" s="1">
        <v>12500</v>
      </c>
      <c r="AW616" s="1">
        <v>30.22</v>
      </c>
      <c r="AX616" s="1" t="s">
        <v>8</v>
      </c>
      <c r="BK616" s="1">
        <v>197110</v>
      </c>
      <c r="BL616" s="1">
        <v>16600</v>
      </c>
      <c r="BM616" s="1">
        <v>9.25</v>
      </c>
      <c r="BN616" s="1" t="s">
        <v>8</v>
      </c>
    </row>
    <row r="617" spans="1:66">
      <c r="A617" s="1">
        <v>20101217</v>
      </c>
      <c r="B617" s="1">
        <v>696062900</v>
      </c>
      <c r="V617" s="1">
        <v>197108</v>
      </c>
      <c r="W617" s="1">
        <v>18200</v>
      </c>
      <c r="X617" s="1">
        <v>35.39</v>
      </c>
      <c r="Y617" s="1" t="s">
        <v>9</v>
      </c>
      <c r="AA617" s="1">
        <v>197108</v>
      </c>
      <c r="AB617" s="1">
        <v>18201</v>
      </c>
      <c r="AC617" s="1">
        <v>-0.92</v>
      </c>
      <c r="AD617" s="1" t="s">
        <v>8</v>
      </c>
      <c r="AF617" s="1">
        <v>197108</v>
      </c>
      <c r="AG617" s="1">
        <v>18000</v>
      </c>
      <c r="AH617" s="1">
        <v>18.87</v>
      </c>
      <c r="AI617" s="1" t="s">
        <v>9</v>
      </c>
      <c r="AK617" s="1">
        <v>197108</v>
      </c>
      <c r="AL617" s="1">
        <v>18100</v>
      </c>
      <c r="AM617" s="1">
        <v>1.4</v>
      </c>
      <c r="AN617" s="1" t="s">
        <v>8</v>
      </c>
      <c r="AP617" s="1">
        <v>197107</v>
      </c>
      <c r="AQ617" s="1">
        <v>12300</v>
      </c>
      <c r="AR617" s="1">
        <v>24.68</v>
      </c>
      <c r="AS617" s="1" t="s">
        <v>8</v>
      </c>
      <c r="AU617" s="1">
        <v>197107</v>
      </c>
      <c r="AV617" s="1">
        <v>12500</v>
      </c>
      <c r="AW617" s="1">
        <v>29.67</v>
      </c>
      <c r="AX617" s="1" t="s">
        <v>8</v>
      </c>
      <c r="BK617" s="1">
        <v>197109</v>
      </c>
      <c r="BL617" s="1">
        <v>16600</v>
      </c>
      <c r="BM617" s="1">
        <v>9.25</v>
      </c>
      <c r="BN617" s="1" t="s">
        <v>8</v>
      </c>
    </row>
    <row r="618" spans="1:66">
      <c r="A618" s="1">
        <v>20101210</v>
      </c>
      <c r="B618" s="1">
        <v>714287392</v>
      </c>
      <c r="V618" s="1">
        <v>197107</v>
      </c>
      <c r="W618" s="1">
        <v>18200</v>
      </c>
      <c r="X618" s="1">
        <v>35.08</v>
      </c>
      <c r="Y618" s="1" t="s">
        <v>9</v>
      </c>
      <c r="AA618" s="1">
        <v>197107</v>
      </c>
      <c r="AB618" s="1">
        <v>18201</v>
      </c>
      <c r="AC618" s="1">
        <v>-1.04</v>
      </c>
      <c r="AD618" s="1" t="s">
        <v>8</v>
      </c>
      <c r="AF618" s="1">
        <v>197107</v>
      </c>
      <c r="AG618" s="1">
        <v>18000</v>
      </c>
      <c r="AH618" s="1">
        <v>18.55</v>
      </c>
      <c r="AI618" s="1" t="s">
        <v>9</v>
      </c>
      <c r="AK618" s="1">
        <v>197107</v>
      </c>
      <c r="AL618" s="1">
        <v>18100</v>
      </c>
      <c r="AM618" s="1">
        <v>2.6</v>
      </c>
      <c r="AN618" s="1" t="s">
        <v>8</v>
      </c>
      <c r="AP618" s="1">
        <v>197106</v>
      </c>
      <c r="AQ618" s="1">
        <v>12300</v>
      </c>
      <c r="AR618" s="1">
        <v>26.17</v>
      </c>
      <c r="AS618" s="1" t="s">
        <v>8</v>
      </c>
      <c r="AU618" s="1">
        <v>197106</v>
      </c>
      <c r="AV618" s="1">
        <v>12500</v>
      </c>
      <c r="AW618" s="1">
        <v>28.61</v>
      </c>
      <c r="AX618" s="1" t="s">
        <v>8</v>
      </c>
      <c r="BK618" s="1">
        <v>197108</v>
      </c>
      <c r="BL618" s="1">
        <v>16600</v>
      </c>
      <c r="BM618" s="1">
        <v>9.25</v>
      </c>
      <c r="BN618" s="1" t="s">
        <v>8</v>
      </c>
    </row>
    <row r="619" spans="1:66">
      <c r="A619" s="1">
        <v>20101203</v>
      </c>
      <c r="B619" s="1">
        <v>746013982</v>
      </c>
      <c r="V619" s="1">
        <v>197106</v>
      </c>
      <c r="W619" s="1">
        <v>18200</v>
      </c>
      <c r="X619" s="1">
        <v>35.119999999999997</v>
      </c>
      <c r="Y619" s="1" t="s">
        <v>9</v>
      </c>
      <c r="AA619" s="1">
        <v>197106</v>
      </c>
      <c r="AB619" s="1">
        <v>18201</v>
      </c>
      <c r="AC619" s="1">
        <v>-0.93</v>
      </c>
      <c r="AD619" s="1" t="s">
        <v>8</v>
      </c>
      <c r="AF619" s="1">
        <v>197106</v>
      </c>
      <c r="AG619" s="1">
        <v>18000</v>
      </c>
      <c r="AH619" s="1">
        <v>18.54</v>
      </c>
      <c r="AI619" s="1" t="s">
        <v>9</v>
      </c>
      <c r="AK619" s="1">
        <v>197106</v>
      </c>
      <c r="AL619" s="1">
        <v>18100</v>
      </c>
      <c r="AM619" s="1">
        <v>4.22</v>
      </c>
      <c r="AN619" s="1" t="s">
        <v>8</v>
      </c>
      <c r="AP619" s="1">
        <v>197105</v>
      </c>
      <c r="AQ619" s="1">
        <v>12300</v>
      </c>
      <c r="AR619" s="1">
        <v>20.9</v>
      </c>
      <c r="AS619" s="1" t="s">
        <v>8</v>
      </c>
      <c r="AU619" s="1">
        <v>197105</v>
      </c>
      <c r="AV619" s="1">
        <v>12500</v>
      </c>
      <c r="AW619" s="1">
        <v>26.6</v>
      </c>
      <c r="AX619" s="1" t="s">
        <v>8</v>
      </c>
      <c r="BK619" s="1">
        <v>197107</v>
      </c>
      <c r="BL619" s="1">
        <v>16600</v>
      </c>
      <c r="BM619" s="1">
        <v>9.25</v>
      </c>
      <c r="BN619" s="1" t="s">
        <v>8</v>
      </c>
    </row>
    <row r="620" spans="1:66">
      <c r="A620" s="1">
        <v>20101126</v>
      </c>
      <c r="B620" s="1">
        <v>508006173</v>
      </c>
      <c r="V620" s="1">
        <v>197105</v>
      </c>
      <c r="W620" s="1">
        <v>18200</v>
      </c>
      <c r="X620" s="1">
        <v>35.32</v>
      </c>
      <c r="Y620" s="1" t="s">
        <v>9</v>
      </c>
      <c r="AA620" s="1">
        <v>197105</v>
      </c>
      <c r="AB620" s="1">
        <v>18201</v>
      </c>
      <c r="AC620" s="1">
        <v>-0.95</v>
      </c>
      <c r="AD620" s="1" t="s">
        <v>8</v>
      </c>
      <c r="AF620" s="1">
        <v>197105</v>
      </c>
      <c r="AG620" s="1">
        <v>18000</v>
      </c>
      <c r="AH620" s="1">
        <v>18.54</v>
      </c>
      <c r="AI620" s="1" t="s">
        <v>9</v>
      </c>
      <c r="AK620" s="1">
        <v>197105</v>
      </c>
      <c r="AL620" s="1">
        <v>18100</v>
      </c>
      <c r="AM620" s="1">
        <v>3.4</v>
      </c>
      <c r="AN620" s="1" t="s">
        <v>8</v>
      </c>
      <c r="AP620" s="1">
        <v>197104</v>
      </c>
      <c r="AQ620" s="1">
        <v>12300</v>
      </c>
      <c r="AR620" s="1">
        <v>20.93</v>
      </c>
      <c r="AS620" s="1" t="s">
        <v>8</v>
      </c>
      <c r="AU620" s="1">
        <v>197104</v>
      </c>
      <c r="AV620" s="1">
        <v>12500</v>
      </c>
      <c r="AW620" s="1">
        <v>25.63</v>
      </c>
      <c r="AX620" s="1" t="s">
        <v>8</v>
      </c>
      <c r="BK620" s="1">
        <v>197106</v>
      </c>
      <c r="BL620" s="1">
        <v>16600</v>
      </c>
      <c r="BM620" s="1">
        <v>9.25</v>
      </c>
      <c r="BN620" s="1" t="s">
        <v>8</v>
      </c>
    </row>
    <row r="621" spans="1:66">
      <c r="A621" s="1">
        <v>20101119</v>
      </c>
      <c r="B621" s="1">
        <v>439666702</v>
      </c>
      <c r="V621" s="1">
        <v>197104</v>
      </c>
      <c r="W621" s="1">
        <v>18200</v>
      </c>
      <c r="X621" s="1">
        <v>35.36</v>
      </c>
      <c r="Y621" s="1" t="s">
        <v>9</v>
      </c>
      <c r="AA621" s="1">
        <v>197104</v>
      </c>
      <c r="AB621" s="1">
        <v>18201</v>
      </c>
      <c r="AC621" s="1">
        <v>-1.2</v>
      </c>
      <c r="AD621" s="1" t="s">
        <v>8</v>
      </c>
      <c r="AF621" s="1">
        <v>197104</v>
      </c>
      <c r="AG621" s="1">
        <v>18000</v>
      </c>
      <c r="AH621" s="1">
        <v>18.52</v>
      </c>
      <c r="AI621" s="1" t="s">
        <v>9</v>
      </c>
      <c r="AK621" s="1">
        <v>197104</v>
      </c>
      <c r="AL621" s="1">
        <v>18100</v>
      </c>
      <c r="AM621" s="1">
        <v>2.77</v>
      </c>
      <c r="AN621" s="1" t="s">
        <v>8</v>
      </c>
      <c r="AP621" s="1">
        <v>197103</v>
      </c>
      <c r="AQ621" s="1">
        <v>12300</v>
      </c>
      <c r="AR621" s="1">
        <v>19.93</v>
      </c>
      <c r="AS621" s="1" t="s">
        <v>8</v>
      </c>
      <c r="AU621" s="1">
        <v>197103</v>
      </c>
      <c r="AV621" s="1">
        <v>12500</v>
      </c>
      <c r="AW621" s="1">
        <v>25.32</v>
      </c>
      <c r="AX621" s="1" t="s">
        <v>8</v>
      </c>
      <c r="BK621" s="1">
        <v>197105</v>
      </c>
      <c r="BL621" s="1">
        <v>16600</v>
      </c>
      <c r="BM621" s="1">
        <v>9.25</v>
      </c>
      <c r="BN621" s="1" t="s">
        <v>8</v>
      </c>
    </row>
    <row r="622" spans="1:66">
      <c r="A622" s="1">
        <v>20101112</v>
      </c>
      <c r="B622" s="1">
        <v>554182944</v>
      </c>
      <c r="V622" s="1">
        <v>197103</v>
      </c>
      <c r="W622" s="1">
        <v>18200</v>
      </c>
      <c r="X622" s="1">
        <v>35.409999999999997</v>
      </c>
      <c r="Y622" s="1" t="s">
        <v>9</v>
      </c>
      <c r="AA622" s="1">
        <v>197103</v>
      </c>
      <c r="AB622" s="1">
        <v>18201</v>
      </c>
      <c r="AC622" s="1">
        <v>-0.11</v>
      </c>
      <c r="AD622" s="1" t="s">
        <v>8</v>
      </c>
      <c r="AF622" s="1">
        <v>197103</v>
      </c>
      <c r="AG622" s="1">
        <v>18000</v>
      </c>
      <c r="AH622" s="1">
        <v>18.559999999999999</v>
      </c>
      <c r="AI622" s="1" t="s">
        <v>9</v>
      </c>
      <c r="AK622" s="1">
        <v>197103</v>
      </c>
      <c r="AL622" s="1">
        <v>18100</v>
      </c>
      <c r="AM622" s="1">
        <v>3.51</v>
      </c>
      <c r="AN622" s="1" t="s">
        <v>8</v>
      </c>
      <c r="AP622" s="1">
        <v>197102</v>
      </c>
      <c r="AQ622" s="1">
        <v>12300</v>
      </c>
      <c r="AR622" s="1">
        <v>18.87</v>
      </c>
      <c r="AS622" s="1" t="s">
        <v>8</v>
      </c>
      <c r="AU622" s="1">
        <v>197102</v>
      </c>
      <c r="AV622" s="1">
        <v>12500</v>
      </c>
      <c r="AW622" s="1">
        <v>23.78</v>
      </c>
      <c r="AX622" s="1" t="s">
        <v>8</v>
      </c>
      <c r="BK622" s="1">
        <v>197104</v>
      </c>
      <c r="BL622" s="1">
        <v>16600</v>
      </c>
      <c r="BM622" s="1">
        <v>9.8000000000000007</v>
      </c>
      <c r="BN622" s="1" t="s">
        <v>8</v>
      </c>
    </row>
    <row r="623" spans="1:66">
      <c r="A623" s="1">
        <v>20101105</v>
      </c>
      <c r="B623" s="1">
        <v>626687144</v>
      </c>
      <c r="V623" s="1">
        <v>197102</v>
      </c>
      <c r="W623" s="1">
        <v>18200</v>
      </c>
      <c r="X623" s="1">
        <v>35.49</v>
      </c>
      <c r="Y623" s="1" t="s">
        <v>9</v>
      </c>
      <c r="AA623" s="1">
        <v>197102</v>
      </c>
      <c r="AB623" s="1">
        <v>18201</v>
      </c>
      <c r="AC623" s="1">
        <v>0.65</v>
      </c>
      <c r="AD623" s="1" t="s">
        <v>8</v>
      </c>
      <c r="AF623" s="1">
        <v>197102</v>
      </c>
      <c r="AG623" s="1">
        <v>18000</v>
      </c>
      <c r="AH623" s="1">
        <v>18.649999999999999</v>
      </c>
      <c r="AI623" s="1" t="s">
        <v>9</v>
      </c>
      <c r="AK623" s="1">
        <v>197102</v>
      </c>
      <c r="AL623" s="1">
        <v>18100</v>
      </c>
      <c r="AM623" s="1">
        <v>4.66</v>
      </c>
      <c r="AN623" s="1" t="s">
        <v>8</v>
      </c>
      <c r="AP623" s="1">
        <v>197101</v>
      </c>
      <c r="AQ623" s="1">
        <v>12300</v>
      </c>
      <c r="AR623" s="1">
        <v>20.63</v>
      </c>
      <c r="AS623" s="1" t="s">
        <v>8</v>
      </c>
      <c r="AU623" s="1">
        <v>197101</v>
      </c>
      <c r="AV623" s="1">
        <v>12500</v>
      </c>
      <c r="AW623" s="1">
        <v>24.14</v>
      </c>
      <c r="AX623" s="1" t="s">
        <v>8</v>
      </c>
      <c r="BK623" s="1">
        <v>197103</v>
      </c>
      <c r="BL623" s="1">
        <v>16600</v>
      </c>
      <c r="BM623" s="1">
        <v>9.8000000000000007</v>
      </c>
      <c r="BN623" s="1" t="s">
        <v>8</v>
      </c>
    </row>
    <row r="624" spans="1:66">
      <c r="A624" s="1">
        <v>20101029</v>
      </c>
      <c r="B624" s="1">
        <v>595852597</v>
      </c>
      <c r="V624" s="1">
        <v>197101</v>
      </c>
      <c r="W624" s="1">
        <v>18200</v>
      </c>
      <c r="X624" s="1">
        <v>35.51</v>
      </c>
      <c r="Y624" s="1" t="s">
        <v>9</v>
      </c>
      <c r="AA624" s="1">
        <v>197101</v>
      </c>
      <c r="AB624" s="1">
        <v>18201</v>
      </c>
      <c r="AC624" s="1">
        <v>0.82</v>
      </c>
      <c r="AD624" s="1" t="s">
        <v>8</v>
      </c>
      <c r="AF624" s="1">
        <v>197101</v>
      </c>
      <c r="AG624" s="1">
        <v>18000</v>
      </c>
      <c r="AH624" s="1">
        <v>18.73</v>
      </c>
      <c r="AI624" s="1" t="s">
        <v>9</v>
      </c>
      <c r="AK624" s="1">
        <v>197101</v>
      </c>
      <c r="AL624" s="1">
        <v>18100</v>
      </c>
      <c r="AM624" s="1">
        <v>6.85</v>
      </c>
      <c r="AN624" s="1" t="s">
        <v>8</v>
      </c>
      <c r="AP624" s="1">
        <v>197012</v>
      </c>
      <c r="AQ624" s="1">
        <v>12300</v>
      </c>
      <c r="AR624" s="1">
        <v>15.13</v>
      </c>
      <c r="AS624" s="1" t="s">
        <v>8</v>
      </c>
      <c r="AU624" s="1">
        <v>197012</v>
      </c>
      <c r="AV624" s="1">
        <v>12500</v>
      </c>
      <c r="AW624" s="1">
        <v>21.13</v>
      </c>
      <c r="AX624" s="1" t="s">
        <v>8</v>
      </c>
      <c r="BK624" s="1">
        <v>197102</v>
      </c>
      <c r="BL624" s="1">
        <v>16600</v>
      </c>
      <c r="BM624" s="1">
        <v>9.8000000000000007</v>
      </c>
      <c r="BN624" s="1" t="s">
        <v>8</v>
      </c>
    </row>
    <row r="625" spans="1:66">
      <c r="A625" s="1">
        <v>20101022</v>
      </c>
      <c r="B625" s="1">
        <v>537079584</v>
      </c>
      <c r="V625" s="1">
        <v>197012</v>
      </c>
      <c r="W625" s="1">
        <v>18200</v>
      </c>
      <c r="X625" s="1">
        <v>35.409999999999997</v>
      </c>
      <c r="Y625" s="1" t="s">
        <v>9</v>
      </c>
      <c r="AA625" s="1">
        <v>197012</v>
      </c>
      <c r="AB625" s="1">
        <v>18201</v>
      </c>
      <c r="AC625" s="1">
        <v>0.37</v>
      </c>
      <c r="AD625" s="1" t="s">
        <v>8</v>
      </c>
      <c r="AF625" s="1">
        <v>197012</v>
      </c>
      <c r="AG625" s="1">
        <v>18000</v>
      </c>
      <c r="AH625" s="1">
        <v>18.39</v>
      </c>
      <c r="AI625" s="1" t="s">
        <v>9</v>
      </c>
      <c r="AK625" s="1">
        <v>197012</v>
      </c>
      <c r="AL625" s="1">
        <v>18100</v>
      </c>
      <c r="AM625" s="1">
        <v>3.72</v>
      </c>
      <c r="AN625" s="1" t="s">
        <v>8</v>
      </c>
      <c r="AP625" s="1">
        <v>197011</v>
      </c>
      <c r="AQ625" s="1">
        <v>12300</v>
      </c>
      <c r="AR625" s="1">
        <v>8.93</v>
      </c>
      <c r="AS625" s="1" t="s">
        <v>8</v>
      </c>
      <c r="AU625" s="1">
        <v>197011</v>
      </c>
      <c r="AV625" s="1">
        <v>12500</v>
      </c>
      <c r="AW625" s="1">
        <v>18.89</v>
      </c>
      <c r="AX625" s="1" t="s">
        <v>8</v>
      </c>
      <c r="BK625" s="1">
        <v>197101</v>
      </c>
      <c r="BL625" s="1">
        <v>16600</v>
      </c>
      <c r="BM625" s="1">
        <v>9.8000000000000007</v>
      </c>
      <c r="BN625" s="1" t="s">
        <v>8</v>
      </c>
    </row>
    <row r="626" spans="1:66">
      <c r="A626" s="1">
        <v>20101015</v>
      </c>
      <c r="B626" s="1">
        <v>557056413</v>
      </c>
      <c r="V626" s="1">
        <v>197011</v>
      </c>
      <c r="W626" s="1">
        <v>18200</v>
      </c>
      <c r="X626" s="1">
        <v>35.700000000000003</v>
      </c>
      <c r="Y626" s="1" t="s">
        <v>9</v>
      </c>
      <c r="AA626" s="1">
        <v>197011</v>
      </c>
      <c r="AB626" s="1">
        <v>18201</v>
      </c>
      <c r="AC626" s="1">
        <v>-0.31</v>
      </c>
      <c r="AD626" s="1" t="s">
        <v>8</v>
      </c>
      <c r="AF626" s="1">
        <v>197011</v>
      </c>
      <c r="AG626" s="1">
        <v>18000</v>
      </c>
      <c r="AH626" s="1">
        <v>18.57</v>
      </c>
      <c r="AI626" s="1" t="s">
        <v>9</v>
      </c>
      <c r="AK626" s="1">
        <v>197011</v>
      </c>
      <c r="AL626" s="1">
        <v>18100</v>
      </c>
      <c r="AM626" s="1">
        <v>0.05</v>
      </c>
      <c r="AN626" s="1" t="s">
        <v>8</v>
      </c>
      <c r="AP626" s="1">
        <v>197010</v>
      </c>
      <c r="AQ626" s="1">
        <v>12300</v>
      </c>
      <c r="AR626" s="1">
        <v>13.21</v>
      </c>
      <c r="AS626" s="1" t="s">
        <v>8</v>
      </c>
      <c r="AU626" s="1">
        <v>197010</v>
      </c>
      <c r="AV626" s="1">
        <v>12500</v>
      </c>
      <c r="AW626" s="1">
        <v>21.03</v>
      </c>
      <c r="AX626" s="1" t="s">
        <v>8</v>
      </c>
      <c r="BK626" s="1">
        <v>197012</v>
      </c>
      <c r="BL626" s="1">
        <v>16600</v>
      </c>
      <c r="BM626" s="1">
        <v>9.8000000000000007</v>
      </c>
      <c r="BN626" s="1" t="s">
        <v>8</v>
      </c>
    </row>
    <row r="627" spans="1:66">
      <c r="A627" s="1">
        <v>20101008</v>
      </c>
      <c r="B627" s="1">
        <v>656774776</v>
      </c>
      <c r="V627" s="1">
        <v>197010</v>
      </c>
      <c r="W627" s="1">
        <v>18200</v>
      </c>
      <c r="X627" s="1">
        <v>35.6</v>
      </c>
      <c r="Y627" s="1" t="s">
        <v>9</v>
      </c>
      <c r="AA627" s="1">
        <v>197010</v>
      </c>
      <c r="AB627" s="1">
        <v>18201</v>
      </c>
      <c r="AC627" s="1">
        <v>-0.7</v>
      </c>
      <c r="AD627" s="1" t="s">
        <v>8</v>
      </c>
      <c r="AF627" s="1">
        <v>197010</v>
      </c>
      <c r="AG627" s="1">
        <v>18000</v>
      </c>
      <c r="AH627" s="1">
        <v>18.8</v>
      </c>
      <c r="AI627" s="1" t="s">
        <v>9</v>
      </c>
      <c r="AK627" s="1">
        <v>197010</v>
      </c>
      <c r="AL627" s="1">
        <v>18100</v>
      </c>
      <c r="AM627" s="1">
        <v>-3.09</v>
      </c>
      <c r="AN627" s="1" t="s">
        <v>8</v>
      </c>
      <c r="AP627" s="1">
        <v>197009</v>
      </c>
      <c r="AQ627" s="1">
        <v>12300</v>
      </c>
      <c r="AR627" s="1">
        <v>11.79</v>
      </c>
      <c r="AS627" s="1" t="s">
        <v>8</v>
      </c>
      <c r="AU627" s="1">
        <v>197009</v>
      </c>
      <c r="AV627" s="1">
        <v>12500</v>
      </c>
      <c r="AW627" s="1">
        <v>20.65</v>
      </c>
      <c r="AX627" s="1" t="s">
        <v>8</v>
      </c>
    </row>
    <row r="628" spans="1:66">
      <c r="A628" s="1">
        <v>20101001</v>
      </c>
      <c r="B628" s="1">
        <v>610544281</v>
      </c>
      <c r="V628" s="1">
        <v>197009</v>
      </c>
      <c r="W628" s="1">
        <v>18200</v>
      </c>
      <c r="X628" s="1">
        <v>35.72</v>
      </c>
      <c r="Y628" s="1" t="s">
        <v>9</v>
      </c>
      <c r="AA628" s="1">
        <v>197009</v>
      </c>
      <c r="AB628" s="1">
        <v>18201</v>
      </c>
      <c r="AC628" s="1">
        <v>3.84</v>
      </c>
      <c r="AD628" s="1" t="s">
        <v>8</v>
      </c>
      <c r="AF628" s="1">
        <v>197009</v>
      </c>
      <c r="AG628" s="1">
        <v>18000</v>
      </c>
      <c r="AH628" s="1">
        <v>19.09</v>
      </c>
      <c r="AI628" s="1" t="s">
        <v>9</v>
      </c>
      <c r="AK628" s="1">
        <v>197009</v>
      </c>
      <c r="AL628" s="1">
        <v>18100</v>
      </c>
      <c r="AM628" s="1">
        <v>7.31</v>
      </c>
      <c r="AN628" s="1" t="s">
        <v>8</v>
      </c>
      <c r="AP628" s="1">
        <v>197008</v>
      </c>
      <c r="AQ628" s="1">
        <v>12300</v>
      </c>
      <c r="AR628" s="1">
        <v>14.34</v>
      </c>
      <c r="AS628" s="1" t="s">
        <v>8</v>
      </c>
      <c r="AU628" s="1">
        <v>197008</v>
      </c>
      <c r="AV628" s="1">
        <v>12500</v>
      </c>
      <c r="AW628" s="1">
        <v>21.35</v>
      </c>
      <c r="AX628" s="1" t="s">
        <v>8</v>
      </c>
    </row>
    <row r="629" spans="1:66">
      <c r="A629" s="1">
        <v>20100924</v>
      </c>
      <c r="B629" s="1">
        <v>511839508</v>
      </c>
      <c r="V629" s="1">
        <v>197008</v>
      </c>
      <c r="W629" s="1">
        <v>18200</v>
      </c>
      <c r="X629" s="1">
        <v>35.72</v>
      </c>
      <c r="Y629" s="1" t="s">
        <v>9</v>
      </c>
      <c r="AA629" s="1">
        <v>197008</v>
      </c>
      <c r="AB629" s="1">
        <v>18201</v>
      </c>
      <c r="AC629" s="1">
        <v>4.2</v>
      </c>
      <c r="AD629" s="1" t="s">
        <v>8</v>
      </c>
      <c r="AF629" s="1">
        <v>197008</v>
      </c>
      <c r="AG629" s="1">
        <v>18000</v>
      </c>
      <c r="AH629" s="1">
        <v>18.61</v>
      </c>
      <c r="AI629" s="1" t="s">
        <v>9</v>
      </c>
      <c r="AK629" s="1">
        <v>197008</v>
      </c>
      <c r="AL629" s="1">
        <v>18100</v>
      </c>
      <c r="AM629" s="1">
        <v>4.55</v>
      </c>
      <c r="AN629" s="1" t="s">
        <v>8</v>
      </c>
      <c r="AP629" s="1">
        <v>197007</v>
      </c>
      <c r="AQ629" s="1">
        <v>12300</v>
      </c>
      <c r="AR629" s="1">
        <v>15.33</v>
      </c>
      <c r="AS629" s="1" t="s">
        <v>8</v>
      </c>
      <c r="AU629" s="1">
        <v>197007</v>
      </c>
      <c r="AV629" s="1">
        <v>12500</v>
      </c>
      <c r="AW629" s="1">
        <v>21.34</v>
      </c>
      <c r="AX629" s="1" t="s">
        <v>8</v>
      </c>
    </row>
    <row r="630" spans="1:66">
      <c r="A630" s="1">
        <v>20100917</v>
      </c>
      <c r="B630" s="1">
        <v>718792204</v>
      </c>
      <c r="V630" s="1">
        <v>197007</v>
      </c>
      <c r="W630" s="1">
        <v>18200</v>
      </c>
      <c r="X630" s="1">
        <v>35.450000000000003</v>
      </c>
      <c r="Y630" s="1" t="s">
        <v>9</v>
      </c>
      <c r="AA630" s="1">
        <v>197007</v>
      </c>
      <c r="AB630" s="1">
        <v>18201</v>
      </c>
      <c r="AC630" s="1">
        <v>4.54</v>
      </c>
      <c r="AD630" s="1" t="s">
        <v>8</v>
      </c>
      <c r="AF630" s="1">
        <v>197007</v>
      </c>
      <c r="AG630" s="1">
        <v>18000</v>
      </c>
      <c r="AH630" s="1">
        <v>18.079999999999998</v>
      </c>
      <c r="AI630" s="1" t="s">
        <v>9</v>
      </c>
      <c r="AK630" s="1">
        <v>197007</v>
      </c>
      <c r="AL630" s="1">
        <v>18100</v>
      </c>
      <c r="AM630" s="1">
        <v>3.61</v>
      </c>
      <c r="AN630" s="1" t="s">
        <v>8</v>
      </c>
      <c r="AP630" s="1">
        <v>197006</v>
      </c>
      <c r="AQ630" s="1">
        <v>12300</v>
      </c>
      <c r="AR630" s="1">
        <v>15.05</v>
      </c>
      <c r="AS630" s="1" t="s">
        <v>8</v>
      </c>
      <c r="AU630" s="1">
        <v>197006</v>
      </c>
      <c r="AV630" s="1">
        <v>12500</v>
      </c>
      <c r="AW630" s="1">
        <v>21.24</v>
      </c>
      <c r="AX630" s="1" t="s">
        <v>8</v>
      </c>
    </row>
    <row r="631" spans="1:66">
      <c r="A631" s="1">
        <v>20100910</v>
      </c>
      <c r="B631" s="1">
        <v>609770991</v>
      </c>
      <c r="V631" s="1">
        <v>197006</v>
      </c>
      <c r="W631" s="1">
        <v>18200</v>
      </c>
      <c r="X631" s="1">
        <v>35.450000000000003</v>
      </c>
      <c r="Y631" s="1" t="s">
        <v>9</v>
      </c>
      <c r="AA631" s="1">
        <v>197006</v>
      </c>
      <c r="AB631" s="1">
        <v>18201</v>
      </c>
      <c r="AC631" s="1">
        <v>4.26</v>
      </c>
      <c r="AD631" s="1" t="s">
        <v>8</v>
      </c>
      <c r="AF631" s="1">
        <v>197006</v>
      </c>
      <c r="AG631" s="1">
        <v>18000</v>
      </c>
      <c r="AH631" s="1">
        <v>17.79</v>
      </c>
      <c r="AI631" s="1" t="s">
        <v>9</v>
      </c>
      <c r="AK631" s="1">
        <v>197006</v>
      </c>
      <c r="AL631" s="1">
        <v>18100</v>
      </c>
      <c r="AM631" s="1">
        <v>4.04</v>
      </c>
      <c r="AN631" s="1" t="s">
        <v>8</v>
      </c>
      <c r="AP631" s="1">
        <v>197005</v>
      </c>
      <c r="AQ631" s="1">
        <v>12300</v>
      </c>
      <c r="AR631" s="1">
        <v>16.920000000000002</v>
      </c>
      <c r="AS631" s="1" t="s">
        <v>8</v>
      </c>
      <c r="AU631" s="1">
        <v>197005</v>
      </c>
      <c r="AV631" s="1">
        <v>12500</v>
      </c>
      <c r="AW631" s="1">
        <v>22.47</v>
      </c>
      <c r="AX631" s="1" t="s">
        <v>8</v>
      </c>
    </row>
    <row r="632" spans="1:66">
      <c r="A632" s="1">
        <v>20100903</v>
      </c>
      <c r="B632" s="1">
        <v>564225602</v>
      </c>
      <c r="V632" s="1">
        <v>197005</v>
      </c>
      <c r="W632" s="1">
        <v>18200</v>
      </c>
      <c r="X632" s="1">
        <v>35.659999999999997</v>
      </c>
      <c r="Y632" s="1" t="s">
        <v>9</v>
      </c>
      <c r="AA632" s="1">
        <v>197005</v>
      </c>
      <c r="AB632" s="1">
        <v>18201</v>
      </c>
      <c r="AC632" s="1">
        <v>5.22</v>
      </c>
      <c r="AD632" s="1" t="s">
        <v>8</v>
      </c>
      <c r="AF632" s="1">
        <v>197005</v>
      </c>
      <c r="AG632" s="1">
        <v>18000</v>
      </c>
      <c r="AH632" s="1">
        <v>17.93</v>
      </c>
      <c r="AI632" s="1" t="s">
        <v>9</v>
      </c>
      <c r="AK632" s="1">
        <v>197005</v>
      </c>
      <c r="AL632" s="1">
        <v>18100</v>
      </c>
      <c r="AM632" s="1">
        <v>5.78</v>
      </c>
      <c r="AN632" s="1" t="s">
        <v>8</v>
      </c>
      <c r="AP632" s="1">
        <v>197004</v>
      </c>
      <c r="AQ632" s="1">
        <v>12300</v>
      </c>
      <c r="AR632" s="1">
        <v>16.670000000000002</v>
      </c>
      <c r="AS632" s="1" t="s">
        <v>8</v>
      </c>
      <c r="AU632" s="1">
        <v>197004</v>
      </c>
      <c r="AV632" s="1">
        <v>12500</v>
      </c>
      <c r="AW632" s="1">
        <v>23.03</v>
      </c>
      <c r="AX632" s="1" t="s">
        <v>8</v>
      </c>
    </row>
    <row r="633" spans="1:66">
      <c r="A633" s="1">
        <v>20100827</v>
      </c>
      <c r="B633" s="1">
        <v>632089388</v>
      </c>
      <c r="V633" s="1">
        <v>197004</v>
      </c>
      <c r="W633" s="1">
        <v>18200</v>
      </c>
      <c r="X633" s="1">
        <v>35.79</v>
      </c>
      <c r="Y633" s="1" t="s">
        <v>9</v>
      </c>
      <c r="AA633" s="1">
        <v>197004</v>
      </c>
      <c r="AB633" s="1">
        <v>18201</v>
      </c>
      <c r="AC633" s="1">
        <v>5.23</v>
      </c>
      <c r="AD633" s="1" t="s">
        <v>8</v>
      </c>
      <c r="AF633" s="1">
        <v>197004</v>
      </c>
      <c r="AG633" s="1">
        <v>18000</v>
      </c>
      <c r="AH633" s="1">
        <v>18.02</v>
      </c>
      <c r="AI633" s="1" t="s">
        <v>9</v>
      </c>
      <c r="AK633" s="1">
        <v>197004</v>
      </c>
      <c r="AL633" s="1">
        <v>18100</v>
      </c>
      <c r="AM633" s="1">
        <v>5.13</v>
      </c>
      <c r="AN633" s="1" t="s">
        <v>8</v>
      </c>
      <c r="AP633" s="1">
        <v>197003</v>
      </c>
      <c r="AQ633" s="1">
        <v>12300</v>
      </c>
      <c r="AR633" s="1">
        <v>18.88</v>
      </c>
      <c r="AS633" s="1" t="s">
        <v>8</v>
      </c>
      <c r="AU633" s="1">
        <v>197003</v>
      </c>
      <c r="AV633" s="1">
        <v>12500</v>
      </c>
      <c r="AW633" s="1">
        <v>22.52</v>
      </c>
      <c r="AX633" s="1" t="s">
        <v>8</v>
      </c>
    </row>
    <row r="634" spans="1:66">
      <c r="A634" s="1">
        <v>20100820</v>
      </c>
      <c r="B634" s="1">
        <v>620067320</v>
      </c>
      <c r="V634" s="1">
        <v>197003</v>
      </c>
      <c r="W634" s="1">
        <v>18200</v>
      </c>
      <c r="X634" s="1">
        <v>35.450000000000003</v>
      </c>
      <c r="Y634" s="1" t="s">
        <v>9</v>
      </c>
      <c r="AA634" s="1">
        <v>197003</v>
      </c>
      <c r="AB634" s="1">
        <v>18201</v>
      </c>
      <c r="AC634" s="1">
        <v>3.08</v>
      </c>
      <c r="AD634" s="1" t="s">
        <v>8</v>
      </c>
      <c r="AF634" s="1">
        <v>197003</v>
      </c>
      <c r="AG634" s="1">
        <v>18000</v>
      </c>
      <c r="AH634" s="1">
        <v>17.93</v>
      </c>
      <c r="AI634" s="1" t="s">
        <v>9</v>
      </c>
      <c r="AK634" s="1">
        <v>197003</v>
      </c>
      <c r="AL634" s="1">
        <v>18100</v>
      </c>
      <c r="AM634" s="1">
        <v>5.0999999999999996</v>
      </c>
      <c r="AN634" s="1" t="s">
        <v>8</v>
      </c>
      <c r="AP634" s="1">
        <v>197002</v>
      </c>
      <c r="AQ634" s="1">
        <v>12300</v>
      </c>
      <c r="AR634" s="1">
        <v>16.149999999999999</v>
      </c>
      <c r="AS634" s="1" t="s">
        <v>8</v>
      </c>
      <c r="AU634" s="1">
        <v>197002</v>
      </c>
      <c r="AV634" s="1">
        <v>12500</v>
      </c>
      <c r="AW634" s="1">
        <v>22.33</v>
      </c>
      <c r="AX634" s="1" t="s">
        <v>8</v>
      </c>
    </row>
    <row r="635" spans="1:66">
      <c r="A635" s="1">
        <v>20100813</v>
      </c>
      <c r="B635" s="1">
        <v>641707476</v>
      </c>
      <c r="V635" s="1">
        <v>197002</v>
      </c>
      <c r="W635" s="1">
        <v>18200</v>
      </c>
      <c r="X635" s="1">
        <v>35.26</v>
      </c>
      <c r="Y635" s="1" t="s">
        <v>9</v>
      </c>
      <c r="AA635" s="1">
        <v>197002</v>
      </c>
      <c r="AB635" s="1">
        <v>18201</v>
      </c>
      <c r="AC635" s="1">
        <v>2.08</v>
      </c>
      <c r="AD635" s="1" t="s">
        <v>8</v>
      </c>
      <c r="AF635" s="1">
        <v>197002</v>
      </c>
      <c r="AG635" s="1">
        <v>18000</v>
      </c>
      <c r="AH635" s="1">
        <v>17.82</v>
      </c>
      <c r="AI635" s="1" t="s">
        <v>9</v>
      </c>
      <c r="AK635" s="1">
        <v>197002</v>
      </c>
      <c r="AL635" s="1">
        <v>18100</v>
      </c>
      <c r="AM635" s="1">
        <v>4.09</v>
      </c>
      <c r="AN635" s="1" t="s">
        <v>8</v>
      </c>
      <c r="AP635" s="1">
        <v>197001</v>
      </c>
      <c r="AQ635" s="1">
        <v>12300</v>
      </c>
      <c r="AR635" s="1">
        <v>25.98</v>
      </c>
      <c r="AS635" s="1" t="s">
        <v>8</v>
      </c>
      <c r="AU635" s="1">
        <v>197001</v>
      </c>
      <c r="AV635" s="1">
        <v>12500</v>
      </c>
      <c r="AW635" s="1">
        <v>24.68</v>
      </c>
      <c r="AX635" s="1" t="s">
        <v>8</v>
      </c>
    </row>
    <row r="636" spans="1:66">
      <c r="A636" s="1">
        <v>20100806</v>
      </c>
      <c r="B636" s="1">
        <v>697768976</v>
      </c>
      <c r="V636" s="1">
        <v>197001</v>
      </c>
      <c r="W636" s="1">
        <v>18200</v>
      </c>
      <c r="X636" s="1">
        <v>35.22</v>
      </c>
      <c r="Y636" s="1" t="s">
        <v>9</v>
      </c>
      <c r="AA636" s="1">
        <v>197001</v>
      </c>
      <c r="AB636" s="1">
        <v>18201</v>
      </c>
      <c r="AC636" s="1">
        <v>1.1200000000000001</v>
      </c>
      <c r="AD636" s="1" t="s">
        <v>8</v>
      </c>
      <c r="AF636" s="1">
        <v>197001</v>
      </c>
      <c r="AG636" s="1">
        <v>18000</v>
      </c>
      <c r="AH636" s="1">
        <v>17.53</v>
      </c>
      <c r="AI636" s="1" t="s">
        <v>9</v>
      </c>
      <c r="AK636" s="1">
        <v>197001</v>
      </c>
      <c r="AL636" s="1">
        <v>18100</v>
      </c>
      <c r="AM636" s="1">
        <v>3.73</v>
      </c>
      <c r="AN636" s="1" t="s">
        <v>8</v>
      </c>
      <c r="AP636" s="1">
        <v>196912</v>
      </c>
      <c r="AQ636" s="1">
        <v>12300</v>
      </c>
      <c r="AR636" s="1">
        <v>15.59</v>
      </c>
      <c r="AS636" s="1" t="s">
        <v>8</v>
      </c>
      <c r="AU636" s="1">
        <v>196912</v>
      </c>
      <c r="AV636" s="1">
        <v>12500</v>
      </c>
      <c r="AW636" s="1">
        <v>19.940000000000001</v>
      </c>
      <c r="AX636" s="1" t="s">
        <v>8</v>
      </c>
    </row>
    <row r="637" spans="1:66">
      <c r="A637" s="1">
        <v>20100730</v>
      </c>
      <c r="B637" s="1">
        <v>538173918</v>
      </c>
      <c r="V637" s="1">
        <v>196912</v>
      </c>
      <c r="W637" s="1">
        <v>18200</v>
      </c>
      <c r="X637" s="1">
        <v>35.28</v>
      </c>
      <c r="Y637" s="1" t="s">
        <v>9</v>
      </c>
      <c r="AA637" s="1">
        <v>196912</v>
      </c>
      <c r="AB637" s="1">
        <v>18201</v>
      </c>
      <c r="AC637" s="1">
        <v>1.58</v>
      </c>
      <c r="AD637" s="1" t="s">
        <v>8</v>
      </c>
      <c r="AF637" s="1">
        <v>196912</v>
      </c>
      <c r="AG637" s="1">
        <v>18000</v>
      </c>
      <c r="AH637" s="1">
        <v>17.73</v>
      </c>
      <c r="AI637" s="1" t="s">
        <v>9</v>
      </c>
      <c r="AK637" s="1">
        <v>196912</v>
      </c>
      <c r="AL637" s="1">
        <v>18100</v>
      </c>
      <c r="AM637" s="1">
        <v>5.79</v>
      </c>
      <c r="AN637" s="1" t="s">
        <v>8</v>
      </c>
      <c r="AP637" s="1">
        <v>196911</v>
      </c>
      <c r="AQ637" s="1">
        <v>12300</v>
      </c>
      <c r="AR637" s="1">
        <v>17.34</v>
      </c>
      <c r="AS637" s="1" t="s">
        <v>8</v>
      </c>
      <c r="AU637" s="1">
        <v>196911</v>
      </c>
      <c r="AV637" s="1">
        <v>12500</v>
      </c>
      <c r="AW637" s="1">
        <v>19.13</v>
      </c>
      <c r="AX637" s="1" t="s">
        <v>8</v>
      </c>
    </row>
    <row r="638" spans="1:66">
      <c r="A638" s="1">
        <v>20100723</v>
      </c>
      <c r="B638" s="1">
        <v>490248856</v>
      </c>
      <c r="V638" s="1">
        <v>196911</v>
      </c>
      <c r="W638" s="1">
        <v>18200</v>
      </c>
      <c r="X638" s="1">
        <v>35.81</v>
      </c>
      <c r="Y638" s="1" t="s">
        <v>9</v>
      </c>
      <c r="AA638" s="1">
        <v>196911</v>
      </c>
      <c r="AB638" s="1">
        <v>18201</v>
      </c>
      <c r="AC638" s="1">
        <v>2.31</v>
      </c>
      <c r="AD638" s="1" t="s">
        <v>8</v>
      </c>
      <c r="AF638" s="1">
        <v>196911</v>
      </c>
      <c r="AG638" s="1">
        <v>18000</v>
      </c>
      <c r="AH638" s="1">
        <v>18.559999999999999</v>
      </c>
      <c r="AI638" s="1" t="s">
        <v>9</v>
      </c>
      <c r="AK638" s="1">
        <v>196911</v>
      </c>
      <c r="AL638" s="1">
        <v>18100</v>
      </c>
      <c r="AM638" s="1">
        <v>8.4700000000000006</v>
      </c>
      <c r="AN638" s="1" t="s">
        <v>8</v>
      </c>
      <c r="AP638" s="1">
        <v>196910</v>
      </c>
      <c r="AQ638" s="1">
        <v>12300</v>
      </c>
      <c r="AR638" s="1">
        <v>14.29</v>
      </c>
      <c r="AS638" s="1" t="s">
        <v>8</v>
      </c>
      <c r="AU638" s="1">
        <v>196910</v>
      </c>
      <c r="AV638" s="1">
        <v>12500</v>
      </c>
      <c r="AW638" s="1">
        <v>15.99</v>
      </c>
      <c r="AX638" s="1" t="s">
        <v>8</v>
      </c>
    </row>
    <row r="639" spans="1:66">
      <c r="A639" s="1">
        <v>20100716</v>
      </c>
      <c r="B639" s="1">
        <v>545455453</v>
      </c>
      <c r="V639" s="1">
        <v>196910</v>
      </c>
      <c r="W639" s="1">
        <v>18200</v>
      </c>
      <c r="X639" s="1">
        <v>35.85</v>
      </c>
      <c r="Y639" s="1" t="s">
        <v>9</v>
      </c>
      <c r="AA639" s="1">
        <v>196910</v>
      </c>
      <c r="AB639" s="1">
        <v>18201</v>
      </c>
      <c r="AC639" s="1">
        <v>1.44</v>
      </c>
      <c r="AD639" s="1" t="s">
        <v>8</v>
      </c>
      <c r="AF639" s="1">
        <v>196910</v>
      </c>
      <c r="AG639" s="1">
        <v>18000</v>
      </c>
      <c r="AH639" s="1">
        <v>19.399999999999999</v>
      </c>
      <c r="AI639" s="1" t="s">
        <v>9</v>
      </c>
      <c r="AK639" s="1">
        <v>196910</v>
      </c>
      <c r="AL639" s="1">
        <v>18100</v>
      </c>
      <c r="AM639" s="1">
        <v>11.24</v>
      </c>
      <c r="AN639" s="1" t="s">
        <v>8</v>
      </c>
      <c r="AP639" s="1">
        <v>196909</v>
      </c>
      <c r="AQ639" s="1">
        <v>12300</v>
      </c>
      <c r="AR639" s="1">
        <v>13.82</v>
      </c>
      <c r="AS639" s="1" t="s">
        <v>8</v>
      </c>
      <c r="AU639" s="1">
        <v>196909</v>
      </c>
      <c r="AV639" s="1">
        <v>12500</v>
      </c>
      <c r="AW639" s="1">
        <v>14.77</v>
      </c>
      <c r="AX639" s="1" t="s">
        <v>8</v>
      </c>
    </row>
    <row r="640" spans="1:66">
      <c r="A640" s="1">
        <v>20100709</v>
      </c>
      <c r="B640" s="1">
        <v>535916085</v>
      </c>
      <c r="V640" s="1">
        <v>196909</v>
      </c>
      <c r="W640" s="1">
        <v>18200</v>
      </c>
      <c r="X640" s="1">
        <v>34.4</v>
      </c>
      <c r="Y640" s="1" t="s">
        <v>9</v>
      </c>
      <c r="AA640" s="1">
        <v>196909</v>
      </c>
      <c r="AB640" s="1">
        <v>18201</v>
      </c>
      <c r="AC640" s="1">
        <v>-2.38</v>
      </c>
      <c r="AD640" s="1" t="s">
        <v>8</v>
      </c>
      <c r="AF640" s="1">
        <v>196909</v>
      </c>
      <c r="AG640" s="1">
        <v>18000</v>
      </c>
      <c r="AH640" s="1">
        <v>17.79</v>
      </c>
      <c r="AI640" s="1" t="s">
        <v>9</v>
      </c>
      <c r="AK640" s="1">
        <v>196909</v>
      </c>
      <c r="AL640" s="1">
        <v>18100</v>
      </c>
      <c r="AM640" s="1">
        <v>2.65</v>
      </c>
      <c r="AN640" s="1" t="s">
        <v>8</v>
      </c>
      <c r="AP640" s="1">
        <v>196908</v>
      </c>
      <c r="AQ640" s="1">
        <v>12300</v>
      </c>
      <c r="AR640" s="1">
        <v>11.6</v>
      </c>
      <c r="AS640" s="1" t="s">
        <v>8</v>
      </c>
      <c r="AU640" s="1">
        <v>196908</v>
      </c>
      <c r="AV640" s="1">
        <v>12500</v>
      </c>
      <c r="AW640" s="1">
        <v>12.76</v>
      </c>
      <c r="AX640" s="1" t="s">
        <v>8</v>
      </c>
    </row>
    <row r="641" spans="1:50">
      <c r="A641" s="1">
        <v>20100702</v>
      </c>
      <c r="B641" s="1">
        <v>435670582</v>
      </c>
      <c r="V641" s="1">
        <v>196908</v>
      </c>
      <c r="W641" s="1">
        <v>18200</v>
      </c>
      <c r="X641" s="1">
        <v>34.28</v>
      </c>
      <c r="Y641" s="1" t="s">
        <v>9</v>
      </c>
      <c r="AA641" s="1">
        <v>196908</v>
      </c>
      <c r="AB641" s="1">
        <v>18201</v>
      </c>
      <c r="AC641" s="1">
        <v>-2.48</v>
      </c>
      <c r="AD641" s="1" t="s">
        <v>8</v>
      </c>
      <c r="AF641" s="1">
        <v>196908</v>
      </c>
      <c r="AG641" s="1">
        <v>18000</v>
      </c>
      <c r="AH641" s="1">
        <v>17.8</v>
      </c>
      <c r="AI641" s="1" t="s">
        <v>9</v>
      </c>
      <c r="AK641" s="1">
        <v>196908</v>
      </c>
      <c r="AL641" s="1">
        <v>18100</v>
      </c>
      <c r="AM641" s="1">
        <v>1.19</v>
      </c>
      <c r="AN641" s="1" t="s">
        <v>8</v>
      </c>
      <c r="AP641" s="1">
        <v>196907</v>
      </c>
      <c r="AQ641" s="1">
        <v>12300</v>
      </c>
      <c r="AR641" s="1">
        <v>10.93</v>
      </c>
      <c r="AS641" s="1" t="s">
        <v>8</v>
      </c>
      <c r="AU641" s="1">
        <v>196907</v>
      </c>
      <c r="AV641" s="1">
        <v>12500</v>
      </c>
      <c r="AW641" s="1">
        <v>12.03</v>
      </c>
      <c r="AX641" s="1" t="s">
        <v>8</v>
      </c>
    </row>
    <row r="642" spans="1:50">
      <c r="A642" s="1">
        <v>20100625</v>
      </c>
      <c r="B642" s="1">
        <v>428356052</v>
      </c>
      <c r="V642" s="1">
        <v>196907</v>
      </c>
      <c r="W642" s="1">
        <v>18200</v>
      </c>
      <c r="X642" s="1">
        <v>33.909999999999997</v>
      </c>
      <c r="Y642" s="1" t="s">
        <v>9</v>
      </c>
      <c r="AA642" s="1">
        <v>196907</v>
      </c>
      <c r="AB642" s="1">
        <v>18201</v>
      </c>
      <c r="AC642" s="1">
        <v>-2.73</v>
      </c>
      <c r="AD642" s="1" t="s">
        <v>8</v>
      </c>
      <c r="AF642" s="1">
        <v>196907</v>
      </c>
      <c r="AG642" s="1">
        <v>18000</v>
      </c>
      <c r="AH642" s="1">
        <v>17.45</v>
      </c>
      <c r="AI642" s="1" t="s">
        <v>9</v>
      </c>
      <c r="AK642" s="1">
        <v>196907</v>
      </c>
      <c r="AL642" s="1">
        <v>18100</v>
      </c>
      <c r="AM642" s="1">
        <v>1.75</v>
      </c>
      <c r="AN642" s="1" t="s">
        <v>8</v>
      </c>
      <c r="AP642" s="1">
        <v>196906</v>
      </c>
      <c r="AQ642" s="1">
        <v>12300</v>
      </c>
      <c r="AR642" s="1">
        <v>6.9</v>
      </c>
      <c r="AS642" s="1" t="s">
        <v>8</v>
      </c>
      <c r="AU642" s="1">
        <v>196906</v>
      </c>
      <c r="AV642" s="1">
        <v>12500</v>
      </c>
      <c r="AW642" s="1">
        <v>10.19</v>
      </c>
      <c r="AX642" s="1" t="s">
        <v>8</v>
      </c>
    </row>
    <row r="643" spans="1:50">
      <c r="A643" s="1">
        <v>20100618</v>
      </c>
      <c r="B643" s="1">
        <v>311541594</v>
      </c>
      <c r="V643" s="1">
        <v>196906</v>
      </c>
      <c r="W643" s="1">
        <v>18200</v>
      </c>
      <c r="X643" s="1">
        <v>34</v>
      </c>
      <c r="Y643" s="1" t="s">
        <v>9</v>
      </c>
      <c r="AA643" s="1">
        <v>196906</v>
      </c>
      <c r="AB643" s="1">
        <v>18201</v>
      </c>
      <c r="AC643" s="1">
        <v>-1.45</v>
      </c>
      <c r="AD643" s="1" t="s">
        <v>8</v>
      </c>
      <c r="AF643" s="1">
        <v>196906</v>
      </c>
      <c r="AG643" s="1">
        <v>18000</v>
      </c>
      <c r="AH643" s="1">
        <v>17.100000000000001</v>
      </c>
      <c r="AI643" s="1" t="s">
        <v>9</v>
      </c>
      <c r="AK643" s="1">
        <v>196906</v>
      </c>
      <c r="AL643" s="1">
        <v>18100</v>
      </c>
      <c r="AM643" s="1">
        <v>1.36</v>
      </c>
      <c r="AN643" s="1" t="s">
        <v>8</v>
      </c>
      <c r="AP643" s="1">
        <v>196905</v>
      </c>
      <c r="AQ643" s="1">
        <v>12300</v>
      </c>
      <c r="AR643" s="1">
        <v>7.69</v>
      </c>
      <c r="AS643" s="1" t="s">
        <v>8</v>
      </c>
      <c r="AU643" s="1">
        <v>196905</v>
      </c>
      <c r="AV643" s="1">
        <v>12500</v>
      </c>
      <c r="AW643" s="1">
        <v>9.77</v>
      </c>
      <c r="AX643" s="1" t="s">
        <v>8</v>
      </c>
    </row>
    <row r="644" spans="1:50">
      <c r="A644" s="1">
        <v>20100611</v>
      </c>
      <c r="B644" s="1">
        <v>416113563</v>
      </c>
      <c r="V644" s="1">
        <v>196905</v>
      </c>
      <c r="W644" s="1">
        <v>18200</v>
      </c>
      <c r="X644" s="1">
        <v>33.89</v>
      </c>
      <c r="Y644" s="1" t="s">
        <v>9</v>
      </c>
      <c r="AA644" s="1">
        <v>196905</v>
      </c>
      <c r="AB644" s="1">
        <v>18201</v>
      </c>
      <c r="AC644" s="1">
        <v>-1.85</v>
      </c>
      <c r="AD644" s="1" t="s">
        <v>8</v>
      </c>
      <c r="AF644" s="1">
        <v>196905</v>
      </c>
      <c r="AG644" s="1">
        <v>18000</v>
      </c>
      <c r="AH644" s="1">
        <v>16.95</v>
      </c>
      <c r="AI644" s="1" t="s">
        <v>9</v>
      </c>
      <c r="AK644" s="1">
        <v>196905</v>
      </c>
      <c r="AL644" s="1">
        <v>18100</v>
      </c>
      <c r="AM644" s="1">
        <v>2.29</v>
      </c>
      <c r="AN644" s="1" t="s">
        <v>8</v>
      </c>
      <c r="AP644" s="1">
        <v>196904</v>
      </c>
      <c r="AQ644" s="1">
        <v>12300</v>
      </c>
      <c r="AR644" s="1">
        <v>9.7899999999999991</v>
      </c>
      <c r="AS644" s="1" t="s">
        <v>8</v>
      </c>
      <c r="AU644" s="1">
        <v>196904</v>
      </c>
      <c r="AV644" s="1">
        <v>12500</v>
      </c>
      <c r="AW644" s="1">
        <v>10.41</v>
      </c>
      <c r="AX644" s="1" t="s">
        <v>8</v>
      </c>
    </row>
    <row r="645" spans="1:50">
      <c r="A645" s="1">
        <v>20100604</v>
      </c>
      <c r="B645" s="1">
        <v>367581172</v>
      </c>
      <c r="V645" s="1">
        <v>196904</v>
      </c>
      <c r="W645" s="1">
        <v>18200</v>
      </c>
      <c r="X645" s="1">
        <v>34.01</v>
      </c>
      <c r="Y645" s="1" t="s">
        <v>9</v>
      </c>
      <c r="AA645" s="1">
        <v>196904</v>
      </c>
      <c r="AB645" s="1">
        <v>18201</v>
      </c>
      <c r="AC645" s="1">
        <v>-1.33</v>
      </c>
      <c r="AD645" s="1" t="s">
        <v>8</v>
      </c>
      <c r="AF645" s="1">
        <v>196904</v>
      </c>
      <c r="AG645" s="1">
        <v>18000</v>
      </c>
      <c r="AH645" s="1">
        <v>17.14</v>
      </c>
      <c r="AI645" s="1" t="s">
        <v>9</v>
      </c>
      <c r="AK645" s="1">
        <v>196904</v>
      </c>
      <c r="AL645" s="1">
        <v>18100</v>
      </c>
      <c r="AM645" s="1">
        <v>4</v>
      </c>
      <c r="AN645" s="1" t="s">
        <v>8</v>
      </c>
      <c r="AP645" s="1">
        <v>196903</v>
      </c>
      <c r="AQ645" s="1">
        <v>12300</v>
      </c>
      <c r="AR645" s="1">
        <v>8.26</v>
      </c>
      <c r="AS645" s="1" t="s">
        <v>8</v>
      </c>
      <c r="AU645" s="1">
        <v>196903</v>
      </c>
      <c r="AV645" s="1">
        <v>12500</v>
      </c>
      <c r="AW645" s="1">
        <v>9.86</v>
      </c>
      <c r="AX645" s="1" t="s">
        <v>8</v>
      </c>
    </row>
    <row r="646" spans="1:50">
      <c r="A646" s="1">
        <v>20100528</v>
      </c>
      <c r="B646" s="1">
        <v>456727262</v>
      </c>
      <c r="V646" s="1">
        <v>196903</v>
      </c>
      <c r="W646" s="1">
        <v>18200</v>
      </c>
      <c r="X646" s="1">
        <v>34.39</v>
      </c>
      <c r="Y646" s="1" t="s">
        <v>9</v>
      </c>
      <c r="AA646" s="1">
        <v>196903</v>
      </c>
      <c r="AB646" s="1">
        <v>18201</v>
      </c>
      <c r="AC646" s="1">
        <v>0.88</v>
      </c>
      <c r="AD646" s="1" t="s">
        <v>8</v>
      </c>
      <c r="AF646" s="1">
        <v>196903</v>
      </c>
      <c r="AG646" s="1">
        <v>18000</v>
      </c>
      <c r="AH646" s="1">
        <v>17.059999999999999</v>
      </c>
      <c r="AI646" s="1" t="s">
        <v>9</v>
      </c>
      <c r="AK646" s="1">
        <v>196903</v>
      </c>
      <c r="AL646" s="1">
        <v>18100</v>
      </c>
      <c r="AM646" s="1">
        <v>7.91</v>
      </c>
      <c r="AN646" s="1" t="s">
        <v>8</v>
      </c>
      <c r="AP646" s="1">
        <v>196902</v>
      </c>
      <c r="AQ646" s="1">
        <v>12300</v>
      </c>
      <c r="AR646" s="1">
        <v>12.55</v>
      </c>
      <c r="AS646" s="1" t="s">
        <v>8</v>
      </c>
      <c r="AU646" s="1">
        <v>196902</v>
      </c>
      <c r="AV646" s="1">
        <v>12500</v>
      </c>
      <c r="AW646" s="1">
        <v>10.029999999999999</v>
      </c>
      <c r="AX646" s="1" t="s">
        <v>8</v>
      </c>
    </row>
    <row r="647" spans="1:50">
      <c r="A647" s="1">
        <v>20100521</v>
      </c>
      <c r="B647" s="1">
        <v>465286379</v>
      </c>
      <c r="V647" s="1">
        <v>196902</v>
      </c>
      <c r="W647" s="1">
        <v>18200</v>
      </c>
      <c r="X647" s="1">
        <v>34.54</v>
      </c>
      <c r="Y647" s="1" t="s">
        <v>9</v>
      </c>
      <c r="AA647" s="1">
        <v>196902</v>
      </c>
      <c r="AB647" s="1">
        <v>18201</v>
      </c>
      <c r="AC647" s="1">
        <v>1.1399999999999999</v>
      </c>
      <c r="AD647" s="1" t="s">
        <v>8</v>
      </c>
      <c r="AF647" s="1">
        <v>196902</v>
      </c>
      <c r="AG647" s="1">
        <v>18000</v>
      </c>
      <c r="AH647" s="1">
        <v>17.12</v>
      </c>
      <c r="AI647" s="1" t="s">
        <v>9</v>
      </c>
      <c r="AK647" s="1">
        <v>196902</v>
      </c>
      <c r="AL647" s="1">
        <v>18100</v>
      </c>
      <c r="AM647" s="1">
        <v>8.6300000000000008</v>
      </c>
      <c r="AN647" s="1" t="s">
        <v>8</v>
      </c>
      <c r="AP647" s="1">
        <v>196901</v>
      </c>
      <c r="AQ647" s="1">
        <v>12300</v>
      </c>
      <c r="AR647" s="1">
        <v>-0.39</v>
      </c>
      <c r="AS647" s="1" t="s">
        <v>8</v>
      </c>
      <c r="AU647" s="1">
        <v>196901</v>
      </c>
      <c r="AV647" s="1">
        <v>12500</v>
      </c>
      <c r="AW647" s="1">
        <v>6.26</v>
      </c>
      <c r="AX647" s="1" t="s">
        <v>8</v>
      </c>
    </row>
    <row r="648" spans="1:50">
      <c r="A648" s="1">
        <v>20100514</v>
      </c>
      <c r="B648" s="1">
        <v>456674643</v>
      </c>
      <c r="V648" s="1">
        <v>196901</v>
      </c>
      <c r="W648" s="1">
        <v>18200</v>
      </c>
      <c r="X648" s="1">
        <v>34.83</v>
      </c>
      <c r="Y648" s="1" t="s">
        <v>9</v>
      </c>
      <c r="AA648" s="1">
        <v>196901</v>
      </c>
      <c r="AB648" s="1">
        <v>18201</v>
      </c>
      <c r="AC648" s="1">
        <v>2.2599999999999998</v>
      </c>
      <c r="AD648" s="1" t="s">
        <v>8</v>
      </c>
      <c r="AF648" s="1">
        <v>196901</v>
      </c>
      <c r="AG648" s="1">
        <v>18000</v>
      </c>
      <c r="AH648" s="1">
        <v>16.899999999999999</v>
      </c>
      <c r="AI648" s="1" t="s">
        <v>9</v>
      </c>
      <c r="AK648" s="1">
        <v>196901</v>
      </c>
      <c r="AL648" s="1">
        <v>18100</v>
      </c>
      <c r="AM648" s="1">
        <v>6.42</v>
      </c>
      <c r="AN648" s="1" t="s">
        <v>8</v>
      </c>
      <c r="AP648" s="1">
        <v>196812</v>
      </c>
      <c r="AQ648" s="1">
        <v>12300</v>
      </c>
      <c r="AR648" s="1">
        <v>11.44</v>
      </c>
      <c r="AS648" s="1" t="s">
        <v>8</v>
      </c>
      <c r="AU648" s="1">
        <v>196812</v>
      </c>
      <c r="AV648" s="1">
        <v>12500</v>
      </c>
      <c r="AW648" s="1">
        <v>12.52</v>
      </c>
      <c r="AX648" s="1" t="s">
        <v>8</v>
      </c>
    </row>
    <row r="649" spans="1:50">
      <c r="A649" s="1">
        <v>20100507</v>
      </c>
      <c r="B649" s="1">
        <v>579605780</v>
      </c>
      <c r="V649" s="1">
        <v>196812</v>
      </c>
      <c r="W649" s="1">
        <v>18200</v>
      </c>
      <c r="X649" s="1">
        <v>34.729999999999997</v>
      </c>
      <c r="Y649" s="1" t="s">
        <v>9</v>
      </c>
      <c r="AA649" s="1">
        <v>196812</v>
      </c>
      <c r="AB649" s="1">
        <v>18201</v>
      </c>
      <c r="AC649" s="1">
        <v>1.52</v>
      </c>
      <c r="AD649" s="1" t="s">
        <v>8</v>
      </c>
      <c r="AF649" s="1">
        <v>196812</v>
      </c>
      <c r="AG649" s="1">
        <v>18000</v>
      </c>
      <c r="AH649" s="1">
        <v>16.760000000000002</v>
      </c>
      <c r="AI649" s="1" t="s">
        <v>9</v>
      </c>
      <c r="AK649" s="1">
        <v>196812</v>
      </c>
      <c r="AL649" s="1">
        <v>18100</v>
      </c>
      <c r="AM649" s="1">
        <v>6.08</v>
      </c>
      <c r="AN649" s="1" t="s">
        <v>8</v>
      </c>
      <c r="AP649" s="1">
        <v>196811</v>
      </c>
      <c r="AQ649" s="1">
        <v>12300</v>
      </c>
      <c r="AR649" s="1">
        <v>16.98</v>
      </c>
      <c r="AS649" s="1" t="s">
        <v>8</v>
      </c>
      <c r="AU649" s="1">
        <v>196811</v>
      </c>
      <c r="AV649" s="1">
        <v>12500</v>
      </c>
      <c r="AW649" s="1">
        <v>13.3</v>
      </c>
      <c r="AX649" s="1" t="s">
        <v>8</v>
      </c>
    </row>
    <row r="650" spans="1:50">
      <c r="A650" s="1">
        <v>20100430</v>
      </c>
      <c r="B650" s="1">
        <v>667835168</v>
      </c>
      <c r="V650" s="1">
        <v>196811</v>
      </c>
      <c r="W650" s="1">
        <v>18200</v>
      </c>
      <c r="X650" s="1">
        <v>35</v>
      </c>
      <c r="Y650" s="1" t="s">
        <v>9</v>
      </c>
      <c r="AA650" s="1">
        <v>196811</v>
      </c>
      <c r="AB650" s="1">
        <v>18201</v>
      </c>
      <c r="AC650" s="1">
        <v>3.03</v>
      </c>
      <c r="AD650" s="1" t="s">
        <v>8</v>
      </c>
      <c r="AF650" s="1">
        <v>196811</v>
      </c>
      <c r="AG650" s="1">
        <v>18000</v>
      </c>
      <c r="AH650" s="1">
        <v>17.11</v>
      </c>
      <c r="AI650" s="1" t="s">
        <v>9</v>
      </c>
      <c r="AK650" s="1">
        <v>196811</v>
      </c>
      <c r="AL650" s="1">
        <v>18100</v>
      </c>
      <c r="AM650" s="1">
        <v>9.33</v>
      </c>
      <c r="AN650" s="1" t="s">
        <v>8</v>
      </c>
      <c r="AP650" s="1">
        <v>196810</v>
      </c>
      <c r="AQ650" s="1">
        <v>12300</v>
      </c>
      <c r="AR650" s="1">
        <v>20.69</v>
      </c>
      <c r="AS650" s="1" t="s">
        <v>8</v>
      </c>
      <c r="AU650" s="1">
        <v>196810</v>
      </c>
      <c r="AV650" s="1">
        <v>12500</v>
      </c>
      <c r="AW650" s="1">
        <v>15.27</v>
      </c>
      <c r="AX650" s="1" t="s">
        <v>8</v>
      </c>
    </row>
    <row r="651" spans="1:50">
      <c r="A651" s="1">
        <v>20100423</v>
      </c>
      <c r="B651" s="1">
        <v>606430133</v>
      </c>
      <c r="V651" s="1">
        <v>196810</v>
      </c>
      <c r="W651" s="1">
        <v>18200</v>
      </c>
      <c r="X651" s="1">
        <v>35.340000000000003</v>
      </c>
      <c r="Y651" s="1" t="s">
        <v>9</v>
      </c>
      <c r="AA651" s="1">
        <v>196810</v>
      </c>
      <c r="AB651" s="1">
        <v>18201</v>
      </c>
      <c r="AC651" s="1">
        <v>3.7</v>
      </c>
      <c r="AD651" s="1" t="s">
        <v>8</v>
      </c>
      <c r="AF651" s="1">
        <v>196810</v>
      </c>
      <c r="AG651" s="1">
        <v>18000</v>
      </c>
      <c r="AH651" s="1">
        <v>17.440000000000001</v>
      </c>
      <c r="AI651" s="1" t="s">
        <v>9</v>
      </c>
      <c r="AK651" s="1">
        <v>196810</v>
      </c>
      <c r="AL651" s="1">
        <v>18100</v>
      </c>
      <c r="AM651" s="1">
        <v>11.3</v>
      </c>
      <c r="AN651" s="1" t="s">
        <v>8</v>
      </c>
      <c r="AP651" s="1">
        <v>196809</v>
      </c>
      <c r="AQ651" s="1">
        <v>12300</v>
      </c>
      <c r="AR651" s="1">
        <v>23</v>
      </c>
      <c r="AS651" s="1" t="s">
        <v>8</v>
      </c>
      <c r="AU651" s="1">
        <v>196809</v>
      </c>
      <c r="AV651" s="1">
        <v>12500</v>
      </c>
      <c r="AW651" s="1">
        <v>16.23</v>
      </c>
      <c r="AX651" s="1" t="s">
        <v>8</v>
      </c>
    </row>
    <row r="652" spans="1:50">
      <c r="A652" s="1">
        <v>20100416</v>
      </c>
      <c r="B652" s="1">
        <v>578174879</v>
      </c>
      <c r="V652" s="1">
        <v>196809</v>
      </c>
      <c r="W652" s="1">
        <v>18200</v>
      </c>
      <c r="X652" s="1">
        <v>35.24</v>
      </c>
      <c r="Y652" s="1" t="s">
        <v>9</v>
      </c>
      <c r="AA652" s="1">
        <v>196809</v>
      </c>
      <c r="AB652" s="1">
        <v>18201</v>
      </c>
      <c r="AC652" s="1">
        <v>4.08</v>
      </c>
      <c r="AD652" s="1" t="s">
        <v>8</v>
      </c>
      <c r="AF652" s="1">
        <v>196809</v>
      </c>
      <c r="AG652" s="1">
        <v>18000</v>
      </c>
      <c r="AH652" s="1">
        <v>17.329999999999998</v>
      </c>
      <c r="AI652" s="1" t="s">
        <v>9</v>
      </c>
      <c r="AK652" s="1">
        <v>196809</v>
      </c>
      <c r="AL652" s="1">
        <v>18100</v>
      </c>
      <c r="AM652" s="1">
        <v>10.029999999999999</v>
      </c>
      <c r="AN652" s="1" t="s">
        <v>8</v>
      </c>
      <c r="AP652" s="1">
        <v>196808</v>
      </c>
      <c r="AQ652" s="1">
        <v>12300</v>
      </c>
      <c r="AR652" s="1">
        <v>25.63</v>
      </c>
      <c r="AS652" s="1" t="s">
        <v>8</v>
      </c>
      <c r="AU652" s="1">
        <v>196808</v>
      </c>
      <c r="AV652" s="1">
        <v>12500</v>
      </c>
      <c r="AW652" s="1">
        <v>17.899999999999999</v>
      </c>
      <c r="AX652" s="1" t="s">
        <v>8</v>
      </c>
    </row>
    <row r="653" spans="1:50">
      <c r="A653" s="1">
        <v>20100409</v>
      </c>
      <c r="B653" s="1">
        <v>517301656</v>
      </c>
      <c r="V653" s="1">
        <v>196808</v>
      </c>
      <c r="W653" s="1">
        <v>18200</v>
      </c>
      <c r="X653" s="1">
        <v>35.15</v>
      </c>
      <c r="Y653" s="1" t="s">
        <v>9</v>
      </c>
      <c r="AA653" s="1">
        <v>196808</v>
      </c>
      <c r="AB653" s="1">
        <v>18201</v>
      </c>
      <c r="AC653" s="1">
        <v>5.62</v>
      </c>
      <c r="AD653" s="1" t="s">
        <v>8</v>
      </c>
      <c r="AF653" s="1">
        <v>196808</v>
      </c>
      <c r="AG653" s="1">
        <v>18000</v>
      </c>
      <c r="AH653" s="1">
        <v>17.59</v>
      </c>
      <c r="AI653" s="1" t="s">
        <v>9</v>
      </c>
      <c r="AK653" s="1">
        <v>196808</v>
      </c>
      <c r="AL653" s="1">
        <v>18100</v>
      </c>
      <c r="AM653" s="1">
        <v>12.83</v>
      </c>
      <c r="AN653" s="1" t="s">
        <v>8</v>
      </c>
      <c r="AP653" s="1">
        <v>196807</v>
      </c>
      <c r="AQ653" s="1">
        <v>12300</v>
      </c>
      <c r="AR653" s="1">
        <v>27.32</v>
      </c>
      <c r="AS653" s="1" t="s">
        <v>8</v>
      </c>
      <c r="AU653" s="1">
        <v>196807</v>
      </c>
      <c r="AV653" s="1">
        <v>12500</v>
      </c>
      <c r="AW653" s="1">
        <v>19.88</v>
      </c>
      <c r="AX653" s="1" t="s">
        <v>8</v>
      </c>
    </row>
    <row r="654" spans="1:50">
      <c r="A654" s="1">
        <v>20100402</v>
      </c>
      <c r="B654" s="1">
        <v>600937638</v>
      </c>
      <c r="V654" s="1">
        <v>196807</v>
      </c>
      <c r="W654" s="1">
        <v>18200</v>
      </c>
      <c r="X654" s="1">
        <v>34.86</v>
      </c>
      <c r="Y654" s="1" t="s">
        <v>9</v>
      </c>
      <c r="AA654" s="1">
        <v>196807</v>
      </c>
      <c r="AB654" s="1">
        <v>18201</v>
      </c>
      <c r="AC654" s="1">
        <v>3.75</v>
      </c>
      <c r="AD654" s="1" t="s">
        <v>8</v>
      </c>
      <c r="AF654" s="1">
        <v>196807</v>
      </c>
      <c r="AG654" s="1">
        <v>18000</v>
      </c>
      <c r="AH654" s="1">
        <v>17.149999999999999</v>
      </c>
      <c r="AI654" s="1" t="s">
        <v>9</v>
      </c>
      <c r="AK654" s="1">
        <v>196807</v>
      </c>
      <c r="AL654" s="1">
        <v>18100</v>
      </c>
      <c r="AM654" s="1">
        <v>9.8000000000000007</v>
      </c>
      <c r="AN654" s="1" t="s">
        <v>8</v>
      </c>
      <c r="AP654" s="1">
        <v>196806</v>
      </c>
      <c r="AQ654" s="1">
        <v>12300</v>
      </c>
      <c r="AR654" s="1">
        <v>31.16</v>
      </c>
      <c r="AS654" s="1" t="s">
        <v>8</v>
      </c>
      <c r="AU654" s="1">
        <v>196806</v>
      </c>
      <c r="AV654" s="1">
        <v>12500</v>
      </c>
      <c r="AW654" s="1">
        <v>22.42</v>
      </c>
      <c r="AX654" s="1" t="s">
        <v>8</v>
      </c>
    </row>
    <row r="655" spans="1:50">
      <c r="A655" s="1">
        <v>20100326</v>
      </c>
      <c r="B655" s="1">
        <v>572409806</v>
      </c>
      <c r="V655" s="1">
        <v>196806</v>
      </c>
      <c r="W655" s="1">
        <v>18200</v>
      </c>
      <c r="X655" s="1">
        <v>34.5</v>
      </c>
      <c r="Y655" s="1" t="s">
        <v>9</v>
      </c>
      <c r="AA655" s="1">
        <v>196806</v>
      </c>
      <c r="AB655" s="1">
        <v>18201</v>
      </c>
      <c r="AC655" s="1">
        <v>3.67</v>
      </c>
      <c r="AD655" s="1" t="s">
        <v>8</v>
      </c>
      <c r="AF655" s="1">
        <v>196806</v>
      </c>
      <c r="AG655" s="1">
        <v>18000</v>
      </c>
      <c r="AH655" s="1">
        <v>16.87</v>
      </c>
      <c r="AI655" s="1" t="s">
        <v>9</v>
      </c>
      <c r="AK655" s="1">
        <v>196806</v>
      </c>
      <c r="AL655" s="1">
        <v>18100</v>
      </c>
      <c r="AM655" s="1">
        <v>9.4</v>
      </c>
      <c r="AN655" s="1" t="s">
        <v>8</v>
      </c>
      <c r="AP655" s="1">
        <v>196805</v>
      </c>
      <c r="AQ655" s="1">
        <v>12300</v>
      </c>
      <c r="AR655" s="1">
        <v>32.090000000000003</v>
      </c>
      <c r="AS655" s="1" t="s">
        <v>8</v>
      </c>
      <c r="AU655" s="1">
        <v>196805</v>
      </c>
      <c r="AV655" s="1">
        <v>12500</v>
      </c>
      <c r="AW655" s="1">
        <v>22.27</v>
      </c>
      <c r="AX655" s="1" t="s">
        <v>8</v>
      </c>
    </row>
    <row r="656" spans="1:50">
      <c r="A656" s="1">
        <v>20100319</v>
      </c>
      <c r="B656" s="1">
        <v>514965870</v>
      </c>
      <c r="V656" s="1">
        <v>196805</v>
      </c>
      <c r="W656" s="1">
        <v>18200</v>
      </c>
      <c r="X656" s="1">
        <v>34.53</v>
      </c>
      <c r="Y656" s="1" t="s">
        <v>9</v>
      </c>
      <c r="AA656" s="1">
        <v>196805</v>
      </c>
      <c r="AB656" s="1">
        <v>18201</v>
      </c>
      <c r="AC656" s="1">
        <v>3.32</v>
      </c>
      <c r="AD656" s="1" t="s">
        <v>8</v>
      </c>
      <c r="AF656" s="1">
        <v>196805</v>
      </c>
      <c r="AG656" s="1">
        <v>18000</v>
      </c>
      <c r="AH656" s="1">
        <v>16.57</v>
      </c>
      <c r="AI656" s="1" t="s">
        <v>9</v>
      </c>
      <c r="AK656" s="1">
        <v>196805</v>
      </c>
      <c r="AL656" s="1">
        <v>18100</v>
      </c>
      <c r="AM656" s="1">
        <v>8.3000000000000007</v>
      </c>
      <c r="AN656" s="1" t="s">
        <v>8</v>
      </c>
      <c r="AP656" s="1">
        <v>196804</v>
      </c>
      <c r="AQ656" s="1">
        <v>12300</v>
      </c>
      <c r="AR656" s="1">
        <v>26.34</v>
      </c>
      <c r="AS656" s="1" t="s">
        <v>8</v>
      </c>
      <c r="AU656" s="1">
        <v>196804</v>
      </c>
      <c r="AV656" s="1">
        <v>12500</v>
      </c>
      <c r="AW656" s="1">
        <v>19.350000000000001</v>
      </c>
      <c r="AX656" s="1" t="s">
        <v>8</v>
      </c>
    </row>
    <row r="657" spans="1:50">
      <c r="A657" s="1">
        <v>20100312</v>
      </c>
      <c r="B657" s="1">
        <v>452654929</v>
      </c>
      <c r="V657" s="1">
        <v>196804</v>
      </c>
      <c r="W657" s="1">
        <v>18200</v>
      </c>
      <c r="X657" s="1">
        <v>34.47</v>
      </c>
      <c r="Y657" s="1" t="s">
        <v>9</v>
      </c>
      <c r="AA657" s="1">
        <v>196804</v>
      </c>
      <c r="AB657" s="1">
        <v>18201</v>
      </c>
      <c r="AC657" s="1">
        <v>2.68</v>
      </c>
      <c r="AD657" s="1" t="s">
        <v>8</v>
      </c>
      <c r="AF657" s="1">
        <v>196804</v>
      </c>
      <c r="AG657" s="1">
        <v>18000</v>
      </c>
      <c r="AH657" s="1">
        <v>16.48</v>
      </c>
      <c r="AI657" s="1" t="s">
        <v>9</v>
      </c>
      <c r="AK657" s="1">
        <v>196804</v>
      </c>
      <c r="AL657" s="1">
        <v>18100</v>
      </c>
      <c r="AM657" s="1">
        <v>8.14</v>
      </c>
      <c r="AN657" s="1" t="s">
        <v>8</v>
      </c>
      <c r="AP657" s="1">
        <v>196803</v>
      </c>
      <c r="AQ657" s="1">
        <v>12300</v>
      </c>
      <c r="AR657" s="1">
        <v>27.78</v>
      </c>
      <c r="AS657" s="1" t="s">
        <v>8</v>
      </c>
      <c r="AU657" s="1">
        <v>196803</v>
      </c>
      <c r="AV657" s="1">
        <v>12500</v>
      </c>
      <c r="AW657" s="1">
        <v>20.170000000000002</v>
      </c>
      <c r="AX657" s="1" t="s">
        <v>8</v>
      </c>
    </row>
    <row r="658" spans="1:50">
      <c r="A658" s="1">
        <v>20100305</v>
      </c>
      <c r="B658" s="1">
        <v>475047155</v>
      </c>
      <c r="V658" s="1">
        <v>196803</v>
      </c>
      <c r="W658" s="1">
        <v>18200</v>
      </c>
      <c r="X658" s="1">
        <v>34.090000000000003</v>
      </c>
      <c r="Y658" s="1" t="s">
        <v>9</v>
      </c>
      <c r="AA658" s="1">
        <v>196803</v>
      </c>
      <c r="AB658" s="1">
        <v>18201</v>
      </c>
      <c r="AC658" s="1">
        <v>1.04</v>
      </c>
      <c r="AD658" s="1" t="s">
        <v>8</v>
      </c>
      <c r="AF658" s="1">
        <v>196803</v>
      </c>
      <c r="AG658" s="1">
        <v>18000</v>
      </c>
      <c r="AH658" s="1">
        <v>15.81</v>
      </c>
      <c r="AI658" s="1" t="s">
        <v>9</v>
      </c>
      <c r="AK658" s="1">
        <v>196803</v>
      </c>
      <c r="AL658" s="1">
        <v>18100</v>
      </c>
      <c r="AM658" s="1">
        <v>3.54</v>
      </c>
      <c r="AN658" s="1" t="s">
        <v>8</v>
      </c>
      <c r="AP658" s="1">
        <v>196802</v>
      </c>
      <c r="AQ658" s="1">
        <v>12300</v>
      </c>
      <c r="AR658" s="1">
        <v>26.92</v>
      </c>
      <c r="AS658" s="1" t="s">
        <v>8</v>
      </c>
      <c r="AU658" s="1">
        <v>196802</v>
      </c>
      <c r="AV658" s="1">
        <v>12500</v>
      </c>
      <c r="AW658" s="1">
        <v>20.92</v>
      </c>
      <c r="AX658" s="1" t="s">
        <v>8</v>
      </c>
    </row>
    <row r="659" spans="1:50">
      <c r="A659" s="1">
        <v>20100226</v>
      </c>
      <c r="B659" s="1">
        <v>456415012</v>
      </c>
      <c r="V659" s="1">
        <v>196802</v>
      </c>
      <c r="W659" s="1">
        <v>18200</v>
      </c>
      <c r="X659" s="1">
        <v>34.15</v>
      </c>
      <c r="Y659" s="1" t="s">
        <v>9</v>
      </c>
      <c r="AA659" s="1">
        <v>196802</v>
      </c>
      <c r="AB659" s="1">
        <v>18201</v>
      </c>
      <c r="AC659" s="1">
        <v>0.92</v>
      </c>
      <c r="AD659" s="1" t="s">
        <v>8</v>
      </c>
      <c r="AF659" s="1">
        <v>196802</v>
      </c>
      <c r="AG659" s="1">
        <v>18000</v>
      </c>
      <c r="AH659" s="1">
        <v>15.76</v>
      </c>
      <c r="AI659" s="1" t="s">
        <v>9</v>
      </c>
      <c r="AK659" s="1">
        <v>196802</v>
      </c>
      <c r="AL659" s="1">
        <v>18100</v>
      </c>
      <c r="AM659" s="1">
        <v>1.42</v>
      </c>
      <c r="AN659" s="1" t="s">
        <v>8</v>
      </c>
      <c r="AP659" s="1">
        <v>196801</v>
      </c>
      <c r="AQ659" s="1">
        <v>12300</v>
      </c>
      <c r="AR659" s="1">
        <v>37.1</v>
      </c>
      <c r="AS659" s="1" t="s">
        <v>8</v>
      </c>
      <c r="AU659" s="1">
        <v>196801</v>
      </c>
      <c r="AV659" s="1">
        <v>12500</v>
      </c>
      <c r="AW659" s="1">
        <v>24.95</v>
      </c>
      <c r="AX659" s="1" t="s">
        <v>8</v>
      </c>
    </row>
    <row r="660" spans="1:50">
      <c r="A660" s="1">
        <v>20100210</v>
      </c>
      <c r="B660" s="1">
        <v>293375031</v>
      </c>
      <c r="V660" s="1">
        <v>196801</v>
      </c>
      <c r="W660" s="1">
        <v>18200</v>
      </c>
      <c r="X660" s="1">
        <v>34.06</v>
      </c>
      <c r="Y660" s="1" t="s">
        <v>9</v>
      </c>
      <c r="AA660" s="1">
        <v>196801</v>
      </c>
      <c r="AB660" s="1">
        <v>18201</v>
      </c>
      <c r="AC660" s="1">
        <v>2.2799999999999998</v>
      </c>
      <c r="AD660" s="1" t="s">
        <v>8</v>
      </c>
      <c r="AF660" s="1">
        <v>196801</v>
      </c>
      <c r="AG660" s="1">
        <v>18000</v>
      </c>
      <c r="AH660" s="1">
        <v>15.88</v>
      </c>
      <c r="AI660" s="1" t="s">
        <v>9</v>
      </c>
      <c r="AK660" s="1">
        <v>196801</v>
      </c>
      <c r="AL660" s="1">
        <v>18100</v>
      </c>
      <c r="AM660" s="1">
        <v>4.13</v>
      </c>
      <c r="AN660" s="1" t="s">
        <v>8</v>
      </c>
      <c r="AP660" s="1">
        <v>196712</v>
      </c>
      <c r="AQ660" s="1">
        <v>12300</v>
      </c>
      <c r="AR660" s="1">
        <v>30.39</v>
      </c>
      <c r="AS660" s="1" t="s">
        <v>8</v>
      </c>
      <c r="AU660" s="1">
        <v>196712</v>
      </c>
      <c r="AV660" s="1">
        <v>12500</v>
      </c>
      <c r="AW660" s="1">
        <v>23.66</v>
      </c>
      <c r="AX660" s="1" t="s">
        <v>8</v>
      </c>
    </row>
    <row r="661" spans="1:50">
      <c r="A661" s="1">
        <v>20100206</v>
      </c>
      <c r="B661" s="1">
        <v>581539332</v>
      </c>
      <c r="V661" s="1">
        <v>196712</v>
      </c>
      <c r="W661" s="1">
        <v>18200</v>
      </c>
      <c r="X661" s="1">
        <v>34.21</v>
      </c>
      <c r="Y661" s="1" t="s">
        <v>9</v>
      </c>
      <c r="AA661" s="1">
        <v>196712</v>
      </c>
      <c r="AB661" s="1">
        <v>18201</v>
      </c>
      <c r="AC661" s="1">
        <v>2.76</v>
      </c>
      <c r="AD661" s="1" t="s">
        <v>8</v>
      </c>
      <c r="AF661" s="1">
        <v>196712</v>
      </c>
      <c r="AG661" s="1">
        <v>18000</v>
      </c>
      <c r="AH661" s="1">
        <v>15.8</v>
      </c>
      <c r="AI661" s="1" t="s">
        <v>9</v>
      </c>
      <c r="AK661" s="1">
        <v>196712</v>
      </c>
      <c r="AL661" s="1">
        <v>18100</v>
      </c>
      <c r="AM661" s="1">
        <v>4.3600000000000003</v>
      </c>
      <c r="AN661" s="1" t="s">
        <v>8</v>
      </c>
      <c r="AP661" s="1">
        <v>196711</v>
      </c>
      <c r="AQ661" s="1">
        <v>12300</v>
      </c>
      <c r="AR661" s="1">
        <v>24.71</v>
      </c>
      <c r="AS661" s="1" t="s">
        <v>8</v>
      </c>
      <c r="AU661" s="1">
        <v>196711</v>
      </c>
      <c r="AV661" s="1">
        <v>12500</v>
      </c>
      <c r="AW661" s="1">
        <v>22.82</v>
      </c>
      <c r="AX661" s="1" t="s">
        <v>8</v>
      </c>
    </row>
    <row r="662" spans="1:50">
      <c r="A662" s="1">
        <v>20100129</v>
      </c>
      <c r="B662" s="1">
        <v>629802880</v>
      </c>
      <c r="V662" s="1">
        <v>196711</v>
      </c>
      <c r="W662" s="1">
        <v>18200</v>
      </c>
      <c r="X662" s="1">
        <v>33.97</v>
      </c>
      <c r="Y662" s="1" t="s">
        <v>9</v>
      </c>
      <c r="AA662" s="1">
        <v>196711</v>
      </c>
      <c r="AB662" s="1">
        <v>18201</v>
      </c>
      <c r="AC662" s="1">
        <v>0.77</v>
      </c>
      <c r="AD662" s="1" t="s">
        <v>8</v>
      </c>
      <c r="AF662" s="1">
        <v>196711</v>
      </c>
      <c r="AG662" s="1">
        <v>18000</v>
      </c>
      <c r="AH662" s="1">
        <v>15.65</v>
      </c>
      <c r="AI662" s="1" t="s">
        <v>9</v>
      </c>
      <c r="AK662" s="1">
        <v>196711</v>
      </c>
      <c r="AL662" s="1">
        <v>18100</v>
      </c>
      <c r="AM662" s="1">
        <v>2.62</v>
      </c>
      <c r="AN662" s="1" t="s">
        <v>8</v>
      </c>
      <c r="AP662" s="1">
        <v>196710</v>
      </c>
      <c r="AQ662" s="1">
        <v>12300</v>
      </c>
      <c r="AR662" s="1">
        <v>21.56</v>
      </c>
      <c r="AS662" s="1" t="s">
        <v>8</v>
      </c>
      <c r="AU662" s="1">
        <v>196710</v>
      </c>
      <c r="AV662" s="1">
        <v>12500</v>
      </c>
      <c r="AW662" s="1">
        <v>21.77</v>
      </c>
      <c r="AX662" s="1" t="s">
        <v>8</v>
      </c>
    </row>
    <row r="663" spans="1:50">
      <c r="A663" s="1">
        <v>20100122</v>
      </c>
      <c r="B663" s="1">
        <v>722659719</v>
      </c>
      <c r="V663" s="1">
        <v>196710</v>
      </c>
      <c r="W663" s="1">
        <v>18200</v>
      </c>
      <c r="X663" s="1">
        <v>34.08</v>
      </c>
      <c r="Y663" s="1" t="s">
        <v>9</v>
      </c>
      <c r="AA663" s="1">
        <v>196710</v>
      </c>
      <c r="AB663" s="1">
        <v>18201</v>
      </c>
      <c r="AC663" s="1">
        <v>-0.2</v>
      </c>
      <c r="AD663" s="1" t="s">
        <v>8</v>
      </c>
      <c r="AF663" s="1">
        <v>196710</v>
      </c>
      <c r="AG663" s="1">
        <v>18000</v>
      </c>
      <c r="AH663" s="1">
        <v>15.67</v>
      </c>
      <c r="AI663" s="1" t="s">
        <v>9</v>
      </c>
      <c r="AK663" s="1">
        <v>196710</v>
      </c>
      <c r="AL663" s="1">
        <v>18100</v>
      </c>
      <c r="AM663" s="1">
        <v>1.36</v>
      </c>
      <c r="AN663" s="1" t="s">
        <v>8</v>
      </c>
      <c r="AP663" s="1">
        <v>196709</v>
      </c>
      <c r="AQ663" s="1">
        <v>12300</v>
      </c>
      <c r="AR663" s="1">
        <v>19.05</v>
      </c>
      <c r="AS663" s="1" t="s">
        <v>8</v>
      </c>
      <c r="AU663" s="1">
        <v>196709</v>
      </c>
      <c r="AV663" s="1">
        <v>12500</v>
      </c>
      <c r="AW663" s="1">
        <v>20.73</v>
      </c>
      <c r="AX663" s="1" t="s">
        <v>8</v>
      </c>
    </row>
    <row r="664" spans="1:50">
      <c r="A664" s="1">
        <v>20100115</v>
      </c>
      <c r="B664" s="1">
        <v>766334195</v>
      </c>
      <c r="V664" s="1">
        <v>196709</v>
      </c>
      <c r="W664" s="1">
        <v>18200</v>
      </c>
      <c r="X664" s="1">
        <v>33.86</v>
      </c>
      <c r="Y664" s="1" t="s">
        <v>9</v>
      </c>
      <c r="AA664" s="1">
        <v>196709</v>
      </c>
      <c r="AB664" s="1">
        <v>18201</v>
      </c>
      <c r="AC664" s="1">
        <v>-0.97</v>
      </c>
      <c r="AD664" s="1" t="s">
        <v>8</v>
      </c>
      <c r="AF664" s="1">
        <v>196709</v>
      </c>
      <c r="AG664" s="1">
        <v>18000</v>
      </c>
      <c r="AH664" s="1">
        <v>15.75</v>
      </c>
      <c r="AI664" s="1" t="s">
        <v>9</v>
      </c>
      <c r="AK664" s="1">
        <v>196709</v>
      </c>
      <c r="AL664" s="1">
        <v>18100</v>
      </c>
      <c r="AM664" s="1">
        <v>2.54</v>
      </c>
      <c r="AN664" s="1" t="s">
        <v>8</v>
      </c>
      <c r="AP664" s="1">
        <v>196708</v>
      </c>
      <c r="AQ664" s="1">
        <v>12300</v>
      </c>
      <c r="AR664" s="1">
        <v>19.16</v>
      </c>
      <c r="AS664" s="1" t="s">
        <v>8</v>
      </c>
      <c r="AU664" s="1">
        <v>196708</v>
      </c>
      <c r="AV664" s="1">
        <v>12500</v>
      </c>
      <c r="AW664" s="1">
        <v>21.81</v>
      </c>
      <c r="AX664" s="1" t="s">
        <v>8</v>
      </c>
    </row>
    <row r="665" spans="1:50">
      <c r="A665" s="1">
        <v>20100108</v>
      </c>
      <c r="B665" s="1">
        <v>922793573</v>
      </c>
      <c r="V665" s="1">
        <v>196708</v>
      </c>
      <c r="W665" s="1">
        <v>18200</v>
      </c>
      <c r="X665" s="1">
        <v>33.28</v>
      </c>
      <c r="Y665" s="1" t="s">
        <v>9</v>
      </c>
      <c r="AA665" s="1">
        <v>196708</v>
      </c>
      <c r="AB665" s="1">
        <v>18201</v>
      </c>
      <c r="AC665" s="1">
        <v>1.37</v>
      </c>
      <c r="AD665" s="1" t="s">
        <v>8</v>
      </c>
      <c r="AF665" s="1">
        <v>196708</v>
      </c>
      <c r="AG665" s="1">
        <v>18000</v>
      </c>
      <c r="AH665" s="1">
        <v>15.59</v>
      </c>
      <c r="AI665" s="1" t="s">
        <v>9</v>
      </c>
      <c r="AK665" s="1">
        <v>196708</v>
      </c>
      <c r="AL665" s="1">
        <v>18100</v>
      </c>
      <c r="AM665" s="1">
        <v>3.66</v>
      </c>
      <c r="AN665" s="1" t="s">
        <v>8</v>
      </c>
      <c r="AP665" s="1">
        <v>196707</v>
      </c>
      <c r="AQ665" s="1">
        <v>12300</v>
      </c>
      <c r="AR665" s="1">
        <v>17.579999999999998</v>
      </c>
      <c r="AS665" s="1" t="s">
        <v>8</v>
      </c>
      <c r="AU665" s="1">
        <v>196707</v>
      </c>
      <c r="AV665" s="1">
        <v>12500</v>
      </c>
      <c r="AW665" s="1">
        <v>20.71</v>
      </c>
      <c r="AX665" s="1" t="s">
        <v>8</v>
      </c>
    </row>
    <row r="666" spans="1:50">
      <c r="A666" s="1">
        <v>20091231</v>
      </c>
      <c r="B666" s="1">
        <v>596174747</v>
      </c>
      <c r="V666" s="1">
        <v>196707</v>
      </c>
      <c r="W666" s="1">
        <v>18200</v>
      </c>
      <c r="X666" s="1">
        <v>33.6</v>
      </c>
      <c r="Y666" s="1" t="s">
        <v>9</v>
      </c>
      <c r="AA666" s="1">
        <v>196707</v>
      </c>
      <c r="AB666" s="1">
        <v>18201</v>
      </c>
      <c r="AC666" s="1">
        <v>2.88</v>
      </c>
      <c r="AD666" s="1" t="s">
        <v>8</v>
      </c>
      <c r="AF666" s="1">
        <v>196707</v>
      </c>
      <c r="AG666" s="1">
        <v>18000</v>
      </c>
      <c r="AH666" s="1">
        <v>15.62</v>
      </c>
      <c r="AI666" s="1" t="s">
        <v>9</v>
      </c>
      <c r="AK666" s="1">
        <v>196707</v>
      </c>
      <c r="AL666" s="1">
        <v>18100</v>
      </c>
      <c r="AM666" s="1">
        <v>3.31</v>
      </c>
      <c r="AN666" s="1" t="s">
        <v>8</v>
      </c>
      <c r="AP666" s="1">
        <v>196706</v>
      </c>
      <c r="AQ666" s="1">
        <v>12300</v>
      </c>
      <c r="AR666" s="1">
        <v>19.16</v>
      </c>
      <c r="AS666" s="1" t="s">
        <v>8</v>
      </c>
      <c r="AU666" s="1">
        <v>196706</v>
      </c>
      <c r="AV666" s="1">
        <v>12500</v>
      </c>
      <c r="AW666" s="1">
        <v>20.99</v>
      </c>
      <c r="AX666" s="1" t="s">
        <v>8</v>
      </c>
    </row>
    <row r="667" spans="1:50">
      <c r="A667" s="1">
        <v>20091225</v>
      </c>
      <c r="B667" s="1">
        <v>598658816</v>
      </c>
      <c r="V667" s="1">
        <v>196706</v>
      </c>
      <c r="W667" s="1">
        <v>18200</v>
      </c>
      <c r="X667" s="1">
        <v>33.28</v>
      </c>
      <c r="Y667" s="1" t="s">
        <v>9</v>
      </c>
      <c r="AA667" s="1">
        <v>196706</v>
      </c>
      <c r="AB667" s="1">
        <v>18201</v>
      </c>
      <c r="AC667" s="1">
        <v>2.97</v>
      </c>
      <c r="AD667" s="1" t="s">
        <v>8</v>
      </c>
      <c r="AF667" s="1">
        <v>196706</v>
      </c>
      <c r="AG667" s="1">
        <v>18000</v>
      </c>
      <c r="AH667" s="1">
        <v>15.42</v>
      </c>
      <c r="AI667" s="1" t="s">
        <v>9</v>
      </c>
      <c r="AK667" s="1">
        <v>196706</v>
      </c>
      <c r="AL667" s="1">
        <v>18100</v>
      </c>
      <c r="AM667" s="1">
        <v>2.12</v>
      </c>
      <c r="AN667" s="1" t="s">
        <v>8</v>
      </c>
      <c r="AP667" s="1">
        <v>196705</v>
      </c>
      <c r="AQ667" s="1">
        <v>12300</v>
      </c>
      <c r="AR667" s="1">
        <v>16.88</v>
      </c>
      <c r="AS667" s="1" t="s">
        <v>8</v>
      </c>
      <c r="AU667" s="1">
        <v>196705</v>
      </c>
      <c r="AV667" s="1">
        <v>12500</v>
      </c>
      <c r="AW667" s="1">
        <v>21.38</v>
      </c>
      <c r="AX667" s="1" t="s">
        <v>8</v>
      </c>
    </row>
    <row r="668" spans="1:50">
      <c r="A668" s="1">
        <v>20091218</v>
      </c>
      <c r="B668" s="1">
        <v>603015596</v>
      </c>
      <c r="V668" s="1">
        <v>196705</v>
      </c>
      <c r="W668" s="1">
        <v>18200</v>
      </c>
      <c r="X668" s="1">
        <v>33.42</v>
      </c>
      <c r="Y668" s="1" t="s">
        <v>9</v>
      </c>
      <c r="AA668" s="1">
        <v>196705</v>
      </c>
      <c r="AB668" s="1">
        <v>18201</v>
      </c>
      <c r="AC668" s="1">
        <v>4.54</v>
      </c>
      <c r="AD668" s="1" t="s">
        <v>8</v>
      </c>
      <c r="AF668" s="1">
        <v>196705</v>
      </c>
      <c r="AG668" s="1">
        <v>18000</v>
      </c>
      <c r="AH668" s="1">
        <v>15.3</v>
      </c>
      <c r="AI668" s="1" t="s">
        <v>9</v>
      </c>
      <c r="AK668" s="1">
        <v>196705</v>
      </c>
      <c r="AL668" s="1">
        <v>18100</v>
      </c>
      <c r="AM668" s="1">
        <v>3.73</v>
      </c>
      <c r="AN668" s="1" t="s">
        <v>8</v>
      </c>
      <c r="AP668" s="1">
        <v>196704</v>
      </c>
      <c r="AQ668" s="1">
        <v>12300</v>
      </c>
      <c r="AR668" s="1">
        <v>22.37</v>
      </c>
      <c r="AS668" s="1" t="s">
        <v>8</v>
      </c>
      <c r="AU668" s="1">
        <v>196704</v>
      </c>
      <c r="AV668" s="1">
        <v>12500</v>
      </c>
      <c r="AW668" s="1">
        <v>24.94</v>
      </c>
      <c r="AX668" s="1" t="s">
        <v>8</v>
      </c>
    </row>
    <row r="669" spans="1:50">
      <c r="A669" s="1">
        <v>20091211</v>
      </c>
      <c r="B669" s="1">
        <v>717344084</v>
      </c>
      <c r="V669" s="1">
        <v>196704</v>
      </c>
      <c r="W669" s="1">
        <v>18200</v>
      </c>
      <c r="X669" s="1">
        <v>33.57</v>
      </c>
      <c r="Y669" s="1" t="s">
        <v>9</v>
      </c>
      <c r="AA669" s="1">
        <v>196704</v>
      </c>
      <c r="AB669" s="1">
        <v>18201</v>
      </c>
      <c r="AC669" s="1">
        <v>3.68</v>
      </c>
      <c r="AD669" s="1" t="s">
        <v>8</v>
      </c>
      <c r="AF669" s="1">
        <v>196704</v>
      </c>
      <c r="AG669" s="1">
        <v>18000</v>
      </c>
      <c r="AH669" s="1">
        <v>15.24</v>
      </c>
      <c r="AI669" s="1" t="s">
        <v>9</v>
      </c>
      <c r="AK669" s="1">
        <v>196704</v>
      </c>
      <c r="AL669" s="1">
        <v>18100</v>
      </c>
      <c r="AM669" s="1">
        <v>3.53</v>
      </c>
      <c r="AN669" s="1" t="s">
        <v>8</v>
      </c>
      <c r="AP669" s="1">
        <v>196703</v>
      </c>
      <c r="AQ669" s="1">
        <v>12300</v>
      </c>
      <c r="AR669" s="1">
        <v>16.88</v>
      </c>
      <c r="AS669" s="1" t="s">
        <v>8</v>
      </c>
      <c r="AU669" s="1">
        <v>196703</v>
      </c>
      <c r="AV669" s="1">
        <v>12500</v>
      </c>
      <c r="AW669" s="1">
        <v>22.08</v>
      </c>
      <c r="AX669" s="1" t="s">
        <v>8</v>
      </c>
    </row>
    <row r="670" spans="1:50">
      <c r="A670" s="1">
        <v>20091204</v>
      </c>
      <c r="B670" s="1">
        <v>584872020</v>
      </c>
      <c r="V670" s="1">
        <v>196703</v>
      </c>
      <c r="W670" s="1">
        <v>18200</v>
      </c>
      <c r="X670" s="1">
        <v>33.74</v>
      </c>
      <c r="Y670" s="1" t="s">
        <v>9</v>
      </c>
      <c r="AA670" s="1">
        <v>196703</v>
      </c>
      <c r="AB670" s="1">
        <v>18201</v>
      </c>
      <c r="AC670" s="1">
        <v>5.44</v>
      </c>
      <c r="AD670" s="1" t="s">
        <v>8</v>
      </c>
      <c r="AF670" s="1">
        <v>196703</v>
      </c>
      <c r="AG670" s="1">
        <v>18000</v>
      </c>
      <c r="AH670" s="1">
        <v>15.27</v>
      </c>
      <c r="AI670" s="1" t="s">
        <v>9</v>
      </c>
      <c r="AK670" s="1">
        <v>196703</v>
      </c>
      <c r="AL670" s="1">
        <v>18100</v>
      </c>
      <c r="AM670" s="1">
        <v>4.45</v>
      </c>
      <c r="AN670" s="1" t="s">
        <v>8</v>
      </c>
      <c r="AP670" s="1">
        <v>196702</v>
      </c>
      <c r="AQ670" s="1">
        <v>12300</v>
      </c>
      <c r="AR670" s="1">
        <v>20.53</v>
      </c>
      <c r="AS670" s="1" t="s">
        <v>8</v>
      </c>
      <c r="AU670" s="1">
        <v>196702</v>
      </c>
      <c r="AV670" s="1">
        <v>12500</v>
      </c>
      <c r="AW670" s="1">
        <v>23.51</v>
      </c>
      <c r="AX670" s="1" t="s">
        <v>8</v>
      </c>
    </row>
    <row r="671" spans="1:50">
      <c r="A671" s="1">
        <v>20091127</v>
      </c>
      <c r="B671" s="1">
        <v>610054929</v>
      </c>
      <c r="V671" s="1">
        <v>196702</v>
      </c>
      <c r="W671" s="1">
        <v>18200</v>
      </c>
      <c r="X671" s="1">
        <v>33.840000000000003</v>
      </c>
      <c r="Y671" s="1" t="s">
        <v>9</v>
      </c>
      <c r="AA671" s="1">
        <v>196702</v>
      </c>
      <c r="AB671" s="1">
        <v>18201</v>
      </c>
      <c r="AC671" s="1">
        <v>4.83</v>
      </c>
      <c r="AD671" s="1" t="s">
        <v>8</v>
      </c>
      <c r="AF671" s="1">
        <v>196702</v>
      </c>
      <c r="AG671" s="1">
        <v>18000</v>
      </c>
      <c r="AH671" s="1">
        <v>15.54</v>
      </c>
      <c r="AI671" s="1" t="s">
        <v>9</v>
      </c>
      <c r="AK671" s="1">
        <v>196702</v>
      </c>
      <c r="AL671" s="1">
        <v>18100</v>
      </c>
      <c r="AM671" s="1">
        <v>6.15</v>
      </c>
      <c r="AN671" s="1" t="s">
        <v>8</v>
      </c>
      <c r="AP671" s="1">
        <v>196701</v>
      </c>
      <c r="AQ671" s="1">
        <v>12300</v>
      </c>
      <c r="AR671" s="1">
        <v>18.47</v>
      </c>
      <c r="AS671" s="1" t="s">
        <v>8</v>
      </c>
      <c r="AU671" s="1">
        <v>196701</v>
      </c>
      <c r="AV671" s="1">
        <v>12500</v>
      </c>
      <c r="AW671" s="1">
        <v>22.86</v>
      </c>
      <c r="AX671" s="1" t="s">
        <v>8</v>
      </c>
    </row>
    <row r="672" spans="1:50">
      <c r="A672" s="1">
        <v>20091120</v>
      </c>
      <c r="B672" s="1">
        <v>681869717</v>
      </c>
      <c r="V672" s="1">
        <v>196701</v>
      </c>
      <c r="W672" s="1">
        <v>18200</v>
      </c>
      <c r="X672" s="1">
        <v>33.299999999999997</v>
      </c>
      <c r="Y672" s="1" t="s">
        <v>9</v>
      </c>
      <c r="AA672" s="1">
        <v>196701</v>
      </c>
      <c r="AB672" s="1">
        <v>18201</v>
      </c>
      <c r="AC672" s="1">
        <v>2.62</v>
      </c>
      <c r="AD672" s="1" t="s">
        <v>8</v>
      </c>
      <c r="AF672" s="1">
        <v>196701</v>
      </c>
      <c r="AG672" s="1">
        <v>18000</v>
      </c>
      <c r="AH672" s="1">
        <v>15.25</v>
      </c>
      <c r="AI672" s="1" t="s">
        <v>9</v>
      </c>
      <c r="AK672" s="1">
        <v>196701</v>
      </c>
      <c r="AL672" s="1">
        <v>18100</v>
      </c>
      <c r="AM672" s="1">
        <v>2.69</v>
      </c>
      <c r="AN672" s="1" t="s">
        <v>8</v>
      </c>
      <c r="AP672" s="1">
        <v>196612</v>
      </c>
      <c r="AQ672" s="1">
        <v>12300</v>
      </c>
      <c r="AR672" s="1">
        <v>11.73</v>
      </c>
      <c r="AS672" s="1" t="s">
        <v>8</v>
      </c>
      <c r="AU672" s="1">
        <v>196612</v>
      </c>
      <c r="AV672" s="1">
        <v>12500</v>
      </c>
      <c r="AW672" s="1">
        <v>20.78</v>
      </c>
      <c r="AX672" s="1" t="s">
        <v>8</v>
      </c>
    </row>
    <row r="673" spans="1:50">
      <c r="A673" s="1">
        <v>20091113</v>
      </c>
      <c r="B673" s="1">
        <v>482042265</v>
      </c>
      <c r="V673" s="1">
        <v>196612</v>
      </c>
      <c r="W673" s="1">
        <v>18200</v>
      </c>
      <c r="X673" s="1">
        <v>33.29</v>
      </c>
      <c r="Y673" s="1" t="s">
        <v>9</v>
      </c>
      <c r="AA673" s="1">
        <v>196612</v>
      </c>
      <c r="AB673" s="1">
        <v>18201</v>
      </c>
      <c r="AC673" s="1">
        <v>2.21</v>
      </c>
      <c r="AD673" s="1" t="s">
        <v>8</v>
      </c>
      <c r="AF673" s="1">
        <v>196612</v>
      </c>
      <c r="AG673" s="1">
        <v>18000</v>
      </c>
      <c r="AH673" s="1">
        <v>15.14</v>
      </c>
      <c r="AI673" s="1" t="s">
        <v>9</v>
      </c>
      <c r="AK673" s="1">
        <v>196612</v>
      </c>
      <c r="AL673" s="1">
        <v>18100</v>
      </c>
      <c r="AM673" s="1">
        <v>1.68</v>
      </c>
      <c r="AN673" s="1" t="s">
        <v>8</v>
      </c>
      <c r="AP673" s="1">
        <v>196611</v>
      </c>
      <c r="AQ673" s="1">
        <v>12300</v>
      </c>
      <c r="AR673" s="1">
        <v>18.059999999999999</v>
      </c>
      <c r="AS673" s="1" t="s">
        <v>8</v>
      </c>
      <c r="AU673" s="1">
        <v>196611</v>
      </c>
      <c r="AV673" s="1">
        <v>12500</v>
      </c>
      <c r="AW673" s="1">
        <v>22.47</v>
      </c>
      <c r="AX673" s="1" t="s">
        <v>8</v>
      </c>
    </row>
    <row r="674" spans="1:50">
      <c r="A674" s="1">
        <v>20091106</v>
      </c>
      <c r="B674" s="1">
        <v>448281748</v>
      </c>
      <c r="V674" s="1">
        <v>196611</v>
      </c>
      <c r="W674" s="1">
        <v>18200</v>
      </c>
      <c r="X674" s="1">
        <v>33.71</v>
      </c>
      <c r="Y674" s="1" t="s">
        <v>9</v>
      </c>
      <c r="AA674" s="1">
        <v>196611</v>
      </c>
      <c r="AB674" s="1">
        <v>18201</v>
      </c>
      <c r="AC674" s="1">
        <v>2.9</v>
      </c>
      <c r="AD674" s="1" t="s">
        <v>8</v>
      </c>
      <c r="AF674" s="1">
        <v>196611</v>
      </c>
      <c r="AG674" s="1">
        <v>18000</v>
      </c>
      <c r="AH674" s="1">
        <v>15.25</v>
      </c>
      <c r="AI674" s="1" t="s">
        <v>9</v>
      </c>
      <c r="AK674" s="1">
        <v>196611</v>
      </c>
      <c r="AL674" s="1">
        <v>18100</v>
      </c>
      <c r="AM674" s="1">
        <v>3.04</v>
      </c>
      <c r="AN674" s="1" t="s">
        <v>8</v>
      </c>
      <c r="AP674" s="1">
        <v>196610</v>
      </c>
      <c r="AQ674" s="1">
        <v>12300</v>
      </c>
      <c r="AR674" s="1">
        <v>16.78</v>
      </c>
      <c r="AS674" s="1" t="s">
        <v>8</v>
      </c>
      <c r="AU674" s="1">
        <v>196610</v>
      </c>
      <c r="AV674" s="1">
        <v>12500</v>
      </c>
      <c r="AW674" s="1">
        <v>21.82</v>
      </c>
      <c r="AX674" s="1" t="s">
        <v>8</v>
      </c>
    </row>
    <row r="675" spans="1:50">
      <c r="A675" s="1">
        <v>20091030</v>
      </c>
      <c r="B675" s="1">
        <v>563549713</v>
      </c>
      <c r="V675" s="1">
        <v>196610</v>
      </c>
      <c r="W675" s="1">
        <v>18200</v>
      </c>
      <c r="X675" s="1">
        <v>34.15</v>
      </c>
      <c r="Y675" s="1" t="s">
        <v>9</v>
      </c>
      <c r="AA675" s="1">
        <v>196610</v>
      </c>
      <c r="AB675" s="1">
        <v>18201</v>
      </c>
      <c r="AC675" s="1">
        <v>4.8499999999999996</v>
      </c>
      <c r="AD675" s="1" t="s">
        <v>8</v>
      </c>
      <c r="AF675" s="1">
        <v>196610</v>
      </c>
      <c r="AG675" s="1">
        <v>18000</v>
      </c>
      <c r="AH675" s="1">
        <v>15.46</v>
      </c>
      <c r="AI675" s="1" t="s">
        <v>9</v>
      </c>
      <c r="AK675" s="1">
        <v>196610</v>
      </c>
      <c r="AL675" s="1">
        <v>18100</v>
      </c>
      <c r="AM675" s="1">
        <v>4.67</v>
      </c>
      <c r="AN675" s="1" t="s">
        <v>8</v>
      </c>
      <c r="AP675" s="1">
        <v>196609</v>
      </c>
      <c r="AQ675" s="1">
        <v>12300</v>
      </c>
      <c r="AR675" s="1">
        <v>17.48</v>
      </c>
      <c r="AS675" s="1" t="s">
        <v>8</v>
      </c>
      <c r="AU675" s="1">
        <v>196609</v>
      </c>
      <c r="AV675" s="1">
        <v>12500</v>
      </c>
      <c r="AW675" s="1">
        <v>21.94</v>
      </c>
      <c r="AX675" s="1" t="s">
        <v>8</v>
      </c>
    </row>
    <row r="676" spans="1:50">
      <c r="A676" s="1">
        <v>20091023</v>
      </c>
      <c r="B676" s="1">
        <v>625583827</v>
      </c>
      <c r="V676" s="1">
        <v>196609</v>
      </c>
      <c r="W676" s="1">
        <v>18200</v>
      </c>
      <c r="X676" s="1">
        <v>34.19</v>
      </c>
      <c r="Y676" s="1" t="s">
        <v>9</v>
      </c>
      <c r="AA676" s="1">
        <v>196609</v>
      </c>
      <c r="AB676" s="1">
        <v>18201</v>
      </c>
      <c r="AC676" s="1">
        <v>6.44</v>
      </c>
      <c r="AD676" s="1" t="s">
        <v>8</v>
      </c>
      <c r="AF676" s="1">
        <v>196609</v>
      </c>
      <c r="AG676" s="1">
        <v>18000</v>
      </c>
      <c r="AH676" s="1">
        <v>15.36</v>
      </c>
      <c r="AI676" s="1" t="s">
        <v>9</v>
      </c>
      <c r="AK676" s="1">
        <v>196609</v>
      </c>
      <c r="AL676" s="1">
        <v>18100</v>
      </c>
      <c r="AM676" s="1">
        <v>3.16</v>
      </c>
      <c r="AN676" s="1" t="s">
        <v>8</v>
      </c>
      <c r="AP676" s="1">
        <v>196608</v>
      </c>
      <c r="AQ676" s="1">
        <v>12300</v>
      </c>
      <c r="AR676" s="1">
        <v>14.38</v>
      </c>
      <c r="AS676" s="1" t="s">
        <v>8</v>
      </c>
      <c r="AU676" s="1">
        <v>196608</v>
      </c>
      <c r="AV676" s="1">
        <v>12500</v>
      </c>
      <c r="AW676" s="1">
        <v>20.73</v>
      </c>
      <c r="AX676" s="1" t="s">
        <v>8</v>
      </c>
    </row>
    <row r="677" spans="1:50">
      <c r="A677" s="1">
        <v>20091016</v>
      </c>
      <c r="B677" s="1">
        <v>672203983</v>
      </c>
      <c r="V677" s="1">
        <v>196608</v>
      </c>
      <c r="W677" s="1">
        <v>18200</v>
      </c>
      <c r="X677" s="1">
        <v>32.83</v>
      </c>
      <c r="Y677" s="1" t="s">
        <v>9</v>
      </c>
      <c r="AA677" s="1">
        <v>196608</v>
      </c>
      <c r="AB677" s="1">
        <v>18201</v>
      </c>
      <c r="AC677" s="1">
        <v>1.96</v>
      </c>
      <c r="AD677" s="1" t="s">
        <v>8</v>
      </c>
      <c r="AF677" s="1">
        <v>196608</v>
      </c>
      <c r="AG677" s="1">
        <v>18000</v>
      </c>
      <c r="AH677" s="1">
        <v>15.04</v>
      </c>
      <c r="AI677" s="1" t="s">
        <v>9</v>
      </c>
      <c r="AK677" s="1">
        <v>196608</v>
      </c>
      <c r="AL677" s="1">
        <v>18100</v>
      </c>
      <c r="AM677" s="1">
        <v>1.55</v>
      </c>
      <c r="AN677" s="1" t="s">
        <v>8</v>
      </c>
      <c r="AP677" s="1">
        <v>196607</v>
      </c>
      <c r="AQ677" s="1">
        <v>12300</v>
      </c>
      <c r="AR677" s="1">
        <v>14.58</v>
      </c>
      <c r="AS677" s="1" t="s">
        <v>8</v>
      </c>
      <c r="AU677" s="1">
        <v>196607</v>
      </c>
      <c r="AV677" s="1">
        <v>12500</v>
      </c>
      <c r="AW677" s="1">
        <v>20.059999999999999</v>
      </c>
      <c r="AX677" s="1" t="s">
        <v>8</v>
      </c>
    </row>
    <row r="678" spans="1:50">
      <c r="A678" s="1">
        <v>20091009</v>
      </c>
      <c r="B678" s="1">
        <v>706822349</v>
      </c>
      <c r="V678" s="1">
        <v>196607</v>
      </c>
      <c r="W678" s="1">
        <v>18200</v>
      </c>
      <c r="X678" s="1">
        <v>32.659999999999997</v>
      </c>
      <c r="Y678" s="1" t="s">
        <v>9</v>
      </c>
      <c r="AA678" s="1">
        <v>196607</v>
      </c>
      <c r="AB678" s="1">
        <v>18201</v>
      </c>
      <c r="AC678" s="1">
        <v>1.49</v>
      </c>
      <c r="AD678" s="1" t="s">
        <v>8</v>
      </c>
      <c r="AF678" s="1">
        <v>196607</v>
      </c>
      <c r="AG678" s="1">
        <v>18000</v>
      </c>
      <c r="AH678" s="1">
        <v>15.12</v>
      </c>
      <c r="AI678" s="1" t="s">
        <v>9</v>
      </c>
      <c r="AK678" s="1">
        <v>196607</v>
      </c>
      <c r="AL678" s="1">
        <v>18100</v>
      </c>
      <c r="AM678" s="1">
        <v>2.65</v>
      </c>
      <c r="AN678" s="1" t="s">
        <v>8</v>
      </c>
      <c r="AP678" s="1">
        <v>196606</v>
      </c>
      <c r="AQ678" s="1">
        <v>12300</v>
      </c>
      <c r="AR678" s="1">
        <v>14.38</v>
      </c>
      <c r="AS678" s="1" t="s">
        <v>8</v>
      </c>
      <c r="AU678" s="1">
        <v>196606</v>
      </c>
      <c r="AV678" s="1">
        <v>12500</v>
      </c>
      <c r="AW678" s="1">
        <v>21.49</v>
      </c>
      <c r="AX678" s="1" t="s">
        <v>8</v>
      </c>
    </row>
    <row r="679" spans="1:50">
      <c r="A679" s="1">
        <v>20091002</v>
      </c>
      <c r="B679" s="1">
        <v>559638172</v>
      </c>
      <c r="V679" s="1">
        <v>196606</v>
      </c>
      <c r="W679" s="1">
        <v>18200</v>
      </c>
      <c r="X679" s="1">
        <v>32.32</v>
      </c>
      <c r="Y679" s="1" t="s">
        <v>9</v>
      </c>
      <c r="AA679" s="1">
        <v>196606</v>
      </c>
      <c r="AB679" s="1">
        <v>18201</v>
      </c>
      <c r="AC679" s="1">
        <v>1.25</v>
      </c>
      <c r="AD679" s="1" t="s">
        <v>8</v>
      </c>
      <c r="AF679" s="1">
        <v>196606</v>
      </c>
      <c r="AG679" s="1">
        <v>18000</v>
      </c>
      <c r="AH679" s="1">
        <v>15.1</v>
      </c>
      <c r="AI679" s="1" t="s">
        <v>9</v>
      </c>
      <c r="AK679" s="1">
        <v>196606</v>
      </c>
      <c r="AL679" s="1">
        <v>18100</v>
      </c>
      <c r="AM679" s="1">
        <v>2.65</v>
      </c>
      <c r="AN679" s="1" t="s">
        <v>8</v>
      </c>
      <c r="AP679" s="1">
        <v>196605</v>
      </c>
      <c r="AQ679" s="1">
        <v>12300</v>
      </c>
      <c r="AR679" s="1">
        <v>12.68</v>
      </c>
      <c r="AS679" s="1" t="s">
        <v>8</v>
      </c>
      <c r="AU679" s="1">
        <v>196605</v>
      </c>
      <c r="AV679" s="1">
        <v>12500</v>
      </c>
      <c r="AW679" s="1">
        <v>17.29</v>
      </c>
      <c r="AX679" s="1" t="s">
        <v>8</v>
      </c>
    </row>
    <row r="680" spans="1:50">
      <c r="A680" s="1">
        <v>20090925</v>
      </c>
      <c r="B680" s="1">
        <v>554017418</v>
      </c>
      <c r="V680" s="1">
        <v>196605</v>
      </c>
      <c r="W680" s="1">
        <v>18200</v>
      </c>
      <c r="X680" s="1">
        <v>31.97</v>
      </c>
      <c r="Y680" s="1" t="s">
        <v>9</v>
      </c>
      <c r="AA680" s="1">
        <v>196605</v>
      </c>
      <c r="AB680" s="1">
        <v>18201</v>
      </c>
      <c r="AC680" s="1">
        <v>0.47</v>
      </c>
      <c r="AD680" s="1" t="s">
        <v>8</v>
      </c>
      <c r="AF680" s="1">
        <v>196605</v>
      </c>
      <c r="AG680" s="1">
        <v>18000</v>
      </c>
      <c r="AH680" s="1">
        <v>14.75</v>
      </c>
      <c r="AI680" s="1" t="s">
        <v>9</v>
      </c>
      <c r="AK680" s="1">
        <v>196605</v>
      </c>
      <c r="AL680" s="1">
        <v>18100</v>
      </c>
      <c r="AM680" s="1">
        <v>0.75</v>
      </c>
      <c r="AN680" s="1" t="s">
        <v>8</v>
      </c>
      <c r="AP680" s="1">
        <v>196604</v>
      </c>
      <c r="AQ680" s="1">
        <v>12300</v>
      </c>
      <c r="AR680" s="1">
        <v>7.8</v>
      </c>
      <c r="AS680" s="1" t="s">
        <v>8</v>
      </c>
      <c r="AU680" s="1">
        <v>196604</v>
      </c>
      <c r="AV680" s="1">
        <v>12500</v>
      </c>
      <c r="AW680" s="1">
        <v>14.91</v>
      </c>
      <c r="AX680" s="1" t="s">
        <v>8</v>
      </c>
    </row>
    <row r="681" spans="1:50">
      <c r="A681" s="1">
        <v>20090918</v>
      </c>
      <c r="B681" s="1">
        <v>589899533</v>
      </c>
      <c r="V681" s="1">
        <v>196604</v>
      </c>
      <c r="W681" s="1">
        <v>18200</v>
      </c>
      <c r="X681" s="1">
        <v>32.380000000000003</v>
      </c>
      <c r="Y681" s="1" t="s">
        <v>9</v>
      </c>
      <c r="AA681" s="1">
        <v>196604</v>
      </c>
      <c r="AB681" s="1">
        <v>18201</v>
      </c>
      <c r="AC681" s="1">
        <v>0.06</v>
      </c>
      <c r="AD681" s="1" t="s">
        <v>8</v>
      </c>
      <c r="AF681" s="1">
        <v>196604</v>
      </c>
      <c r="AG681" s="1">
        <v>18000</v>
      </c>
      <c r="AH681" s="1">
        <v>14.72</v>
      </c>
      <c r="AI681" s="1" t="s">
        <v>9</v>
      </c>
      <c r="AK681" s="1">
        <v>196604</v>
      </c>
      <c r="AL681" s="1">
        <v>18100</v>
      </c>
      <c r="AM681" s="1">
        <v>1.1000000000000001</v>
      </c>
      <c r="AN681" s="1" t="s">
        <v>8</v>
      </c>
      <c r="AP681" s="1">
        <v>196603</v>
      </c>
      <c r="AQ681" s="1">
        <v>12300</v>
      </c>
      <c r="AR681" s="1">
        <v>9.2200000000000006</v>
      </c>
      <c r="AS681" s="1" t="s">
        <v>8</v>
      </c>
      <c r="AU681" s="1">
        <v>196603</v>
      </c>
      <c r="AV681" s="1">
        <v>12500</v>
      </c>
      <c r="AW681" s="1">
        <v>14.53</v>
      </c>
      <c r="AX681" s="1" t="s">
        <v>8</v>
      </c>
    </row>
    <row r="682" spans="1:50">
      <c r="A682" s="1">
        <v>20090911</v>
      </c>
      <c r="B682" s="1">
        <v>684722705</v>
      </c>
      <c r="V682" s="1">
        <v>196603</v>
      </c>
      <c r="W682" s="1">
        <v>18200</v>
      </c>
      <c r="X682" s="1">
        <v>32</v>
      </c>
      <c r="Y682" s="1" t="s">
        <v>9</v>
      </c>
      <c r="AA682" s="1">
        <v>196603</v>
      </c>
      <c r="AB682" s="1">
        <v>18201</v>
      </c>
      <c r="AC682" s="1">
        <v>-1.75</v>
      </c>
      <c r="AD682" s="1" t="s">
        <v>8</v>
      </c>
      <c r="AF682" s="1">
        <v>196603</v>
      </c>
      <c r="AG682" s="1">
        <v>18000</v>
      </c>
      <c r="AH682" s="1">
        <v>14.62</v>
      </c>
      <c r="AI682" s="1" t="s">
        <v>9</v>
      </c>
      <c r="AK682" s="1">
        <v>196603</v>
      </c>
      <c r="AL682" s="1">
        <v>18100</v>
      </c>
      <c r="AM682" s="1">
        <v>0.76</v>
      </c>
      <c r="AN682" s="1" t="s">
        <v>8</v>
      </c>
      <c r="AP682" s="1">
        <v>196602</v>
      </c>
      <c r="AQ682" s="1">
        <v>12300</v>
      </c>
      <c r="AR682" s="1">
        <v>4.8600000000000003</v>
      </c>
      <c r="AS682" s="1" t="s">
        <v>8</v>
      </c>
      <c r="AU682" s="1">
        <v>196602</v>
      </c>
      <c r="AV682" s="1">
        <v>12500</v>
      </c>
      <c r="AW682" s="1">
        <v>14.16</v>
      </c>
      <c r="AX682" s="1" t="s">
        <v>8</v>
      </c>
    </row>
    <row r="683" spans="1:50">
      <c r="A683" s="1">
        <v>20090904</v>
      </c>
      <c r="B683" s="1">
        <v>633454980</v>
      </c>
      <c r="V683" s="1">
        <v>196602</v>
      </c>
      <c r="W683" s="1">
        <v>18200</v>
      </c>
      <c r="X683" s="1">
        <v>32.28</v>
      </c>
      <c r="Y683" s="1" t="s">
        <v>9</v>
      </c>
      <c r="AA683" s="1">
        <v>196602</v>
      </c>
      <c r="AB683" s="1">
        <v>18201</v>
      </c>
      <c r="AC683" s="1">
        <v>-0.22</v>
      </c>
      <c r="AD683" s="1" t="s">
        <v>8</v>
      </c>
      <c r="AF683" s="1">
        <v>196602</v>
      </c>
      <c r="AG683" s="1">
        <v>18000</v>
      </c>
      <c r="AH683" s="1">
        <v>14.64</v>
      </c>
      <c r="AI683" s="1" t="s">
        <v>9</v>
      </c>
      <c r="AK683" s="1">
        <v>196602</v>
      </c>
      <c r="AL683" s="1">
        <v>18100</v>
      </c>
      <c r="AM683" s="1">
        <v>0.55000000000000004</v>
      </c>
      <c r="AN683" s="1" t="s">
        <v>8</v>
      </c>
      <c r="AP683" s="1">
        <v>196601</v>
      </c>
      <c r="AQ683" s="1">
        <v>12300</v>
      </c>
      <c r="AR683" s="1">
        <v>3.97</v>
      </c>
      <c r="AS683" s="1" t="s">
        <v>8</v>
      </c>
      <c r="AU683" s="1">
        <v>196601</v>
      </c>
      <c r="AV683" s="1">
        <v>12500</v>
      </c>
      <c r="AW683" s="1">
        <v>12.57</v>
      </c>
      <c r="AX683" s="1" t="s">
        <v>8</v>
      </c>
    </row>
    <row r="684" spans="1:50">
      <c r="A684" s="1">
        <v>20090828</v>
      </c>
      <c r="B684" s="1">
        <v>450142103</v>
      </c>
      <c r="V684" s="1">
        <v>196601</v>
      </c>
      <c r="W684" s="1">
        <v>18200</v>
      </c>
      <c r="X684" s="1">
        <v>32.450000000000003</v>
      </c>
      <c r="Y684" s="1" t="s">
        <v>9</v>
      </c>
      <c r="AA684" s="1">
        <v>196601</v>
      </c>
      <c r="AB684" s="1">
        <v>18201</v>
      </c>
      <c r="AC684" s="1">
        <v>-1.9</v>
      </c>
      <c r="AD684" s="1" t="s">
        <v>8</v>
      </c>
      <c r="AF684" s="1">
        <v>196601</v>
      </c>
      <c r="AG684" s="1">
        <v>18000</v>
      </c>
      <c r="AH684" s="1">
        <v>14.85</v>
      </c>
      <c r="AI684" s="1" t="s">
        <v>9</v>
      </c>
      <c r="AK684" s="1">
        <v>196601</v>
      </c>
      <c r="AL684" s="1">
        <v>18100</v>
      </c>
      <c r="AM684" s="1">
        <v>1.64</v>
      </c>
      <c r="AN684" s="1" t="s">
        <v>8</v>
      </c>
      <c r="AP684" s="1">
        <v>196512</v>
      </c>
      <c r="AQ684" s="1">
        <v>12300</v>
      </c>
      <c r="AR684" s="1">
        <v>15.71</v>
      </c>
      <c r="AS684" s="1" t="s">
        <v>8</v>
      </c>
      <c r="AU684" s="1">
        <v>196512</v>
      </c>
      <c r="AV684" s="1">
        <v>12500</v>
      </c>
      <c r="AW684" s="1">
        <v>15.96</v>
      </c>
      <c r="AX684" s="1" t="s">
        <v>8</v>
      </c>
    </row>
    <row r="685" spans="1:50">
      <c r="A685" s="1">
        <v>20090821</v>
      </c>
      <c r="B685" s="1">
        <v>467545984</v>
      </c>
      <c r="V685" s="1">
        <v>196512</v>
      </c>
      <c r="W685" s="1">
        <v>18200</v>
      </c>
      <c r="X685" s="1">
        <v>32.57</v>
      </c>
      <c r="Y685" s="1" t="s">
        <v>9</v>
      </c>
      <c r="AA685" s="1">
        <v>196512</v>
      </c>
      <c r="AB685" s="1">
        <v>18201</v>
      </c>
      <c r="AC685" s="1">
        <v>-1.6</v>
      </c>
      <c r="AD685" s="1" t="s">
        <v>8</v>
      </c>
      <c r="AF685" s="1">
        <v>196512</v>
      </c>
      <c r="AG685" s="1">
        <v>18000</v>
      </c>
      <c r="AH685" s="1">
        <v>14.89</v>
      </c>
      <c r="AI685" s="1" t="s">
        <v>9</v>
      </c>
      <c r="AK685" s="1">
        <v>196512</v>
      </c>
      <c r="AL685" s="1">
        <v>18100</v>
      </c>
      <c r="AM685" s="1">
        <v>0.61</v>
      </c>
      <c r="AN685" s="1" t="s">
        <v>8</v>
      </c>
      <c r="AP685" s="1">
        <v>196511</v>
      </c>
      <c r="AQ685" s="1">
        <v>12300</v>
      </c>
      <c r="AR685" s="1">
        <v>8.27</v>
      </c>
      <c r="AS685" s="1" t="s">
        <v>8</v>
      </c>
      <c r="AU685" s="1">
        <v>196511</v>
      </c>
      <c r="AV685" s="1">
        <v>12500</v>
      </c>
      <c r="AW685" s="1">
        <v>14.42</v>
      </c>
      <c r="AX685" s="1" t="s">
        <v>8</v>
      </c>
    </row>
    <row r="686" spans="1:50">
      <c r="A686" s="1">
        <v>20090814</v>
      </c>
      <c r="B686" s="1">
        <v>560410580</v>
      </c>
      <c r="V686" s="1">
        <v>196511</v>
      </c>
      <c r="W686" s="1">
        <v>18200</v>
      </c>
      <c r="X686" s="1">
        <v>32.76</v>
      </c>
      <c r="Y686" s="1" t="s">
        <v>9</v>
      </c>
      <c r="AA686" s="1">
        <v>196511</v>
      </c>
      <c r="AB686" s="1">
        <v>18201</v>
      </c>
      <c r="AC686" s="1">
        <v>-2.76</v>
      </c>
      <c r="AD686" s="1" t="s">
        <v>8</v>
      </c>
      <c r="AF686" s="1">
        <v>196511</v>
      </c>
      <c r="AG686" s="1">
        <v>18000</v>
      </c>
      <c r="AH686" s="1">
        <v>14.8</v>
      </c>
      <c r="AI686" s="1" t="s">
        <v>9</v>
      </c>
      <c r="AK686" s="1">
        <v>196511</v>
      </c>
      <c r="AL686" s="1">
        <v>18100</v>
      </c>
      <c r="AM686" s="1">
        <v>-1.33</v>
      </c>
      <c r="AN686" s="1" t="s">
        <v>8</v>
      </c>
      <c r="AP686" s="1">
        <v>196510</v>
      </c>
      <c r="AQ686" s="1">
        <v>12300</v>
      </c>
      <c r="AR686" s="1">
        <v>7.52</v>
      </c>
      <c r="AS686" s="1" t="s">
        <v>8</v>
      </c>
      <c r="AU686" s="1">
        <v>196510</v>
      </c>
      <c r="AV686" s="1">
        <v>12500</v>
      </c>
      <c r="AW686" s="1">
        <v>11.38</v>
      </c>
      <c r="AX686" s="1" t="s">
        <v>8</v>
      </c>
    </row>
    <row r="687" spans="1:50">
      <c r="A687" s="1">
        <v>20090806</v>
      </c>
      <c r="B687" s="1">
        <v>561738897</v>
      </c>
      <c r="V687" s="1">
        <v>196510</v>
      </c>
      <c r="W687" s="1">
        <v>18200</v>
      </c>
      <c r="X687" s="1">
        <v>32.57</v>
      </c>
      <c r="Y687" s="1" t="s">
        <v>9</v>
      </c>
      <c r="AA687" s="1">
        <v>196510</v>
      </c>
      <c r="AB687" s="1">
        <v>18201</v>
      </c>
      <c r="AC687" s="1">
        <v>-5.21</v>
      </c>
      <c r="AD687" s="1" t="s">
        <v>8</v>
      </c>
      <c r="AF687" s="1">
        <v>196510</v>
      </c>
      <c r="AG687" s="1">
        <v>18000</v>
      </c>
      <c r="AH687" s="1">
        <v>14.77</v>
      </c>
      <c r="AI687" s="1" t="s">
        <v>9</v>
      </c>
      <c r="AK687" s="1">
        <v>196510</v>
      </c>
      <c r="AL687" s="1">
        <v>18100</v>
      </c>
      <c r="AM687" s="1">
        <v>-1.66</v>
      </c>
      <c r="AN687" s="1" t="s">
        <v>8</v>
      </c>
      <c r="AP687" s="1">
        <v>196509</v>
      </c>
      <c r="AQ687" s="1">
        <v>12300</v>
      </c>
      <c r="AR687" s="1">
        <v>10.85</v>
      </c>
      <c r="AS687" s="1" t="s">
        <v>8</v>
      </c>
      <c r="AU687" s="1">
        <v>196509</v>
      </c>
      <c r="AV687" s="1">
        <v>12500</v>
      </c>
      <c r="AW687" s="1">
        <v>12.5</v>
      </c>
      <c r="AX687" s="1" t="s">
        <v>8</v>
      </c>
    </row>
    <row r="688" spans="1:50">
      <c r="A688" s="1">
        <v>20090731</v>
      </c>
      <c r="B688" s="1">
        <v>737192069</v>
      </c>
      <c r="V688" s="1">
        <v>196509</v>
      </c>
      <c r="W688" s="1">
        <v>18200</v>
      </c>
      <c r="X688" s="1">
        <v>32.119999999999997</v>
      </c>
      <c r="Y688" s="1" t="s">
        <v>9</v>
      </c>
      <c r="AA688" s="1">
        <v>196509</v>
      </c>
      <c r="AB688" s="1">
        <v>18201</v>
      </c>
      <c r="AC688" s="1">
        <v>-6.08</v>
      </c>
      <c r="AD688" s="1" t="s">
        <v>8</v>
      </c>
      <c r="AF688" s="1">
        <v>196509</v>
      </c>
      <c r="AG688" s="1">
        <v>18000</v>
      </c>
      <c r="AH688" s="1">
        <v>14.89</v>
      </c>
      <c r="AI688" s="1" t="s">
        <v>9</v>
      </c>
      <c r="AK688" s="1">
        <v>196509</v>
      </c>
      <c r="AL688" s="1">
        <v>18100</v>
      </c>
      <c r="AM688" s="1">
        <v>0.61</v>
      </c>
      <c r="AN688" s="1" t="s">
        <v>8</v>
      </c>
      <c r="AP688" s="1">
        <v>196508</v>
      </c>
      <c r="AQ688" s="1">
        <v>12300</v>
      </c>
      <c r="AR688" s="1">
        <v>14.96</v>
      </c>
      <c r="AS688" s="1" t="s">
        <v>8</v>
      </c>
      <c r="AU688" s="1">
        <v>196508</v>
      </c>
      <c r="AV688" s="1">
        <v>12500</v>
      </c>
      <c r="AW688" s="1">
        <v>10.53</v>
      </c>
      <c r="AX688" s="1" t="s">
        <v>8</v>
      </c>
    </row>
    <row r="689" spans="1:50">
      <c r="A689" s="1">
        <v>20090724</v>
      </c>
      <c r="B689" s="1">
        <v>722484636</v>
      </c>
      <c r="V689" s="1">
        <v>196508</v>
      </c>
      <c r="W689" s="1">
        <v>18200</v>
      </c>
      <c r="X689" s="1">
        <v>32.200000000000003</v>
      </c>
      <c r="Y689" s="1" t="s">
        <v>9</v>
      </c>
      <c r="AA689" s="1">
        <v>196508</v>
      </c>
      <c r="AB689" s="1">
        <v>18201</v>
      </c>
      <c r="AC689" s="1">
        <v>-3.74</v>
      </c>
      <c r="AD689" s="1" t="s">
        <v>8</v>
      </c>
      <c r="AF689" s="1">
        <v>196508</v>
      </c>
      <c r="AG689" s="1">
        <v>18000</v>
      </c>
      <c r="AH689" s="1">
        <v>14.81</v>
      </c>
      <c r="AI689" s="1" t="s">
        <v>9</v>
      </c>
      <c r="AK689" s="1">
        <v>196508</v>
      </c>
      <c r="AL689" s="1">
        <v>18100</v>
      </c>
      <c r="AM689" s="1">
        <v>1.51</v>
      </c>
      <c r="AN689" s="1" t="s">
        <v>8</v>
      </c>
      <c r="AP689" s="1">
        <v>196507</v>
      </c>
      <c r="AQ689" s="1">
        <v>12300</v>
      </c>
      <c r="AR689" s="1">
        <v>14.29</v>
      </c>
      <c r="AS689" s="1" t="s">
        <v>8</v>
      </c>
      <c r="AU689" s="1">
        <v>196507</v>
      </c>
      <c r="AV689" s="1">
        <v>12500</v>
      </c>
      <c r="AW689" s="1">
        <v>13.83</v>
      </c>
      <c r="AX689" s="1" t="s">
        <v>8</v>
      </c>
    </row>
    <row r="690" spans="1:50">
      <c r="A690" s="1">
        <v>20090717</v>
      </c>
      <c r="B690" s="1">
        <v>646454840</v>
      </c>
      <c r="V690" s="1">
        <v>196507</v>
      </c>
      <c r="W690" s="1">
        <v>18200</v>
      </c>
      <c r="X690" s="1">
        <v>32.18</v>
      </c>
      <c r="Y690" s="1" t="s">
        <v>9</v>
      </c>
      <c r="AA690" s="1">
        <v>196507</v>
      </c>
      <c r="AB690" s="1">
        <v>18201</v>
      </c>
      <c r="AC690" s="1">
        <v>-3.65</v>
      </c>
      <c r="AD690" s="1" t="s">
        <v>8</v>
      </c>
      <c r="AF690" s="1">
        <v>196507</v>
      </c>
      <c r="AG690" s="1">
        <v>18000</v>
      </c>
      <c r="AH690" s="1">
        <v>14.73</v>
      </c>
      <c r="AI690" s="1" t="s">
        <v>9</v>
      </c>
      <c r="AK690" s="1">
        <v>196507</v>
      </c>
      <c r="AL690" s="1">
        <v>18100</v>
      </c>
      <c r="AM690" s="1">
        <v>2.08</v>
      </c>
      <c r="AN690" s="1" t="s">
        <v>8</v>
      </c>
      <c r="AP690" s="1">
        <v>196506</v>
      </c>
      <c r="AQ690" s="1">
        <v>12300</v>
      </c>
      <c r="AR690" s="1">
        <v>15.87</v>
      </c>
      <c r="AS690" s="1" t="s">
        <v>8</v>
      </c>
      <c r="AU690" s="1">
        <v>196506</v>
      </c>
      <c r="AV690" s="1">
        <v>12500</v>
      </c>
      <c r="AW690" s="1">
        <v>14.05</v>
      </c>
      <c r="AX690" s="1" t="s">
        <v>8</v>
      </c>
    </row>
    <row r="691" spans="1:50">
      <c r="A691" s="1">
        <v>20090710</v>
      </c>
      <c r="B691" s="1">
        <v>603486328</v>
      </c>
      <c r="V691" s="1">
        <v>196506</v>
      </c>
      <c r="W691" s="1">
        <v>18200</v>
      </c>
      <c r="X691" s="1">
        <v>31.92</v>
      </c>
      <c r="Y691" s="1" t="s">
        <v>9</v>
      </c>
      <c r="AA691" s="1">
        <v>196506</v>
      </c>
      <c r="AB691" s="1">
        <v>18201</v>
      </c>
      <c r="AC691" s="1">
        <v>-4.74</v>
      </c>
      <c r="AD691" s="1" t="s">
        <v>8</v>
      </c>
      <c r="AF691" s="1">
        <v>196506</v>
      </c>
      <c r="AG691" s="1">
        <v>18000</v>
      </c>
      <c r="AH691" s="1">
        <v>14.71</v>
      </c>
      <c r="AI691" s="1" t="s">
        <v>9</v>
      </c>
      <c r="AK691" s="1">
        <v>196506</v>
      </c>
      <c r="AL691" s="1">
        <v>18100</v>
      </c>
      <c r="AM691" s="1">
        <v>1.17</v>
      </c>
      <c r="AN691" s="1" t="s">
        <v>8</v>
      </c>
      <c r="AP691" s="1">
        <v>196505</v>
      </c>
      <c r="AQ691" s="1">
        <v>12300</v>
      </c>
      <c r="AR691" s="1">
        <v>18.329999999999998</v>
      </c>
      <c r="AS691" s="1" t="s">
        <v>8</v>
      </c>
      <c r="AU691" s="1">
        <v>196505</v>
      </c>
      <c r="AV691" s="1">
        <v>12500</v>
      </c>
      <c r="AW691" s="1">
        <v>15.67</v>
      </c>
      <c r="AX691" s="1" t="s">
        <v>8</v>
      </c>
    </row>
    <row r="692" spans="1:50">
      <c r="A692" s="1">
        <v>20090703</v>
      </c>
      <c r="B692" s="1">
        <v>540080113</v>
      </c>
      <c r="V692" s="1">
        <v>196505</v>
      </c>
      <c r="W692" s="1">
        <v>18200</v>
      </c>
      <c r="X692" s="1">
        <v>31.82</v>
      </c>
      <c r="Y692" s="1" t="s">
        <v>9</v>
      </c>
      <c r="AA692" s="1">
        <v>196505</v>
      </c>
      <c r="AB692" s="1">
        <v>18201</v>
      </c>
      <c r="AC692" s="1">
        <v>-6.05</v>
      </c>
      <c r="AD692" s="1" t="s">
        <v>8</v>
      </c>
      <c r="AF692" s="1">
        <v>196505</v>
      </c>
      <c r="AG692" s="1">
        <v>18000</v>
      </c>
      <c r="AH692" s="1">
        <v>14.64</v>
      </c>
      <c r="AI692" s="1" t="s">
        <v>9</v>
      </c>
      <c r="AK692" s="1">
        <v>196505</v>
      </c>
      <c r="AL692" s="1">
        <v>18100</v>
      </c>
      <c r="AM692" s="1">
        <v>-0.14000000000000001</v>
      </c>
      <c r="AN692" s="1" t="s">
        <v>8</v>
      </c>
      <c r="AP692" s="1">
        <v>196504</v>
      </c>
      <c r="AQ692" s="1">
        <v>12300</v>
      </c>
      <c r="AR692" s="1">
        <v>22.61</v>
      </c>
      <c r="AS692" s="1" t="s">
        <v>8</v>
      </c>
      <c r="AU692" s="1">
        <v>196504</v>
      </c>
      <c r="AV692" s="1">
        <v>12500</v>
      </c>
      <c r="AW692" s="1">
        <v>17.12</v>
      </c>
      <c r="AX692" s="1" t="s">
        <v>8</v>
      </c>
    </row>
    <row r="693" spans="1:50">
      <c r="A693" s="1">
        <v>20090626</v>
      </c>
      <c r="B693" s="1">
        <v>552053789</v>
      </c>
      <c r="V693" s="1">
        <v>196504</v>
      </c>
      <c r="W693" s="1">
        <v>18200</v>
      </c>
      <c r="X693" s="1">
        <v>32.36</v>
      </c>
      <c r="Y693" s="1" t="s">
        <v>9</v>
      </c>
      <c r="AA693" s="1">
        <v>196504</v>
      </c>
      <c r="AB693" s="1">
        <v>18201</v>
      </c>
      <c r="AC693" s="1">
        <v>-4.51</v>
      </c>
      <c r="AD693" s="1" t="s">
        <v>8</v>
      </c>
      <c r="AF693" s="1">
        <v>196504</v>
      </c>
      <c r="AG693" s="1">
        <v>18000</v>
      </c>
      <c r="AH693" s="1">
        <v>14.56</v>
      </c>
      <c r="AI693" s="1" t="s">
        <v>9</v>
      </c>
      <c r="AK693" s="1">
        <v>196504</v>
      </c>
      <c r="AL693" s="1">
        <v>18100</v>
      </c>
      <c r="AM693" s="1">
        <v>-0.34</v>
      </c>
      <c r="AN693" s="1" t="s">
        <v>8</v>
      </c>
      <c r="AP693" s="1">
        <v>196503</v>
      </c>
      <c r="AQ693" s="1">
        <v>12300</v>
      </c>
      <c r="AR693" s="1">
        <v>30.56</v>
      </c>
      <c r="AS693" s="1" t="s">
        <v>8</v>
      </c>
      <c r="AU693" s="1">
        <v>196503</v>
      </c>
      <c r="AV693" s="1">
        <v>12500</v>
      </c>
      <c r="AW693" s="1">
        <v>22.86</v>
      </c>
      <c r="AX693" s="1" t="s">
        <v>8</v>
      </c>
    </row>
    <row r="694" spans="1:50">
      <c r="A694" s="1">
        <v>20090619</v>
      </c>
      <c r="B694" s="1">
        <v>504634403</v>
      </c>
      <c r="V694" s="1">
        <v>196503</v>
      </c>
      <c r="W694" s="1">
        <v>18200</v>
      </c>
      <c r="X694" s="1">
        <v>32.57</v>
      </c>
      <c r="Y694" s="1" t="s">
        <v>9</v>
      </c>
      <c r="AA694" s="1">
        <v>196503</v>
      </c>
      <c r="AB694" s="1">
        <v>18201</v>
      </c>
      <c r="AC694" s="1">
        <v>-6.38</v>
      </c>
      <c r="AD694" s="1" t="s">
        <v>8</v>
      </c>
      <c r="AF694" s="1">
        <v>196503</v>
      </c>
      <c r="AG694" s="1">
        <v>18000</v>
      </c>
      <c r="AH694" s="1">
        <v>14.51</v>
      </c>
      <c r="AI694" s="1" t="s">
        <v>9</v>
      </c>
      <c r="AK694" s="1">
        <v>196503</v>
      </c>
      <c r="AL694" s="1">
        <v>18100</v>
      </c>
      <c r="AM694" s="1">
        <v>-1.29</v>
      </c>
      <c r="AN694" s="1" t="s">
        <v>8</v>
      </c>
      <c r="AP694" s="1">
        <v>196502</v>
      </c>
      <c r="AQ694" s="1">
        <v>12300</v>
      </c>
      <c r="AR694" s="1">
        <v>28.57</v>
      </c>
      <c r="AS694" s="1" t="s">
        <v>8</v>
      </c>
      <c r="AU694" s="1">
        <v>196502</v>
      </c>
      <c r="AV694" s="1">
        <v>12500</v>
      </c>
      <c r="AW694" s="1">
        <v>21.51</v>
      </c>
      <c r="AX694" s="1" t="s">
        <v>8</v>
      </c>
    </row>
    <row r="695" spans="1:50">
      <c r="A695" s="1">
        <v>20090612</v>
      </c>
      <c r="B695" s="1">
        <v>675136517</v>
      </c>
      <c r="V695" s="1">
        <v>196502</v>
      </c>
      <c r="W695" s="1">
        <v>18200</v>
      </c>
      <c r="X695" s="1">
        <v>32.35</v>
      </c>
      <c r="Y695" s="1" t="s">
        <v>9</v>
      </c>
      <c r="AA695" s="1">
        <v>196502</v>
      </c>
      <c r="AB695" s="1">
        <v>18201</v>
      </c>
      <c r="AC695" s="1">
        <v>-7.09</v>
      </c>
      <c r="AD695" s="1" t="s">
        <v>8</v>
      </c>
      <c r="AF695" s="1">
        <v>196502</v>
      </c>
      <c r="AG695" s="1">
        <v>18000</v>
      </c>
      <c r="AH695" s="1">
        <v>14.56</v>
      </c>
      <c r="AI695" s="1" t="s">
        <v>9</v>
      </c>
      <c r="AK695" s="1">
        <v>196502</v>
      </c>
      <c r="AL695" s="1">
        <v>18100</v>
      </c>
      <c r="AM695" s="1">
        <v>-1.29</v>
      </c>
      <c r="AN695" s="1" t="s">
        <v>8</v>
      </c>
      <c r="AP695" s="1">
        <v>196501</v>
      </c>
      <c r="AQ695" s="1">
        <v>12300</v>
      </c>
      <c r="AR695" s="1">
        <v>27.97</v>
      </c>
      <c r="AS695" s="1" t="s">
        <v>8</v>
      </c>
      <c r="AU695" s="1">
        <v>196501</v>
      </c>
      <c r="AV695" s="1">
        <v>12500</v>
      </c>
      <c r="AW695" s="1">
        <v>22.14</v>
      </c>
      <c r="AX695" s="1" t="s">
        <v>8</v>
      </c>
    </row>
    <row r="696" spans="1:50">
      <c r="A696" s="1">
        <v>20090606</v>
      </c>
      <c r="B696" s="1">
        <v>973754526</v>
      </c>
      <c r="V696" s="1">
        <v>196501</v>
      </c>
      <c r="W696" s="1">
        <v>18200</v>
      </c>
      <c r="X696" s="1">
        <v>33.08</v>
      </c>
      <c r="Y696" s="1" t="s">
        <v>9</v>
      </c>
      <c r="AA696" s="1">
        <v>196501</v>
      </c>
      <c r="AB696" s="1">
        <v>18201</v>
      </c>
      <c r="AC696" s="1">
        <v>-3.73</v>
      </c>
      <c r="AD696" s="1" t="s">
        <v>8</v>
      </c>
      <c r="AF696" s="1">
        <v>196501</v>
      </c>
      <c r="AG696" s="1">
        <v>18000</v>
      </c>
      <c r="AH696" s="1">
        <v>14.61</v>
      </c>
      <c r="AI696" s="1" t="s">
        <v>9</v>
      </c>
      <c r="AK696" s="1">
        <v>196501</v>
      </c>
      <c r="AL696" s="1">
        <v>18100</v>
      </c>
      <c r="AM696" s="1">
        <v>-0.81</v>
      </c>
      <c r="AN696" s="1" t="s">
        <v>8</v>
      </c>
      <c r="AP696" s="1">
        <v>196412</v>
      </c>
      <c r="AQ696" s="1">
        <v>12300</v>
      </c>
      <c r="AR696" s="1">
        <v>34.619999999999997</v>
      </c>
      <c r="AS696" s="1" t="s">
        <v>8</v>
      </c>
      <c r="AU696" s="1">
        <v>196412</v>
      </c>
      <c r="AV696" s="1">
        <v>12500</v>
      </c>
      <c r="AW696" s="1">
        <v>27.2</v>
      </c>
      <c r="AX696" s="1" t="s">
        <v>8</v>
      </c>
    </row>
    <row r="697" spans="1:50">
      <c r="A697" s="1">
        <v>20090527</v>
      </c>
      <c r="B697" s="1">
        <v>618119249</v>
      </c>
      <c r="V697" s="1">
        <v>196412</v>
      </c>
      <c r="W697" s="1">
        <v>18200</v>
      </c>
      <c r="X697" s="1">
        <v>33.1</v>
      </c>
      <c r="Y697" s="1" t="s">
        <v>9</v>
      </c>
      <c r="AA697" s="1">
        <v>196412</v>
      </c>
      <c r="AB697" s="1">
        <v>18201</v>
      </c>
      <c r="AC697" s="1">
        <v>-2.5299999999999998</v>
      </c>
      <c r="AD697" s="1" t="s">
        <v>8</v>
      </c>
      <c r="AF697" s="1">
        <v>196412</v>
      </c>
      <c r="AG697" s="1">
        <v>18000</v>
      </c>
      <c r="AH697" s="1">
        <v>14.8</v>
      </c>
      <c r="AI697" s="1" t="s">
        <v>9</v>
      </c>
      <c r="AK697" s="1">
        <v>196412</v>
      </c>
      <c r="AL697" s="1">
        <v>18100</v>
      </c>
      <c r="AM697" s="1">
        <v>0.61</v>
      </c>
      <c r="AN697" s="1" t="s">
        <v>8</v>
      </c>
      <c r="AP697" s="1">
        <v>196411</v>
      </c>
      <c r="AQ697" s="1">
        <v>12300</v>
      </c>
      <c r="AR697" s="1">
        <v>33</v>
      </c>
      <c r="AS697" s="1" t="s">
        <v>8</v>
      </c>
      <c r="AU697" s="1">
        <v>196411</v>
      </c>
      <c r="AV697" s="1">
        <v>12500</v>
      </c>
      <c r="AW697" s="1">
        <v>24.61</v>
      </c>
      <c r="AX697" s="1" t="s">
        <v>8</v>
      </c>
    </row>
    <row r="698" spans="1:50">
      <c r="A698" s="1">
        <v>20090522</v>
      </c>
      <c r="B698" s="1">
        <v>952504580</v>
      </c>
      <c r="V698" s="1">
        <v>196411</v>
      </c>
      <c r="W698" s="1">
        <v>18200</v>
      </c>
      <c r="X698" s="1">
        <v>33.69</v>
      </c>
      <c r="Y698" s="1" t="s">
        <v>9</v>
      </c>
      <c r="AA698" s="1">
        <v>196411</v>
      </c>
      <c r="AB698" s="1">
        <v>18201</v>
      </c>
      <c r="AC698" s="1">
        <v>-0.91</v>
      </c>
      <c r="AD698" s="1" t="s">
        <v>8</v>
      </c>
      <c r="AF698" s="1">
        <v>196411</v>
      </c>
      <c r="AG698" s="1">
        <v>18000</v>
      </c>
      <c r="AH698" s="1">
        <v>15</v>
      </c>
      <c r="AI698" s="1" t="s">
        <v>9</v>
      </c>
      <c r="AK698" s="1">
        <v>196411</v>
      </c>
      <c r="AL698" s="1">
        <v>18100</v>
      </c>
      <c r="AM698" s="1">
        <v>1.69</v>
      </c>
      <c r="AN698" s="1" t="s">
        <v>8</v>
      </c>
      <c r="AP698" s="1">
        <v>196410</v>
      </c>
      <c r="AQ698" s="1">
        <v>12300</v>
      </c>
      <c r="AR698" s="1">
        <v>40</v>
      </c>
      <c r="AS698" s="1" t="s">
        <v>8</v>
      </c>
      <c r="AU698" s="1">
        <v>196410</v>
      </c>
      <c r="AV698" s="1">
        <v>12500</v>
      </c>
      <c r="AW698" s="1">
        <v>32.11</v>
      </c>
      <c r="AX698" s="1" t="s">
        <v>8</v>
      </c>
    </row>
    <row r="699" spans="1:50">
      <c r="A699" s="1">
        <v>20090515</v>
      </c>
      <c r="B699" s="1">
        <v>861780833</v>
      </c>
      <c r="V699" s="1">
        <v>196410</v>
      </c>
      <c r="W699" s="1">
        <v>18200</v>
      </c>
      <c r="X699" s="1">
        <v>34.36</v>
      </c>
      <c r="Y699" s="1" t="s">
        <v>9</v>
      </c>
      <c r="AA699" s="1">
        <v>196410</v>
      </c>
      <c r="AB699" s="1">
        <v>18201</v>
      </c>
      <c r="AC699" s="1">
        <v>1.18</v>
      </c>
      <c r="AD699" s="1" t="s">
        <v>8</v>
      </c>
      <c r="AF699" s="1">
        <v>196410</v>
      </c>
      <c r="AG699" s="1">
        <v>18000</v>
      </c>
      <c r="AH699" s="1">
        <v>15.02</v>
      </c>
      <c r="AI699" s="1" t="s">
        <v>9</v>
      </c>
      <c r="AK699" s="1">
        <v>196410</v>
      </c>
      <c r="AL699" s="1">
        <v>18100</v>
      </c>
      <c r="AM699" s="1">
        <v>0.6</v>
      </c>
      <c r="AN699" s="1" t="s">
        <v>8</v>
      </c>
      <c r="AP699" s="1">
        <v>196409</v>
      </c>
      <c r="AQ699" s="1">
        <v>12300</v>
      </c>
      <c r="AR699" s="1">
        <v>38.71</v>
      </c>
      <c r="AS699" s="1" t="s">
        <v>8</v>
      </c>
      <c r="AU699" s="1">
        <v>196409</v>
      </c>
      <c r="AV699" s="1">
        <v>12500</v>
      </c>
      <c r="AW699" s="1">
        <v>31.15</v>
      </c>
      <c r="AX699" s="1" t="s">
        <v>8</v>
      </c>
    </row>
    <row r="700" spans="1:50">
      <c r="A700" s="1">
        <v>20090508</v>
      </c>
      <c r="B700" s="1">
        <v>1074622312</v>
      </c>
      <c r="V700" s="1">
        <v>196409</v>
      </c>
      <c r="W700" s="1">
        <v>18200</v>
      </c>
      <c r="X700" s="1">
        <v>34.200000000000003</v>
      </c>
      <c r="Y700" s="1" t="s">
        <v>9</v>
      </c>
      <c r="AA700" s="1">
        <v>196409</v>
      </c>
      <c r="AB700" s="1">
        <v>18201</v>
      </c>
      <c r="AC700" s="1">
        <v>0.91</v>
      </c>
      <c r="AD700" s="1" t="s">
        <v>8</v>
      </c>
      <c r="AF700" s="1">
        <v>196409</v>
      </c>
      <c r="AG700" s="1">
        <v>18000</v>
      </c>
      <c r="AH700" s="1">
        <v>14.8</v>
      </c>
      <c r="AI700" s="1" t="s">
        <v>9</v>
      </c>
      <c r="AK700" s="1">
        <v>196409</v>
      </c>
      <c r="AL700" s="1">
        <v>18100</v>
      </c>
      <c r="AM700" s="1">
        <v>-0.94</v>
      </c>
      <c r="AN700" s="1" t="s">
        <v>8</v>
      </c>
      <c r="AP700" s="1">
        <v>196408</v>
      </c>
      <c r="AQ700" s="1">
        <v>12300</v>
      </c>
      <c r="AR700" s="1">
        <v>42.7</v>
      </c>
      <c r="AS700" s="1" t="s">
        <v>8</v>
      </c>
      <c r="AU700" s="1">
        <v>196408</v>
      </c>
      <c r="AV700" s="1">
        <v>12500</v>
      </c>
      <c r="AW700" s="1">
        <v>36.29</v>
      </c>
      <c r="AX700" s="1" t="s">
        <v>8</v>
      </c>
    </row>
    <row r="701" spans="1:50">
      <c r="A701" s="1">
        <v>20090430</v>
      </c>
      <c r="B701" s="1">
        <v>516297604</v>
      </c>
      <c r="V701" s="1">
        <v>196408</v>
      </c>
      <c r="W701" s="1">
        <v>18200</v>
      </c>
      <c r="X701" s="1">
        <v>33.450000000000003</v>
      </c>
      <c r="Y701" s="1" t="s">
        <v>9</v>
      </c>
      <c r="AA701" s="1">
        <v>196408</v>
      </c>
      <c r="AB701" s="1">
        <v>18201</v>
      </c>
      <c r="AC701" s="1">
        <v>2.08</v>
      </c>
      <c r="AD701" s="1" t="s">
        <v>8</v>
      </c>
      <c r="AF701" s="1">
        <v>196408</v>
      </c>
      <c r="AG701" s="1">
        <v>18000</v>
      </c>
      <c r="AH701" s="1">
        <v>14.59</v>
      </c>
      <c r="AI701" s="1" t="s">
        <v>9</v>
      </c>
      <c r="AK701" s="1">
        <v>196408</v>
      </c>
      <c r="AL701" s="1">
        <v>18100</v>
      </c>
      <c r="AM701" s="1">
        <v>0.69</v>
      </c>
      <c r="AN701" s="1" t="s">
        <v>8</v>
      </c>
      <c r="AP701" s="1">
        <v>196407</v>
      </c>
      <c r="AQ701" s="1">
        <v>12300</v>
      </c>
      <c r="AR701" s="1">
        <v>44.83</v>
      </c>
      <c r="AS701" s="1" t="s">
        <v>8</v>
      </c>
      <c r="AU701" s="1">
        <v>196407</v>
      </c>
      <c r="AV701" s="1">
        <v>12500</v>
      </c>
      <c r="AW701" s="1">
        <v>35.81</v>
      </c>
      <c r="AX701" s="1" t="s">
        <v>8</v>
      </c>
    </row>
    <row r="702" spans="1:50">
      <c r="A702" s="1">
        <v>20090424</v>
      </c>
      <c r="B702" s="1">
        <v>660554905</v>
      </c>
      <c r="V702" s="1">
        <v>196407</v>
      </c>
      <c r="W702" s="1">
        <v>18200</v>
      </c>
      <c r="X702" s="1">
        <v>33.4</v>
      </c>
      <c r="Y702" s="1" t="s">
        <v>9</v>
      </c>
      <c r="AA702" s="1">
        <v>196407</v>
      </c>
      <c r="AB702" s="1">
        <v>18201</v>
      </c>
      <c r="AC702" s="1">
        <v>1.95</v>
      </c>
      <c r="AD702" s="1" t="s">
        <v>8</v>
      </c>
      <c r="AF702" s="1">
        <v>196407</v>
      </c>
      <c r="AG702" s="1">
        <v>18000</v>
      </c>
      <c r="AH702" s="1">
        <v>14.43</v>
      </c>
      <c r="AI702" s="1" t="s">
        <v>9</v>
      </c>
      <c r="AK702" s="1">
        <v>196407</v>
      </c>
      <c r="AL702" s="1">
        <v>18100</v>
      </c>
      <c r="AM702" s="1">
        <v>-0.21</v>
      </c>
      <c r="AN702" s="1" t="s">
        <v>8</v>
      </c>
      <c r="AP702" s="1">
        <v>196406</v>
      </c>
      <c r="AQ702" s="1">
        <v>12300</v>
      </c>
      <c r="AR702" s="1">
        <v>46.51</v>
      </c>
      <c r="AS702" s="1" t="s">
        <v>8</v>
      </c>
      <c r="AU702" s="1">
        <v>196406</v>
      </c>
      <c r="AV702" s="1">
        <v>12500</v>
      </c>
      <c r="AW702" s="1">
        <v>37.840000000000003</v>
      </c>
      <c r="AX702" s="1" t="s">
        <v>8</v>
      </c>
    </row>
    <row r="703" spans="1:50">
      <c r="A703" s="1">
        <v>20090417</v>
      </c>
      <c r="B703" s="1">
        <v>850036211</v>
      </c>
      <c r="V703" s="1">
        <v>196406</v>
      </c>
      <c r="W703" s="1">
        <v>18200</v>
      </c>
      <c r="X703" s="1">
        <v>33.51</v>
      </c>
      <c r="Y703" s="1" t="s">
        <v>9</v>
      </c>
      <c r="AA703" s="1">
        <v>196406</v>
      </c>
      <c r="AB703" s="1">
        <v>18201</v>
      </c>
      <c r="AC703" s="1">
        <v>2.3199999999999998</v>
      </c>
      <c r="AD703" s="1" t="s">
        <v>8</v>
      </c>
      <c r="AF703" s="1">
        <v>196406</v>
      </c>
      <c r="AG703" s="1">
        <v>18000</v>
      </c>
      <c r="AH703" s="1">
        <v>14.54</v>
      </c>
      <c r="AI703" s="1" t="s">
        <v>9</v>
      </c>
      <c r="AK703" s="1">
        <v>196406</v>
      </c>
      <c r="AL703" s="1">
        <v>18100</v>
      </c>
      <c r="AM703" s="1">
        <v>-0.68</v>
      </c>
      <c r="AN703" s="1" t="s">
        <v>8</v>
      </c>
      <c r="AP703" s="1">
        <v>196405</v>
      </c>
      <c r="AQ703" s="1">
        <v>12300</v>
      </c>
      <c r="AR703" s="1">
        <v>50</v>
      </c>
      <c r="AS703" s="1" t="s">
        <v>8</v>
      </c>
      <c r="AU703" s="1">
        <v>196405</v>
      </c>
      <c r="AV703" s="1">
        <v>12500</v>
      </c>
      <c r="AW703" s="1">
        <v>41.51</v>
      </c>
      <c r="AX703" s="1" t="s">
        <v>8</v>
      </c>
    </row>
    <row r="704" spans="1:50">
      <c r="A704" s="1">
        <v>20090410</v>
      </c>
      <c r="B704" s="1">
        <v>727486477</v>
      </c>
      <c r="V704" s="1">
        <v>196405</v>
      </c>
      <c r="W704" s="1">
        <v>18200</v>
      </c>
      <c r="X704" s="1">
        <v>33.869999999999997</v>
      </c>
      <c r="Y704" s="1" t="s">
        <v>9</v>
      </c>
      <c r="AA704" s="1">
        <v>196405</v>
      </c>
      <c r="AB704" s="1">
        <v>18201</v>
      </c>
      <c r="AC704" s="1">
        <v>3.7</v>
      </c>
      <c r="AD704" s="1" t="s">
        <v>8</v>
      </c>
      <c r="AF704" s="1">
        <v>196405</v>
      </c>
      <c r="AG704" s="1">
        <v>18000</v>
      </c>
      <c r="AH704" s="1">
        <v>14.66</v>
      </c>
      <c r="AI704" s="1" t="s">
        <v>9</v>
      </c>
      <c r="AK704" s="1">
        <v>196405</v>
      </c>
      <c r="AL704" s="1">
        <v>18100</v>
      </c>
      <c r="AM704" s="1">
        <v>-0.74</v>
      </c>
      <c r="AN704" s="1" t="s">
        <v>8</v>
      </c>
      <c r="AP704" s="1">
        <v>196404</v>
      </c>
      <c r="AQ704" s="1">
        <v>12300</v>
      </c>
      <c r="AR704" s="1">
        <v>45.57</v>
      </c>
      <c r="AS704" s="1" t="s">
        <v>8</v>
      </c>
      <c r="AU704" s="1">
        <v>196404</v>
      </c>
      <c r="AV704" s="1">
        <v>12500</v>
      </c>
      <c r="AW704" s="1">
        <v>41.06</v>
      </c>
      <c r="AX704" s="1" t="s">
        <v>8</v>
      </c>
    </row>
    <row r="705" spans="1:50">
      <c r="A705" s="1">
        <v>20090403</v>
      </c>
      <c r="B705" s="1">
        <v>618388258</v>
      </c>
      <c r="V705" s="1">
        <v>196404</v>
      </c>
      <c r="W705" s="1">
        <v>18200</v>
      </c>
      <c r="X705" s="1">
        <v>33.89</v>
      </c>
      <c r="Y705" s="1" t="s">
        <v>9</v>
      </c>
      <c r="AA705" s="1">
        <v>196404</v>
      </c>
      <c r="AB705" s="1">
        <v>18201</v>
      </c>
      <c r="AC705" s="1">
        <v>2.4500000000000002</v>
      </c>
      <c r="AD705" s="1" t="s">
        <v>8</v>
      </c>
      <c r="AF705" s="1">
        <v>196404</v>
      </c>
      <c r="AG705" s="1">
        <v>18000</v>
      </c>
      <c r="AH705" s="1">
        <v>14.61</v>
      </c>
      <c r="AI705" s="1" t="s">
        <v>9</v>
      </c>
      <c r="AK705" s="1">
        <v>196404</v>
      </c>
      <c r="AL705" s="1">
        <v>18100</v>
      </c>
      <c r="AM705" s="1">
        <v>-1.95</v>
      </c>
      <c r="AN705" s="1" t="s">
        <v>8</v>
      </c>
      <c r="AP705" s="1">
        <v>196403</v>
      </c>
      <c r="AQ705" s="1">
        <v>12300</v>
      </c>
      <c r="AR705" s="1">
        <v>36.71</v>
      </c>
      <c r="AS705" s="1" t="s">
        <v>8</v>
      </c>
      <c r="AU705" s="1">
        <v>196403</v>
      </c>
      <c r="AV705" s="1">
        <v>12500</v>
      </c>
      <c r="AW705" s="1">
        <v>35.92</v>
      </c>
      <c r="AX705" s="1" t="s">
        <v>8</v>
      </c>
    </row>
    <row r="706" spans="1:50">
      <c r="A706" s="1">
        <v>20090327</v>
      </c>
      <c r="B706" s="1">
        <v>672869680</v>
      </c>
      <c r="V706" s="1">
        <v>196403</v>
      </c>
      <c r="W706" s="1">
        <v>18200</v>
      </c>
      <c r="X706" s="1">
        <v>34.79</v>
      </c>
      <c r="Y706" s="1" t="s">
        <v>9</v>
      </c>
      <c r="AA706" s="1">
        <v>196403</v>
      </c>
      <c r="AB706" s="1">
        <v>18201</v>
      </c>
      <c r="AC706" s="1">
        <v>5.78</v>
      </c>
      <c r="AD706" s="1" t="s">
        <v>8</v>
      </c>
      <c r="AF706" s="1">
        <v>196403</v>
      </c>
      <c r="AG706" s="1">
        <v>18000</v>
      </c>
      <c r="AH706" s="1">
        <v>14.7</v>
      </c>
      <c r="AI706" s="1" t="s">
        <v>9</v>
      </c>
      <c r="AK706" s="1">
        <v>196403</v>
      </c>
      <c r="AL706" s="1">
        <v>18100</v>
      </c>
      <c r="AM706" s="1">
        <v>-0.68</v>
      </c>
      <c r="AN706" s="1" t="s">
        <v>8</v>
      </c>
      <c r="AP706" s="1">
        <v>196402</v>
      </c>
      <c r="AQ706" s="1">
        <v>12300</v>
      </c>
      <c r="AR706" s="1">
        <v>41.77</v>
      </c>
      <c r="AS706" s="1" t="s">
        <v>8</v>
      </c>
      <c r="AU706" s="1">
        <v>196402</v>
      </c>
      <c r="AV706" s="1">
        <v>12500</v>
      </c>
      <c r="AW706" s="1">
        <v>36.1</v>
      </c>
      <c r="AX706" s="1" t="s">
        <v>8</v>
      </c>
    </row>
    <row r="707" spans="1:50">
      <c r="A707" s="1">
        <v>20090320</v>
      </c>
      <c r="B707" s="1">
        <v>553891054</v>
      </c>
      <c r="V707" s="1">
        <v>196402</v>
      </c>
      <c r="W707" s="1">
        <v>18200</v>
      </c>
      <c r="X707" s="1">
        <v>34.82</v>
      </c>
      <c r="Y707" s="1" t="s">
        <v>9</v>
      </c>
      <c r="AA707" s="1">
        <v>196402</v>
      </c>
      <c r="AB707" s="1">
        <v>18201</v>
      </c>
      <c r="AC707" s="1">
        <v>7.44</v>
      </c>
      <c r="AD707" s="1" t="s">
        <v>8</v>
      </c>
      <c r="AF707" s="1">
        <v>196402</v>
      </c>
      <c r="AG707" s="1">
        <v>18000</v>
      </c>
      <c r="AH707" s="1">
        <v>14.75</v>
      </c>
      <c r="AI707" s="1" t="s">
        <v>9</v>
      </c>
      <c r="AK707" s="1">
        <v>196402</v>
      </c>
      <c r="AL707" s="1">
        <v>18100</v>
      </c>
      <c r="AM707" s="1">
        <v>-0.14000000000000001</v>
      </c>
      <c r="AN707" s="1" t="s">
        <v>8</v>
      </c>
      <c r="AP707" s="1">
        <v>196401</v>
      </c>
      <c r="AQ707" s="1">
        <v>12300</v>
      </c>
      <c r="AR707" s="1">
        <v>37.21</v>
      </c>
      <c r="AS707" s="1" t="s">
        <v>8</v>
      </c>
      <c r="AU707" s="1">
        <v>196401</v>
      </c>
      <c r="AV707" s="1">
        <v>12500</v>
      </c>
      <c r="AW707" s="1">
        <v>35.270000000000003</v>
      </c>
      <c r="AX707" s="1" t="s">
        <v>8</v>
      </c>
    </row>
    <row r="708" spans="1:50">
      <c r="A708" s="1">
        <v>20090313</v>
      </c>
      <c r="B708" s="1">
        <v>488529205</v>
      </c>
      <c r="V708" s="1">
        <v>196401</v>
      </c>
      <c r="W708" s="1">
        <v>18200</v>
      </c>
      <c r="X708" s="1">
        <v>34.36</v>
      </c>
      <c r="Y708" s="1" t="s">
        <v>9</v>
      </c>
      <c r="AA708" s="1">
        <v>196401</v>
      </c>
      <c r="AB708" s="1">
        <v>18201</v>
      </c>
      <c r="AC708" s="1">
        <v>5.89</v>
      </c>
      <c r="AD708" s="1" t="s">
        <v>8</v>
      </c>
      <c r="AF708" s="1">
        <v>196401</v>
      </c>
      <c r="AG708" s="1">
        <v>18000</v>
      </c>
      <c r="AH708" s="1">
        <v>14.73</v>
      </c>
      <c r="AI708" s="1" t="s">
        <v>9</v>
      </c>
      <c r="AK708" s="1">
        <v>196401</v>
      </c>
      <c r="AL708" s="1">
        <v>18100</v>
      </c>
      <c r="AM708" s="1">
        <v>-0.2</v>
      </c>
      <c r="AN708" s="1" t="s">
        <v>8</v>
      </c>
      <c r="AP708" s="1">
        <v>196312</v>
      </c>
      <c r="AQ708" s="1">
        <v>12300</v>
      </c>
      <c r="AR708" s="1">
        <v>28.4</v>
      </c>
      <c r="AS708" s="1" t="s">
        <v>8</v>
      </c>
      <c r="AU708" s="1">
        <v>196312</v>
      </c>
      <c r="AV708" s="1">
        <v>12500</v>
      </c>
      <c r="AW708" s="1">
        <v>30.5</v>
      </c>
      <c r="AX708" s="1" t="s">
        <v>8</v>
      </c>
    </row>
    <row r="709" spans="1:50">
      <c r="A709" s="1">
        <v>20090306</v>
      </c>
      <c r="B709" s="1">
        <v>425243997</v>
      </c>
      <c r="V709" s="1">
        <v>196312</v>
      </c>
      <c r="W709" s="1">
        <v>18200</v>
      </c>
      <c r="X709" s="1">
        <v>33.96</v>
      </c>
      <c r="Y709" s="1" t="s">
        <v>9</v>
      </c>
      <c r="AA709" s="1">
        <v>196312</v>
      </c>
      <c r="AB709" s="1">
        <v>18201</v>
      </c>
      <c r="AC709" s="1">
        <v>5.53</v>
      </c>
      <c r="AD709" s="1" t="s">
        <v>8</v>
      </c>
      <c r="AF709" s="1">
        <v>196312</v>
      </c>
      <c r="AG709" s="1">
        <v>18000</v>
      </c>
      <c r="AH709" s="1">
        <v>14.71</v>
      </c>
      <c r="AI709" s="1" t="s">
        <v>9</v>
      </c>
      <c r="AK709" s="1">
        <v>196312</v>
      </c>
      <c r="AL709" s="1">
        <v>18100</v>
      </c>
      <c r="AM709" s="1">
        <v>0.62</v>
      </c>
      <c r="AN709" s="1" t="s">
        <v>8</v>
      </c>
      <c r="AP709" s="1">
        <v>196311</v>
      </c>
      <c r="AQ709" s="1">
        <v>12300</v>
      </c>
      <c r="AR709" s="1">
        <v>26.58</v>
      </c>
      <c r="AS709" s="1" t="s">
        <v>8</v>
      </c>
      <c r="AU709" s="1">
        <v>196311</v>
      </c>
      <c r="AV709" s="1">
        <v>12500</v>
      </c>
      <c r="AW709" s="1">
        <v>31.28</v>
      </c>
      <c r="AX709" s="1" t="s">
        <v>8</v>
      </c>
    </row>
    <row r="710" spans="1:50">
      <c r="A710" s="1">
        <v>20090227</v>
      </c>
      <c r="B710" s="1">
        <v>316604751</v>
      </c>
      <c r="V710" s="1">
        <v>196311</v>
      </c>
      <c r="W710" s="1">
        <v>18200</v>
      </c>
      <c r="X710" s="1">
        <v>34</v>
      </c>
      <c r="Y710" s="1" t="s">
        <v>9</v>
      </c>
      <c r="AA710" s="1">
        <v>196311</v>
      </c>
      <c r="AB710" s="1">
        <v>18201</v>
      </c>
      <c r="AC710" s="1">
        <v>4.62</v>
      </c>
      <c r="AD710" s="1" t="s">
        <v>8</v>
      </c>
      <c r="AF710" s="1">
        <v>196311</v>
      </c>
      <c r="AG710" s="1">
        <v>18000</v>
      </c>
      <c r="AH710" s="1">
        <v>14.75</v>
      </c>
      <c r="AI710" s="1" t="s">
        <v>9</v>
      </c>
      <c r="AK710" s="1">
        <v>196311</v>
      </c>
      <c r="AL710" s="1">
        <v>18100</v>
      </c>
      <c r="AM710" s="1">
        <v>0.14000000000000001</v>
      </c>
      <c r="AN710" s="1" t="s">
        <v>8</v>
      </c>
      <c r="AP710" s="1">
        <v>196310</v>
      </c>
      <c r="AQ710" s="1">
        <v>12300</v>
      </c>
      <c r="AR710" s="1">
        <v>21.79</v>
      </c>
      <c r="AS710" s="1" t="s">
        <v>8</v>
      </c>
      <c r="AU710" s="1">
        <v>196310</v>
      </c>
      <c r="AV710" s="1">
        <v>12500</v>
      </c>
      <c r="AW710" s="1">
        <v>26.8</v>
      </c>
      <c r="AX710" s="1" t="s">
        <v>8</v>
      </c>
    </row>
    <row r="711" spans="1:50">
      <c r="A711" s="1">
        <v>20090220</v>
      </c>
      <c r="B711" s="1">
        <v>333830923</v>
      </c>
      <c r="V711" s="1">
        <v>196310</v>
      </c>
      <c r="W711" s="1">
        <v>18200</v>
      </c>
      <c r="X711" s="1">
        <v>33.96</v>
      </c>
      <c r="Y711" s="1" t="s">
        <v>9</v>
      </c>
      <c r="AA711" s="1">
        <v>196310</v>
      </c>
      <c r="AB711" s="1">
        <v>18201</v>
      </c>
      <c r="AC711" s="1">
        <v>5.53</v>
      </c>
      <c r="AD711" s="1" t="s">
        <v>8</v>
      </c>
      <c r="AF711" s="1">
        <v>196310</v>
      </c>
      <c r="AG711" s="1">
        <v>18000</v>
      </c>
      <c r="AH711" s="1">
        <v>14.93</v>
      </c>
      <c r="AI711" s="1" t="s">
        <v>9</v>
      </c>
      <c r="AK711" s="1">
        <v>196310</v>
      </c>
      <c r="AL711" s="1">
        <v>18100</v>
      </c>
      <c r="AM711" s="1">
        <v>0</v>
      </c>
      <c r="AN711" s="1" t="s">
        <v>8</v>
      </c>
      <c r="AP711" s="1">
        <v>196309</v>
      </c>
      <c r="AQ711" s="1">
        <v>12300</v>
      </c>
      <c r="AR711" s="1">
        <v>20.78</v>
      </c>
      <c r="AS711" s="1" t="s">
        <v>8</v>
      </c>
      <c r="AU711" s="1">
        <v>196309</v>
      </c>
      <c r="AV711" s="1">
        <v>12500</v>
      </c>
      <c r="AW711" s="1">
        <v>27.75</v>
      </c>
      <c r="AX711" s="1" t="s">
        <v>8</v>
      </c>
    </row>
    <row r="712" spans="1:50">
      <c r="A712" s="1">
        <v>20090213</v>
      </c>
      <c r="B712" s="1">
        <v>371732384</v>
      </c>
      <c r="V712" s="1">
        <v>196309</v>
      </c>
      <c r="W712" s="1">
        <v>18200</v>
      </c>
      <c r="X712" s="1">
        <v>33.89</v>
      </c>
      <c r="Y712" s="1" t="s">
        <v>9</v>
      </c>
      <c r="AA712" s="1">
        <v>196309</v>
      </c>
      <c r="AB712" s="1">
        <v>18201</v>
      </c>
      <c r="AC712" s="1">
        <v>8.17</v>
      </c>
      <c r="AD712" s="1" t="s">
        <v>8</v>
      </c>
      <c r="AF712" s="1">
        <v>196309</v>
      </c>
      <c r="AG712" s="1">
        <v>18000</v>
      </c>
      <c r="AH712" s="1">
        <v>14.94</v>
      </c>
      <c r="AI712" s="1" t="s">
        <v>9</v>
      </c>
      <c r="AK712" s="1">
        <v>196309</v>
      </c>
      <c r="AL712" s="1">
        <v>18100</v>
      </c>
      <c r="AM712" s="1">
        <v>1.91</v>
      </c>
      <c r="AN712" s="1" t="s">
        <v>8</v>
      </c>
      <c r="AP712" s="1">
        <v>196308</v>
      </c>
      <c r="AQ712" s="1">
        <v>12300</v>
      </c>
      <c r="AR712" s="1">
        <v>18.670000000000002</v>
      </c>
      <c r="AS712" s="1" t="s">
        <v>8</v>
      </c>
      <c r="AU712" s="1">
        <v>196308</v>
      </c>
      <c r="AV712" s="1">
        <v>12500</v>
      </c>
      <c r="AW712" s="1">
        <v>26.06</v>
      </c>
      <c r="AX712" s="1" t="s">
        <v>8</v>
      </c>
    </row>
    <row r="713" spans="1:50">
      <c r="A713" s="1">
        <v>20090206</v>
      </c>
      <c r="B713" s="1">
        <v>305284776</v>
      </c>
      <c r="V713" s="1">
        <v>196308</v>
      </c>
      <c r="W713" s="1">
        <v>18200</v>
      </c>
      <c r="X713" s="1">
        <v>32.770000000000003</v>
      </c>
      <c r="Y713" s="1" t="s">
        <v>9</v>
      </c>
      <c r="AA713" s="1">
        <v>196308</v>
      </c>
      <c r="AB713" s="1">
        <v>18201</v>
      </c>
      <c r="AC713" s="1">
        <v>6.95</v>
      </c>
      <c r="AD713" s="1" t="s">
        <v>8</v>
      </c>
      <c r="AF713" s="1">
        <v>196308</v>
      </c>
      <c r="AG713" s="1">
        <v>18000</v>
      </c>
      <c r="AH713" s="1">
        <v>14.49</v>
      </c>
      <c r="AI713" s="1" t="s">
        <v>9</v>
      </c>
      <c r="AK713" s="1">
        <v>196308</v>
      </c>
      <c r="AL713" s="1">
        <v>18100</v>
      </c>
      <c r="AM713" s="1">
        <v>1.26</v>
      </c>
      <c r="AN713" s="1" t="s">
        <v>8</v>
      </c>
      <c r="AP713" s="1">
        <v>196307</v>
      </c>
      <c r="AQ713" s="1">
        <v>12300</v>
      </c>
      <c r="AR713" s="1">
        <v>16</v>
      </c>
      <c r="AS713" s="1" t="s">
        <v>8</v>
      </c>
      <c r="AU713" s="1">
        <v>196307</v>
      </c>
      <c r="AV713" s="1">
        <v>12500</v>
      </c>
      <c r="AW713" s="1">
        <v>24.46</v>
      </c>
      <c r="AX713" s="1" t="s">
        <v>8</v>
      </c>
    </row>
    <row r="714" spans="1:50">
      <c r="A714" s="1">
        <v>20090121</v>
      </c>
      <c r="B714" s="1">
        <v>131426911</v>
      </c>
      <c r="V714" s="1">
        <v>196307</v>
      </c>
      <c r="W714" s="1">
        <v>18200</v>
      </c>
      <c r="X714" s="1">
        <v>32.76</v>
      </c>
      <c r="Y714" s="1" t="s">
        <v>9</v>
      </c>
      <c r="AA714" s="1">
        <v>196307</v>
      </c>
      <c r="AB714" s="1">
        <v>18201</v>
      </c>
      <c r="AC714" s="1">
        <v>7.06</v>
      </c>
      <c r="AD714" s="1" t="s">
        <v>8</v>
      </c>
      <c r="AF714" s="1">
        <v>196307</v>
      </c>
      <c r="AG714" s="1">
        <v>18000</v>
      </c>
      <c r="AH714" s="1">
        <v>14.46</v>
      </c>
      <c r="AI714" s="1" t="s">
        <v>9</v>
      </c>
      <c r="AK714" s="1">
        <v>196307</v>
      </c>
      <c r="AL714" s="1">
        <v>18100</v>
      </c>
      <c r="AM714" s="1">
        <v>2.0499999999999998</v>
      </c>
      <c r="AN714" s="1" t="s">
        <v>8</v>
      </c>
      <c r="AP714" s="1">
        <v>196306</v>
      </c>
      <c r="AQ714" s="1">
        <v>12300</v>
      </c>
      <c r="AR714" s="1">
        <v>11.69</v>
      </c>
      <c r="AS714" s="1" t="s">
        <v>8</v>
      </c>
      <c r="AU714" s="1">
        <v>196306</v>
      </c>
      <c r="AV714" s="1">
        <v>12500</v>
      </c>
      <c r="AW714" s="1">
        <v>21.31</v>
      </c>
      <c r="AX714" s="1" t="s">
        <v>8</v>
      </c>
    </row>
    <row r="715" spans="1:50">
      <c r="A715" s="1">
        <v>20090117</v>
      </c>
      <c r="B715" s="1">
        <v>305300594</v>
      </c>
      <c r="V715" s="1">
        <v>196306</v>
      </c>
      <c r="W715" s="1">
        <v>18200</v>
      </c>
      <c r="X715" s="1">
        <v>32.75</v>
      </c>
      <c r="Y715" s="1" t="s">
        <v>9</v>
      </c>
      <c r="AA715" s="1">
        <v>196306</v>
      </c>
      <c r="AB715" s="1">
        <v>18201</v>
      </c>
      <c r="AC715" s="1">
        <v>5.88</v>
      </c>
      <c r="AD715" s="1" t="s">
        <v>8</v>
      </c>
      <c r="AF715" s="1">
        <v>196306</v>
      </c>
      <c r="AG715" s="1">
        <v>18000</v>
      </c>
      <c r="AH715" s="1">
        <v>14.64</v>
      </c>
      <c r="AI715" s="1" t="s">
        <v>9</v>
      </c>
      <c r="AK715" s="1">
        <v>196306</v>
      </c>
      <c r="AL715" s="1">
        <v>18100</v>
      </c>
      <c r="AM715" s="1">
        <v>1.74</v>
      </c>
      <c r="AN715" s="1" t="s">
        <v>8</v>
      </c>
      <c r="AP715" s="1">
        <v>196305</v>
      </c>
      <c r="AQ715" s="1">
        <v>12300</v>
      </c>
      <c r="AR715" s="1">
        <v>5.26</v>
      </c>
      <c r="AS715" s="1" t="s">
        <v>8</v>
      </c>
      <c r="AU715" s="1">
        <v>196305</v>
      </c>
      <c r="AV715" s="1">
        <v>12500</v>
      </c>
      <c r="AW715" s="1">
        <v>15.85</v>
      </c>
      <c r="AX715" s="1" t="s">
        <v>8</v>
      </c>
    </row>
    <row r="716" spans="1:50">
      <c r="A716" s="1">
        <v>20090110</v>
      </c>
      <c r="B716" s="1">
        <v>426292413</v>
      </c>
      <c r="V716" s="1">
        <v>196305</v>
      </c>
      <c r="W716" s="1">
        <v>18200</v>
      </c>
      <c r="X716" s="1">
        <v>32.659999999999997</v>
      </c>
      <c r="Y716" s="1" t="s">
        <v>9</v>
      </c>
      <c r="AA716" s="1">
        <v>196305</v>
      </c>
      <c r="AB716" s="1">
        <v>18201</v>
      </c>
      <c r="AC716" s="1">
        <v>4.88</v>
      </c>
      <c r="AD716" s="1" t="s">
        <v>8</v>
      </c>
      <c r="AF716" s="1">
        <v>196305</v>
      </c>
      <c r="AG716" s="1">
        <v>18000</v>
      </c>
      <c r="AH716" s="1">
        <v>14.77</v>
      </c>
      <c r="AI716" s="1" t="s">
        <v>9</v>
      </c>
      <c r="AK716" s="1">
        <v>196305</v>
      </c>
      <c r="AL716" s="1">
        <v>18100</v>
      </c>
      <c r="AM716" s="1">
        <v>2.0699999999999998</v>
      </c>
      <c r="AN716" s="1" t="s">
        <v>8</v>
      </c>
      <c r="AP716" s="1">
        <v>196304</v>
      </c>
      <c r="AQ716" s="1">
        <v>12300</v>
      </c>
      <c r="AR716" s="1">
        <v>6.76</v>
      </c>
      <c r="AS716" s="1" t="s">
        <v>8</v>
      </c>
      <c r="AU716" s="1">
        <v>196304</v>
      </c>
      <c r="AV716" s="1">
        <v>12500</v>
      </c>
      <c r="AW716" s="1">
        <v>15.64</v>
      </c>
      <c r="AX716" s="1" t="s">
        <v>8</v>
      </c>
    </row>
    <row r="717" spans="1:50">
      <c r="A717" s="1">
        <v>20081231</v>
      </c>
      <c r="B717" s="1">
        <v>128027637</v>
      </c>
      <c r="V717" s="1">
        <v>196304</v>
      </c>
      <c r="W717" s="1">
        <v>18200</v>
      </c>
      <c r="X717" s="1">
        <v>33.08</v>
      </c>
      <c r="Y717" s="1" t="s">
        <v>9</v>
      </c>
      <c r="AA717" s="1">
        <v>196304</v>
      </c>
      <c r="AB717" s="1">
        <v>18201</v>
      </c>
      <c r="AC717" s="1">
        <v>8.5299999999999994</v>
      </c>
      <c r="AD717" s="1" t="s">
        <v>8</v>
      </c>
      <c r="AF717" s="1">
        <v>196304</v>
      </c>
      <c r="AG717" s="1">
        <v>18000</v>
      </c>
      <c r="AH717" s="1">
        <v>14.9</v>
      </c>
      <c r="AI717" s="1" t="s">
        <v>9</v>
      </c>
      <c r="AK717" s="1">
        <v>196304</v>
      </c>
      <c r="AL717" s="1">
        <v>18100</v>
      </c>
      <c r="AM717" s="1">
        <v>4.34</v>
      </c>
      <c r="AN717" s="1" t="s">
        <v>8</v>
      </c>
      <c r="AP717" s="1">
        <v>196303</v>
      </c>
      <c r="AQ717" s="1">
        <v>12300</v>
      </c>
      <c r="AR717" s="1">
        <v>5.33</v>
      </c>
      <c r="AS717" s="1" t="s">
        <v>8</v>
      </c>
      <c r="AU717" s="1">
        <v>196303</v>
      </c>
      <c r="AV717" s="1">
        <v>12500</v>
      </c>
      <c r="AW717" s="1">
        <v>15.73</v>
      </c>
      <c r="AX717" s="1" t="s">
        <v>8</v>
      </c>
    </row>
    <row r="718" spans="1:50">
      <c r="A718" s="1">
        <v>20081226</v>
      </c>
      <c r="B718" s="1">
        <v>223055481</v>
      </c>
      <c r="V718" s="1">
        <v>196303</v>
      </c>
      <c r="W718" s="1">
        <v>18200</v>
      </c>
      <c r="X718" s="1">
        <v>32.89</v>
      </c>
      <c r="Y718" s="1" t="s">
        <v>9</v>
      </c>
      <c r="AA718" s="1">
        <v>196303</v>
      </c>
      <c r="AB718" s="1">
        <v>18201</v>
      </c>
      <c r="AC718" s="1">
        <v>8.19</v>
      </c>
      <c r="AD718" s="1" t="s">
        <v>8</v>
      </c>
      <c r="AF718" s="1">
        <v>196303</v>
      </c>
      <c r="AG718" s="1">
        <v>18000</v>
      </c>
      <c r="AH718" s="1">
        <v>14.8</v>
      </c>
      <c r="AI718" s="1" t="s">
        <v>9</v>
      </c>
      <c r="AK718" s="1">
        <v>196303</v>
      </c>
      <c r="AL718" s="1">
        <v>18100</v>
      </c>
      <c r="AM718" s="1">
        <v>4.08</v>
      </c>
      <c r="AN718" s="1" t="s">
        <v>8</v>
      </c>
      <c r="AP718" s="1">
        <v>196302</v>
      </c>
      <c r="AQ718" s="1">
        <v>12300</v>
      </c>
      <c r="AR718" s="1">
        <v>6.76</v>
      </c>
      <c r="AS718" s="1" t="s">
        <v>8</v>
      </c>
      <c r="AU718" s="1">
        <v>196302</v>
      </c>
      <c r="AV718" s="1">
        <v>12500</v>
      </c>
      <c r="AW718" s="1">
        <v>18.5</v>
      </c>
      <c r="AX718" s="1" t="s">
        <v>8</v>
      </c>
    </row>
    <row r="719" spans="1:50">
      <c r="A719" s="1">
        <v>20081219</v>
      </c>
      <c r="B719" s="1">
        <v>359598548</v>
      </c>
      <c r="V719" s="1">
        <v>196302</v>
      </c>
      <c r="W719" s="1">
        <v>18200</v>
      </c>
      <c r="X719" s="1">
        <v>32.409999999999997</v>
      </c>
      <c r="Y719" s="1" t="s">
        <v>9</v>
      </c>
      <c r="AA719" s="1">
        <v>196302</v>
      </c>
      <c r="AB719" s="1">
        <v>18201</v>
      </c>
      <c r="AC719" s="1">
        <v>5.92</v>
      </c>
      <c r="AD719" s="1" t="s">
        <v>8</v>
      </c>
      <c r="AF719" s="1">
        <v>196302</v>
      </c>
      <c r="AG719" s="1">
        <v>18000</v>
      </c>
      <c r="AH719" s="1">
        <v>14.77</v>
      </c>
      <c r="AI719" s="1" t="s">
        <v>9</v>
      </c>
      <c r="AK719" s="1">
        <v>196302</v>
      </c>
      <c r="AL719" s="1">
        <v>18100</v>
      </c>
      <c r="AM719" s="1">
        <v>3.5</v>
      </c>
      <c r="AN719" s="1" t="s">
        <v>8</v>
      </c>
      <c r="AP719" s="1">
        <v>196301</v>
      </c>
      <c r="AQ719" s="1">
        <v>12300</v>
      </c>
      <c r="AR719" s="1">
        <v>6.17</v>
      </c>
      <c r="AS719" s="1" t="s">
        <v>8</v>
      </c>
      <c r="AU719" s="1">
        <v>196301</v>
      </c>
      <c r="AV719" s="1">
        <v>12500</v>
      </c>
      <c r="AW719" s="1">
        <v>17.61</v>
      </c>
      <c r="AX719" s="1" t="s">
        <v>8</v>
      </c>
    </row>
    <row r="720" spans="1:50">
      <c r="A720" s="1">
        <v>20081212</v>
      </c>
      <c r="B720" s="1">
        <v>427931877</v>
      </c>
      <c r="V720" s="1">
        <v>196301</v>
      </c>
      <c r="W720" s="1">
        <v>18200</v>
      </c>
      <c r="X720" s="1">
        <v>32.450000000000003</v>
      </c>
      <c r="Y720" s="1" t="s">
        <v>9</v>
      </c>
      <c r="AA720" s="1">
        <v>196301</v>
      </c>
      <c r="AB720" s="1">
        <v>18201</v>
      </c>
      <c r="AC720" s="1">
        <v>6.46</v>
      </c>
      <c r="AD720" s="1" t="s">
        <v>8</v>
      </c>
      <c r="AF720" s="1">
        <v>196301</v>
      </c>
      <c r="AG720" s="1">
        <v>18000</v>
      </c>
      <c r="AH720" s="1">
        <v>14.76</v>
      </c>
      <c r="AI720" s="1" t="s">
        <v>9</v>
      </c>
      <c r="AK720" s="1">
        <v>196301</v>
      </c>
      <c r="AL720" s="1">
        <v>18100</v>
      </c>
      <c r="AM720" s="1">
        <v>4.6100000000000003</v>
      </c>
      <c r="AN720" s="1" t="s">
        <v>8</v>
      </c>
      <c r="AP720" s="1">
        <v>196212</v>
      </c>
      <c r="AQ720" s="1">
        <v>12300</v>
      </c>
      <c r="AR720" s="1">
        <v>5.19</v>
      </c>
      <c r="AS720" s="1" t="s">
        <v>8</v>
      </c>
      <c r="AU720" s="1">
        <v>196212</v>
      </c>
      <c r="AV720" s="1">
        <v>12500</v>
      </c>
      <c r="AW720" s="1">
        <v>14.94</v>
      </c>
      <c r="AX720" s="1" t="s">
        <v>8</v>
      </c>
    </row>
    <row r="721" spans="1:50">
      <c r="A721" s="1">
        <v>20081205</v>
      </c>
      <c r="B721" s="1">
        <v>276921908</v>
      </c>
      <c r="V721" s="1">
        <v>196212</v>
      </c>
      <c r="W721" s="1">
        <v>18200</v>
      </c>
      <c r="X721" s="1">
        <v>32.18</v>
      </c>
      <c r="Y721" s="1" t="s">
        <v>9</v>
      </c>
      <c r="AA721" s="1">
        <v>196212</v>
      </c>
      <c r="AB721" s="1">
        <v>18201</v>
      </c>
      <c r="AC721" s="1">
        <v>6.49</v>
      </c>
      <c r="AD721" s="1" t="s">
        <v>8</v>
      </c>
      <c r="AF721" s="1">
        <v>196212</v>
      </c>
      <c r="AG721" s="1">
        <v>18000</v>
      </c>
      <c r="AH721" s="1">
        <v>14.62</v>
      </c>
      <c r="AI721" s="1" t="s">
        <v>9</v>
      </c>
      <c r="AK721" s="1">
        <v>196212</v>
      </c>
      <c r="AL721" s="1">
        <v>18100</v>
      </c>
      <c r="AM721" s="1">
        <v>2.89</v>
      </c>
      <c r="AN721" s="1" t="s">
        <v>8</v>
      </c>
      <c r="AP721" s="1">
        <v>196211</v>
      </c>
      <c r="AQ721" s="1">
        <v>12300</v>
      </c>
      <c r="AR721" s="1">
        <v>5.33</v>
      </c>
      <c r="AS721" s="1" t="s">
        <v>8</v>
      </c>
      <c r="AU721" s="1">
        <v>196211</v>
      </c>
      <c r="AV721" s="1">
        <v>12500</v>
      </c>
      <c r="AW721" s="1">
        <v>18.899999999999999</v>
      </c>
      <c r="AX721" s="1" t="s">
        <v>8</v>
      </c>
    </row>
    <row r="722" spans="1:50">
      <c r="A722" s="1">
        <v>20081128</v>
      </c>
      <c r="B722" s="1">
        <v>270036575</v>
      </c>
      <c r="V722" s="1">
        <v>196211</v>
      </c>
      <c r="W722" s="1">
        <v>18200</v>
      </c>
      <c r="X722" s="1">
        <v>32.5</v>
      </c>
      <c r="Y722" s="1" t="s">
        <v>9</v>
      </c>
      <c r="AA722" s="1">
        <v>196211</v>
      </c>
      <c r="AB722" s="1">
        <v>18201</v>
      </c>
      <c r="AC722" s="1">
        <v>6.07</v>
      </c>
      <c r="AD722" s="1" t="s">
        <v>8</v>
      </c>
      <c r="AF722" s="1">
        <v>196211</v>
      </c>
      <c r="AG722" s="1">
        <v>18000</v>
      </c>
      <c r="AH722" s="1">
        <v>14.73</v>
      </c>
      <c r="AI722" s="1" t="s">
        <v>9</v>
      </c>
      <c r="AK722" s="1">
        <v>196211</v>
      </c>
      <c r="AL722" s="1">
        <v>18100</v>
      </c>
      <c r="AM722" s="1">
        <v>2.72</v>
      </c>
      <c r="AN722" s="1" t="s">
        <v>8</v>
      </c>
      <c r="AP722" s="1">
        <v>196210</v>
      </c>
      <c r="AQ722" s="1">
        <v>12300</v>
      </c>
      <c r="AR722" s="1">
        <v>4</v>
      </c>
      <c r="AS722" s="1" t="s">
        <v>8</v>
      </c>
      <c r="AU722" s="1">
        <v>196210</v>
      </c>
      <c r="AV722" s="1">
        <v>12500</v>
      </c>
      <c r="AW722" s="1">
        <v>20.5</v>
      </c>
      <c r="AX722" s="1" t="s">
        <v>8</v>
      </c>
    </row>
    <row r="723" spans="1:50">
      <c r="A723" s="1">
        <v>20081121</v>
      </c>
      <c r="B723" s="1">
        <v>240932733</v>
      </c>
      <c r="V723" s="1">
        <v>196210</v>
      </c>
      <c r="W723" s="1">
        <v>18200</v>
      </c>
      <c r="X723" s="1">
        <v>32.18</v>
      </c>
      <c r="Y723" s="1" t="s">
        <v>9</v>
      </c>
      <c r="AA723" s="1">
        <v>196210</v>
      </c>
      <c r="AB723" s="1">
        <v>18201</v>
      </c>
      <c r="AC723" s="1">
        <v>4.3099999999999996</v>
      </c>
      <c r="AD723" s="1" t="s">
        <v>8</v>
      </c>
      <c r="AF723" s="1">
        <v>196210</v>
      </c>
      <c r="AG723" s="1">
        <v>18000</v>
      </c>
      <c r="AH723" s="1">
        <v>14.93</v>
      </c>
      <c r="AI723" s="1" t="s">
        <v>9</v>
      </c>
      <c r="AK723" s="1">
        <v>196210</v>
      </c>
      <c r="AL723" s="1">
        <v>18100</v>
      </c>
      <c r="AM723" s="1">
        <v>3.25</v>
      </c>
      <c r="AN723" s="1" t="s">
        <v>8</v>
      </c>
      <c r="AP723" s="1">
        <v>196209</v>
      </c>
      <c r="AQ723" s="1">
        <v>12300</v>
      </c>
      <c r="AR723" s="1">
        <v>4.05</v>
      </c>
      <c r="AS723" s="1" t="s">
        <v>8</v>
      </c>
      <c r="AU723" s="1">
        <v>196209</v>
      </c>
      <c r="AV723" s="1">
        <v>12500</v>
      </c>
      <c r="AW723" s="1">
        <v>21.66</v>
      </c>
      <c r="AX723" s="1" t="s">
        <v>8</v>
      </c>
    </row>
    <row r="724" spans="1:50">
      <c r="A724" s="1">
        <v>20081114</v>
      </c>
      <c r="B724" s="1">
        <v>261888743</v>
      </c>
      <c r="V724" s="1">
        <v>196209</v>
      </c>
      <c r="W724" s="1">
        <v>18200</v>
      </c>
      <c r="X724" s="1">
        <v>31.33</v>
      </c>
      <c r="Y724" s="1" t="s">
        <v>9</v>
      </c>
      <c r="AA724" s="1">
        <v>196209</v>
      </c>
      <c r="AB724" s="1">
        <v>18201</v>
      </c>
      <c r="AC724" s="1">
        <v>1.69</v>
      </c>
      <c r="AD724" s="1" t="s">
        <v>8</v>
      </c>
      <c r="AF724" s="1">
        <v>196209</v>
      </c>
      <c r="AG724" s="1">
        <v>18000</v>
      </c>
      <c r="AH724" s="1">
        <v>14.66</v>
      </c>
      <c r="AI724" s="1" t="s">
        <v>9</v>
      </c>
      <c r="AK724" s="1">
        <v>196209</v>
      </c>
      <c r="AL724" s="1">
        <v>18100</v>
      </c>
      <c r="AM724" s="1">
        <v>2.09</v>
      </c>
      <c r="AN724" s="1" t="s">
        <v>8</v>
      </c>
      <c r="AP724" s="1">
        <v>196208</v>
      </c>
      <c r="AQ724" s="1">
        <v>12300</v>
      </c>
      <c r="AR724" s="1">
        <v>2.74</v>
      </c>
      <c r="AS724" s="1" t="s">
        <v>8</v>
      </c>
      <c r="AU724" s="1">
        <v>196208</v>
      </c>
      <c r="AV724" s="1">
        <v>12500</v>
      </c>
      <c r="AW724" s="1">
        <v>22.88</v>
      </c>
      <c r="AX724" s="1" t="s">
        <v>8</v>
      </c>
    </row>
    <row r="725" spans="1:50">
      <c r="A725" s="1">
        <v>20081107</v>
      </c>
      <c r="B725" s="1">
        <v>366616636</v>
      </c>
      <c r="V725" s="1">
        <v>196208</v>
      </c>
      <c r="W725" s="1">
        <v>18200</v>
      </c>
      <c r="X725" s="1">
        <v>30.64</v>
      </c>
      <c r="Y725" s="1" t="s">
        <v>9</v>
      </c>
      <c r="AA725" s="1">
        <v>196208</v>
      </c>
      <c r="AB725" s="1">
        <v>18201</v>
      </c>
      <c r="AC725" s="1">
        <v>0.92</v>
      </c>
      <c r="AD725" s="1" t="s">
        <v>8</v>
      </c>
      <c r="AF725" s="1">
        <v>196208</v>
      </c>
      <c r="AG725" s="1">
        <v>18000</v>
      </c>
      <c r="AH725" s="1">
        <v>14.31</v>
      </c>
      <c r="AI725" s="1" t="s">
        <v>9</v>
      </c>
      <c r="AK725" s="1">
        <v>196208</v>
      </c>
      <c r="AL725" s="1">
        <v>18100</v>
      </c>
      <c r="AM725" s="1">
        <v>1.1299999999999999</v>
      </c>
      <c r="AN725" s="1" t="s">
        <v>8</v>
      </c>
      <c r="AP725" s="1">
        <v>196207</v>
      </c>
      <c r="AQ725" s="1">
        <v>12300</v>
      </c>
      <c r="AR725" s="1">
        <v>5.63</v>
      </c>
      <c r="AS725" s="1" t="s">
        <v>8</v>
      </c>
      <c r="AU725" s="1">
        <v>196207</v>
      </c>
      <c r="AV725" s="1">
        <v>12500</v>
      </c>
      <c r="AW725" s="1">
        <v>24.32</v>
      </c>
      <c r="AX725" s="1" t="s">
        <v>8</v>
      </c>
    </row>
    <row r="726" spans="1:50">
      <c r="A726" s="1">
        <v>20081031</v>
      </c>
      <c r="B726" s="1">
        <v>347710075</v>
      </c>
      <c r="V726" s="1">
        <v>196207</v>
      </c>
      <c r="W726" s="1">
        <v>18200</v>
      </c>
      <c r="X726" s="1">
        <v>30.6</v>
      </c>
      <c r="Y726" s="1" t="s">
        <v>9</v>
      </c>
      <c r="AA726" s="1">
        <v>196207</v>
      </c>
      <c r="AB726" s="1">
        <v>18201</v>
      </c>
      <c r="AC726" s="1">
        <v>2.86</v>
      </c>
      <c r="AD726" s="1" t="s">
        <v>8</v>
      </c>
      <c r="AF726" s="1">
        <v>196207</v>
      </c>
      <c r="AG726" s="1">
        <v>18000</v>
      </c>
      <c r="AH726" s="1">
        <v>14.17</v>
      </c>
      <c r="AI726" s="1" t="s">
        <v>9</v>
      </c>
      <c r="AK726" s="1">
        <v>196207</v>
      </c>
      <c r="AL726" s="1">
        <v>18100</v>
      </c>
      <c r="AM726" s="1">
        <v>1.36</v>
      </c>
      <c r="AN726" s="1" t="s">
        <v>8</v>
      </c>
    </row>
    <row r="727" spans="1:50">
      <c r="A727" s="1">
        <v>20081024</v>
      </c>
      <c r="B727" s="1">
        <v>210398157</v>
      </c>
      <c r="V727" s="1">
        <v>196206</v>
      </c>
      <c r="W727" s="1">
        <v>18200</v>
      </c>
      <c r="X727" s="1">
        <v>30.93</v>
      </c>
      <c r="Y727" s="1" t="s">
        <v>9</v>
      </c>
      <c r="AA727" s="1">
        <v>196206</v>
      </c>
      <c r="AB727" s="1">
        <v>18201</v>
      </c>
      <c r="AC727" s="1">
        <v>3.55</v>
      </c>
      <c r="AD727" s="1" t="s">
        <v>8</v>
      </c>
      <c r="AF727" s="1">
        <v>196206</v>
      </c>
      <c r="AG727" s="1">
        <v>18000</v>
      </c>
      <c r="AH727" s="1">
        <v>14.39</v>
      </c>
      <c r="AI727" s="1" t="s">
        <v>9</v>
      </c>
      <c r="AK727" s="1">
        <v>196206</v>
      </c>
      <c r="AL727" s="1">
        <v>18100</v>
      </c>
      <c r="AM727" s="1">
        <v>2.4900000000000002</v>
      </c>
      <c r="AN727" s="1" t="s">
        <v>8</v>
      </c>
    </row>
    <row r="728" spans="1:50">
      <c r="A728" s="1">
        <v>20081017</v>
      </c>
      <c r="B728" s="1">
        <v>255113873</v>
      </c>
      <c r="V728" s="1">
        <v>196205</v>
      </c>
      <c r="W728" s="1">
        <v>18200</v>
      </c>
      <c r="X728" s="1">
        <v>31.14</v>
      </c>
      <c r="Y728" s="1" t="s">
        <v>9</v>
      </c>
      <c r="AA728" s="1">
        <v>196205</v>
      </c>
      <c r="AB728" s="1">
        <v>18201</v>
      </c>
      <c r="AC728" s="1">
        <v>4.08</v>
      </c>
      <c r="AD728" s="1" t="s">
        <v>8</v>
      </c>
      <c r="AF728" s="1">
        <v>196205</v>
      </c>
      <c r="AG728" s="1">
        <v>18000</v>
      </c>
      <c r="AH728" s="1">
        <v>14.47</v>
      </c>
      <c r="AI728" s="1" t="s">
        <v>9</v>
      </c>
      <c r="AK728" s="1">
        <v>196205</v>
      </c>
      <c r="AL728" s="1">
        <v>18100</v>
      </c>
      <c r="AM728" s="1">
        <v>3.06</v>
      </c>
      <c r="AN728" s="1" t="s">
        <v>8</v>
      </c>
    </row>
    <row r="729" spans="1:50">
      <c r="A729" s="1">
        <v>20081009</v>
      </c>
      <c r="B729" s="1">
        <v>263893732</v>
      </c>
      <c r="V729" s="1">
        <v>196204</v>
      </c>
      <c r="W729" s="1">
        <v>18200</v>
      </c>
      <c r="X729" s="1">
        <v>30.48</v>
      </c>
      <c r="Y729" s="1" t="s">
        <v>9</v>
      </c>
      <c r="AA729" s="1">
        <v>196204</v>
      </c>
      <c r="AB729" s="1">
        <v>18201</v>
      </c>
      <c r="AC729" s="1">
        <v>2.52</v>
      </c>
      <c r="AD729" s="1" t="s">
        <v>8</v>
      </c>
      <c r="AF729" s="1">
        <v>196204</v>
      </c>
      <c r="AG729" s="1">
        <v>18000</v>
      </c>
      <c r="AH729" s="1">
        <v>14.28</v>
      </c>
      <c r="AI729" s="1" t="s">
        <v>9</v>
      </c>
      <c r="AK729" s="1">
        <v>196204</v>
      </c>
      <c r="AL729" s="1">
        <v>18100</v>
      </c>
      <c r="AM729" s="1">
        <v>1.78</v>
      </c>
      <c r="AN729" s="1" t="s">
        <v>8</v>
      </c>
    </row>
    <row r="730" spans="1:50">
      <c r="A730" s="1">
        <v>20081003</v>
      </c>
      <c r="B730" s="1">
        <v>271050514</v>
      </c>
      <c r="V730" s="1">
        <v>196203</v>
      </c>
      <c r="W730" s="1">
        <v>18200</v>
      </c>
      <c r="X730" s="1">
        <v>30.4</v>
      </c>
      <c r="Y730" s="1" t="s">
        <v>9</v>
      </c>
      <c r="AA730" s="1">
        <v>196203</v>
      </c>
      <c r="AB730" s="1">
        <v>18201</v>
      </c>
      <c r="AC730" s="1">
        <v>1.37</v>
      </c>
      <c r="AD730" s="1" t="s">
        <v>8</v>
      </c>
      <c r="AF730" s="1">
        <v>196203</v>
      </c>
      <c r="AG730" s="1">
        <v>18000</v>
      </c>
      <c r="AH730" s="1">
        <v>14.22</v>
      </c>
      <c r="AI730" s="1" t="s">
        <v>9</v>
      </c>
      <c r="AK730" s="1">
        <v>196203</v>
      </c>
      <c r="AL730" s="1">
        <v>18100</v>
      </c>
      <c r="AM730" s="1">
        <v>2.08</v>
      </c>
      <c r="AN730" s="1" t="s">
        <v>8</v>
      </c>
    </row>
    <row r="731" spans="1:50">
      <c r="A731" s="1">
        <v>20080926</v>
      </c>
      <c r="B731" s="1">
        <v>459608225</v>
      </c>
      <c r="V731" s="1">
        <v>196202</v>
      </c>
      <c r="W731" s="1">
        <v>18200</v>
      </c>
      <c r="X731" s="1">
        <v>30.6</v>
      </c>
      <c r="Y731" s="1" t="s">
        <v>9</v>
      </c>
      <c r="AA731" s="1">
        <v>196202</v>
      </c>
      <c r="AB731" s="1">
        <v>18201</v>
      </c>
      <c r="AC731" s="1">
        <v>1.02</v>
      </c>
      <c r="AD731" s="1" t="s">
        <v>8</v>
      </c>
      <c r="AF731" s="1">
        <v>196202</v>
      </c>
      <c r="AG731" s="1">
        <v>18000</v>
      </c>
      <c r="AH731" s="1">
        <v>14.27</v>
      </c>
      <c r="AI731" s="1" t="s">
        <v>9</v>
      </c>
      <c r="AK731" s="1">
        <v>196202</v>
      </c>
      <c r="AL731" s="1">
        <v>18100</v>
      </c>
      <c r="AM731" s="1">
        <v>2.44</v>
      </c>
      <c r="AN731" s="1" t="s">
        <v>8</v>
      </c>
    </row>
    <row r="732" spans="1:50">
      <c r="A732" s="1">
        <v>20080919</v>
      </c>
      <c r="B732" s="1">
        <v>479575037</v>
      </c>
      <c r="V732" s="1">
        <v>196201</v>
      </c>
      <c r="W732" s="1">
        <v>18200</v>
      </c>
      <c r="X732" s="1">
        <v>30.48</v>
      </c>
      <c r="Y732" s="1" t="s">
        <v>9</v>
      </c>
      <c r="AA732" s="1">
        <v>196201</v>
      </c>
      <c r="AB732" s="1">
        <v>18201</v>
      </c>
      <c r="AC732" s="1">
        <v>1.5</v>
      </c>
      <c r="AD732" s="1" t="s">
        <v>8</v>
      </c>
      <c r="AF732" s="1">
        <v>196201</v>
      </c>
      <c r="AG732" s="1">
        <v>18000</v>
      </c>
      <c r="AH732" s="1">
        <v>14.11</v>
      </c>
      <c r="AI732" s="1" t="s">
        <v>9</v>
      </c>
      <c r="AK732" s="1">
        <v>196201</v>
      </c>
      <c r="AL732" s="1">
        <v>18100</v>
      </c>
      <c r="AM732" s="1">
        <v>3.22</v>
      </c>
      <c r="AN732" s="1" t="s">
        <v>8</v>
      </c>
    </row>
    <row r="733" spans="1:50">
      <c r="A733" s="1">
        <v>20080912</v>
      </c>
      <c r="B733" s="1">
        <v>442630082</v>
      </c>
      <c r="V733" s="1">
        <v>196112</v>
      </c>
      <c r="W733" s="1">
        <v>18200</v>
      </c>
      <c r="X733" s="1">
        <v>30.22</v>
      </c>
      <c r="Y733" s="1" t="s">
        <v>9</v>
      </c>
      <c r="AA733" s="1">
        <v>196112</v>
      </c>
      <c r="AB733" s="1">
        <v>18201</v>
      </c>
      <c r="AC733" s="1">
        <v>7.0000000000000007E-2</v>
      </c>
      <c r="AD733" s="1" t="s">
        <v>8</v>
      </c>
      <c r="AF733" s="1">
        <v>196112</v>
      </c>
      <c r="AG733" s="1">
        <v>18000</v>
      </c>
      <c r="AH733" s="1">
        <v>14.21</v>
      </c>
      <c r="AI733" s="1" t="s">
        <v>9</v>
      </c>
      <c r="AK733" s="1">
        <v>196112</v>
      </c>
      <c r="AL733" s="1">
        <v>18100</v>
      </c>
      <c r="AM733" s="1">
        <v>4.18</v>
      </c>
      <c r="AN733" s="1" t="s">
        <v>8</v>
      </c>
    </row>
    <row r="734" spans="1:50">
      <c r="A734" s="1">
        <v>20080905</v>
      </c>
      <c r="B734" s="1">
        <v>464062904</v>
      </c>
      <c r="V734" s="1">
        <v>196111</v>
      </c>
      <c r="W734" s="1">
        <v>18200</v>
      </c>
      <c r="X734" s="1">
        <v>30.64</v>
      </c>
      <c r="Y734" s="1" t="s">
        <v>9</v>
      </c>
      <c r="AA734" s="1">
        <v>196111</v>
      </c>
      <c r="AB734" s="1">
        <v>18201</v>
      </c>
      <c r="AC734" s="1">
        <v>0.56000000000000005</v>
      </c>
      <c r="AD734" s="1" t="s">
        <v>8</v>
      </c>
      <c r="AF734" s="1">
        <v>196111</v>
      </c>
      <c r="AG734" s="1">
        <v>18000</v>
      </c>
      <c r="AH734" s="1">
        <v>14.34</v>
      </c>
      <c r="AI734" s="1" t="s">
        <v>9</v>
      </c>
      <c r="AK734" s="1">
        <v>196111</v>
      </c>
      <c r="AL734" s="1">
        <v>18100</v>
      </c>
      <c r="AM734" s="1">
        <v>3.24</v>
      </c>
      <c r="AN734" s="1" t="s">
        <v>8</v>
      </c>
    </row>
    <row r="735" spans="1:50">
      <c r="A735" s="1">
        <v>20080829</v>
      </c>
      <c r="B735" s="1">
        <v>413123467</v>
      </c>
      <c r="V735" s="1">
        <v>196110</v>
      </c>
      <c r="W735" s="1">
        <v>18200</v>
      </c>
      <c r="X735" s="1">
        <v>30.85</v>
      </c>
      <c r="Y735" s="1" t="s">
        <v>9</v>
      </c>
      <c r="AA735" s="1">
        <v>196110</v>
      </c>
      <c r="AB735" s="1">
        <v>18201</v>
      </c>
      <c r="AC735" s="1">
        <v>0.92</v>
      </c>
      <c r="AD735" s="1" t="s">
        <v>8</v>
      </c>
      <c r="AF735" s="1">
        <v>196110</v>
      </c>
      <c r="AG735" s="1">
        <v>18000</v>
      </c>
      <c r="AH735" s="1">
        <v>14.46</v>
      </c>
      <c r="AI735" s="1" t="s">
        <v>9</v>
      </c>
      <c r="AK735" s="1">
        <v>196110</v>
      </c>
      <c r="AL735" s="1">
        <v>18100</v>
      </c>
      <c r="AM735" s="1">
        <v>4.25</v>
      </c>
      <c r="AN735" s="1" t="s">
        <v>8</v>
      </c>
    </row>
    <row r="736" spans="1:50">
      <c r="A736" s="1">
        <v>20080822</v>
      </c>
      <c r="B736" s="1">
        <v>405886312</v>
      </c>
      <c r="V736" s="1">
        <v>196109</v>
      </c>
      <c r="W736" s="1">
        <v>18200</v>
      </c>
      <c r="X736" s="1">
        <v>30.81</v>
      </c>
      <c r="Y736" s="1" t="s">
        <v>9</v>
      </c>
      <c r="AA736" s="1">
        <v>196109</v>
      </c>
      <c r="AB736" s="1">
        <v>18201</v>
      </c>
      <c r="AC736" s="1">
        <v>1.52</v>
      </c>
      <c r="AD736" s="1" t="s">
        <v>8</v>
      </c>
      <c r="AF736" s="1">
        <v>196109</v>
      </c>
      <c r="AG736" s="1">
        <v>18000</v>
      </c>
      <c r="AH736" s="1">
        <v>14.36</v>
      </c>
      <c r="AI736" s="1" t="s">
        <v>9</v>
      </c>
      <c r="AK736" s="1">
        <v>196109</v>
      </c>
      <c r="AL736" s="1">
        <v>18100</v>
      </c>
      <c r="AM736" s="1">
        <v>2.57</v>
      </c>
      <c r="AN736" s="1" t="s">
        <v>8</v>
      </c>
    </row>
    <row r="737" spans="1:40">
      <c r="A737" s="1">
        <v>20080815</v>
      </c>
      <c r="B737" s="1">
        <v>596898462</v>
      </c>
      <c r="V737" s="1">
        <v>196108</v>
      </c>
      <c r="W737" s="1">
        <v>18200</v>
      </c>
      <c r="X737" s="1">
        <v>30.36</v>
      </c>
      <c r="Y737" s="1" t="s">
        <v>9</v>
      </c>
      <c r="AA737" s="1">
        <v>196108</v>
      </c>
      <c r="AB737" s="1">
        <v>18201</v>
      </c>
      <c r="AC737" s="1">
        <v>2.33</v>
      </c>
      <c r="AD737" s="1" t="s">
        <v>8</v>
      </c>
      <c r="AF737" s="1">
        <v>196108</v>
      </c>
      <c r="AG737" s="1">
        <v>18000</v>
      </c>
      <c r="AH737" s="1">
        <v>14.15</v>
      </c>
      <c r="AI737" s="1" t="s">
        <v>9</v>
      </c>
      <c r="AK737" s="1">
        <v>196108</v>
      </c>
      <c r="AL737" s="1">
        <v>18100</v>
      </c>
      <c r="AM737" s="1">
        <v>2.39</v>
      </c>
      <c r="AN737" s="1" t="s">
        <v>8</v>
      </c>
    </row>
    <row r="738" spans="1:40">
      <c r="A738" s="1">
        <v>20080808</v>
      </c>
      <c r="B738" s="1">
        <v>510931771</v>
      </c>
      <c r="V738" s="1">
        <v>196107</v>
      </c>
      <c r="W738" s="1">
        <v>18200</v>
      </c>
      <c r="X738" s="1">
        <v>29.75</v>
      </c>
      <c r="Y738" s="1" t="s">
        <v>9</v>
      </c>
      <c r="AA738" s="1">
        <v>196107</v>
      </c>
      <c r="AB738" s="1">
        <v>18201</v>
      </c>
      <c r="AC738" s="1">
        <v>3.8</v>
      </c>
      <c r="AD738" s="1" t="s">
        <v>8</v>
      </c>
      <c r="AF738" s="1">
        <v>196107</v>
      </c>
      <c r="AG738" s="1">
        <v>18000</v>
      </c>
      <c r="AH738" s="1">
        <v>13.98</v>
      </c>
      <c r="AI738" s="1" t="s">
        <v>9</v>
      </c>
      <c r="AK738" s="1">
        <v>196107</v>
      </c>
      <c r="AL738" s="1">
        <v>18100</v>
      </c>
      <c r="AM738" s="1">
        <v>5.59</v>
      </c>
      <c r="AN738" s="1" t="s">
        <v>8</v>
      </c>
    </row>
    <row r="739" spans="1:40">
      <c r="A739" s="1">
        <v>20080801</v>
      </c>
      <c r="B739" s="1">
        <v>339439594</v>
      </c>
      <c r="V739" s="1">
        <v>196106</v>
      </c>
      <c r="W739" s="1">
        <v>18200</v>
      </c>
      <c r="X739" s="1">
        <v>29.87</v>
      </c>
      <c r="Y739" s="1" t="s">
        <v>9</v>
      </c>
      <c r="AA739" s="1">
        <v>196106</v>
      </c>
      <c r="AB739" s="1">
        <v>18201</v>
      </c>
      <c r="AC739" s="1">
        <v>3.18</v>
      </c>
      <c r="AD739" s="1" t="s">
        <v>8</v>
      </c>
      <c r="AF739" s="1">
        <v>196106</v>
      </c>
      <c r="AG739" s="1">
        <v>18000</v>
      </c>
      <c r="AH739" s="1">
        <v>14.04</v>
      </c>
      <c r="AI739" s="1" t="s">
        <v>9</v>
      </c>
      <c r="AK739" s="1">
        <v>196106</v>
      </c>
      <c r="AL739" s="1">
        <v>18100</v>
      </c>
      <c r="AM739" s="1">
        <v>6.85</v>
      </c>
      <c r="AN739" s="1" t="s">
        <v>8</v>
      </c>
    </row>
    <row r="740" spans="1:40">
      <c r="A740" s="1">
        <v>20080725</v>
      </c>
      <c r="B740" s="1">
        <v>532661047</v>
      </c>
      <c r="V740" s="1">
        <v>196105</v>
      </c>
      <c r="W740" s="1">
        <v>18200</v>
      </c>
      <c r="X740" s="1">
        <v>29.92</v>
      </c>
      <c r="Y740" s="1" t="s">
        <v>9</v>
      </c>
      <c r="AA740" s="1">
        <v>196105</v>
      </c>
      <c r="AB740" s="1">
        <v>18201</v>
      </c>
      <c r="AC740" s="1">
        <v>3.89</v>
      </c>
      <c r="AD740" s="1" t="s">
        <v>8</v>
      </c>
      <c r="AF740" s="1">
        <v>196105</v>
      </c>
      <c r="AG740" s="1">
        <v>18000</v>
      </c>
      <c r="AH740" s="1">
        <v>14.04</v>
      </c>
      <c r="AI740" s="1" t="s">
        <v>9</v>
      </c>
      <c r="AK740" s="1">
        <v>196105</v>
      </c>
      <c r="AL740" s="1">
        <v>18100</v>
      </c>
      <c r="AM740" s="1">
        <v>9.9499999999999993</v>
      </c>
      <c r="AN740" s="1" t="s">
        <v>8</v>
      </c>
    </row>
    <row r="741" spans="1:40">
      <c r="A741" s="1">
        <v>20080718</v>
      </c>
      <c r="B741" s="1">
        <v>532015514</v>
      </c>
      <c r="V741" s="1">
        <v>196104</v>
      </c>
      <c r="W741" s="1">
        <v>18200</v>
      </c>
      <c r="X741" s="1">
        <v>29.73</v>
      </c>
      <c r="Y741" s="1" t="s">
        <v>9</v>
      </c>
      <c r="AA741" s="1">
        <v>196104</v>
      </c>
      <c r="AB741" s="1">
        <v>18201</v>
      </c>
      <c r="AC741" s="1">
        <v>0.81</v>
      </c>
      <c r="AD741" s="1" t="s">
        <v>8</v>
      </c>
      <c r="AF741" s="1">
        <v>196104</v>
      </c>
      <c r="AG741" s="1">
        <v>18000</v>
      </c>
      <c r="AH741" s="1">
        <v>14.03</v>
      </c>
      <c r="AI741" s="1" t="s">
        <v>9</v>
      </c>
      <c r="AK741" s="1">
        <v>196104</v>
      </c>
      <c r="AL741" s="1">
        <v>18100</v>
      </c>
      <c r="AM741" s="1">
        <v>9.35</v>
      </c>
      <c r="AN741" s="1" t="s">
        <v>8</v>
      </c>
    </row>
    <row r="742" spans="1:40">
      <c r="A742" s="1">
        <v>20080711</v>
      </c>
      <c r="B742" s="1">
        <v>506197524</v>
      </c>
      <c r="V742" s="1">
        <v>196103</v>
      </c>
      <c r="W742" s="1">
        <v>18200</v>
      </c>
      <c r="X742" s="1">
        <v>29.99</v>
      </c>
      <c r="Y742" s="1" t="s">
        <v>9</v>
      </c>
      <c r="AA742" s="1">
        <v>196103</v>
      </c>
      <c r="AB742" s="1">
        <v>18201</v>
      </c>
      <c r="AC742" s="1">
        <v>4.28</v>
      </c>
      <c r="AD742" s="1" t="s">
        <v>8</v>
      </c>
      <c r="AF742" s="1">
        <v>196103</v>
      </c>
      <c r="AG742" s="1">
        <v>18000</v>
      </c>
      <c r="AH742" s="1">
        <v>13.93</v>
      </c>
      <c r="AI742" s="1" t="s">
        <v>9</v>
      </c>
      <c r="AK742" s="1">
        <v>196103</v>
      </c>
      <c r="AL742" s="1">
        <v>18100</v>
      </c>
      <c r="AM742" s="1">
        <v>13.71</v>
      </c>
      <c r="AN742" s="1" t="s">
        <v>8</v>
      </c>
    </row>
    <row r="743" spans="1:40">
      <c r="A743" s="1">
        <v>20080704</v>
      </c>
      <c r="B743" s="1">
        <v>504670788</v>
      </c>
      <c r="V743" s="1">
        <v>196102</v>
      </c>
      <c r="W743" s="1">
        <v>18200</v>
      </c>
      <c r="X743" s="1">
        <v>30.29</v>
      </c>
      <c r="Y743" s="1" t="s">
        <v>9</v>
      </c>
      <c r="AA743" s="1">
        <v>196102</v>
      </c>
      <c r="AB743" s="1">
        <v>18201</v>
      </c>
      <c r="AC743" s="1">
        <v>9.31</v>
      </c>
      <c r="AD743" s="1" t="s">
        <v>8</v>
      </c>
      <c r="AF743" s="1">
        <v>196102</v>
      </c>
      <c r="AG743" s="1">
        <v>18000</v>
      </c>
      <c r="AH743" s="1">
        <v>13.93</v>
      </c>
      <c r="AI743" s="1" t="s">
        <v>9</v>
      </c>
      <c r="AK743" s="1">
        <v>196102</v>
      </c>
      <c r="AL743" s="1">
        <v>18100</v>
      </c>
      <c r="AM743" s="1">
        <v>17.75</v>
      </c>
      <c r="AN743" s="1" t="s">
        <v>8</v>
      </c>
    </row>
    <row r="744" spans="1:40">
      <c r="A744" s="1">
        <v>20080627</v>
      </c>
      <c r="B744" s="1">
        <v>505912680</v>
      </c>
      <c r="V744" s="1">
        <v>196101</v>
      </c>
      <c r="W744" s="1">
        <v>18200</v>
      </c>
      <c r="X744" s="1">
        <v>30.03</v>
      </c>
      <c r="Y744" s="1" t="s">
        <v>9</v>
      </c>
      <c r="AA744" s="1">
        <v>196101</v>
      </c>
      <c r="AB744" s="1">
        <v>18201</v>
      </c>
      <c r="AC744" s="1">
        <v>9.1199999999999992</v>
      </c>
      <c r="AD744" s="1" t="s">
        <v>8</v>
      </c>
      <c r="AF744" s="1">
        <v>196101</v>
      </c>
      <c r="AG744" s="1">
        <v>18000</v>
      </c>
      <c r="AH744" s="1">
        <v>13.67</v>
      </c>
      <c r="AI744" s="1" t="s">
        <v>9</v>
      </c>
      <c r="AK744" s="1">
        <v>196101</v>
      </c>
      <c r="AL744" s="1">
        <v>18100</v>
      </c>
      <c r="AM744" s="1">
        <v>18.149999999999999</v>
      </c>
      <c r="AN744" s="1" t="s">
        <v>8</v>
      </c>
    </row>
    <row r="745" spans="1:40">
      <c r="A745" s="1">
        <v>20080620</v>
      </c>
      <c r="B745" s="1">
        <v>438840609</v>
      </c>
      <c r="V745" s="1">
        <v>196012</v>
      </c>
      <c r="W745" s="1">
        <v>18200</v>
      </c>
      <c r="X745" s="1">
        <v>30.2</v>
      </c>
      <c r="Y745" s="1" t="s">
        <v>9</v>
      </c>
      <c r="AA745" s="1">
        <v>196012</v>
      </c>
      <c r="AB745" s="1">
        <v>18201</v>
      </c>
      <c r="AC745" s="1">
        <v>11.69</v>
      </c>
      <c r="AD745" s="1" t="s">
        <v>8</v>
      </c>
      <c r="AF745" s="1">
        <v>196012</v>
      </c>
      <c r="AG745" s="1">
        <v>18000</v>
      </c>
      <c r="AH745" s="1">
        <v>13.64</v>
      </c>
      <c r="AI745" s="1" t="s">
        <v>9</v>
      </c>
      <c r="AK745" s="1">
        <v>196012</v>
      </c>
      <c r="AL745" s="1">
        <v>18100</v>
      </c>
      <c r="AM745" s="1">
        <v>19.02</v>
      </c>
      <c r="AN745" s="1" t="s">
        <v>8</v>
      </c>
    </row>
    <row r="746" spans="1:40">
      <c r="A746" s="1">
        <v>20080613</v>
      </c>
      <c r="B746" s="1">
        <v>537493457</v>
      </c>
      <c r="V746" s="1">
        <v>196011</v>
      </c>
      <c r="W746" s="1">
        <v>18200</v>
      </c>
      <c r="X746" s="1">
        <v>30.47</v>
      </c>
      <c r="Y746" s="1" t="s">
        <v>9</v>
      </c>
      <c r="AA746" s="1">
        <v>196011</v>
      </c>
      <c r="AB746" s="1">
        <v>18201</v>
      </c>
      <c r="AC746" s="1">
        <v>12.06</v>
      </c>
      <c r="AD746" s="1" t="s">
        <v>8</v>
      </c>
      <c r="AF746" s="1">
        <v>196011</v>
      </c>
      <c r="AG746" s="1">
        <v>18000</v>
      </c>
      <c r="AH746" s="1">
        <v>13.89</v>
      </c>
      <c r="AI746" s="1" t="s">
        <v>9</v>
      </c>
      <c r="AK746" s="1">
        <v>196011</v>
      </c>
      <c r="AL746" s="1">
        <v>18100</v>
      </c>
      <c r="AM746" s="1">
        <v>20.99</v>
      </c>
      <c r="AN746" s="1" t="s">
        <v>8</v>
      </c>
    </row>
    <row r="747" spans="1:40">
      <c r="A747" s="1">
        <v>20080606</v>
      </c>
      <c r="B747" s="1">
        <v>493290227</v>
      </c>
      <c r="V747" s="1">
        <v>196010</v>
      </c>
      <c r="W747" s="1">
        <v>18200</v>
      </c>
      <c r="X747" s="1">
        <v>30.57</v>
      </c>
      <c r="Y747" s="1" t="s">
        <v>9</v>
      </c>
      <c r="AA747" s="1">
        <v>196010</v>
      </c>
      <c r="AB747" s="1">
        <v>18201</v>
      </c>
      <c r="AC747" s="1">
        <v>13.64</v>
      </c>
      <c r="AD747" s="1" t="s">
        <v>8</v>
      </c>
      <c r="AF747" s="1">
        <v>196010</v>
      </c>
      <c r="AG747" s="1">
        <v>18000</v>
      </c>
      <c r="AH747" s="1">
        <v>13.87</v>
      </c>
      <c r="AI747" s="1" t="s">
        <v>9</v>
      </c>
      <c r="AK747" s="1">
        <v>196010</v>
      </c>
      <c r="AL747" s="1">
        <v>18100</v>
      </c>
      <c r="AM747" s="1">
        <v>17.440000000000001</v>
      </c>
      <c r="AN747" s="1" t="s">
        <v>8</v>
      </c>
    </row>
    <row r="748" spans="1:40">
      <c r="A748" s="1">
        <v>20080530</v>
      </c>
      <c r="B748" s="1">
        <v>608774898</v>
      </c>
      <c r="V748" s="1">
        <v>196009</v>
      </c>
      <c r="W748" s="1">
        <v>18200</v>
      </c>
      <c r="X748" s="1">
        <v>30.35</v>
      </c>
      <c r="Y748" s="1" t="s">
        <v>9</v>
      </c>
      <c r="AA748" s="1">
        <v>196009</v>
      </c>
      <c r="AB748" s="1">
        <v>18201</v>
      </c>
      <c r="AC748" s="1">
        <v>14.7</v>
      </c>
      <c r="AD748" s="1" t="s">
        <v>8</v>
      </c>
      <c r="AF748" s="1">
        <v>196009</v>
      </c>
      <c r="AG748" s="1">
        <v>18000</v>
      </c>
      <c r="AH748" s="1">
        <v>14</v>
      </c>
      <c r="AI748" s="1" t="s">
        <v>9</v>
      </c>
      <c r="AK748" s="1">
        <v>196009</v>
      </c>
      <c r="AL748" s="1">
        <v>18100</v>
      </c>
      <c r="AM748" s="1">
        <v>16.670000000000002</v>
      </c>
      <c r="AN748" s="1" t="s">
        <v>8</v>
      </c>
    </row>
    <row r="749" spans="1:40">
      <c r="A749" s="1">
        <v>20080523</v>
      </c>
      <c r="B749" s="1">
        <v>761199673</v>
      </c>
      <c r="V749" s="1">
        <v>196008</v>
      </c>
      <c r="W749" s="1">
        <v>18200</v>
      </c>
      <c r="X749" s="1">
        <v>29.67</v>
      </c>
      <c r="Y749" s="1" t="s">
        <v>9</v>
      </c>
      <c r="AA749" s="1">
        <v>196008</v>
      </c>
      <c r="AB749" s="1">
        <v>18201</v>
      </c>
      <c r="AC749" s="1">
        <v>14.47</v>
      </c>
      <c r="AD749" s="1" t="s">
        <v>8</v>
      </c>
      <c r="AF749" s="1">
        <v>196008</v>
      </c>
      <c r="AG749" s="1">
        <v>18000</v>
      </c>
      <c r="AH749" s="1">
        <v>13.82</v>
      </c>
      <c r="AI749" s="1" t="s">
        <v>9</v>
      </c>
      <c r="AK749" s="1">
        <v>196008</v>
      </c>
      <c r="AL749" s="1">
        <v>18100</v>
      </c>
      <c r="AM749" s="1">
        <v>18.73</v>
      </c>
      <c r="AN749" s="1" t="s">
        <v>8</v>
      </c>
    </row>
    <row r="750" spans="1:40">
      <c r="A750" s="1">
        <v>20080516</v>
      </c>
      <c r="B750" s="1">
        <v>744200135</v>
      </c>
      <c r="V750" s="1">
        <v>196007</v>
      </c>
      <c r="W750" s="1">
        <v>18200</v>
      </c>
      <c r="X750" s="1">
        <v>28.66</v>
      </c>
      <c r="Y750" s="1" t="s">
        <v>9</v>
      </c>
      <c r="AA750" s="1">
        <v>196007</v>
      </c>
      <c r="AB750" s="1">
        <v>18201</v>
      </c>
      <c r="AC750" s="1">
        <v>12.83</v>
      </c>
      <c r="AD750" s="1" t="s">
        <v>8</v>
      </c>
      <c r="AF750" s="1">
        <v>196007</v>
      </c>
      <c r="AG750" s="1">
        <v>18000</v>
      </c>
      <c r="AH750" s="1">
        <v>13.24</v>
      </c>
      <c r="AI750" s="1" t="s">
        <v>9</v>
      </c>
      <c r="AK750" s="1">
        <v>196007</v>
      </c>
      <c r="AL750" s="1">
        <v>18100</v>
      </c>
      <c r="AM750" s="1">
        <v>19.93</v>
      </c>
      <c r="AN750" s="1" t="s">
        <v>8</v>
      </c>
    </row>
    <row r="751" spans="1:40">
      <c r="A751" s="1">
        <v>20080509</v>
      </c>
      <c r="B751" s="1">
        <v>719063286</v>
      </c>
      <c r="V751" s="1">
        <v>196006</v>
      </c>
      <c r="W751" s="1">
        <v>18200</v>
      </c>
      <c r="X751" s="1">
        <v>28.95</v>
      </c>
      <c r="Y751" s="1" t="s">
        <v>9</v>
      </c>
      <c r="AA751" s="1">
        <v>196006</v>
      </c>
      <c r="AB751" s="1">
        <v>18201</v>
      </c>
      <c r="AC751" s="1">
        <v>15.71</v>
      </c>
      <c r="AD751" s="1" t="s">
        <v>8</v>
      </c>
      <c r="AF751" s="1">
        <v>196006</v>
      </c>
      <c r="AG751" s="1">
        <v>18000</v>
      </c>
      <c r="AH751" s="1">
        <v>13.14</v>
      </c>
      <c r="AI751" s="1" t="s">
        <v>9</v>
      </c>
      <c r="AK751" s="1">
        <v>196006</v>
      </c>
      <c r="AL751" s="1">
        <v>18100</v>
      </c>
      <c r="AM751" s="1">
        <v>22.8</v>
      </c>
      <c r="AN751" s="1" t="s">
        <v>8</v>
      </c>
    </row>
    <row r="752" spans="1:40">
      <c r="A752" s="1">
        <v>20080502</v>
      </c>
      <c r="B752" s="1">
        <v>622497185</v>
      </c>
      <c r="V752" s="1">
        <v>196005</v>
      </c>
      <c r="W752" s="1">
        <v>18200</v>
      </c>
      <c r="X752" s="1">
        <v>28.8</v>
      </c>
      <c r="Y752" s="1" t="s">
        <v>9</v>
      </c>
      <c r="AA752" s="1">
        <v>196005</v>
      </c>
      <c r="AB752" s="1">
        <v>18201</v>
      </c>
      <c r="AC752" s="1">
        <v>16.46</v>
      </c>
      <c r="AD752" s="1" t="s">
        <v>8</v>
      </c>
      <c r="AF752" s="1">
        <v>196005</v>
      </c>
      <c r="AG752" s="1">
        <v>18000</v>
      </c>
      <c r="AH752" s="1">
        <v>12.77</v>
      </c>
      <c r="AI752" s="1" t="s">
        <v>9</v>
      </c>
      <c r="AK752" s="1">
        <v>196005</v>
      </c>
      <c r="AL752" s="1">
        <v>18100</v>
      </c>
      <c r="AM752" s="1">
        <v>21.27</v>
      </c>
      <c r="AN752" s="1" t="s">
        <v>8</v>
      </c>
    </row>
    <row r="753" spans="1:40">
      <c r="A753" s="1">
        <v>20080425</v>
      </c>
      <c r="B753" s="1">
        <v>788319984</v>
      </c>
      <c r="V753" s="1">
        <v>196004</v>
      </c>
      <c r="W753" s="1">
        <v>18200</v>
      </c>
      <c r="X753" s="1">
        <v>29.49</v>
      </c>
      <c r="Y753" s="1" t="s">
        <v>9</v>
      </c>
      <c r="AA753" s="1">
        <v>196004</v>
      </c>
      <c r="AB753" s="1">
        <v>18201</v>
      </c>
      <c r="AC753" s="1">
        <v>18.86</v>
      </c>
      <c r="AD753" s="1" t="s">
        <v>8</v>
      </c>
      <c r="AF753" s="1">
        <v>196004</v>
      </c>
      <c r="AG753" s="1">
        <v>18000</v>
      </c>
      <c r="AH753" s="1">
        <v>12.83</v>
      </c>
      <c r="AI753" s="1" t="s">
        <v>9</v>
      </c>
      <c r="AK753" s="1">
        <v>196004</v>
      </c>
      <c r="AL753" s="1">
        <v>18100</v>
      </c>
      <c r="AM753" s="1">
        <v>21.96</v>
      </c>
      <c r="AN753" s="1" t="s">
        <v>8</v>
      </c>
    </row>
    <row r="754" spans="1:40">
      <c r="A754" s="1">
        <v>20080418</v>
      </c>
      <c r="B754" s="1">
        <v>976505450</v>
      </c>
      <c r="V754" s="1">
        <v>196003</v>
      </c>
      <c r="W754" s="1">
        <v>18200</v>
      </c>
      <c r="X754" s="1">
        <v>28.76</v>
      </c>
      <c r="Y754" s="1" t="s">
        <v>9</v>
      </c>
      <c r="AA754" s="1">
        <v>196003</v>
      </c>
      <c r="AB754" s="1">
        <v>18201</v>
      </c>
      <c r="AC754" s="1">
        <v>15.59</v>
      </c>
      <c r="AD754" s="1" t="s">
        <v>8</v>
      </c>
      <c r="AF754" s="1">
        <v>196003</v>
      </c>
      <c r="AG754" s="1">
        <v>18000</v>
      </c>
      <c r="AH754" s="1">
        <v>12.25</v>
      </c>
      <c r="AI754" s="1" t="s">
        <v>9</v>
      </c>
      <c r="AK754" s="1">
        <v>196003</v>
      </c>
      <c r="AL754" s="1">
        <v>18100</v>
      </c>
      <c r="AM754" s="1">
        <v>16.329999999999998</v>
      </c>
      <c r="AN754" s="1" t="s">
        <v>8</v>
      </c>
    </row>
    <row r="755" spans="1:40">
      <c r="A755" s="1">
        <v>20080411</v>
      </c>
      <c r="B755" s="1">
        <v>746129536</v>
      </c>
      <c r="V755" s="1">
        <v>196002</v>
      </c>
      <c r="W755" s="1">
        <v>18200</v>
      </c>
      <c r="X755" s="1">
        <v>27.71</v>
      </c>
      <c r="Y755" s="1" t="s">
        <v>9</v>
      </c>
      <c r="AA755" s="1">
        <v>196002</v>
      </c>
      <c r="AB755" s="1">
        <v>18201</v>
      </c>
      <c r="AC755" s="1">
        <v>12.28</v>
      </c>
      <c r="AD755" s="1" t="s">
        <v>8</v>
      </c>
      <c r="AF755" s="1">
        <v>196002</v>
      </c>
      <c r="AG755" s="1">
        <v>18000</v>
      </c>
      <c r="AH755" s="1">
        <v>11.83</v>
      </c>
      <c r="AI755" s="1" t="s">
        <v>9</v>
      </c>
      <c r="AK755" s="1">
        <v>196002</v>
      </c>
      <c r="AL755" s="1">
        <v>18100</v>
      </c>
      <c r="AM755" s="1">
        <v>14.08</v>
      </c>
      <c r="AN755" s="1" t="s">
        <v>8</v>
      </c>
    </row>
    <row r="756" spans="1:40">
      <c r="A756" s="1">
        <v>20080403</v>
      </c>
      <c r="B756" s="1">
        <v>550351220</v>
      </c>
      <c r="V756" s="1">
        <v>196001</v>
      </c>
      <c r="W756" s="1">
        <v>18200</v>
      </c>
      <c r="X756" s="1">
        <v>27.52</v>
      </c>
      <c r="Y756" s="1" t="s">
        <v>9</v>
      </c>
      <c r="AA756" s="1">
        <v>196001</v>
      </c>
      <c r="AB756" s="1">
        <v>18201</v>
      </c>
      <c r="AC756" s="1">
        <v>12.19</v>
      </c>
      <c r="AD756" s="1" t="s">
        <v>8</v>
      </c>
      <c r="AF756" s="1">
        <v>196001</v>
      </c>
      <c r="AG756" s="1">
        <v>18000</v>
      </c>
      <c r="AH756" s="1">
        <v>11.57</v>
      </c>
      <c r="AI756" s="1" t="s">
        <v>9</v>
      </c>
      <c r="AK756" s="1">
        <v>196001</v>
      </c>
      <c r="AL756" s="1">
        <v>18100</v>
      </c>
      <c r="AM756" s="1">
        <v>12.44</v>
      </c>
      <c r="AN756" s="1" t="s">
        <v>8</v>
      </c>
    </row>
    <row r="757" spans="1:40">
      <c r="A757" s="1">
        <v>20080328</v>
      </c>
      <c r="B757" s="1">
        <v>977459689</v>
      </c>
      <c r="V757" s="1">
        <v>195912</v>
      </c>
      <c r="W757" s="1">
        <v>18200</v>
      </c>
      <c r="X757" s="1">
        <v>27.04</v>
      </c>
      <c r="Y757" s="1" t="s">
        <v>9</v>
      </c>
      <c r="AA757" s="1">
        <v>195912</v>
      </c>
      <c r="AB757" s="1">
        <v>18201</v>
      </c>
      <c r="AC757" s="1">
        <v>10.82</v>
      </c>
      <c r="AD757" s="1" t="s">
        <v>8</v>
      </c>
      <c r="AF757" s="1">
        <v>195912</v>
      </c>
      <c r="AG757" s="1">
        <v>18000</v>
      </c>
      <c r="AH757" s="1">
        <v>11.46</v>
      </c>
      <c r="AI757" s="1" t="s">
        <v>9</v>
      </c>
    </row>
    <row r="758" spans="1:40">
      <c r="A758" s="1">
        <v>20080321</v>
      </c>
      <c r="B758" s="1">
        <v>663747952</v>
      </c>
      <c r="V758" s="1">
        <v>195911</v>
      </c>
      <c r="W758" s="1">
        <v>18200</v>
      </c>
      <c r="X758" s="1">
        <v>27.19</v>
      </c>
      <c r="Y758" s="1" t="s">
        <v>9</v>
      </c>
      <c r="AA758" s="1">
        <v>195911</v>
      </c>
      <c r="AB758" s="1">
        <v>18201</v>
      </c>
      <c r="AC758" s="1">
        <v>14.68</v>
      </c>
      <c r="AD758" s="1" t="s">
        <v>8</v>
      </c>
      <c r="AF758" s="1">
        <v>195911</v>
      </c>
      <c r="AG758" s="1">
        <v>18000</v>
      </c>
      <c r="AH758" s="1">
        <v>11.48</v>
      </c>
      <c r="AI758" s="1" t="s">
        <v>9</v>
      </c>
    </row>
    <row r="759" spans="1:40">
      <c r="A759" s="1">
        <v>20080314</v>
      </c>
      <c r="B759" s="1">
        <v>643689382</v>
      </c>
      <c r="V759" s="1">
        <v>195910</v>
      </c>
      <c r="W759" s="1">
        <v>18200</v>
      </c>
      <c r="X759" s="1">
        <v>26.9</v>
      </c>
      <c r="Y759" s="1" t="s">
        <v>9</v>
      </c>
      <c r="AA759" s="1">
        <v>195910</v>
      </c>
      <c r="AB759" s="1">
        <v>18201</v>
      </c>
      <c r="AC759" s="1">
        <v>14.91</v>
      </c>
      <c r="AD759" s="1" t="s">
        <v>8</v>
      </c>
      <c r="AF759" s="1">
        <v>195910</v>
      </c>
      <c r="AG759" s="1">
        <v>18000</v>
      </c>
      <c r="AH759" s="1">
        <v>11.81</v>
      </c>
      <c r="AI759" s="1" t="s">
        <v>9</v>
      </c>
    </row>
    <row r="760" spans="1:40">
      <c r="A760" s="1">
        <v>20080307</v>
      </c>
      <c r="B760" s="1">
        <v>840402463</v>
      </c>
      <c r="V760" s="1">
        <v>195909</v>
      </c>
      <c r="W760" s="1">
        <v>18200</v>
      </c>
      <c r="X760" s="1">
        <v>26.46</v>
      </c>
      <c r="Y760" s="1" t="s">
        <v>9</v>
      </c>
      <c r="AA760" s="1">
        <v>195909</v>
      </c>
      <c r="AB760" s="1">
        <v>18201</v>
      </c>
      <c r="AC760" s="1">
        <v>15.09</v>
      </c>
      <c r="AD760" s="1" t="s">
        <v>8</v>
      </c>
      <c r="AF760" s="1">
        <v>195909</v>
      </c>
      <c r="AG760" s="1">
        <v>18000</v>
      </c>
      <c r="AH760" s="1">
        <v>12</v>
      </c>
      <c r="AI760" s="1" t="s">
        <v>9</v>
      </c>
    </row>
    <row r="761" spans="1:40">
      <c r="A761" s="1">
        <v>20080229</v>
      </c>
      <c r="B761" s="1">
        <v>687592979</v>
      </c>
      <c r="V761" s="1">
        <v>195908</v>
      </c>
      <c r="W761" s="1">
        <v>18200</v>
      </c>
      <c r="X761" s="1">
        <v>25.92</v>
      </c>
      <c r="Y761" s="1" t="s">
        <v>9</v>
      </c>
      <c r="AA761" s="1">
        <v>195908</v>
      </c>
      <c r="AB761" s="1">
        <v>18201</v>
      </c>
      <c r="AC761" s="1">
        <v>13.44</v>
      </c>
      <c r="AD761" s="1" t="s">
        <v>8</v>
      </c>
      <c r="AF761" s="1">
        <v>195908</v>
      </c>
      <c r="AG761" s="1">
        <v>18000</v>
      </c>
      <c r="AH761" s="1">
        <v>11.64</v>
      </c>
      <c r="AI761" s="1" t="s">
        <v>9</v>
      </c>
    </row>
    <row r="762" spans="1:40">
      <c r="A762" s="1">
        <v>20080222</v>
      </c>
      <c r="B762" s="1">
        <v>595792711</v>
      </c>
      <c r="V762" s="1">
        <v>195907</v>
      </c>
      <c r="W762" s="1">
        <v>18200</v>
      </c>
      <c r="X762" s="1">
        <v>25.4</v>
      </c>
      <c r="Y762" s="1" t="s">
        <v>9</v>
      </c>
      <c r="AA762" s="1">
        <v>195907</v>
      </c>
      <c r="AB762" s="1">
        <v>18201</v>
      </c>
      <c r="AC762" s="1">
        <v>11.55</v>
      </c>
      <c r="AD762" s="1" t="s">
        <v>8</v>
      </c>
      <c r="AF762" s="1">
        <v>195907</v>
      </c>
      <c r="AG762" s="1">
        <v>18000</v>
      </c>
      <c r="AH762" s="1">
        <v>11.04</v>
      </c>
      <c r="AI762" s="1" t="s">
        <v>9</v>
      </c>
    </row>
    <row r="763" spans="1:40">
      <c r="A763" s="1">
        <v>20080215</v>
      </c>
      <c r="B763" s="1">
        <v>444235414</v>
      </c>
      <c r="V763" s="1">
        <v>195906</v>
      </c>
      <c r="W763" s="1">
        <v>18200</v>
      </c>
      <c r="X763" s="1">
        <v>25.02</v>
      </c>
      <c r="Y763" s="1" t="s">
        <v>9</v>
      </c>
      <c r="AA763" s="1">
        <v>195906</v>
      </c>
      <c r="AB763" s="1">
        <v>18201</v>
      </c>
      <c r="AC763" s="1">
        <v>8.64</v>
      </c>
      <c r="AD763" s="1" t="s">
        <v>8</v>
      </c>
      <c r="AF763" s="1">
        <v>195906</v>
      </c>
      <c r="AG763" s="1">
        <v>18000</v>
      </c>
      <c r="AH763" s="1">
        <v>10.7</v>
      </c>
      <c r="AI763" s="1" t="s">
        <v>9</v>
      </c>
    </row>
    <row r="764" spans="1:40">
      <c r="A764" s="1">
        <v>20080201</v>
      </c>
      <c r="B764" s="1">
        <v>572533817</v>
      </c>
      <c r="V764" s="1">
        <v>195905</v>
      </c>
      <c r="W764" s="1">
        <v>18200</v>
      </c>
      <c r="X764" s="1">
        <v>24.73</v>
      </c>
      <c r="Y764" s="1" t="s">
        <v>9</v>
      </c>
      <c r="AA764" s="1">
        <v>195905</v>
      </c>
      <c r="AB764" s="1">
        <v>18201</v>
      </c>
      <c r="AC764" s="1">
        <v>6.18</v>
      </c>
      <c r="AD764" s="1" t="s">
        <v>8</v>
      </c>
      <c r="AF764" s="1">
        <v>195905</v>
      </c>
      <c r="AG764" s="1">
        <v>18000</v>
      </c>
      <c r="AH764" s="1">
        <v>10.53</v>
      </c>
      <c r="AI764" s="1" t="s">
        <v>9</v>
      </c>
    </row>
    <row r="765" spans="1:40">
      <c r="A765" s="1">
        <v>20080125</v>
      </c>
      <c r="B765" s="1">
        <v>703631029</v>
      </c>
      <c r="V765" s="1">
        <v>195904</v>
      </c>
      <c r="W765" s="1">
        <v>18200</v>
      </c>
      <c r="X765" s="1">
        <v>24.81</v>
      </c>
      <c r="Y765" s="1" t="s">
        <v>9</v>
      </c>
      <c r="AA765" s="1">
        <v>195904</v>
      </c>
      <c r="AB765" s="1">
        <v>18201</v>
      </c>
      <c r="AC765" s="1">
        <v>7.17</v>
      </c>
      <c r="AD765" s="1" t="s">
        <v>8</v>
      </c>
      <c r="AF765" s="1">
        <v>195904</v>
      </c>
      <c r="AG765" s="1">
        <v>18000</v>
      </c>
      <c r="AH765" s="1">
        <v>10.52</v>
      </c>
      <c r="AI765" s="1" t="s">
        <v>9</v>
      </c>
    </row>
    <row r="766" spans="1:40">
      <c r="A766" s="1">
        <v>20080118</v>
      </c>
      <c r="B766" s="1">
        <v>946679711</v>
      </c>
      <c r="V766" s="1">
        <v>195903</v>
      </c>
      <c r="W766" s="1">
        <v>18200</v>
      </c>
      <c r="X766" s="1">
        <v>24.88</v>
      </c>
      <c r="Y766" s="1" t="s">
        <v>9</v>
      </c>
      <c r="AA766" s="1">
        <v>195903</v>
      </c>
      <c r="AB766" s="1">
        <v>18201</v>
      </c>
      <c r="AC766" s="1">
        <v>7.85</v>
      </c>
      <c r="AD766" s="1" t="s">
        <v>8</v>
      </c>
      <c r="AF766" s="1">
        <v>195903</v>
      </c>
      <c r="AG766" s="1">
        <v>18000</v>
      </c>
      <c r="AH766" s="1">
        <v>10.53</v>
      </c>
      <c r="AI766" s="1" t="s">
        <v>9</v>
      </c>
    </row>
    <row r="767" spans="1:40">
      <c r="A767" s="1">
        <v>20080111</v>
      </c>
      <c r="B767" s="1">
        <v>661224166</v>
      </c>
      <c r="V767" s="1">
        <v>195902</v>
      </c>
      <c r="W767" s="1">
        <v>18200</v>
      </c>
      <c r="X767" s="1">
        <v>24.68</v>
      </c>
      <c r="Y767" s="1" t="s">
        <v>9</v>
      </c>
      <c r="AA767" s="1">
        <v>195902</v>
      </c>
      <c r="AB767" s="1">
        <v>18201</v>
      </c>
      <c r="AC767" s="1">
        <v>6.38</v>
      </c>
      <c r="AD767" s="1" t="s">
        <v>8</v>
      </c>
      <c r="AF767" s="1">
        <v>195902</v>
      </c>
      <c r="AG767" s="1">
        <v>18000</v>
      </c>
      <c r="AH767" s="1">
        <v>10.37</v>
      </c>
      <c r="AI767" s="1" t="s">
        <v>9</v>
      </c>
    </row>
    <row r="768" spans="1:40">
      <c r="A768" s="1">
        <v>20080104</v>
      </c>
      <c r="B768" s="1">
        <v>427709590</v>
      </c>
      <c r="V768" s="1">
        <v>195901</v>
      </c>
      <c r="W768" s="1">
        <v>18200</v>
      </c>
      <c r="X768" s="1">
        <v>24.53</v>
      </c>
      <c r="Y768" s="1" t="s">
        <v>9</v>
      </c>
      <c r="AA768" s="1">
        <v>195901</v>
      </c>
      <c r="AB768" s="1">
        <v>18201</v>
      </c>
      <c r="AC768" s="1">
        <v>6.28</v>
      </c>
      <c r="AD768" s="1" t="s">
        <v>8</v>
      </c>
      <c r="AF768" s="1">
        <v>195901</v>
      </c>
      <c r="AG768" s="1">
        <v>18000</v>
      </c>
      <c r="AH768" s="1">
        <v>10.29</v>
      </c>
      <c r="AI768" s="1" t="s">
        <v>9</v>
      </c>
    </row>
    <row r="769" spans="1:30">
      <c r="A769" s="1">
        <v>20071228</v>
      </c>
      <c r="B769" s="1">
        <v>451264534</v>
      </c>
      <c r="V769" s="1">
        <v>195812</v>
      </c>
      <c r="W769" s="1">
        <v>18200</v>
      </c>
      <c r="X769" s="1">
        <v>24.4</v>
      </c>
      <c r="Y769" s="1" t="s">
        <v>9</v>
      </c>
      <c r="AA769" s="1">
        <v>195812</v>
      </c>
      <c r="AB769" s="1">
        <v>18201</v>
      </c>
      <c r="AC769" s="1">
        <v>5.86</v>
      </c>
      <c r="AD769" s="1" t="s">
        <v>8</v>
      </c>
    </row>
    <row r="770" spans="1:30">
      <c r="A770" s="1">
        <v>20071221</v>
      </c>
      <c r="B770" s="1">
        <v>563462232</v>
      </c>
      <c r="V770" s="1">
        <v>195811</v>
      </c>
      <c r="W770" s="1">
        <v>18200</v>
      </c>
      <c r="X770" s="1">
        <v>23.71</v>
      </c>
      <c r="Y770" s="1" t="s">
        <v>9</v>
      </c>
      <c r="AA770" s="1">
        <v>195811</v>
      </c>
      <c r="AB770" s="1">
        <v>18201</v>
      </c>
      <c r="AC770" s="1">
        <v>2.33</v>
      </c>
      <c r="AD770" s="1" t="s">
        <v>8</v>
      </c>
    </row>
    <row r="771" spans="1:30">
      <c r="A771" s="1">
        <v>20071214</v>
      </c>
      <c r="B771" s="1">
        <v>578723189</v>
      </c>
      <c r="V771" s="1">
        <v>195810</v>
      </c>
      <c r="W771" s="1">
        <v>18200</v>
      </c>
      <c r="X771" s="1">
        <v>23.41</v>
      </c>
      <c r="Y771" s="1" t="s">
        <v>9</v>
      </c>
      <c r="AA771" s="1">
        <v>195810</v>
      </c>
      <c r="AB771" s="1">
        <v>18201</v>
      </c>
      <c r="AC771" s="1">
        <v>1.34</v>
      </c>
      <c r="AD771" s="1" t="s">
        <v>8</v>
      </c>
    </row>
    <row r="772" spans="1:30">
      <c r="A772" s="1">
        <v>20071207</v>
      </c>
      <c r="B772" s="1">
        <v>548546005</v>
      </c>
      <c r="V772" s="1">
        <v>195809</v>
      </c>
      <c r="W772" s="1">
        <v>18200</v>
      </c>
      <c r="X772" s="1">
        <v>22.99</v>
      </c>
      <c r="Y772" s="1" t="s">
        <v>9</v>
      </c>
      <c r="AA772" s="1">
        <v>195809</v>
      </c>
      <c r="AB772" s="1">
        <v>18201</v>
      </c>
      <c r="AC772" s="1">
        <v>0.22</v>
      </c>
      <c r="AD772" s="1" t="s">
        <v>8</v>
      </c>
    </row>
    <row r="773" spans="1:30">
      <c r="A773" s="1">
        <v>20071130</v>
      </c>
      <c r="B773" s="1">
        <v>581013350</v>
      </c>
      <c r="V773" s="1">
        <v>195808</v>
      </c>
      <c r="W773" s="1">
        <v>18200</v>
      </c>
      <c r="X773" s="1">
        <v>22.85</v>
      </c>
      <c r="Y773" s="1" t="s">
        <v>9</v>
      </c>
      <c r="AA773" s="1">
        <v>195808</v>
      </c>
      <c r="AB773" s="1">
        <v>18201</v>
      </c>
      <c r="AC773" s="1">
        <v>0.56999999999999995</v>
      </c>
      <c r="AD773" s="1" t="s">
        <v>8</v>
      </c>
    </row>
    <row r="774" spans="1:30">
      <c r="A774" s="1">
        <v>20071123</v>
      </c>
      <c r="B774" s="1">
        <v>594111765</v>
      </c>
      <c r="V774" s="1">
        <v>195807</v>
      </c>
      <c r="W774" s="1">
        <v>18200</v>
      </c>
      <c r="X774" s="1">
        <v>22.77</v>
      </c>
      <c r="Y774" s="1" t="s">
        <v>9</v>
      </c>
      <c r="AA774" s="1">
        <v>195807</v>
      </c>
      <c r="AB774" s="1">
        <v>18201</v>
      </c>
      <c r="AC774" s="1">
        <v>0.22</v>
      </c>
      <c r="AD774" s="1" t="s">
        <v>8</v>
      </c>
    </row>
    <row r="775" spans="1:30">
      <c r="A775" s="1">
        <v>20071116</v>
      </c>
      <c r="B775" s="1">
        <v>647660543</v>
      </c>
      <c r="V775" s="1">
        <v>195806</v>
      </c>
      <c r="W775" s="1">
        <v>18200</v>
      </c>
      <c r="X775" s="1">
        <v>23.03</v>
      </c>
      <c r="Y775" s="1" t="s">
        <v>9</v>
      </c>
      <c r="AA775" s="1">
        <v>195806</v>
      </c>
      <c r="AB775" s="1">
        <v>18201</v>
      </c>
      <c r="AC775" s="1">
        <v>1.1399999999999999</v>
      </c>
      <c r="AD775" s="1" t="s">
        <v>8</v>
      </c>
    </row>
    <row r="776" spans="1:30">
      <c r="A776" s="1">
        <v>20071109</v>
      </c>
      <c r="B776" s="1">
        <v>774369168</v>
      </c>
      <c r="V776" s="1">
        <v>195805</v>
      </c>
      <c r="W776" s="1">
        <v>18200</v>
      </c>
      <c r="X776" s="1">
        <v>23.29</v>
      </c>
      <c r="Y776" s="1" t="s">
        <v>9</v>
      </c>
      <c r="AA776" s="1">
        <v>195805</v>
      </c>
      <c r="AB776" s="1">
        <v>18201</v>
      </c>
      <c r="AC776" s="1">
        <v>1.61</v>
      </c>
      <c r="AD776" s="1" t="s">
        <v>8</v>
      </c>
    </row>
    <row r="777" spans="1:30">
      <c r="A777" s="1">
        <v>20071102</v>
      </c>
      <c r="B777" s="1">
        <v>885375883</v>
      </c>
      <c r="V777" s="1">
        <v>195804</v>
      </c>
      <c r="W777" s="1">
        <v>18200</v>
      </c>
      <c r="X777" s="1">
        <v>23.15</v>
      </c>
      <c r="Y777" s="1" t="s">
        <v>9</v>
      </c>
      <c r="AA777" s="1">
        <v>195804</v>
      </c>
      <c r="AB777" s="1">
        <v>18201</v>
      </c>
      <c r="AC777" s="1">
        <v>0.52</v>
      </c>
      <c r="AD777" s="1" t="s">
        <v>8</v>
      </c>
    </row>
    <row r="778" spans="1:30">
      <c r="A778" s="1">
        <v>20071026</v>
      </c>
      <c r="B778" s="1">
        <v>738208798</v>
      </c>
      <c r="V778" s="1">
        <v>195803</v>
      </c>
      <c r="W778" s="1">
        <v>18200</v>
      </c>
      <c r="X778" s="1">
        <v>23.07</v>
      </c>
      <c r="Y778" s="1" t="s">
        <v>9</v>
      </c>
      <c r="AA778" s="1">
        <v>195803</v>
      </c>
      <c r="AB778" s="1">
        <v>18201</v>
      </c>
      <c r="AC778" s="1">
        <v>0.65</v>
      </c>
      <c r="AD778" s="1" t="s">
        <v>8</v>
      </c>
    </row>
    <row r="779" spans="1:30">
      <c r="A779" s="1">
        <v>20071019</v>
      </c>
      <c r="B779" s="1">
        <v>737382517</v>
      </c>
      <c r="V779" s="1">
        <v>195802</v>
      </c>
      <c r="W779" s="1">
        <v>18200</v>
      </c>
      <c r="X779" s="1">
        <v>23.2</v>
      </c>
      <c r="Y779" s="1" t="s">
        <v>9</v>
      </c>
      <c r="AA779" s="1">
        <v>195802</v>
      </c>
      <c r="AB779" s="1">
        <v>18201</v>
      </c>
      <c r="AC779" s="1">
        <v>0.83</v>
      </c>
      <c r="AD779" s="1" t="s">
        <v>8</v>
      </c>
    </row>
    <row r="780" spans="1:30">
      <c r="A780" s="1">
        <v>20071012</v>
      </c>
      <c r="B780" s="1">
        <v>631548480</v>
      </c>
      <c r="V780" s="1">
        <v>195801</v>
      </c>
      <c r="W780" s="1">
        <v>18200</v>
      </c>
      <c r="X780" s="1">
        <v>23.08</v>
      </c>
      <c r="Y780" s="1" t="s">
        <v>9</v>
      </c>
      <c r="AA780" s="1">
        <v>195801</v>
      </c>
      <c r="AB780" s="1">
        <v>18201</v>
      </c>
      <c r="AC780" s="1">
        <v>1.41</v>
      </c>
      <c r="AD780" s="1" t="s">
        <v>8</v>
      </c>
    </row>
    <row r="781" spans="1:30">
      <c r="A781" s="1">
        <v>20071005</v>
      </c>
      <c r="B781" s="1">
        <v>913266609</v>
      </c>
      <c r="V781" s="1">
        <v>195712</v>
      </c>
      <c r="W781" s="1">
        <v>18200</v>
      </c>
      <c r="X781" s="1">
        <v>23.05</v>
      </c>
      <c r="Y781" s="1" t="s">
        <v>9</v>
      </c>
      <c r="AA781" s="1">
        <v>195712</v>
      </c>
      <c r="AB781" s="1">
        <v>18201</v>
      </c>
      <c r="AC781" s="1">
        <v>1.72</v>
      </c>
      <c r="AD781" s="1" t="s">
        <v>8</v>
      </c>
    </row>
    <row r="782" spans="1:30">
      <c r="A782" s="1">
        <v>20070929</v>
      </c>
      <c r="B782" s="1">
        <v>641370644</v>
      </c>
      <c r="V782" s="1">
        <v>195711</v>
      </c>
      <c r="W782" s="1">
        <v>18200</v>
      </c>
      <c r="X782" s="1">
        <v>23.17</v>
      </c>
      <c r="Y782" s="1" t="s">
        <v>9</v>
      </c>
      <c r="AA782" s="1">
        <v>195711</v>
      </c>
      <c r="AB782" s="1">
        <v>18201</v>
      </c>
      <c r="AC782" s="1">
        <v>2.84</v>
      </c>
      <c r="AD782" s="1" t="s">
        <v>8</v>
      </c>
    </row>
    <row r="783" spans="1:30">
      <c r="A783" s="1">
        <v>20070921</v>
      </c>
      <c r="B783" s="1">
        <v>571842592</v>
      </c>
      <c r="V783" s="1">
        <v>195710</v>
      </c>
      <c r="W783" s="1">
        <v>18200</v>
      </c>
      <c r="X783" s="1">
        <v>23.1</v>
      </c>
      <c r="Y783" s="1" t="s">
        <v>9</v>
      </c>
      <c r="AA783" s="1">
        <v>195710</v>
      </c>
      <c r="AB783" s="1">
        <v>18201</v>
      </c>
      <c r="AC783" s="1">
        <v>4.1900000000000004</v>
      </c>
      <c r="AD783" s="1" t="s">
        <v>8</v>
      </c>
    </row>
    <row r="784" spans="1:30">
      <c r="A784" s="1">
        <v>20070914</v>
      </c>
      <c r="B784" s="1">
        <v>608394703</v>
      </c>
      <c r="V784" s="1">
        <v>195709</v>
      </c>
      <c r="W784" s="1">
        <v>18200</v>
      </c>
      <c r="X784" s="1">
        <v>22.94</v>
      </c>
      <c r="Y784" s="1" t="s">
        <v>9</v>
      </c>
      <c r="AA784" s="1">
        <v>195709</v>
      </c>
      <c r="AB784" s="1">
        <v>18201</v>
      </c>
      <c r="AC784" s="1">
        <v>7.5</v>
      </c>
      <c r="AD784" s="1" t="s">
        <v>8</v>
      </c>
    </row>
    <row r="785" spans="1:30">
      <c r="A785" s="1">
        <v>20070907</v>
      </c>
      <c r="B785" s="1">
        <v>688175717</v>
      </c>
      <c r="V785" s="1">
        <v>195708</v>
      </c>
      <c r="W785" s="1">
        <v>18200</v>
      </c>
      <c r="X785" s="1">
        <v>22.72</v>
      </c>
      <c r="Y785" s="1" t="s">
        <v>9</v>
      </c>
      <c r="AA785" s="1">
        <v>195708</v>
      </c>
      <c r="AB785" s="1">
        <v>18201</v>
      </c>
      <c r="AC785" s="1">
        <v>8.6</v>
      </c>
      <c r="AD785" s="1" t="s">
        <v>8</v>
      </c>
    </row>
    <row r="786" spans="1:30">
      <c r="A786" s="1">
        <v>20070831</v>
      </c>
      <c r="B786" s="1">
        <v>684122626</v>
      </c>
      <c r="V786" s="1">
        <v>195707</v>
      </c>
      <c r="W786" s="1">
        <v>18200</v>
      </c>
      <c r="X786" s="1">
        <v>22.72</v>
      </c>
      <c r="Y786" s="1" t="s">
        <v>9</v>
      </c>
      <c r="AA786" s="1">
        <v>195707</v>
      </c>
      <c r="AB786" s="1">
        <v>18201</v>
      </c>
      <c r="AC786" s="1">
        <v>8.86</v>
      </c>
      <c r="AD786" s="1" t="s">
        <v>8</v>
      </c>
    </row>
    <row r="787" spans="1:30">
      <c r="A787" s="1">
        <v>20070824</v>
      </c>
      <c r="B787" s="1">
        <v>670758098</v>
      </c>
      <c r="V787" s="1">
        <v>195706</v>
      </c>
      <c r="W787" s="1">
        <v>18200</v>
      </c>
      <c r="X787" s="1">
        <v>22.77</v>
      </c>
      <c r="Y787" s="1" t="s">
        <v>9</v>
      </c>
      <c r="AA787" s="1">
        <v>195706</v>
      </c>
      <c r="AB787" s="1">
        <v>18201</v>
      </c>
      <c r="AC787" s="1">
        <v>7.91</v>
      </c>
      <c r="AD787" s="1" t="s">
        <v>8</v>
      </c>
    </row>
    <row r="788" spans="1:30">
      <c r="A788" s="1">
        <v>20070817</v>
      </c>
      <c r="B788" s="1">
        <v>815197515</v>
      </c>
      <c r="V788" s="1">
        <v>195705</v>
      </c>
      <c r="W788" s="1">
        <v>18200</v>
      </c>
      <c r="X788" s="1">
        <v>22.92</v>
      </c>
      <c r="Y788" s="1" t="s">
        <v>9</v>
      </c>
      <c r="AA788" s="1">
        <v>195705</v>
      </c>
      <c r="AB788" s="1">
        <v>18201</v>
      </c>
      <c r="AC788" s="1">
        <v>8.11</v>
      </c>
      <c r="AD788" s="1" t="s">
        <v>8</v>
      </c>
    </row>
    <row r="789" spans="1:30">
      <c r="A789" s="1">
        <v>20070810</v>
      </c>
      <c r="B789" s="1">
        <v>764916268</v>
      </c>
      <c r="V789" s="1">
        <v>195704</v>
      </c>
      <c r="W789" s="1">
        <v>18200</v>
      </c>
      <c r="X789" s="1">
        <v>23.03</v>
      </c>
      <c r="Y789" s="1" t="s">
        <v>9</v>
      </c>
      <c r="AA789" s="1">
        <v>195704</v>
      </c>
      <c r="AB789" s="1">
        <v>18201</v>
      </c>
      <c r="AC789" s="1">
        <v>8.6300000000000008</v>
      </c>
      <c r="AD789" s="1" t="s">
        <v>8</v>
      </c>
    </row>
    <row r="790" spans="1:30">
      <c r="A790" s="1">
        <v>20070803</v>
      </c>
      <c r="B790" s="1">
        <v>1106274358</v>
      </c>
      <c r="V790" s="1">
        <v>195703</v>
      </c>
      <c r="W790" s="1">
        <v>18200</v>
      </c>
      <c r="X790" s="1">
        <v>22.92</v>
      </c>
      <c r="Y790" s="1" t="s">
        <v>9</v>
      </c>
      <c r="AA790" s="1">
        <v>195703</v>
      </c>
      <c r="AB790" s="1">
        <v>18201</v>
      </c>
      <c r="AC790" s="1">
        <v>9.93</v>
      </c>
      <c r="AD790" s="1" t="s">
        <v>8</v>
      </c>
    </row>
    <row r="791" spans="1:30">
      <c r="A791" s="1">
        <v>20070727</v>
      </c>
      <c r="B791" s="1">
        <v>1376938487</v>
      </c>
      <c r="V791" s="1">
        <v>195702</v>
      </c>
      <c r="W791" s="1">
        <v>18200</v>
      </c>
      <c r="X791" s="1">
        <v>23.01</v>
      </c>
      <c r="Y791" s="1" t="s">
        <v>9</v>
      </c>
      <c r="AA791" s="1">
        <v>195702</v>
      </c>
      <c r="AB791" s="1">
        <v>18201</v>
      </c>
      <c r="AC791" s="1">
        <v>9.99</v>
      </c>
      <c r="AD791" s="1" t="s">
        <v>8</v>
      </c>
    </row>
    <row r="792" spans="1:30">
      <c r="A792" s="1">
        <v>20070720</v>
      </c>
      <c r="B792" s="1">
        <v>1138270807</v>
      </c>
      <c r="V792" s="1">
        <v>195701</v>
      </c>
      <c r="W792" s="1">
        <v>18200</v>
      </c>
      <c r="X792" s="1">
        <v>22.76</v>
      </c>
      <c r="Y792" s="1" t="s">
        <v>9</v>
      </c>
      <c r="AA792" s="1">
        <v>195701</v>
      </c>
      <c r="AB792" s="1">
        <v>18201</v>
      </c>
      <c r="AC792" s="1">
        <v>8.5399999999999991</v>
      </c>
      <c r="AD792" s="1" t="s">
        <v>8</v>
      </c>
    </row>
    <row r="793" spans="1:30">
      <c r="A793" s="1">
        <v>20070713</v>
      </c>
      <c r="B793" s="1">
        <v>1152696418</v>
      </c>
      <c r="V793" s="1">
        <v>195612</v>
      </c>
      <c r="W793" s="1">
        <v>18200</v>
      </c>
      <c r="X793" s="1">
        <v>22.66</v>
      </c>
      <c r="Y793" s="1" t="s">
        <v>9</v>
      </c>
      <c r="AA793" s="1">
        <v>195612</v>
      </c>
      <c r="AB793" s="1">
        <v>18201</v>
      </c>
      <c r="AC793" s="1">
        <v>5.59</v>
      </c>
      <c r="AD793" s="1" t="s">
        <v>8</v>
      </c>
    </row>
    <row r="794" spans="1:30">
      <c r="A794" s="1">
        <v>20070706</v>
      </c>
      <c r="B794" s="1">
        <v>924011938</v>
      </c>
      <c r="V794" s="1">
        <v>195611</v>
      </c>
      <c r="W794" s="1">
        <v>18200</v>
      </c>
      <c r="X794" s="1">
        <v>22.53</v>
      </c>
      <c r="Y794" s="1" t="s">
        <v>9</v>
      </c>
      <c r="AA794" s="1">
        <v>195611</v>
      </c>
      <c r="AB794" s="1">
        <v>18201</v>
      </c>
      <c r="AC794" s="1">
        <v>5.23</v>
      </c>
      <c r="AD794" s="1" t="s">
        <v>8</v>
      </c>
    </row>
    <row r="795" spans="1:30">
      <c r="A795" s="1">
        <v>20070629</v>
      </c>
      <c r="B795" s="1">
        <v>792327749</v>
      </c>
      <c r="V795" s="1">
        <v>195610</v>
      </c>
      <c r="W795" s="1">
        <v>18200</v>
      </c>
      <c r="X795" s="1">
        <v>22.17</v>
      </c>
      <c r="Y795" s="1" t="s">
        <v>9</v>
      </c>
      <c r="AA795" s="1">
        <v>195610</v>
      </c>
      <c r="AB795" s="1">
        <v>18201</v>
      </c>
      <c r="AC795" s="1">
        <v>10.35</v>
      </c>
      <c r="AD795" s="1" t="s">
        <v>8</v>
      </c>
    </row>
    <row r="796" spans="1:30">
      <c r="A796" s="1">
        <v>20070623</v>
      </c>
      <c r="B796" s="1">
        <v>686236491</v>
      </c>
      <c r="V796" s="1">
        <v>195609</v>
      </c>
      <c r="W796" s="1">
        <v>18200</v>
      </c>
      <c r="X796" s="1">
        <v>21.34</v>
      </c>
      <c r="Y796" s="1" t="s">
        <v>9</v>
      </c>
      <c r="AA796" s="1">
        <v>195609</v>
      </c>
      <c r="AB796" s="1">
        <v>18201</v>
      </c>
      <c r="AC796" s="1">
        <v>9.5500000000000007</v>
      </c>
      <c r="AD796" s="1" t="s">
        <v>8</v>
      </c>
    </row>
    <row r="797" spans="1:30">
      <c r="A797" s="1">
        <v>20070615</v>
      </c>
      <c r="B797" s="1">
        <v>713659875</v>
      </c>
      <c r="V797" s="1">
        <v>195608</v>
      </c>
      <c r="W797" s="1">
        <v>18200</v>
      </c>
      <c r="X797" s="1">
        <v>20.92</v>
      </c>
      <c r="Y797" s="1" t="s">
        <v>9</v>
      </c>
      <c r="AA797" s="1">
        <v>195608</v>
      </c>
      <c r="AB797" s="1">
        <v>18201</v>
      </c>
      <c r="AC797" s="1">
        <v>9.93</v>
      </c>
      <c r="AD797" s="1" t="s">
        <v>8</v>
      </c>
    </row>
    <row r="798" spans="1:30">
      <c r="A798" s="1">
        <v>20070608</v>
      </c>
      <c r="B798" s="1">
        <v>683689727</v>
      </c>
      <c r="V798" s="1">
        <v>195607</v>
      </c>
      <c r="W798" s="1">
        <v>18200</v>
      </c>
      <c r="X798" s="1">
        <v>20.87</v>
      </c>
      <c r="Y798" s="1" t="s">
        <v>9</v>
      </c>
      <c r="AA798" s="1">
        <v>195607</v>
      </c>
      <c r="AB798" s="1">
        <v>18201</v>
      </c>
      <c r="AC798" s="1">
        <v>13.24</v>
      </c>
      <c r="AD798" s="1" t="s">
        <v>8</v>
      </c>
    </row>
    <row r="799" spans="1:30">
      <c r="A799" s="1">
        <v>20070601</v>
      </c>
      <c r="B799" s="1">
        <v>542516809</v>
      </c>
      <c r="V799" s="1">
        <v>195606</v>
      </c>
      <c r="W799" s="1">
        <v>18200</v>
      </c>
      <c r="X799" s="1">
        <v>21.1</v>
      </c>
      <c r="Y799" s="1" t="s">
        <v>9</v>
      </c>
      <c r="AA799" s="1">
        <v>195606</v>
      </c>
      <c r="AB799" s="1">
        <v>18201</v>
      </c>
      <c r="AC799" s="1">
        <v>15.36</v>
      </c>
      <c r="AD799" s="1" t="s">
        <v>8</v>
      </c>
    </row>
    <row r="800" spans="1:30">
      <c r="A800" s="1">
        <v>20070525</v>
      </c>
      <c r="B800" s="1">
        <v>535010231</v>
      </c>
      <c r="V800" s="1">
        <v>195605</v>
      </c>
      <c r="W800" s="1">
        <v>18200</v>
      </c>
      <c r="X800" s="1">
        <v>21.2</v>
      </c>
      <c r="Y800" s="1" t="s">
        <v>9</v>
      </c>
      <c r="AA800" s="1">
        <v>195605</v>
      </c>
      <c r="AB800" s="1">
        <v>18201</v>
      </c>
      <c r="AC800" s="1">
        <v>14.35</v>
      </c>
      <c r="AD800" s="1" t="s">
        <v>8</v>
      </c>
    </row>
    <row r="801" spans="1:30">
      <c r="A801" s="1">
        <v>20070518</v>
      </c>
      <c r="B801" s="1">
        <v>392216346</v>
      </c>
      <c r="V801" s="1">
        <v>195604</v>
      </c>
      <c r="W801" s="1">
        <v>18200</v>
      </c>
      <c r="X801" s="1">
        <v>21.2</v>
      </c>
      <c r="Y801" s="1" t="s">
        <v>9</v>
      </c>
      <c r="AA801" s="1">
        <v>195604</v>
      </c>
      <c r="AB801" s="1">
        <v>18201</v>
      </c>
      <c r="AC801" s="1">
        <v>15.91</v>
      </c>
      <c r="AD801" s="1" t="s">
        <v>8</v>
      </c>
    </row>
    <row r="802" spans="1:30">
      <c r="A802" s="1">
        <v>20070511</v>
      </c>
      <c r="B802" s="1">
        <v>462768862</v>
      </c>
      <c r="V802" s="1">
        <v>195603</v>
      </c>
      <c r="W802" s="1">
        <v>18200</v>
      </c>
      <c r="X802" s="1">
        <v>20.85</v>
      </c>
      <c r="Y802" s="1" t="s">
        <v>9</v>
      </c>
      <c r="AA802" s="1">
        <v>195603</v>
      </c>
      <c r="AB802" s="1">
        <v>18201</v>
      </c>
      <c r="AC802" s="1">
        <v>15.13</v>
      </c>
      <c r="AD802" s="1" t="s">
        <v>8</v>
      </c>
    </row>
    <row r="803" spans="1:30">
      <c r="A803" s="1">
        <v>20070504</v>
      </c>
      <c r="B803" s="1">
        <v>406867566</v>
      </c>
      <c r="V803" s="1">
        <v>195602</v>
      </c>
      <c r="W803" s="1">
        <v>18200</v>
      </c>
      <c r="X803" s="1">
        <v>20.92</v>
      </c>
      <c r="Y803" s="1" t="s">
        <v>9</v>
      </c>
      <c r="AA803" s="1">
        <v>195602</v>
      </c>
      <c r="AB803" s="1">
        <v>18201</v>
      </c>
      <c r="AC803" s="1">
        <v>17.399999999999999</v>
      </c>
      <c r="AD803" s="1" t="s">
        <v>8</v>
      </c>
    </row>
    <row r="804" spans="1:30">
      <c r="A804" s="1">
        <v>20070427</v>
      </c>
      <c r="B804" s="1">
        <v>485503911</v>
      </c>
      <c r="V804" s="1">
        <v>195601</v>
      </c>
      <c r="W804" s="1">
        <v>18200</v>
      </c>
      <c r="X804" s="1">
        <v>20.97</v>
      </c>
      <c r="Y804" s="1" t="s">
        <v>9</v>
      </c>
      <c r="AA804" s="1">
        <v>195601</v>
      </c>
      <c r="AB804" s="1">
        <v>18201</v>
      </c>
      <c r="AC804" s="1">
        <v>21.71</v>
      </c>
      <c r="AD804" s="1" t="s">
        <v>8</v>
      </c>
    </row>
    <row r="805" spans="1:30">
      <c r="A805" s="1">
        <v>20070420</v>
      </c>
      <c r="B805" s="1">
        <v>549142478</v>
      </c>
      <c r="V805" s="1">
        <v>195512</v>
      </c>
      <c r="W805" s="1">
        <v>18200</v>
      </c>
      <c r="X805" s="1">
        <v>21.46</v>
      </c>
      <c r="Y805" s="1" t="s">
        <v>9</v>
      </c>
      <c r="AA805" s="1">
        <v>195512</v>
      </c>
      <c r="AB805" s="1">
        <v>18201</v>
      </c>
      <c r="AC805" s="1">
        <v>30.06</v>
      </c>
      <c r="AD805" s="1" t="s">
        <v>8</v>
      </c>
    </row>
    <row r="806" spans="1:30">
      <c r="A806" s="1">
        <v>20070414</v>
      </c>
      <c r="B806" s="1">
        <v>649636200</v>
      </c>
      <c r="V806" s="1">
        <v>195511</v>
      </c>
      <c r="W806" s="1">
        <v>18200</v>
      </c>
      <c r="X806" s="1">
        <v>21.41</v>
      </c>
      <c r="Y806" s="1" t="s">
        <v>9</v>
      </c>
      <c r="AA806" s="1">
        <v>195511</v>
      </c>
      <c r="AB806" s="1">
        <v>18201</v>
      </c>
      <c r="AC806" s="1">
        <v>32.159999999999997</v>
      </c>
      <c r="AD806" s="1" t="s">
        <v>8</v>
      </c>
    </row>
    <row r="807" spans="1:30">
      <c r="A807" s="1">
        <v>20070404</v>
      </c>
      <c r="B807" s="1">
        <v>373191180</v>
      </c>
      <c r="V807" s="1">
        <v>195510</v>
      </c>
      <c r="W807" s="1">
        <v>18200</v>
      </c>
      <c r="X807" s="1">
        <v>20.09</v>
      </c>
      <c r="Y807" s="1" t="s">
        <v>9</v>
      </c>
      <c r="AA807" s="1">
        <v>195510</v>
      </c>
      <c r="AB807" s="1">
        <v>18201</v>
      </c>
      <c r="AC807" s="1">
        <v>25.09</v>
      </c>
      <c r="AD807" s="1" t="s">
        <v>8</v>
      </c>
    </row>
    <row r="808" spans="1:30">
      <c r="A808" s="1">
        <v>20070330</v>
      </c>
      <c r="B808" s="1">
        <v>574291875</v>
      </c>
      <c r="V808" s="1">
        <v>195509</v>
      </c>
      <c r="W808" s="1">
        <v>18200</v>
      </c>
      <c r="X808" s="1">
        <v>19.48</v>
      </c>
      <c r="Y808" s="1" t="s">
        <v>9</v>
      </c>
      <c r="AA808" s="1">
        <v>195509</v>
      </c>
      <c r="AB808" s="1">
        <v>18201</v>
      </c>
      <c r="AC808" s="1">
        <v>21.14</v>
      </c>
      <c r="AD808" s="1" t="s">
        <v>8</v>
      </c>
    </row>
    <row r="809" spans="1:30">
      <c r="A809" s="1">
        <v>20070323</v>
      </c>
      <c r="B809" s="1">
        <v>507033605</v>
      </c>
      <c r="V809" s="1">
        <v>195508</v>
      </c>
      <c r="W809" s="1">
        <v>18200</v>
      </c>
      <c r="X809" s="1">
        <v>19.03</v>
      </c>
      <c r="Y809" s="1" t="s">
        <v>9</v>
      </c>
      <c r="AA809" s="1">
        <v>195508</v>
      </c>
      <c r="AB809" s="1">
        <v>18201</v>
      </c>
      <c r="AC809" s="1">
        <v>17.11</v>
      </c>
      <c r="AD809" s="1" t="s">
        <v>8</v>
      </c>
    </row>
    <row r="810" spans="1:30">
      <c r="A810" s="1">
        <v>20070316</v>
      </c>
      <c r="B810" s="1">
        <v>606408915</v>
      </c>
      <c r="V810" s="1">
        <v>195507</v>
      </c>
      <c r="W810" s="1">
        <v>18200</v>
      </c>
      <c r="X810" s="1">
        <v>18.43</v>
      </c>
      <c r="Y810" s="1" t="s">
        <v>9</v>
      </c>
      <c r="AA810" s="1">
        <v>195507</v>
      </c>
      <c r="AB810" s="1">
        <v>18201</v>
      </c>
      <c r="AC810" s="1">
        <v>13.91</v>
      </c>
      <c r="AD810" s="1" t="s">
        <v>8</v>
      </c>
    </row>
    <row r="811" spans="1:30">
      <c r="A811" s="1">
        <v>20070309</v>
      </c>
      <c r="B811" s="1">
        <v>573795847</v>
      </c>
      <c r="V811" s="1">
        <v>195506</v>
      </c>
      <c r="W811" s="1">
        <v>18200</v>
      </c>
      <c r="X811" s="1">
        <v>18.29</v>
      </c>
      <c r="Y811" s="1" t="s">
        <v>9</v>
      </c>
      <c r="AA811" s="1">
        <v>195506</v>
      </c>
      <c r="AB811" s="1">
        <v>18201</v>
      </c>
      <c r="AC811" s="1">
        <v>11.52</v>
      </c>
      <c r="AD811" s="1" t="s">
        <v>8</v>
      </c>
    </row>
    <row r="812" spans="1:30">
      <c r="A812" s="1">
        <v>20070303</v>
      </c>
      <c r="B812" s="1">
        <v>587994693</v>
      </c>
      <c r="V812" s="1">
        <v>195505</v>
      </c>
      <c r="W812" s="1">
        <v>18200</v>
      </c>
      <c r="X812" s="1">
        <v>18.54</v>
      </c>
      <c r="Y812" s="1" t="s">
        <v>9</v>
      </c>
      <c r="AA812" s="1">
        <v>195505</v>
      </c>
      <c r="AB812" s="1">
        <v>18201</v>
      </c>
      <c r="AC812" s="1">
        <v>8.2899999999999991</v>
      </c>
      <c r="AD812" s="1" t="s">
        <v>8</v>
      </c>
    </row>
    <row r="813" spans="1:30">
      <c r="A813" s="1">
        <v>20070214</v>
      </c>
      <c r="B813" s="1">
        <v>250675672</v>
      </c>
      <c r="V813" s="1">
        <v>195504</v>
      </c>
      <c r="W813" s="1">
        <v>18200</v>
      </c>
      <c r="X813" s="1">
        <v>18.29</v>
      </c>
      <c r="Y813" s="1" t="s">
        <v>9</v>
      </c>
      <c r="AA813" s="1">
        <v>195504</v>
      </c>
      <c r="AB813" s="1">
        <v>18201</v>
      </c>
      <c r="AC813" s="1">
        <v>6.09</v>
      </c>
      <c r="AD813" s="1" t="s">
        <v>8</v>
      </c>
    </row>
    <row r="814" spans="1:30">
      <c r="A814" s="1">
        <v>20070209</v>
      </c>
      <c r="B814" s="1">
        <v>447425296</v>
      </c>
      <c r="V814" s="1">
        <v>195503</v>
      </c>
      <c r="W814" s="1">
        <v>18200</v>
      </c>
      <c r="X814" s="1">
        <v>18.11</v>
      </c>
      <c r="Y814" s="1" t="s">
        <v>9</v>
      </c>
      <c r="AA814" s="1">
        <v>195503</v>
      </c>
      <c r="AB814" s="1">
        <v>18201</v>
      </c>
      <c r="AC814" s="1">
        <v>5.91</v>
      </c>
      <c r="AD814" s="1" t="s">
        <v>8</v>
      </c>
    </row>
    <row r="815" spans="1:30">
      <c r="A815" s="1">
        <v>20070202</v>
      </c>
      <c r="B815" s="1">
        <v>421088424</v>
      </c>
      <c r="V815" s="1">
        <v>195502</v>
      </c>
      <c r="W815" s="1">
        <v>18200</v>
      </c>
      <c r="X815" s="1">
        <v>17.82</v>
      </c>
      <c r="Y815" s="1" t="s">
        <v>9</v>
      </c>
      <c r="AA815" s="1">
        <v>195502</v>
      </c>
      <c r="AB815" s="1">
        <v>18201</v>
      </c>
      <c r="AC815" s="1">
        <v>4.09</v>
      </c>
      <c r="AD815" s="1" t="s">
        <v>8</v>
      </c>
    </row>
    <row r="816" spans="1:30">
      <c r="A816" s="1">
        <v>20070126</v>
      </c>
      <c r="B816" s="1">
        <v>572822685</v>
      </c>
      <c r="V816" s="1">
        <v>195501</v>
      </c>
      <c r="W816" s="1">
        <v>18200</v>
      </c>
      <c r="X816" s="1">
        <v>17.23</v>
      </c>
      <c r="Y816" s="1" t="s">
        <v>9</v>
      </c>
      <c r="AA816" s="1">
        <v>195501</v>
      </c>
      <c r="AB816" s="1">
        <v>18201</v>
      </c>
      <c r="AC816" s="1">
        <v>0.57999999999999996</v>
      </c>
      <c r="AD816" s="1" t="s">
        <v>8</v>
      </c>
    </row>
    <row r="817" spans="1:30">
      <c r="A817" s="1">
        <v>20070119</v>
      </c>
      <c r="B817" s="1">
        <v>558953527</v>
      </c>
      <c r="V817" s="1">
        <v>195412</v>
      </c>
      <c r="W817" s="1">
        <v>18200</v>
      </c>
      <c r="X817" s="1">
        <v>16.5</v>
      </c>
      <c r="Y817" s="1" t="s">
        <v>9</v>
      </c>
      <c r="AA817" s="1">
        <v>195412</v>
      </c>
      <c r="AB817" s="1">
        <v>18201</v>
      </c>
      <c r="AC817" s="1">
        <v>-3.62</v>
      </c>
      <c r="AD817" s="1" t="s">
        <v>8</v>
      </c>
    </row>
    <row r="818" spans="1:30">
      <c r="A818" s="1">
        <v>20070112</v>
      </c>
      <c r="B818" s="1">
        <v>671091878</v>
      </c>
      <c r="V818" s="1">
        <v>195411</v>
      </c>
      <c r="W818" s="1">
        <v>18200</v>
      </c>
      <c r="X818" s="1">
        <v>16.2</v>
      </c>
      <c r="Y818" s="1" t="s">
        <v>9</v>
      </c>
      <c r="AA818" s="1">
        <v>195411</v>
      </c>
      <c r="AB818" s="1">
        <v>18201</v>
      </c>
      <c r="AC818" s="1">
        <v>-4.54</v>
      </c>
      <c r="AD818" s="1" t="s">
        <v>8</v>
      </c>
    </row>
    <row r="819" spans="1:30">
      <c r="A819" s="1">
        <v>20070105</v>
      </c>
      <c r="B819" s="1">
        <v>605328002</v>
      </c>
      <c r="V819" s="1">
        <v>195410</v>
      </c>
      <c r="W819" s="1">
        <v>18200</v>
      </c>
      <c r="X819" s="1">
        <v>16.059999999999999</v>
      </c>
      <c r="Y819" s="1" t="s">
        <v>9</v>
      </c>
      <c r="AA819" s="1">
        <v>195410</v>
      </c>
      <c r="AB819" s="1">
        <v>18201</v>
      </c>
      <c r="AC819" s="1">
        <v>-5.97</v>
      </c>
      <c r="AD819" s="1" t="s">
        <v>8</v>
      </c>
    </row>
    <row r="820" spans="1:30">
      <c r="A820" s="1">
        <v>20061229</v>
      </c>
      <c r="B820" s="1">
        <v>521801558</v>
      </c>
      <c r="V820" s="1">
        <v>195409</v>
      </c>
      <c r="W820" s="1">
        <v>18200</v>
      </c>
      <c r="X820" s="1">
        <v>16.079999999999998</v>
      </c>
      <c r="Y820" s="1" t="s">
        <v>9</v>
      </c>
      <c r="AA820" s="1">
        <v>195409</v>
      </c>
      <c r="AB820" s="1">
        <v>18201</v>
      </c>
      <c r="AC820" s="1">
        <v>-4.68</v>
      </c>
      <c r="AD820" s="1" t="s">
        <v>8</v>
      </c>
    </row>
    <row r="821" spans="1:30">
      <c r="A821" s="1">
        <v>20061222</v>
      </c>
      <c r="B821" s="1">
        <v>527175128</v>
      </c>
      <c r="V821" s="1">
        <v>195408</v>
      </c>
      <c r="W821" s="1">
        <v>18200</v>
      </c>
      <c r="X821" s="1">
        <v>16.25</v>
      </c>
      <c r="Y821" s="1" t="s">
        <v>9</v>
      </c>
      <c r="AA821" s="1">
        <v>195408</v>
      </c>
      <c r="AB821" s="1">
        <v>18201</v>
      </c>
      <c r="AC821" s="1">
        <v>-2.64</v>
      </c>
      <c r="AD821" s="1" t="s">
        <v>8</v>
      </c>
    </row>
    <row r="822" spans="1:30">
      <c r="A822" s="1">
        <v>20061215</v>
      </c>
      <c r="B822" s="1">
        <v>545564373</v>
      </c>
      <c r="V822" s="1">
        <v>195407</v>
      </c>
      <c r="W822" s="1">
        <v>18200</v>
      </c>
      <c r="X822" s="1">
        <v>16.18</v>
      </c>
      <c r="Y822" s="1" t="s">
        <v>9</v>
      </c>
      <c r="AA822" s="1">
        <v>195407</v>
      </c>
      <c r="AB822" s="1">
        <v>18201</v>
      </c>
      <c r="AC822" s="1">
        <v>-1.88</v>
      </c>
      <c r="AD822" s="1" t="s">
        <v>8</v>
      </c>
    </row>
    <row r="823" spans="1:30">
      <c r="A823" s="1">
        <v>20061208</v>
      </c>
      <c r="B823" s="1">
        <v>607636586</v>
      </c>
      <c r="V823" s="1">
        <v>195406</v>
      </c>
      <c r="W823" s="1">
        <v>18200</v>
      </c>
      <c r="X823" s="1">
        <v>16.399999999999999</v>
      </c>
      <c r="Y823" s="1" t="s">
        <v>9</v>
      </c>
      <c r="AA823" s="1">
        <v>195406</v>
      </c>
      <c r="AB823" s="1">
        <v>18201</v>
      </c>
      <c r="AC823" s="1">
        <v>1.8</v>
      </c>
      <c r="AD823" s="1" t="s">
        <v>8</v>
      </c>
    </row>
    <row r="824" spans="1:30">
      <c r="A824" s="1">
        <v>20061201</v>
      </c>
      <c r="B824" s="1">
        <v>628476439</v>
      </c>
      <c r="V824" s="1">
        <v>195405</v>
      </c>
      <c r="W824" s="1">
        <v>18200</v>
      </c>
      <c r="X824" s="1">
        <v>17.12</v>
      </c>
      <c r="Y824" s="1" t="s">
        <v>9</v>
      </c>
      <c r="AA824" s="1">
        <v>195405</v>
      </c>
      <c r="AB824" s="1">
        <v>18201</v>
      </c>
      <c r="AC824" s="1">
        <v>6.47</v>
      </c>
      <c r="AD824" s="1" t="s">
        <v>8</v>
      </c>
    </row>
    <row r="825" spans="1:30">
      <c r="A825" s="1">
        <v>20061124</v>
      </c>
      <c r="B825" s="1">
        <v>540288703</v>
      </c>
      <c r="V825" s="1">
        <v>195404</v>
      </c>
      <c r="W825" s="1">
        <v>18200</v>
      </c>
      <c r="X825" s="1">
        <v>17.239999999999998</v>
      </c>
      <c r="Y825" s="1" t="s">
        <v>9</v>
      </c>
      <c r="AA825" s="1">
        <v>195404</v>
      </c>
      <c r="AB825" s="1">
        <v>18201</v>
      </c>
      <c r="AC825" s="1">
        <v>10.44</v>
      </c>
      <c r="AD825" s="1" t="s">
        <v>8</v>
      </c>
    </row>
    <row r="826" spans="1:30">
      <c r="A826" s="1">
        <v>20061117</v>
      </c>
      <c r="B826" s="1">
        <v>520339159</v>
      </c>
      <c r="V826" s="1">
        <v>195403</v>
      </c>
      <c r="W826" s="1">
        <v>18200</v>
      </c>
      <c r="X826" s="1">
        <v>17.100000000000001</v>
      </c>
      <c r="Y826" s="1" t="s">
        <v>9</v>
      </c>
      <c r="AA826" s="1">
        <v>195403</v>
      </c>
      <c r="AB826" s="1">
        <v>18201</v>
      </c>
      <c r="AC826" s="1">
        <v>10.68</v>
      </c>
      <c r="AD826" s="1" t="s">
        <v>8</v>
      </c>
    </row>
    <row r="827" spans="1:30">
      <c r="A827" s="1">
        <v>20061110</v>
      </c>
      <c r="B827" s="1">
        <v>530189870</v>
      </c>
      <c r="V827" s="1">
        <v>195402</v>
      </c>
      <c r="W827" s="1">
        <v>18200</v>
      </c>
      <c r="X827" s="1">
        <v>17.12</v>
      </c>
      <c r="Y827" s="1" t="s">
        <v>9</v>
      </c>
      <c r="AA827" s="1">
        <v>195402</v>
      </c>
      <c r="AB827" s="1">
        <v>18201</v>
      </c>
      <c r="AC827" s="1">
        <v>10.59</v>
      </c>
      <c r="AD827" s="1" t="s">
        <v>8</v>
      </c>
    </row>
    <row r="828" spans="1:30">
      <c r="A828" s="1">
        <v>20061103</v>
      </c>
      <c r="B828" s="1">
        <v>398926008</v>
      </c>
      <c r="V828" s="1">
        <v>195401</v>
      </c>
      <c r="W828" s="1">
        <v>18200</v>
      </c>
      <c r="X828" s="1">
        <v>17.13</v>
      </c>
      <c r="Y828" s="1" t="s">
        <v>9</v>
      </c>
      <c r="AA828" s="1">
        <v>195401</v>
      </c>
      <c r="AB828" s="1">
        <v>18201</v>
      </c>
      <c r="AC828" s="1">
        <v>12.99</v>
      </c>
      <c r="AD828" s="1" t="s">
        <v>8</v>
      </c>
    </row>
    <row r="829" spans="1:30">
      <c r="A829" s="1">
        <v>20061027</v>
      </c>
      <c r="B829" s="1">
        <v>411491274</v>
      </c>
      <c r="V829" s="1">
        <v>195312</v>
      </c>
      <c r="W829" s="1">
        <v>18200</v>
      </c>
      <c r="X829" s="1">
        <v>17.12</v>
      </c>
      <c r="Y829" s="1" t="s">
        <v>9</v>
      </c>
      <c r="AA829" s="1">
        <v>195312</v>
      </c>
      <c r="AB829" s="1">
        <v>18201</v>
      </c>
      <c r="AC829" s="1">
        <v>15.75</v>
      </c>
      <c r="AD829" s="1" t="s">
        <v>8</v>
      </c>
    </row>
    <row r="830" spans="1:30">
      <c r="A830" s="1">
        <v>20061020</v>
      </c>
      <c r="B830" s="1">
        <v>412891873</v>
      </c>
      <c r="V830" s="1">
        <v>195311</v>
      </c>
      <c r="W830" s="1">
        <v>18200</v>
      </c>
      <c r="X830" s="1">
        <v>16.97</v>
      </c>
      <c r="Y830" s="1" t="s">
        <v>9</v>
      </c>
      <c r="AA830" s="1">
        <v>195311</v>
      </c>
      <c r="AB830" s="1">
        <v>18201</v>
      </c>
      <c r="AC830" s="1">
        <v>17.12</v>
      </c>
      <c r="AD830" s="1" t="s">
        <v>8</v>
      </c>
    </row>
    <row r="831" spans="1:30">
      <c r="A831" s="1">
        <v>20061014</v>
      </c>
      <c r="B831" s="1">
        <v>371622423</v>
      </c>
      <c r="V831" s="1">
        <v>195310</v>
      </c>
      <c r="W831" s="1">
        <v>18200</v>
      </c>
      <c r="X831" s="1">
        <v>17.079999999999998</v>
      </c>
      <c r="Y831" s="1" t="s">
        <v>9</v>
      </c>
      <c r="AA831" s="1">
        <v>195310</v>
      </c>
      <c r="AB831" s="1">
        <v>18201</v>
      </c>
      <c r="AC831" s="1">
        <v>16.59</v>
      </c>
      <c r="AD831" s="1" t="s">
        <v>8</v>
      </c>
    </row>
    <row r="832" spans="1:30">
      <c r="A832" s="1">
        <v>20061005</v>
      </c>
      <c r="B832" s="1">
        <v>344987688</v>
      </c>
      <c r="V832" s="1">
        <v>195309</v>
      </c>
      <c r="W832" s="1">
        <v>18200</v>
      </c>
      <c r="X832" s="1">
        <v>16.87</v>
      </c>
      <c r="Y832" s="1" t="s">
        <v>9</v>
      </c>
      <c r="AA832" s="1">
        <v>195309</v>
      </c>
      <c r="AB832" s="1">
        <v>18201</v>
      </c>
      <c r="AC832" s="1">
        <v>14.06</v>
      </c>
      <c r="AD832" s="1" t="s">
        <v>8</v>
      </c>
    </row>
    <row r="833" spans="1:30">
      <c r="A833" s="1">
        <v>20060929</v>
      </c>
      <c r="B833" s="1">
        <v>377889986</v>
      </c>
      <c r="V833" s="1">
        <v>195308</v>
      </c>
      <c r="W833" s="1">
        <v>18200</v>
      </c>
      <c r="X833" s="1">
        <v>16.690000000000001</v>
      </c>
      <c r="Y833" s="1" t="s">
        <v>9</v>
      </c>
      <c r="AA833" s="1">
        <v>195308</v>
      </c>
      <c r="AB833" s="1">
        <v>18201</v>
      </c>
      <c r="AC833" s="1">
        <v>12.62</v>
      </c>
      <c r="AD833" s="1" t="s">
        <v>8</v>
      </c>
    </row>
    <row r="834" spans="1:30">
      <c r="A834" s="1">
        <v>20060922</v>
      </c>
      <c r="B834" s="1">
        <v>424132877</v>
      </c>
      <c r="V834" s="1">
        <v>195307</v>
      </c>
      <c r="W834" s="1">
        <v>18200</v>
      </c>
      <c r="X834" s="1">
        <v>16.489999999999998</v>
      </c>
      <c r="Y834" s="1" t="s">
        <v>9</v>
      </c>
      <c r="AA834" s="1">
        <v>195307</v>
      </c>
      <c r="AB834" s="1">
        <v>18201</v>
      </c>
      <c r="AC834" s="1">
        <v>10.97</v>
      </c>
      <c r="AD834" s="1" t="s">
        <v>8</v>
      </c>
    </row>
    <row r="835" spans="1:30">
      <c r="A835" s="1">
        <v>20060915</v>
      </c>
      <c r="B835" s="1">
        <v>340064475</v>
      </c>
      <c r="V835" s="1">
        <v>195306</v>
      </c>
      <c r="W835" s="1">
        <v>18200</v>
      </c>
      <c r="X835" s="1">
        <v>16.11</v>
      </c>
      <c r="Y835" s="1" t="s">
        <v>9</v>
      </c>
      <c r="AA835" s="1">
        <v>195306</v>
      </c>
      <c r="AB835" s="1">
        <v>18201</v>
      </c>
      <c r="AC835" s="1">
        <v>7.54</v>
      </c>
      <c r="AD835" s="1" t="s">
        <v>8</v>
      </c>
    </row>
    <row r="836" spans="1:30">
      <c r="A836" s="1">
        <v>20060908</v>
      </c>
      <c r="B836" s="1">
        <v>367361473</v>
      </c>
      <c r="V836" s="1">
        <v>195305</v>
      </c>
      <c r="W836" s="1">
        <v>18200</v>
      </c>
      <c r="X836" s="1">
        <v>16.079999999999998</v>
      </c>
      <c r="Y836" s="1" t="s">
        <v>9</v>
      </c>
      <c r="AA836" s="1">
        <v>195305</v>
      </c>
      <c r="AB836" s="1">
        <v>18201</v>
      </c>
      <c r="AC836" s="1">
        <v>5.44</v>
      </c>
      <c r="AD836" s="1" t="s">
        <v>8</v>
      </c>
    </row>
    <row r="837" spans="1:30">
      <c r="A837" s="1">
        <v>20060901</v>
      </c>
      <c r="B837" s="1">
        <v>348161869</v>
      </c>
      <c r="V837" s="1">
        <v>195304</v>
      </c>
      <c r="W837" s="1">
        <v>18200</v>
      </c>
      <c r="X837" s="1">
        <v>15.61</v>
      </c>
      <c r="Y837" s="1" t="s">
        <v>9</v>
      </c>
      <c r="AA837" s="1">
        <v>195304</v>
      </c>
      <c r="AB837" s="1">
        <v>18201</v>
      </c>
      <c r="AC837" s="1">
        <v>0</v>
      </c>
      <c r="AD837" s="1" t="s">
        <v>8</v>
      </c>
    </row>
    <row r="838" spans="1:30">
      <c r="A838" s="1">
        <v>20060825</v>
      </c>
      <c r="B838" s="1">
        <v>346593298</v>
      </c>
      <c r="V838" s="1">
        <v>195303</v>
      </c>
      <c r="W838" s="1">
        <v>18200</v>
      </c>
      <c r="X838" s="1">
        <v>15.45</v>
      </c>
      <c r="Y838" s="1" t="s">
        <v>9</v>
      </c>
      <c r="AA838" s="1">
        <v>195303</v>
      </c>
      <c r="AB838" s="1">
        <v>18201</v>
      </c>
      <c r="AC838" s="1">
        <v>0.19</v>
      </c>
      <c r="AD838" s="1" t="s">
        <v>8</v>
      </c>
    </row>
    <row r="839" spans="1:30">
      <c r="A839" s="1">
        <v>20060818</v>
      </c>
      <c r="B839" s="1">
        <v>447995672</v>
      </c>
      <c r="V839" s="1">
        <v>195302</v>
      </c>
      <c r="W839" s="1">
        <v>18200</v>
      </c>
      <c r="X839" s="1">
        <v>15.48</v>
      </c>
      <c r="Y839" s="1" t="s">
        <v>9</v>
      </c>
      <c r="AA839" s="1">
        <v>195302</v>
      </c>
      <c r="AB839" s="1">
        <v>18201</v>
      </c>
      <c r="AC839" s="1">
        <v>2.86</v>
      </c>
      <c r="AD839" s="1" t="s">
        <v>8</v>
      </c>
    </row>
    <row r="840" spans="1:30">
      <c r="A840" s="1">
        <v>20060811</v>
      </c>
      <c r="B840" s="1">
        <v>394355248</v>
      </c>
      <c r="V840" s="1">
        <v>195301</v>
      </c>
      <c r="W840" s="1">
        <v>18200</v>
      </c>
      <c r="X840" s="1">
        <v>15.16</v>
      </c>
      <c r="Y840" s="1" t="s">
        <v>9</v>
      </c>
      <c r="AA840" s="1">
        <v>195301</v>
      </c>
      <c r="AB840" s="1">
        <v>18201</v>
      </c>
      <c r="AC840" s="1">
        <v>3.62</v>
      </c>
      <c r="AD840" s="1" t="s">
        <v>8</v>
      </c>
    </row>
    <row r="841" spans="1:30">
      <c r="A841" s="1">
        <v>20060804</v>
      </c>
      <c r="B841" s="1">
        <v>341725752</v>
      </c>
      <c r="V841" s="1">
        <v>195212</v>
      </c>
      <c r="W841" s="1">
        <v>18200</v>
      </c>
      <c r="X841" s="1">
        <v>14.79</v>
      </c>
      <c r="Y841" s="1" t="s">
        <v>9</v>
      </c>
    </row>
    <row r="842" spans="1:30">
      <c r="A842" s="1">
        <v>20060728</v>
      </c>
      <c r="B842" s="1">
        <v>349292906</v>
      </c>
      <c r="V842" s="1">
        <v>195211</v>
      </c>
      <c r="W842" s="1">
        <v>18200</v>
      </c>
      <c r="X842" s="1">
        <v>14.49</v>
      </c>
      <c r="Y842" s="1" t="s">
        <v>9</v>
      </c>
    </row>
    <row r="843" spans="1:30">
      <c r="A843" s="1">
        <v>20060721</v>
      </c>
      <c r="B843" s="1">
        <v>337117976</v>
      </c>
      <c r="V843" s="1">
        <v>195210</v>
      </c>
      <c r="W843" s="1">
        <v>18200</v>
      </c>
      <c r="X843" s="1">
        <v>14.65</v>
      </c>
      <c r="Y843" s="1" t="s">
        <v>9</v>
      </c>
    </row>
    <row r="844" spans="1:30">
      <c r="A844" s="1">
        <v>20060714</v>
      </c>
      <c r="B844" s="1">
        <v>354120449</v>
      </c>
      <c r="V844" s="1">
        <v>195209</v>
      </c>
      <c r="W844" s="1">
        <v>18200</v>
      </c>
      <c r="X844" s="1">
        <v>14.79</v>
      </c>
      <c r="Y844" s="1" t="s">
        <v>9</v>
      </c>
    </row>
    <row r="845" spans="1:30">
      <c r="A845" s="1">
        <v>20060707</v>
      </c>
      <c r="B845" s="1">
        <v>382730434</v>
      </c>
      <c r="V845" s="1">
        <v>195208</v>
      </c>
      <c r="W845" s="1">
        <v>18200</v>
      </c>
      <c r="X845" s="1">
        <v>14.82</v>
      </c>
      <c r="Y845" s="1" t="s">
        <v>9</v>
      </c>
    </row>
    <row r="846" spans="1:30">
      <c r="A846" s="1">
        <v>20060630</v>
      </c>
      <c r="B846" s="1">
        <v>446126672</v>
      </c>
      <c r="V846" s="1">
        <v>195207</v>
      </c>
      <c r="W846" s="1">
        <v>18200</v>
      </c>
      <c r="X846" s="1">
        <v>14.86</v>
      </c>
      <c r="Y846" s="1" t="s">
        <v>9</v>
      </c>
    </row>
    <row r="847" spans="1:30">
      <c r="A847" s="1">
        <v>20060623</v>
      </c>
      <c r="B847" s="1">
        <v>414543719</v>
      </c>
      <c r="V847" s="1">
        <v>195206</v>
      </c>
      <c r="W847" s="1">
        <v>18200</v>
      </c>
      <c r="X847" s="1">
        <v>14.98</v>
      </c>
      <c r="Y847" s="1" t="s">
        <v>9</v>
      </c>
    </row>
    <row r="848" spans="1:30">
      <c r="A848" s="1">
        <v>20060616</v>
      </c>
      <c r="B848" s="1">
        <v>442051482</v>
      </c>
      <c r="V848" s="1">
        <v>195205</v>
      </c>
      <c r="W848" s="1">
        <v>18200</v>
      </c>
      <c r="X848" s="1">
        <v>15.25</v>
      </c>
      <c r="Y848" s="1" t="s">
        <v>9</v>
      </c>
    </row>
    <row r="849" spans="1:25">
      <c r="A849" s="1">
        <v>20060609</v>
      </c>
      <c r="B849" s="1">
        <v>516968642</v>
      </c>
      <c r="V849" s="1">
        <v>195204</v>
      </c>
      <c r="W849" s="1">
        <v>18200</v>
      </c>
      <c r="X849" s="1">
        <v>15.61</v>
      </c>
      <c r="Y849" s="1" t="s">
        <v>9</v>
      </c>
    </row>
    <row r="850" spans="1:25">
      <c r="A850" s="1">
        <v>20060602</v>
      </c>
      <c r="B850" s="1">
        <v>378102814</v>
      </c>
      <c r="V850" s="1">
        <v>195203</v>
      </c>
      <c r="W850" s="1">
        <v>18200</v>
      </c>
      <c r="X850" s="1">
        <v>15.42</v>
      </c>
      <c r="Y850" s="1" t="s">
        <v>9</v>
      </c>
    </row>
    <row r="851" spans="1:25">
      <c r="A851" s="1">
        <v>20060526</v>
      </c>
      <c r="B851" s="1">
        <v>592323274</v>
      </c>
      <c r="V851" s="1">
        <v>195202</v>
      </c>
      <c r="W851" s="1">
        <v>18200</v>
      </c>
      <c r="X851" s="1">
        <v>15.05</v>
      </c>
      <c r="Y851" s="1" t="s">
        <v>9</v>
      </c>
    </row>
    <row r="852" spans="1:25">
      <c r="A852" s="1">
        <v>20060519</v>
      </c>
      <c r="B852" s="1">
        <v>584286035</v>
      </c>
      <c r="V852" s="1">
        <v>195201</v>
      </c>
      <c r="W852" s="1">
        <v>18200</v>
      </c>
      <c r="X852" s="1">
        <v>14.63</v>
      </c>
      <c r="Y852" s="1" t="s">
        <v>9</v>
      </c>
    </row>
    <row r="853" spans="1:25">
      <c r="A853" s="1">
        <v>20060512</v>
      </c>
      <c r="B853" s="1">
        <v>763226363</v>
      </c>
    </row>
    <row r="854" spans="1:25">
      <c r="A854" s="1">
        <v>20060505</v>
      </c>
      <c r="B854" s="1">
        <v>665702535</v>
      </c>
    </row>
    <row r="855" spans="1:25">
      <c r="A855" s="1">
        <v>20060428</v>
      </c>
      <c r="B855" s="1">
        <v>684986471</v>
      </c>
    </row>
    <row r="856" spans="1:25">
      <c r="A856" s="1">
        <v>20060421</v>
      </c>
      <c r="B856" s="1">
        <v>688643769</v>
      </c>
    </row>
    <row r="857" spans="1:25">
      <c r="A857" s="1">
        <v>20060414</v>
      </c>
      <c r="B857" s="1">
        <v>540554847</v>
      </c>
    </row>
    <row r="858" spans="1:25">
      <c r="A858" s="1">
        <v>20060407</v>
      </c>
      <c r="B858" s="1">
        <v>440074013</v>
      </c>
    </row>
    <row r="859" spans="1:25">
      <c r="A859" s="1">
        <v>20060331</v>
      </c>
      <c r="B859" s="1">
        <v>436115320</v>
      </c>
    </row>
    <row r="860" spans="1:25">
      <c r="A860" s="1">
        <v>20060324</v>
      </c>
      <c r="B860" s="1">
        <v>433872121</v>
      </c>
    </row>
    <row r="861" spans="1:25">
      <c r="A861" s="1">
        <v>20060317</v>
      </c>
      <c r="B861" s="1">
        <v>489764467</v>
      </c>
    </row>
    <row r="862" spans="1:25">
      <c r="A862" s="1">
        <v>20060310</v>
      </c>
      <c r="B862" s="1">
        <v>410769977</v>
      </c>
    </row>
    <row r="863" spans="1:25">
      <c r="A863" s="1">
        <v>20060303</v>
      </c>
      <c r="B863" s="1">
        <v>392607541</v>
      </c>
    </row>
    <row r="864" spans="1:25">
      <c r="A864" s="1">
        <v>20060224</v>
      </c>
      <c r="B864" s="1">
        <v>416587105</v>
      </c>
    </row>
    <row r="865" spans="1:2">
      <c r="A865" s="1">
        <v>20060217</v>
      </c>
      <c r="B865" s="1">
        <v>472400916</v>
      </c>
    </row>
    <row r="866" spans="1:2">
      <c r="A866" s="1">
        <v>20060210</v>
      </c>
      <c r="B866" s="1">
        <v>513663218</v>
      </c>
    </row>
    <row r="867" spans="1:2">
      <c r="A867" s="1">
        <v>20060203</v>
      </c>
      <c r="B867" s="1">
        <v>108886215</v>
      </c>
    </row>
    <row r="868" spans="1:2">
      <c r="A868" s="1">
        <v>20060125</v>
      </c>
      <c r="B868" s="1">
        <v>229136177</v>
      </c>
    </row>
    <row r="869" spans="1:2">
      <c r="A869" s="1">
        <v>20060120</v>
      </c>
      <c r="B869" s="1">
        <v>540443055</v>
      </c>
    </row>
    <row r="870" spans="1:2">
      <c r="A870" s="1">
        <v>20060113</v>
      </c>
      <c r="B870" s="1">
        <v>633014980</v>
      </c>
    </row>
    <row r="871" spans="1:2">
      <c r="A871" s="1">
        <v>20060106</v>
      </c>
      <c r="B871" s="1">
        <v>789613712</v>
      </c>
    </row>
    <row r="872" spans="1:2">
      <c r="A872" s="1">
        <v>20051230</v>
      </c>
      <c r="B872" s="1">
        <v>744197134</v>
      </c>
    </row>
    <row r="873" spans="1:2">
      <c r="A873" s="1">
        <v>20051223</v>
      </c>
      <c r="B873" s="1">
        <v>529435830</v>
      </c>
    </row>
    <row r="874" spans="1:2">
      <c r="A874" s="1">
        <v>20051216</v>
      </c>
      <c r="B874" s="1">
        <v>466249298</v>
      </c>
    </row>
    <row r="875" spans="1:2">
      <c r="A875" s="1">
        <v>20051209</v>
      </c>
      <c r="B875" s="1">
        <v>526994952</v>
      </c>
    </row>
    <row r="876" spans="1:2">
      <c r="A876" s="1">
        <v>20051202</v>
      </c>
      <c r="B876" s="1">
        <v>476310801</v>
      </c>
    </row>
    <row r="877" spans="1:2">
      <c r="A877" s="1">
        <v>20051125</v>
      </c>
      <c r="B877" s="1">
        <v>384896400</v>
      </c>
    </row>
    <row r="878" spans="1:2">
      <c r="A878" s="1">
        <v>20051118</v>
      </c>
      <c r="B878" s="1">
        <v>405446183</v>
      </c>
    </row>
    <row r="879" spans="1:2">
      <c r="A879" s="1">
        <v>20051111</v>
      </c>
      <c r="B879" s="1">
        <v>370573031</v>
      </c>
    </row>
    <row r="880" spans="1:2">
      <c r="A880" s="1">
        <v>20051104</v>
      </c>
      <c r="B880" s="1">
        <v>381533789</v>
      </c>
    </row>
    <row r="881" spans="1:2">
      <c r="A881" s="1">
        <v>20051028</v>
      </c>
      <c r="B881" s="1">
        <v>331775484</v>
      </c>
    </row>
    <row r="882" spans="1:2">
      <c r="A882" s="1">
        <v>20051021</v>
      </c>
      <c r="B882" s="1">
        <v>359572670</v>
      </c>
    </row>
    <row r="883" spans="1:2">
      <c r="A883" s="1">
        <v>20051014</v>
      </c>
      <c r="B883" s="1">
        <v>260135541</v>
      </c>
    </row>
    <row r="884" spans="1:2">
      <c r="A884" s="1">
        <v>20051007</v>
      </c>
      <c r="B884" s="1">
        <v>410301950</v>
      </c>
    </row>
    <row r="885" spans="1:2">
      <c r="A885" s="1">
        <v>20050930</v>
      </c>
      <c r="B885" s="1">
        <v>351469317</v>
      </c>
    </row>
    <row r="886" spans="1:2">
      <c r="A886" s="1">
        <v>20050923</v>
      </c>
      <c r="B886" s="1">
        <v>348119525</v>
      </c>
    </row>
    <row r="887" spans="1:2">
      <c r="A887" s="1">
        <v>20050916</v>
      </c>
      <c r="B887" s="1">
        <v>306643378</v>
      </c>
    </row>
    <row r="888" spans="1:2">
      <c r="A888" s="1">
        <v>20050909</v>
      </c>
      <c r="B888" s="1">
        <v>308062275</v>
      </c>
    </row>
    <row r="889" spans="1:2">
      <c r="A889" s="1">
        <v>20050902</v>
      </c>
      <c r="B889" s="1">
        <v>273578981</v>
      </c>
    </row>
    <row r="890" spans="1:2">
      <c r="A890" s="1">
        <v>20050826</v>
      </c>
      <c r="B890" s="1">
        <v>324484099</v>
      </c>
    </row>
    <row r="891" spans="1:2">
      <c r="A891" s="1">
        <v>20050819</v>
      </c>
      <c r="B891" s="1">
        <v>349511027</v>
      </c>
    </row>
    <row r="892" spans="1:2">
      <c r="A892" s="1">
        <v>20050812</v>
      </c>
      <c r="B892" s="1">
        <v>476171183</v>
      </c>
    </row>
    <row r="893" spans="1:2">
      <c r="A893" s="1">
        <v>20050804</v>
      </c>
      <c r="B893" s="1">
        <v>384931227</v>
      </c>
    </row>
    <row r="894" spans="1:2">
      <c r="A894" s="1">
        <v>20050729</v>
      </c>
      <c r="B894" s="1">
        <v>538109305</v>
      </c>
    </row>
    <row r="895" spans="1:2">
      <c r="A895" s="1">
        <v>20050722</v>
      </c>
      <c r="B895" s="1">
        <v>431192877</v>
      </c>
    </row>
    <row r="896" spans="1:2">
      <c r="A896" s="1">
        <v>20050715</v>
      </c>
      <c r="B896" s="1">
        <v>517942459</v>
      </c>
    </row>
    <row r="897" spans="1:2">
      <c r="A897" s="1">
        <v>20050708</v>
      </c>
      <c r="B897" s="1">
        <v>362729576</v>
      </c>
    </row>
    <row r="898" spans="1:2">
      <c r="A898" s="1">
        <v>20050701</v>
      </c>
      <c r="B898" s="1">
        <v>338707239</v>
      </c>
    </row>
    <row r="899" spans="1:2">
      <c r="A899" s="1">
        <v>20050624</v>
      </c>
      <c r="B899" s="1">
        <v>410546910</v>
      </c>
    </row>
    <row r="900" spans="1:2">
      <c r="A900" s="1">
        <v>20050617</v>
      </c>
      <c r="B900" s="1">
        <v>440834395</v>
      </c>
    </row>
    <row r="901" spans="1:2">
      <c r="A901" s="1">
        <v>20050610</v>
      </c>
      <c r="B901" s="1">
        <v>432919747</v>
      </c>
    </row>
    <row r="902" spans="1:2">
      <c r="A902" s="1">
        <v>20050603</v>
      </c>
      <c r="B902" s="1">
        <v>408865119</v>
      </c>
    </row>
    <row r="903" spans="1:2">
      <c r="A903" s="1">
        <v>20050527</v>
      </c>
      <c r="B903" s="1">
        <v>281303452</v>
      </c>
    </row>
    <row r="904" spans="1:2">
      <c r="A904" s="1">
        <v>20050520</v>
      </c>
      <c r="B904" s="1">
        <v>312448316</v>
      </c>
    </row>
    <row r="905" spans="1:2">
      <c r="A905" s="1">
        <v>20050513</v>
      </c>
      <c r="B905" s="1">
        <v>313243606</v>
      </c>
    </row>
    <row r="906" spans="1:2">
      <c r="A906" s="1">
        <v>20050506</v>
      </c>
      <c r="B906" s="1">
        <v>283278663</v>
      </c>
    </row>
    <row r="907" spans="1:2">
      <c r="A907" s="1">
        <v>20050429</v>
      </c>
      <c r="B907" s="1">
        <v>241365221</v>
      </c>
    </row>
    <row r="908" spans="1:2">
      <c r="A908" s="1">
        <v>20050422</v>
      </c>
      <c r="B908" s="1">
        <v>323771149</v>
      </c>
    </row>
    <row r="909" spans="1:2">
      <c r="A909" s="1">
        <v>20050415</v>
      </c>
      <c r="B909" s="1">
        <v>283179222</v>
      </c>
    </row>
    <row r="910" spans="1:2">
      <c r="A910" s="1">
        <v>20050408</v>
      </c>
      <c r="B910" s="1">
        <v>281883657</v>
      </c>
    </row>
    <row r="911" spans="1:2">
      <c r="A911" s="1">
        <v>20050401</v>
      </c>
      <c r="B911" s="1">
        <v>320683820</v>
      </c>
    </row>
    <row r="912" spans="1:2">
      <c r="A912" s="1">
        <v>20050325</v>
      </c>
      <c r="B912" s="1">
        <v>325464200</v>
      </c>
    </row>
    <row r="913" spans="1:2">
      <c r="A913" s="1">
        <v>20050318</v>
      </c>
      <c r="B913" s="1">
        <v>341661462</v>
      </c>
    </row>
    <row r="914" spans="1:2">
      <c r="A914" s="1">
        <v>20050311</v>
      </c>
      <c r="B914" s="1">
        <v>435156472</v>
      </c>
    </row>
    <row r="915" spans="1:2">
      <c r="A915" s="1">
        <v>20050304</v>
      </c>
      <c r="B915" s="1">
        <v>349103662</v>
      </c>
    </row>
    <row r="916" spans="1:2">
      <c r="A916" s="1">
        <v>20050225</v>
      </c>
      <c r="B916" s="1">
        <v>468074139</v>
      </c>
    </row>
    <row r="917" spans="1:2">
      <c r="A917" s="1">
        <v>20050218</v>
      </c>
      <c r="B917" s="1">
        <v>423652624</v>
      </c>
    </row>
    <row r="918" spans="1:2">
      <c r="A918" s="1">
        <v>20050203</v>
      </c>
      <c r="B918" s="1">
        <v>343162337</v>
      </c>
    </row>
    <row r="919" spans="1:2">
      <c r="A919" s="1">
        <v>20050128</v>
      </c>
      <c r="B919" s="1">
        <v>252244179</v>
      </c>
    </row>
    <row r="920" spans="1:2">
      <c r="A920" s="1">
        <v>20050121</v>
      </c>
      <c r="B920" s="1">
        <v>266306456</v>
      </c>
    </row>
    <row r="921" spans="1:2">
      <c r="A921" s="1">
        <v>20050114</v>
      </c>
      <c r="B921" s="1">
        <v>263134277</v>
      </c>
    </row>
    <row r="922" spans="1:2">
      <c r="A922" s="1">
        <v>20050107</v>
      </c>
      <c r="B922" s="1">
        <v>289595947</v>
      </c>
    </row>
    <row r="923" spans="1:2">
      <c r="A923" s="1">
        <v>20041231</v>
      </c>
      <c r="B923" s="1">
        <v>315042388</v>
      </c>
    </row>
    <row r="924" spans="1:2">
      <c r="A924" s="1">
        <v>20041224</v>
      </c>
      <c r="B924" s="1">
        <v>272974730</v>
      </c>
    </row>
    <row r="925" spans="1:2">
      <c r="A925" s="1">
        <v>20041217</v>
      </c>
      <c r="B925" s="1">
        <v>380935959</v>
      </c>
    </row>
    <row r="926" spans="1:2">
      <c r="A926" s="1">
        <v>20041210</v>
      </c>
      <c r="B926" s="1">
        <v>282953281</v>
      </c>
    </row>
    <row r="927" spans="1:2">
      <c r="A927" s="1">
        <v>20041203</v>
      </c>
      <c r="B927" s="1">
        <v>292978994</v>
      </c>
    </row>
    <row r="928" spans="1:2">
      <c r="A928" s="1">
        <v>20041126</v>
      </c>
      <c r="B928" s="1">
        <v>345997085</v>
      </c>
    </row>
    <row r="929" spans="1:2">
      <c r="A929" s="1">
        <v>20041119</v>
      </c>
      <c r="B929" s="1">
        <v>401213857</v>
      </c>
    </row>
    <row r="930" spans="1:2">
      <c r="A930" s="1">
        <v>20041112</v>
      </c>
      <c r="B930" s="1">
        <v>303847832</v>
      </c>
    </row>
    <row r="931" spans="1:2">
      <c r="A931" s="1">
        <v>20041105</v>
      </c>
      <c r="B931" s="1">
        <v>366512280</v>
      </c>
    </row>
    <row r="932" spans="1:2">
      <c r="A932" s="1">
        <v>20041029</v>
      </c>
      <c r="B932" s="1">
        <v>248610276</v>
      </c>
    </row>
    <row r="933" spans="1:2">
      <c r="A933" s="1">
        <v>20041022</v>
      </c>
      <c r="B933" s="1">
        <v>305727602</v>
      </c>
    </row>
    <row r="934" spans="1:2">
      <c r="A934" s="1">
        <v>20041015</v>
      </c>
      <c r="B934" s="1">
        <v>418200071</v>
      </c>
    </row>
    <row r="935" spans="1:2">
      <c r="A935" s="1">
        <v>20041008</v>
      </c>
      <c r="B935" s="1">
        <v>576943482</v>
      </c>
    </row>
    <row r="936" spans="1:2">
      <c r="A936" s="1">
        <v>20041001</v>
      </c>
      <c r="B936" s="1">
        <v>312258809</v>
      </c>
    </row>
    <row r="937" spans="1:2">
      <c r="A937" s="1">
        <v>20040924</v>
      </c>
      <c r="B937" s="1">
        <v>417122090</v>
      </c>
    </row>
    <row r="938" spans="1:2">
      <c r="A938" s="1">
        <v>20040917</v>
      </c>
      <c r="B938" s="1">
        <v>407542228</v>
      </c>
    </row>
    <row r="939" spans="1:2">
      <c r="A939" s="1">
        <v>20040910</v>
      </c>
      <c r="B939" s="1">
        <v>416174333</v>
      </c>
    </row>
    <row r="940" spans="1:2">
      <c r="A940" s="1">
        <v>20040903</v>
      </c>
      <c r="B940" s="1">
        <v>462606584</v>
      </c>
    </row>
    <row r="941" spans="1:2">
      <c r="A941" s="1">
        <v>20040827</v>
      </c>
      <c r="B941" s="1">
        <v>272206606</v>
      </c>
    </row>
    <row r="942" spans="1:2">
      <c r="A942" s="1">
        <v>20040820</v>
      </c>
      <c r="B942" s="1">
        <v>320550095</v>
      </c>
    </row>
    <row r="943" spans="1:2">
      <c r="A943" s="1">
        <v>20040813</v>
      </c>
      <c r="B943" s="1">
        <v>214179777</v>
      </c>
    </row>
    <row r="944" spans="1:2">
      <c r="A944" s="1">
        <v>20040806</v>
      </c>
      <c r="B944" s="1">
        <v>277547602</v>
      </c>
    </row>
    <row r="945" spans="1:2">
      <c r="A945" s="1">
        <v>20040730</v>
      </c>
      <c r="B945" s="1">
        <v>243005666</v>
      </c>
    </row>
    <row r="946" spans="1:2">
      <c r="A946" s="1">
        <v>20040723</v>
      </c>
      <c r="B946" s="1">
        <v>290638879</v>
      </c>
    </row>
    <row r="947" spans="1:2">
      <c r="A947" s="1">
        <v>20040716</v>
      </c>
      <c r="B947" s="1">
        <v>277009045</v>
      </c>
    </row>
    <row r="948" spans="1:2">
      <c r="A948" s="1">
        <v>20040709</v>
      </c>
      <c r="B948" s="1">
        <v>245598267</v>
      </c>
    </row>
    <row r="949" spans="1:2">
      <c r="A949" s="1">
        <v>20040702</v>
      </c>
      <c r="B949" s="1">
        <v>305997138</v>
      </c>
    </row>
    <row r="950" spans="1:2">
      <c r="A950" s="1">
        <v>20040625</v>
      </c>
      <c r="B950" s="1">
        <v>287775377</v>
      </c>
    </row>
    <row r="951" spans="1:2">
      <c r="A951" s="1">
        <v>20040618</v>
      </c>
      <c r="B951" s="1">
        <v>337411064</v>
      </c>
    </row>
    <row r="952" spans="1:2">
      <c r="A952" s="1">
        <v>20040611</v>
      </c>
      <c r="B952" s="1">
        <v>387724814</v>
      </c>
    </row>
    <row r="953" spans="1:2">
      <c r="A953" s="1">
        <v>20040604</v>
      </c>
      <c r="B953" s="1">
        <v>354142853</v>
      </c>
    </row>
    <row r="954" spans="1:2">
      <c r="A954" s="1">
        <v>20040528</v>
      </c>
      <c r="B954" s="1">
        <v>436734728</v>
      </c>
    </row>
    <row r="955" spans="1:2">
      <c r="A955" s="1">
        <v>20040521</v>
      </c>
      <c r="B955" s="1">
        <v>463901033</v>
      </c>
    </row>
    <row r="956" spans="1:2">
      <c r="A956" s="1">
        <v>20040514</v>
      </c>
      <c r="B956" s="1">
        <v>394632402</v>
      </c>
    </row>
    <row r="957" spans="1:2">
      <c r="A957" s="1">
        <v>20040507</v>
      </c>
      <c r="B957" s="1">
        <v>510646603</v>
      </c>
    </row>
    <row r="958" spans="1:2">
      <c r="A958" s="1">
        <v>20040430</v>
      </c>
      <c r="B958" s="1">
        <v>617808102</v>
      </c>
    </row>
    <row r="959" spans="1:2">
      <c r="A959" s="1">
        <v>20040423</v>
      </c>
      <c r="B959" s="1">
        <v>789416845</v>
      </c>
    </row>
    <row r="960" spans="1:2">
      <c r="A960" s="1">
        <v>20040416</v>
      </c>
      <c r="B960" s="1">
        <v>911347816</v>
      </c>
    </row>
    <row r="961" spans="1:2">
      <c r="A961" s="1">
        <v>20040409</v>
      </c>
      <c r="B961" s="1">
        <v>631537028</v>
      </c>
    </row>
    <row r="962" spans="1:2">
      <c r="A962" s="1">
        <v>20040402</v>
      </c>
      <c r="B962" s="1">
        <v>645173421</v>
      </c>
    </row>
    <row r="963" spans="1:2">
      <c r="A963" s="1">
        <v>20040326</v>
      </c>
      <c r="B963" s="1">
        <v>659069830</v>
      </c>
    </row>
    <row r="964" spans="1:2">
      <c r="A964" s="1">
        <v>20040319</v>
      </c>
      <c r="B964" s="1">
        <v>778685214</v>
      </c>
    </row>
    <row r="965" spans="1:2">
      <c r="A965" s="1">
        <v>20040312</v>
      </c>
      <c r="B965" s="1">
        <v>732870403</v>
      </c>
    </row>
    <row r="966" spans="1:2">
      <c r="A966" s="1">
        <v>20040305</v>
      </c>
      <c r="B966" s="1">
        <v>1208647120</v>
      </c>
    </row>
    <row r="967" spans="1:2">
      <c r="A967" s="1">
        <v>20040227</v>
      </c>
      <c r="B967" s="1">
        <v>782033016</v>
      </c>
    </row>
    <row r="968" spans="1:2">
      <c r="A968" s="1">
        <v>20040220</v>
      </c>
      <c r="B968" s="1">
        <v>915414789</v>
      </c>
    </row>
    <row r="969" spans="1:2">
      <c r="A969" s="1">
        <v>20040213</v>
      </c>
      <c r="B969" s="1">
        <v>876106448</v>
      </c>
    </row>
    <row r="970" spans="1:2">
      <c r="A970" s="1">
        <v>20040206</v>
      </c>
      <c r="B970" s="1">
        <v>636133651</v>
      </c>
    </row>
    <row r="971" spans="1:2">
      <c r="A971" s="1">
        <v>20040130</v>
      </c>
      <c r="B971" s="1">
        <v>571913209</v>
      </c>
    </row>
    <row r="972" spans="1:2">
      <c r="A972" s="1">
        <v>20040116</v>
      </c>
      <c r="B972" s="1">
        <v>511781043</v>
      </c>
    </row>
    <row r="973" spans="1:2">
      <c r="A973" s="1">
        <v>20040109</v>
      </c>
      <c r="B973" s="1">
        <v>649666465</v>
      </c>
    </row>
    <row r="974" spans="1:2">
      <c r="A974" s="1">
        <v>20040102</v>
      </c>
      <c r="B974" s="1">
        <v>291460421</v>
      </c>
    </row>
    <row r="975" spans="1:2">
      <c r="A975" s="1">
        <v>20031226</v>
      </c>
      <c r="B975" s="1">
        <v>275040521</v>
      </c>
    </row>
    <row r="976" spans="1:2">
      <c r="A976" s="1">
        <v>20031219</v>
      </c>
      <c r="B976" s="1">
        <v>327779773</v>
      </c>
    </row>
    <row r="977" spans="1:2">
      <c r="A977" s="1">
        <v>20031212</v>
      </c>
      <c r="B977" s="1">
        <v>310277932</v>
      </c>
    </row>
    <row r="978" spans="1:2">
      <c r="A978" s="1">
        <v>20031205</v>
      </c>
      <c r="B978" s="1">
        <v>353581033</v>
      </c>
    </row>
    <row r="979" spans="1:2">
      <c r="A979" s="1">
        <v>20031128</v>
      </c>
      <c r="B979" s="1">
        <v>311979883</v>
      </c>
    </row>
    <row r="980" spans="1:2">
      <c r="A980" s="1">
        <v>20031121</v>
      </c>
      <c r="B980" s="1">
        <v>387497954</v>
      </c>
    </row>
    <row r="981" spans="1:2">
      <c r="A981" s="1">
        <v>20031114</v>
      </c>
      <c r="B981" s="1">
        <v>457063988</v>
      </c>
    </row>
    <row r="982" spans="1:2">
      <c r="A982" s="1">
        <v>20031107</v>
      </c>
      <c r="B982" s="1">
        <v>540562193</v>
      </c>
    </row>
    <row r="983" spans="1:2">
      <c r="A983" s="1">
        <v>20031031</v>
      </c>
      <c r="B983" s="1">
        <v>485323354</v>
      </c>
    </row>
    <row r="984" spans="1:2">
      <c r="A984" s="1">
        <v>20031024</v>
      </c>
      <c r="B984" s="1">
        <v>526121619</v>
      </c>
    </row>
    <row r="985" spans="1:2">
      <c r="A985" s="1">
        <v>20031017</v>
      </c>
      <c r="B985" s="1">
        <v>621934665</v>
      </c>
    </row>
    <row r="986" spans="1:2">
      <c r="A986" s="1">
        <v>20031009</v>
      </c>
      <c r="B986" s="1">
        <v>452408115</v>
      </c>
    </row>
    <row r="987" spans="1:2">
      <c r="A987" s="1">
        <v>20031003</v>
      </c>
      <c r="B987" s="1">
        <v>322017452</v>
      </c>
    </row>
    <row r="988" spans="1:2">
      <c r="A988" s="1">
        <v>20030926</v>
      </c>
      <c r="B988" s="1">
        <v>390032023</v>
      </c>
    </row>
    <row r="989" spans="1:2">
      <c r="A989" s="1">
        <v>20030919</v>
      </c>
      <c r="B989" s="1">
        <v>428692653</v>
      </c>
    </row>
    <row r="990" spans="1:2">
      <c r="A990" s="1">
        <v>20030912</v>
      </c>
      <c r="B990" s="1">
        <v>365919827</v>
      </c>
    </row>
    <row r="991" spans="1:2">
      <c r="A991" s="1">
        <v>20030905</v>
      </c>
      <c r="B991" s="1">
        <v>461082804</v>
      </c>
    </row>
    <row r="992" spans="1:2">
      <c r="A992" s="1">
        <v>20030829</v>
      </c>
      <c r="B992" s="1">
        <v>483276746</v>
      </c>
    </row>
    <row r="993" spans="1:2">
      <c r="A993" s="1">
        <v>20030822</v>
      </c>
      <c r="B993" s="1">
        <v>552069818</v>
      </c>
    </row>
    <row r="994" spans="1:2">
      <c r="A994" s="1">
        <v>20030815</v>
      </c>
      <c r="B994" s="1">
        <v>544351342</v>
      </c>
    </row>
    <row r="995" spans="1:2">
      <c r="A995" s="1">
        <v>20030808</v>
      </c>
      <c r="B995" s="1">
        <v>417663923</v>
      </c>
    </row>
    <row r="996" spans="1:2">
      <c r="A996" s="1">
        <v>20030801</v>
      </c>
      <c r="B996" s="1">
        <v>527286969</v>
      </c>
    </row>
    <row r="997" spans="1:2">
      <c r="A997" s="1">
        <v>20030725</v>
      </c>
      <c r="B997" s="1">
        <v>551591015</v>
      </c>
    </row>
    <row r="998" spans="1:2">
      <c r="A998" s="1">
        <v>20030718</v>
      </c>
      <c r="B998" s="1">
        <v>674251680</v>
      </c>
    </row>
    <row r="999" spans="1:2">
      <c r="A999" s="1">
        <v>20030711</v>
      </c>
      <c r="B999" s="1">
        <v>765868948</v>
      </c>
    </row>
    <row r="1000" spans="1:2">
      <c r="A1000" s="1">
        <v>20030704</v>
      </c>
      <c r="B1000" s="1">
        <v>600912455</v>
      </c>
    </row>
    <row r="1001" spans="1:2">
      <c r="A1001" s="1">
        <v>20030627</v>
      </c>
      <c r="B1001" s="1">
        <v>430373535</v>
      </c>
    </row>
    <row r="1002" spans="1:2">
      <c r="A1002" s="1">
        <v>20030620</v>
      </c>
      <c r="B1002" s="1">
        <v>631243871</v>
      </c>
    </row>
    <row r="1003" spans="1:2">
      <c r="A1003" s="1">
        <v>20030613</v>
      </c>
      <c r="B1003" s="1">
        <v>528701369</v>
      </c>
    </row>
    <row r="1004" spans="1:2">
      <c r="A1004" s="1">
        <v>20030606</v>
      </c>
      <c r="B1004" s="1">
        <v>374895753</v>
      </c>
    </row>
    <row r="1005" spans="1:2">
      <c r="A1005" s="1">
        <v>20030530</v>
      </c>
      <c r="B1005" s="1">
        <v>364904204</v>
      </c>
    </row>
    <row r="1006" spans="1:2">
      <c r="A1006" s="1">
        <v>20030523</v>
      </c>
      <c r="B1006" s="1">
        <v>178286379</v>
      </c>
    </row>
    <row r="1007" spans="1:2">
      <c r="A1007" s="1">
        <v>20030516</v>
      </c>
      <c r="B1007" s="1">
        <v>199664385</v>
      </c>
    </row>
    <row r="1008" spans="1:2">
      <c r="A1008" s="1">
        <v>20030509</v>
      </c>
      <c r="B1008" s="1">
        <v>204936123</v>
      </c>
    </row>
    <row r="1009" spans="1:2">
      <c r="A1009" s="1">
        <v>20030502</v>
      </c>
      <c r="B1009" s="1">
        <v>210443799</v>
      </c>
    </row>
    <row r="1010" spans="1:2">
      <c r="A1010" s="1">
        <v>20030425</v>
      </c>
      <c r="B1010" s="1">
        <v>293869917</v>
      </c>
    </row>
    <row r="1011" spans="1:2">
      <c r="A1011" s="1">
        <v>20030418</v>
      </c>
      <c r="B1011" s="1">
        <v>268140036</v>
      </c>
    </row>
    <row r="1012" spans="1:2">
      <c r="A1012" s="1">
        <v>20030411</v>
      </c>
      <c r="B1012" s="1">
        <v>289723115</v>
      </c>
    </row>
    <row r="1013" spans="1:2">
      <c r="A1013" s="1">
        <v>20030404</v>
      </c>
      <c r="B1013" s="1">
        <v>195403925</v>
      </c>
    </row>
    <row r="1014" spans="1:2">
      <c r="A1014" s="1">
        <v>20030328</v>
      </c>
      <c r="B1014" s="1">
        <v>170819740</v>
      </c>
    </row>
    <row r="1015" spans="1:2">
      <c r="A1015" s="1">
        <v>20030321</v>
      </c>
      <c r="B1015" s="1">
        <v>294220861</v>
      </c>
    </row>
    <row r="1016" spans="1:2">
      <c r="A1016" s="1">
        <v>20030314</v>
      </c>
      <c r="B1016" s="1">
        <v>235816089</v>
      </c>
    </row>
    <row r="1017" spans="1:2">
      <c r="A1017" s="1">
        <v>20030307</v>
      </c>
      <c r="B1017" s="1">
        <v>219883606</v>
      </c>
    </row>
    <row r="1018" spans="1:2">
      <c r="A1018" s="1">
        <v>20030227</v>
      </c>
      <c r="B1018" s="1">
        <v>180546089</v>
      </c>
    </row>
    <row r="1019" spans="1:2">
      <c r="A1019" s="1">
        <v>20030221</v>
      </c>
      <c r="B1019" s="1">
        <v>308686488</v>
      </c>
    </row>
    <row r="1020" spans="1:2">
      <c r="A1020" s="1">
        <v>20030214</v>
      </c>
      <c r="B1020" s="1">
        <v>298894246</v>
      </c>
    </row>
    <row r="1021" spans="1:2">
      <c r="A1021" s="1">
        <v>20030207</v>
      </c>
      <c r="B1021" s="1">
        <v>180257029</v>
      </c>
    </row>
    <row r="1022" spans="1:2">
      <c r="A1022" s="1">
        <v>20030128</v>
      </c>
      <c r="B1022" s="1">
        <v>177096601</v>
      </c>
    </row>
    <row r="1023" spans="1:2">
      <c r="A1023" s="1">
        <v>20030124</v>
      </c>
      <c r="B1023" s="1">
        <v>591427563</v>
      </c>
    </row>
    <row r="1024" spans="1:2">
      <c r="A1024" s="1">
        <v>20030117</v>
      </c>
      <c r="B1024" s="1">
        <v>622378206</v>
      </c>
    </row>
    <row r="1025" spans="1:2">
      <c r="A1025" s="1">
        <v>20030110</v>
      </c>
      <c r="B1025" s="1">
        <v>562413127</v>
      </c>
    </row>
    <row r="1026" spans="1:2">
      <c r="A1026" s="1">
        <v>20030103</v>
      </c>
      <c r="B1026" s="1">
        <v>244084625</v>
      </c>
    </row>
    <row r="1027" spans="1:2">
      <c r="A1027" s="1">
        <v>20021227</v>
      </c>
      <c r="B1027" s="1">
        <v>294098470</v>
      </c>
    </row>
    <row r="1028" spans="1:2">
      <c r="A1028" s="1">
        <v>20021220</v>
      </c>
      <c r="B1028" s="1">
        <v>362686182</v>
      </c>
    </row>
    <row r="1029" spans="1:2">
      <c r="A1029" s="1">
        <v>20021213</v>
      </c>
      <c r="B1029" s="1">
        <v>464530207</v>
      </c>
    </row>
    <row r="1030" spans="1:2">
      <c r="A1030" s="1">
        <v>20021206</v>
      </c>
      <c r="B1030" s="1">
        <v>368314855</v>
      </c>
    </row>
    <row r="1031" spans="1:2">
      <c r="A1031" s="1">
        <v>20021129</v>
      </c>
      <c r="B1031" s="1">
        <v>332831410</v>
      </c>
    </row>
    <row r="1032" spans="1:2">
      <c r="A1032" s="1">
        <v>20021122</v>
      </c>
      <c r="B1032" s="1">
        <v>417358608</v>
      </c>
    </row>
    <row r="1033" spans="1:2">
      <c r="A1033" s="1">
        <v>20021115</v>
      </c>
      <c r="B1033" s="1">
        <v>496471514</v>
      </c>
    </row>
    <row r="1034" spans="1:2">
      <c r="A1034" s="1">
        <v>20021108</v>
      </c>
      <c r="B1034" s="1">
        <v>520126002</v>
      </c>
    </row>
    <row r="1035" spans="1:2">
      <c r="A1035" s="1">
        <v>20021101</v>
      </c>
      <c r="B1035" s="1">
        <v>450102089</v>
      </c>
    </row>
    <row r="1036" spans="1:2">
      <c r="A1036" s="1">
        <v>20021025</v>
      </c>
      <c r="B1036" s="1">
        <v>555106046</v>
      </c>
    </row>
    <row r="1037" spans="1:2">
      <c r="A1037" s="1">
        <v>20021018</v>
      </c>
      <c r="B1037" s="1">
        <v>412353323</v>
      </c>
    </row>
    <row r="1038" spans="1:2">
      <c r="A1038" s="1">
        <v>20021011</v>
      </c>
      <c r="B1038" s="1">
        <v>177815792</v>
      </c>
    </row>
    <row r="1039" spans="1:2">
      <c r="A1039" s="1">
        <v>20021004</v>
      </c>
      <c r="B1039" s="1">
        <v>211493867</v>
      </c>
    </row>
    <row r="1040" spans="1:2">
      <c r="A1040" s="1">
        <v>20020927</v>
      </c>
      <c r="B1040" s="1">
        <v>244261724</v>
      </c>
    </row>
    <row r="1041" spans="1:2">
      <c r="A1041" s="1">
        <v>20020920</v>
      </c>
      <c r="B1041" s="1">
        <v>265327437</v>
      </c>
    </row>
    <row r="1042" spans="1:2">
      <c r="A1042" s="1">
        <v>20020913</v>
      </c>
      <c r="B1042" s="1">
        <v>273113711</v>
      </c>
    </row>
    <row r="1043" spans="1:2">
      <c r="A1043" s="1">
        <v>20020905</v>
      </c>
      <c r="B1043" s="1">
        <v>196217022</v>
      </c>
    </row>
    <row r="1044" spans="1:2">
      <c r="A1044" s="1">
        <v>20020830</v>
      </c>
      <c r="B1044" s="1">
        <v>264966107</v>
      </c>
    </row>
    <row r="1045" spans="1:2">
      <c r="A1045" s="1">
        <v>20020823</v>
      </c>
      <c r="B1045" s="1">
        <v>331524519</v>
      </c>
    </row>
    <row r="1046" spans="1:2">
      <c r="A1046" s="1">
        <v>20020816</v>
      </c>
      <c r="B1046" s="1">
        <v>346077522</v>
      </c>
    </row>
    <row r="1047" spans="1:2">
      <c r="A1047" s="1">
        <v>20020809</v>
      </c>
      <c r="B1047" s="1">
        <v>315662341</v>
      </c>
    </row>
    <row r="1048" spans="1:2">
      <c r="A1048" s="1">
        <v>20020802</v>
      </c>
      <c r="B1048" s="1">
        <v>314888379</v>
      </c>
    </row>
    <row r="1049" spans="1:2">
      <c r="A1049" s="1">
        <v>20020726</v>
      </c>
      <c r="B1049" s="1">
        <v>314482963</v>
      </c>
    </row>
    <row r="1050" spans="1:2">
      <c r="A1050" s="1">
        <v>20020719</v>
      </c>
      <c r="B1050" s="1">
        <v>358400220</v>
      </c>
    </row>
    <row r="1051" spans="1:2">
      <c r="A1051" s="1">
        <v>20020712</v>
      </c>
      <c r="B1051" s="1">
        <v>391761571</v>
      </c>
    </row>
    <row r="1052" spans="1:2">
      <c r="A1052" s="1">
        <v>20020705</v>
      </c>
      <c r="B1052" s="1">
        <v>313543832</v>
      </c>
    </row>
    <row r="1053" spans="1:2">
      <c r="A1053" s="1">
        <v>20020628</v>
      </c>
      <c r="B1053" s="1">
        <v>300695919</v>
      </c>
    </row>
    <row r="1054" spans="1:2">
      <c r="A1054" s="1">
        <v>20020621</v>
      </c>
      <c r="B1054" s="1">
        <v>358308099</v>
      </c>
    </row>
    <row r="1055" spans="1:2">
      <c r="A1055" s="1">
        <v>20020614</v>
      </c>
      <c r="B1055" s="1">
        <v>365575112</v>
      </c>
    </row>
    <row r="1056" spans="1:2">
      <c r="A1056" s="1">
        <v>20020607</v>
      </c>
      <c r="B1056" s="1">
        <v>308197788</v>
      </c>
    </row>
    <row r="1057" spans="1:2">
      <c r="A1057" s="1">
        <v>20020531</v>
      </c>
      <c r="B1057" s="1">
        <v>353543000</v>
      </c>
    </row>
    <row r="1058" spans="1:2">
      <c r="A1058" s="1">
        <v>20020524</v>
      </c>
      <c r="B1058" s="1">
        <v>338163677</v>
      </c>
    </row>
    <row r="1059" spans="1:2">
      <c r="A1059" s="1">
        <v>20020517</v>
      </c>
      <c r="B1059" s="1">
        <v>354599210</v>
      </c>
    </row>
    <row r="1060" spans="1:2">
      <c r="A1060" s="1">
        <v>20020510</v>
      </c>
      <c r="B1060" s="1">
        <v>439256685</v>
      </c>
    </row>
    <row r="1061" spans="1:2">
      <c r="A1061" s="1">
        <v>20020503</v>
      </c>
      <c r="B1061" s="1">
        <v>355245812</v>
      </c>
    </row>
    <row r="1062" spans="1:2">
      <c r="A1062" s="1">
        <v>20020426</v>
      </c>
      <c r="B1062" s="1">
        <v>558896345</v>
      </c>
    </row>
    <row r="1063" spans="1:2">
      <c r="A1063" s="1">
        <v>20020419</v>
      </c>
      <c r="B1063" s="1">
        <v>672801933</v>
      </c>
    </row>
    <row r="1064" spans="1:2">
      <c r="A1064" s="1">
        <v>20020412</v>
      </c>
      <c r="B1064" s="1">
        <v>536123071</v>
      </c>
    </row>
    <row r="1065" spans="1:2">
      <c r="A1065" s="1">
        <v>20020404</v>
      </c>
      <c r="B1065" s="1">
        <v>542024471</v>
      </c>
    </row>
    <row r="1066" spans="1:2">
      <c r="A1066" s="1">
        <v>20020329</v>
      </c>
      <c r="B1066" s="1">
        <v>673917615</v>
      </c>
    </row>
    <row r="1067" spans="1:2">
      <c r="A1067" s="1">
        <v>20020322</v>
      </c>
      <c r="B1067" s="1">
        <v>543019524</v>
      </c>
    </row>
    <row r="1068" spans="1:2">
      <c r="A1068" s="1">
        <v>20020315</v>
      </c>
      <c r="B1068" s="1">
        <v>656526870</v>
      </c>
    </row>
    <row r="1069" spans="1:2">
      <c r="A1069" s="1">
        <v>20020308</v>
      </c>
      <c r="B1069" s="1">
        <v>800058318</v>
      </c>
    </row>
    <row r="1070" spans="1:2">
      <c r="A1070" s="1">
        <v>20020301</v>
      </c>
      <c r="B1070" s="1">
        <v>387286250</v>
      </c>
    </row>
    <row r="1071" spans="1:2">
      <c r="A1071" s="1">
        <v>20020222</v>
      </c>
      <c r="B1071" s="1">
        <v>510500830</v>
      </c>
    </row>
    <row r="1072" spans="1:2">
      <c r="A1072" s="1">
        <v>20020206</v>
      </c>
      <c r="B1072" s="1">
        <v>311822474</v>
      </c>
    </row>
    <row r="1073" spans="1:2">
      <c r="A1073" s="1">
        <v>20020201</v>
      </c>
      <c r="B1073" s="1">
        <v>665877444</v>
      </c>
    </row>
    <row r="1074" spans="1:2">
      <c r="A1074" s="1">
        <v>20020125</v>
      </c>
      <c r="B1074" s="1">
        <v>830676751</v>
      </c>
    </row>
    <row r="1075" spans="1:2">
      <c r="A1075" s="1">
        <v>20020118</v>
      </c>
      <c r="B1075" s="1">
        <v>576067625</v>
      </c>
    </row>
    <row r="1076" spans="1:2">
      <c r="A1076" s="1">
        <v>20020111</v>
      </c>
      <c r="B1076" s="1">
        <v>925588564</v>
      </c>
    </row>
    <row r="1077" spans="1:2">
      <c r="A1077" s="1">
        <v>20020104</v>
      </c>
      <c r="B1077" s="1">
        <v>631050791</v>
      </c>
    </row>
    <row r="1078" spans="1:2">
      <c r="A1078" s="1">
        <v>20011228</v>
      </c>
      <c r="B1078" s="1">
        <v>650907476</v>
      </c>
    </row>
    <row r="1079" spans="1:2">
      <c r="A1079" s="1">
        <v>20011221</v>
      </c>
      <c r="B1079" s="1">
        <v>614601547</v>
      </c>
    </row>
    <row r="1080" spans="1:2">
      <c r="A1080" s="1">
        <v>20011214</v>
      </c>
      <c r="B1080" s="1">
        <v>871162845</v>
      </c>
    </row>
    <row r="1081" spans="1:2">
      <c r="A1081" s="1">
        <v>20011207</v>
      </c>
      <c r="B1081" s="1">
        <v>748135633</v>
      </c>
    </row>
    <row r="1082" spans="1:2">
      <c r="A1082" s="1">
        <v>20011130</v>
      </c>
      <c r="B1082" s="1">
        <v>481533818</v>
      </c>
    </row>
    <row r="1083" spans="1:2">
      <c r="A1083" s="1">
        <v>20011123</v>
      </c>
      <c r="B1083" s="1">
        <v>467768805</v>
      </c>
    </row>
    <row r="1084" spans="1:2">
      <c r="A1084" s="1">
        <v>20011116</v>
      </c>
      <c r="B1084" s="1">
        <v>442500008</v>
      </c>
    </row>
    <row r="1085" spans="1:2">
      <c r="A1085" s="1">
        <v>20011109</v>
      </c>
      <c r="B1085" s="1">
        <v>357470539</v>
      </c>
    </row>
    <row r="1086" spans="1:2">
      <c r="A1086" s="1">
        <v>20011102</v>
      </c>
      <c r="B1086" s="1">
        <v>268756797</v>
      </c>
    </row>
    <row r="1087" spans="1:2">
      <c r="A1087" s="1">
        <v>20011026</v>
      </c>
      <c r="B1087" s="1">
        <v>295308819</v>
      </c>
    </row>
    <row r="1088" spans="1:2">
      <c r="A1088" s="1">
        <v>20011019</v>
      </c>
      <c r="B1088" s="1">
        <v>214008766</v>
      </c>
    </row>
    <row r="1089" spans="1:2">
      <c r="A1089" s="1">
        <v>20011012</v>
      </c>
      <c r="B1089" s="1">
        <v>187548358</v>
      </c>
    </row>
    <row r="1090" spans="1:2">
      <c r="A1090" s="1">
        <v>20011005</v>
      </c>
      <c r="B1090" s="1">
        <v>139504780</v>
      </c>
    </row>
    <row r="1091" spans="1:2">
      <c r="A1091" s="1">
        <v>20010928</v>
      </c>
      <c r="B1091" s="1">
        <v>255764128</v>
      </c>
    </row>
    <row r="1092" spans="1:2">
      <c r="A1092" s="1">
        <v>20010921</v>
      </c>
      <c r="B1092" s="1">
        <v>67406555</v>
      </c>
    </row>
    <row r="1093" spans="1:2">
      <c r="A1093" s="1">
        <v>20010914</v>
      </c>
      <c r="B1093" s="1">
        <v>125861229</v>
      </c>
    </row>
    <row r="1094" spans="1:2">
      <c r="A1094" s="1">
        <v>20010907</v>
      </c>
      <c r="B1094" s="1">
        <v>208175941</v>
      </c>
    </row>
    <row r="1095" spans="1:2">
      <c r="A1095" s="1">
        <v>20010831</v>
      </c>
      <c r="B1095" s="1">
        <v>265814929</v>
      </c>
    </row>
    <row r="1096" spans="1:2">
      <c r="A1096" s="1">
        <v>20010824</v>
      </c>
      <c r="B1096" s="1">
        <v>221451942</v>
      </c>
    </row>
    <row r="1097" spans="1:2">
      <c r="A1097" s="1">
        <v>20010817</v>
      </c>
      <c r="B1097" s="1">
        <v>264635677</v>
      </c>
    </row>
    <row r="1098" spans="1:2">
      <c r="A1098" s="1">
        <v>20010810</v>
      </c>
      <c r="B1098" s="1">
        <v>227944884</v>
      </c>
    </row>
    <row r="1099" spans="1:2">
      <c r="A1099" s="1">
        <v>20010803</v>
      </c>
      <c r="B1099" s="1">
        <v>232816468</v>
      </c>
    </row>
    <row r="1100" spans="1:2">
      <c r="A1100" s="1">
        <v>20010727</v>
      </c>
      <c r="B1100" s="1">
        <v>251149446</v>
      </c>
    </row>
    <row r="1101" spans="1:2">
      <c r="A1101" s="1">
        <v>20010720</v>
      </c>
      <c r="B1101" s="1">
        <v>213681181</v>
      </c>
    </row>
    <row r="1102" spans="1:2">
      <c r="A1102" s="1">
        <v>20010713</v>
      </c>
      <c r="B1102" s="1">
        <v>213871591</v>
      </c>
    </row>
    <row r="1103" spans="1:2">
      <c r="A1103" s="1">
        <v>20010706</v>
      </c>
      <c r="B1103" s="1">
        <v>162054429</v>
      </c>
    </row>
    <row r="1104" spans="1:2">
      <c r="A1104" s="1">
        <v>20010629</v>
      </c>
      <c r="B1104" s="1">
        <v>156748157</v>
      </c>
    </row>
    <row r="1105" spans="1:2">
      <c r="A1105" s="1">
        <v>20010622</v>
      </c>
      <c r="B1105" s="1">
        <v>175729023</v>
      </c>
    </row>
    <row r="1106" spans="1:2">
      <c r="A1106" s="1">
        <v>20010615</v>
      </c>
      <c r="B1106" s="1">
        <v>277620715</v>
      </c>
    </row>
    <row r="1107" spans="1:2">
      <c r="A1107" s="1">
        <v>20010608</v>
      </c>
      <c r="B1107" s="1">
        <v>293444452</v>
      </c>
    </row>
    <row r="1108" spans="1:2">
      <c r="A1108" s="1">
        <v>20010601</v>
      </c>
      <c r="B1108" s="1">
        <v>207232004</v>
      </c>
    </row>
    <row r="1109" spans="1:2">
      <c r="A1109" s="1">
        <v>20010525</v>
      </c>
      <c r="B1109" s="1">
        <v>288720518</v>
      </c>
    </row>
    <row r="1110" spans="1:2">
      <c r="A1110" s="1">
        <v>20010518</v>
      </c>
      <c r="B1110" s="1">
        <v>208619390</v>
      </c>
    </row>
    <row r="1111" spans="1:2">
      <c r="A1111" s="1">
        <v>20010511</v>
      </c>
      <c r="B1111" s="1">
        <v>261052230</v>
      </c>
    </row>
    <row r="1112" spans="1:2">
      <c r="A1112" s="1">
        <v>20010504</v>
      </c>
      <c r="B1112" s="1">
        <v>252756704</v>
      </c>
    </row>
    <row r="1113" spans="1:2">
      <c r="A1113" s="1">
        <v>20010427</v>
      </c>
      <c r="B1113" s="1">
        <v>302994824</v>
      </c>
    </row>
    <row r="1114" spans="1:2">
      <c r="A1114" s="1">
        <v>20010420</v>
      </c>
      <c r="B1114" s="1">
        <v>376653521</v>
      </c>
    </row>
    <row r="1115" spans="1:2">
      <c r="A1115" s="1">
        <v>20010413</v>
      </c>
      <c r="B1115" s="1">
        <v>395854270</v>
      </c>
    </row>
    <row r="1116" spans="1:2">
      <c r="A1116" s="1">
        <v>20010406</v>
      </c>
      <c r="B1116" s="1">
        <v>300372998</v>
      </c>
    </row>
    <row r="1117" spans="1:2">
      <c r="A1117" s="1">
        <v>20010330</v>
      </c>
      <c r="B1117" s="1">
        <v>579626534</v>
      </c>
    </row>
    <row r="1118" spans="1:2">
      <c r="A1118" s="1">
        <v>20010323</v>
      </c>
      <c r="B1118" s="1">
        <v>498675918</v>
      </c>
    </row>
    <row r="1119" spans="1:2">
      <c r="A1119" s="1">
        <v>20010316</v>
      </c>
      <c r="B1119" s="1">
        <v>555559812</v>
      </c>
    </row>
    <row r="1120" spans="1:2">
      <c r="A1120" s="1">
        <v>20010309</v>
      </c>
      <c r="B1120" s="1">
        <v>430561587</v>
      </c>
    </row>
    <row r="1121" spans="1:2">
      <c r="A1121" s="1">
        <v>20010302</v>
      </c>
      <c r="B1121" s="1">
        <v>305908422</v>
      </c>
    </row>
    <row r="1122" spans="1:2">
      <c r="A1122" s="1">
        <v>20010223</v>
      </c>
      <c r="B1122" s="1">
        <v>464569760</v>
      </c>
    </row>
    <row r="1123" spans="1:2">
      <c r="A1123" s="1">
        <v>20010216</v>
      </c>
      <c r="B1123" s="1">
        <v>753937000</v>
      </c>
    </row>
    <row r="1124" spans="1:2">
      <c r="A1124" s="1">
        <v>20010209</v>
      </c>
      <c r="B1124" s="1">
        <v>606879000</v>
      </c>
    </row>
    <row r="1125" spans="1:2">
      <c r="A1125" s="1">
        <v>20010202</v>
      </c>
      <c r="B1125" s="1">
        <v>697880000</v>
      </c>
    </row>
    <row r="1126" spans="1:2">
      <c r="A1126" s="1">
        <v>20010118</v>
      </c>
      <c r="B1126" s="1">
        <v>504760000</v>
      </c>
    </row>
    <row r="1127" spans="1:2">
      <c r="A1127" s="1">
        <v>20010112</v>
      </c>
      <c r="B1127" s="1">
        <v>564846227</v>
      </c>
    </row>
    <row r="1128" spans="1:2">
      <c r="A1128" s="1">
        <v>20010105</v>
      </c>
      <c r="B1128" s="1">
        <v>340311000</v>
      </c>
    </row>
    <row r="1129" spans="1:2">
      <c r="A1129" s="1">
        <v>20001230</v>
      </c>
      <c r="B1129" s="1">
        <v>184386000</v>
      </c>
    </row>
    <row r="1130" spans="1:2">
      <c r="A1130" s="1">
        <v>20001222</v>
      </c>
      <c r="B1130" s="1">
        <v>144354000</v>
      </c>
    </row>
    <row r="1131" spans="1:2">
      <c r="A1131" s="1">
        <v>20001216</v>
      </c>
      <c r="B1131" s="1">
        <v>253093000</v>
      </c>
    </row>
    <row r="1132" spans="1:2">
      <c r="A1132" s="1">
        <v>20001208</v>
      </c>
      <c r="B1132" s="1">
        <v>258466000</v>
      </c>
    </row>
    <row r="1133" spans="1:2">
      <c r="A1133" s="1">
        <v>20001202</v>
      </c>
      <c r="B1133" s="1">
        <v>370610000</v>
      </c>
    </row>
    <row r="1134" spans="1:2">
      <c r="A1134" s="1">
        <v>20001124</v>
      </c>
      <c r="B1134" s="1">
        <v>372525000</v>
      </c>
    </row>
    <row r="1135" spans="1:2">
      <c r="A1135" s="1">
        <v>20001118</v>
      </c>
      <c r="B1135" s="1">
        <v>392918000</v>
      </c>
    </row>
    <row r="1136" spans="1:2">
      <c r="A1136" s="1">
        <v>20001110</v>
      </c>
      <c r="B1136" s="1">
        <v>517229000</v>
      </c>
    </row>
    <row r="1137" spans="1:2">
      <c r="A1137" s="1">
        <v>20001104</v>
      </c>
      <c r="B1137" s="1">
        <v>385873000</v>
      </c>
    </row>
    <row r="1138" spans="1:2">
      <c r="A1138" s="1">
        <v>20001027</v>
      </c>
      <c r="B1138" s="1">
        <v>481958000</v>
      </c>
    </row>
    <row r="1139" spans="1:2">
      <c r="A1139" s="1">
        <v>20001021</v>
      </c>
      <c r="B1139" s="1">
        <v>403621000</v>
      </c>
    </row>
    <row r="1140" spans="1:2">
      <c r="A1140" s="1">
        <v>20001013</v>
      </c>
      <c r="B1140" s="1">
        <v>217171000</v>
      </c>
    </row>
    <row r="1141" spans="1:2">
      <c r="A1141" s="1">
        <v>20001007</v>
      </c>
      <c r="B1141" s="1">
        <v>448756000</v>
      </c>
    </row>
    <row r="1142" spans="1:2">
      <c r="A1142" s="1">
        <v>20000930</v>
      </c>
      <c r="B1142" s="1">
        <v>450244000</v>
      </c>
    </row>
    <row r="1143" spans="1:2">
      <c r="A1143" s="1">
        <v>20000922</v>
      </c>
      <c r="B1143" s="1">
        <v>397347000</v>
      </c>
    </row>
    <row r="1144" spans="1:2">
      <c r="A1144" s="1">
        <v>20000916</v>
      </c>
      <c r="B1144" s="1">
        <v>384549000</v>
      </c>
    </row>
    <row r="1145" spans="1:2">
      <c r="A1145" s="1">
        <v>20000908</v>
      </c>
      <c r="B1145" s="1">
        <v>452038000</v>
      </c>
    </row>
    <row r="1146" spans="1:2">
      <c r="A1146" s="1">
        <v>20000902</v>
      </c>
      <c r="B1146" s="1">
        <v>529047000</v>
      </c>
    </row>
    <row r="1147" spans="1:2">
      <c r="A1147" s="1">
        <v>20000825</v>
      </c>
      <c r="B1147" s="1">
        <v>340827000</v>
      </c>
    </row>
    <row r="1148" spans="1:2">
      <c r="A1148" s="1">
        <v>20000819</v>
      </c>
      <c r="B1148" s="1">
        <v>471731000</v>
      </c>
    </row>
    <row r="1149" spans="1:2">
      <c r="A1149" s="1">
        <v>20000811</v>
      </c>
      <c r="B1149" s="1">
        <v>352717000</v>
      </c>
    </row>
    <row r="1150" spans="1:2">
      <c r="A1150" s="1">
        <v>20000805</v>
      </c>
      <c r="B1150" s="1">
        <v>324249000</v>
      </c>
    </row>
    <row r="1151" spans="1:2">
      <c r="A1151" s="1">
        <v>20000729</v>
      </c>
      <c r="B1151" s="1">
        <v>420891000</v>
      </c>
    </row>
    <row r="1152" spans="1:2">
      <c r="A1152" s="1">
        <v>20000721</v>
      </c>
      <c r="B1152" s="1">
        <v>383352000</v>
      </c>
    </row>
    <row r="1153" spans="1:2">
      <c r="A1153" s="1">
        <v>20000715</v>
      </c>
      <c r="B1153" s="1">
        <v>510437000</v>
      </c>
    </row>
    <row r="1154" spans="1:2">
      <c r="A1154" s="1">
        <v>20000707</v>
      </c>
      <c r="B1154" s="1">
        <v>399985000</v>
      </c>
    </row>
    <row r="1155" spans="1:2">
      <c r="A1155" s="1">
        <v>20000630</v>
      </c>
      <c r="B1155" s="1">
        <v>372251000</v>
      </c>
    </row>
    <row r="1156" spans="1:2">
      <c r="A1156" s="1">
        <v>20000623</v>
      </c>
      <c r="B1156" s="1">
        <v>386093000</v>
      </c>
    </row>
    <row r="1157" spans="1:2">
      <c r="A1157" s="1">
        <v>20000617</v>
      </c>
      <c r="B1157" s="1">
        <v>539909000</v>
      </c>
    </row>
    <row r="1158" spans="1:2">
      <c r="A1158" s="1">
        <v>20000609</v>
      </c>
      <c r="B1158" s="1">
        <v>506848000</v>
      </c>
    </row>
    <row r="1159" spans="1:2">
      <c r="A1159" s="1">
        <v>20000603</v>
      </c>
      <c r="B1159" s="1">
        <v>644720000</v>
      </c>
    </row>
    <row r="1160" spans="1:2">
      <c r="A1160" s="1">
        <v>20000526</v>
      </c>
      <c r="B1160" s="1">
        <v>411703000</v>
      </c>
    </row>
    <row r="1161" spans="1:2">
      <c r="A1161" s="1">
        <v>20000520</v>
      </c>
      <c r="B1161" s="1">
        <v>784082000</v>
      </c>
    </row>
    <row r="1162" spans="1:2">
      <c r="A1162" s="1">
        <v>20000512</v>
      </c>
      <c r="B1162" s="1">
        <v>487774000</v>
      </c>
    </row>
    <row r="1163" spans="1:2">
      <c r="A1163" s="1">
        <v>20000506</v>
      </c>
      <c r="B1163" s="1">
        <v>532095000</v>
      </c>
    </row>
    <row r="1164" spans="1:2">
      <c r="A1164" s="1">
        <v>20000429</v>
      </c>
      <c r="B1164" s="1">
        <v>788722000</v>
      </c>
    </row>
    <row r="1165" spans="1:2">
      <c r="A1165" s="1">
        <v>20000421</v>
      </c>
      <c r="B1165" s="1">
        <v>796734000</v>
      </c>
    </row>
    <row r="1166" spans="1:2">
      <c r="A1166" s="1">
        <v>20000415</v>
      </c>
      <c r="B1166" s="1">
        <v>1288136000</v>
      </c>
    </row>
    <row r="1167" spans="1:2">
      <c r="A1167" s="1">
        <v>20000408</v>
      </c>
      <c r="B1167" s="1">
        <v>968504000</v>
      </c>
    </row>
    <row r="1168" spans="1:2">
      <c r="A1168" s="1">
        <v>20000401</v>
      </c>
      <c r="B1168" s="1">
        <v>1485922000</v>
      </c>
    </row>
    <row r="1169" spans="1:2">
      <c r="A1169" s="1">
        <v>20000324</v>
      </c>
      <c r="B1169" s="1">
        <v>1003292000</v>
      </c>
    </row>
    <row r="1170" spans="1:2">
      <c r="A1170" s="1">
        <v>20000317</v>
      </c>
      <c r="B1170" s="1">
        <v>731584000</v>
      </c>
    </row>
    <row r="1171" spans="1:2">
      <c r="A1171" s="1">
        <v>20000310</v>
      </c>
      <c r="B1171" s="1">
        <v>782727000</v>
      </c>
    </row>
    <row r="1172" spans="1:2">
      <c r="A1172" s="1">
        <v>20000304</v>
      </c>
      <c r="B1172" s="1">
        <v>625572000</v>
      </c>
    </row>
    <row r="1173" spans="1:2">
      <c r="A1173" s="1">
        <v>20000225</v>
      </c>
      <c r="B1173" s="1">
        <v>919082000</v>
      </c>
    </row>
    <row r="1174" spans="1:2">
      <c r="A1174" s="1">
        <v>20000219</v>
      </c>
      <c r="B1174" s="1">
        <v>1258523000</v>
      </c>
    </row>
    <row r="1175" spans="1:2">
      <c r="A1175" s="1">
        <v>20000211</v>
      </c>
      <c r="B1175" s="1">
        <v>698920000</v>
      </c>
    </row>
    <row r="1176" spans="1:2">
      <c r="A1176" s="1">
        <v>20000201</v>
      </c>
      <c r="B1176" s="1">
        <v>352779000</v>
      </c>
    </row>
    <row r="1177" spans="1:2">
      <c r="A1177" s="1">
        <v>20000129</v>
      </c>
      <c r="B1177" s="1">
        <v>1136436000</v>
      </c>
    </row>
    <row r="1178" spans="1:2">
      <c r="A1178" s="1">
        <v>20000121</v>
      </c>
      <c r="B1178" s="1">
        <v>858615000</v>
      </c>
    </row>
    <row r="1179" spans="1:2">
      <c r="A1179" s="1">
        <v>20000115</v>
      </c>
      <c r="B1179" s="1">
        <v>1454528584</v>
      </c>
    </row>
    <row r="1180" spans="1:2">
      <c r="A1180" s="1">
        <v>20000107</v>
      </c>
      <c r="B1180" s="1">
        <v>969987000</v>
      </c>
    </row>
    <row r="1181" spans="1:2">
      <c r="A1181" s="1">
        <v>19991228</v>
      </c>
      <c r="B1181" s="1">
        <v>383166000</v>
      </c>
    </row>
    <row r="1182" spans="1:2">
      <c r="A1182" s="1">
        <v>19991224</v>
      </c>
      <c r="B1182" s="1">
        <v>695411000</v>
      </c>
    </row>
    <row r="1183" spans="1:2">
      <c r="A1183" s="1">
        <v>19991218</v>
      </c>
      <c r="B1183" s="1">
        <v>782532000</v>
      </c>
    </row>
    <row r="1184" spans="1:2">
      <c r="A1184" s="1">
        <v>19991210</v>
      </c>
      <c r="B1184" s="1">
        <v>625164000</v>
      </c>
    </row>
    <row r="1185" spans="1:2">
      <c r="A1185" s="1">
        <v>19991204</v>
      </c>
      <c r="B1185" s="1">
        <v>688442000</v>
      </c>
    </row>
    <row r="1186" spans="1:2">
      <c r="A1186" s="1">
        <v>19991126</v>
      </c>
      <c r="B1186" s="1">
        <v>800896000</v>
      </c>
    </row>
    <row r="1187" spans="1:2">
      <c r="A1187" s="1">
        <v>19991120</v>
      </c>
      <c r="B1187" s="1">
        <v>749044000</v>
      </c>
    </row>
    <row r="1188" spans="1:2">
      <c r="A1188" s="1">
        <v>19991111</v>
      </c>
      <c r="B1188" s="1">
        <v>239719000</v>
      </c>
    </row>
    <row r="1189" spans="1:2">
      <c r="A1189" s="1">
        <v>19991106</v>
      </c>
      <c r="B1189" s="1">
        <v>401220000</v>
      </c>
    </row>
    <row r="1190" spans="1:2">
      <c r="A1190" s="1">
        <v>19991030</v>
      </c>
      <c r="B1190" s="1">
        <v>473690000</v>
      </c>
    </row>
    <row r="1191" spans="1:2">
      <c r="A1191" s="1">
        <v>19991022</v>
      </c>
      <c r="B1191" s="1">
        <v>354234000</v>
      </c>
    </row>
    <row r="1192" spans="1:2">
      <c r="A1192" s="1">
        <v>19991016</v>
      </c>
      <c r="B1192" s="1">
        <v>587692000</v>
      </c>
    </row>
    <row r="1193" spans="1:2">
      <c r="A1193" s="1">
        <v>19991008</v>
      </c>
      <c r="B1193" s="1">
        <v>420693000</v>
      </c>
    </row>
    <row r="1194" spans="1:2">
      <c r="A1194" s="1">
        <v>19991002</v>
      </c>
      <c r="B1194" s="1">
        <v>553516000</v>
      </c>
    </row>
    <row r="1195" spans="1:2">
      <c r="A1195" s="1">
        <v>19990920</v>
      </c>
      <c r="B1195" s="1">
        <v>50074000</v>
      </c>
    </row>
    <row r="1196" spans="1:2">
      <c r="A1196" s="1">
        <v>19990918</v>
      </c>
      <c r="B1196" s="1">
        <v>526827000</v>
      </c>
    </row>
    <row r="1197" spans="1:2">
      <c r="A1197" s="1">
        <v>19990910</v>
      </c>
      <c r="B1197" s="1">
        <v>601799000</v>
      </c>
    </row>
    <row r="1198" spans="1:2">
      <c r="A1198" s="1">
        <v>19990904</v>
      </c>
      <c r="B1198" s="1">
        <v>898721000</v>
      </c>
    </row>
    <row r="1199" spans="1:2">
      <c r="A1199" s="1">
        <v>19990827</v>
      </c>
      <c r="B1199" s="1">
        <v>578801000</v>
      </c>
    </row>
    <row r="1200" spans="1:2">
      <c r="A1200" s="1">
        <v>19990821</v>
      </c>
      <c r="B1200" s="1">
        <v>886468000</v>
      </c>
    </row>
    <row r="1201" spans="1:2">
      <c r="A1201" s="1">
        <v>19990813</v>
      </c>
      <c r="B1201" s="1">
        <v>605825000</v>
      </c>
    </row>
    <row r="1202" spans="1:2">
      <c r="A1202" s="1">
        <v>19990807</v>
      </c>
      <c r="B1202" s="1">
        <v>406097000</v>
      </c>
    </row>
    <row r="1203" spans="1:2">
      <c r="A1203" s="1">
        <v>19990731</v>
      </c>
      <c r="B1203" s="1">
        <v>421094000</v>
      </c>
    </row>
    <row r="1204" spans="1:2">
      <c r="A1204" s="1">
        <v>19990723</v>
      </c>
      <c r="B1204" s="1">
        <v>566670000</v>
      </c>
    </row>
    <row r="1205" spans="1:2">
      <c r="A1205" s="1">
        <v>19990717</v>
      </c>
      <c r="B1205" s="1">
        <v>832234000</v>
      </c>
    </row>
    <row r="1206" spans="1:2">
      <c r="A1206" s="1">
        <v>19990709</v>
      </c>
      <c r="B1206" s="1">
        <v>747127000</v>
      </c>
    </row>
    <row r="1207" spans="1:2">
      <c r="A1207" s="1">
        <v>19990703</v>
      </c>
      <c r="B1207" s="1">
        <v>885111000</v>
      </c>
    </row>
    <row r="1208" spans="1:2">
      <c r="A1208" s="1">
        <v>19990625</v>
      </c>
      <c r="B1208" s="1">
        <v>1082083000</v>
      </c>
    </row>
    <row r="1209" spans="1:2">
      <c r="A1209" s="1">
        <v>19990617</v>
      </c>
      <c r="B1209" s="1">
        <v>637553000</v>
      </c>
    </row>
    <row r="1210" spans="1:2">
      <c r="A1210" s="1">
        <v>19990611</v>
      </c>
      <c r="B1210" s="1">
        <v>898063000</v>
      </c>
    </row>
    <row r="1211" spans="1:2">
      <c r="A1211" s="1">
        <v>19990605</v>
      </c>
      <c r="B1211" s="1">
        <v>753662000</v>
      </c>
    </row>
    <row r="1212" spans="1:2">
      <c r="A1212" s="1">
        <v>19990529</v>
      </c>
      <c r="B1212" s="1">
        <v>723259000</v>
      </c>
    </row>
    <row r="1213" spans="1:2">
      <c r="A1213" s="1">
        <v>19990521</v>
      </c>
      <c r="B1213" s="1">
        <v>652629000</v>
      </c>
    </row>
    <row r="1214" spans="1:2">
      <c r="A1214" s="1">
        <v>19990515</v>
      </c>
      <c r="B1214" s="1">
        <v>536197000</v>
      </c>
    </row>
    <row r="1215" spans="1:2">
      <c r="A1215" s="1">
        <v>19990507</v>
      </c>
      <c r="B1215" s="1">
        <v>645426000</v>
      </c>
    </row>
    <row r="1216" spans="1:2">
      <c r="A1216" s="1">
        <v>19990430</v>
      </c>
      <c r="B1216" s="1">
        <v>591026000</v>
      </c>
    </row>
    <row r="1217" spans="1:2">
      <c r="A1217" s="1">
        <v>19990423</v>
      </c>
      <c r="B1217" s="1">
        <v>690121000</v>
      </c>
    </row>
    <row r="1218" spans="1:2">
      <c r="A1218" s="1">
        <v>19990417</v>
      </c>
      <c r="B1218" s="1">
        <v>835690000</v>
      </c>
    </row>
    <row r="1219" spans="1:2">
      <c r="A1219" s="1">
        <v>19990409</v>
      </c>
      <c r="B1219" s="1">
        <v>423878000</v>
      </c>
    </row>
    <row r="1220" spans="1:2">
      <c r="A1220" s="1">
        <v>19990403</v>
      </c>
      <c r="B1220" s="1">
        <v>625133000</v>
      </c>
    </row>
    <row r="1221" spans="1:2">
      <c r="A1221" s="1">
        <v>19990326</v>
      </c>
      <c r="B1221" s="1">
        <v>532409000</v>
      </c>
    </row>
    <row r="1222" spans="1:2">
      <c r="A1222" s="1">
        <v>19990320</v>
      </c>
      <c r="B1222" s="1">
        <v>821192000</v>
      </c>
    </row>
    <row r="1223" spans="1:2">
      <c r="A1223" s="1">
        <v>19990312</v>
      </c>
      <c r="B1223" s="1">
        <v>347106000</v>
      </c>
    </row>
    <row r="1224" spans="1:2">
      <c r="A1224" s="1">
        <v>19990306</v>
      </c>
      <c r="B1224" s="1">
        <v>471793000</v>
      </c>
    </row>
    <row r="1225" spans="1:2">
      <c r="A1225" s="1">
        <v>19990226</v>
      </c>
      <c r="B1225" s="1">
        <v>430671000</v>
      </c>
    </row>
    <row r="1226" spans="1:2">
      <c r="A1226" s="1">
        <v>19990220</v>
      </c>
      <c r="B1226" s="1">
        <v>57895000</v>
      </c>
    </row>
    <row r="1227" spans="1:2">
      <c r="A1227" s="1">
        <v>19990210</v>
      </c>
      <c r="B1227" s="1">
        <v>176956000</v>
      </c>
    </row>
    <row r="1228" spans="1:2">
      <c r="A1228" s="1">
        <v>19990206</v>
      </c>
      <c r="B1228" s="1">
        <v>326817000</v>
      </c>
    </row>
    <row r="1229" spans="1:2">
      <c r="A1229" s="1">
        <v>19990130</v>
      </c>
      <c r="B1229" s="1">
        <v>306486000</v>
      </c>
    </row>
    <row r="1230" spans="1:2">
      <c r="A1230" s="1">
        <v>19990122</v>
      </c>
      <c r="B1230" s="1">
        <v>286754000</v>
      </c>
    </row>
    <row r="1231" spans="1:2">
      <c r="A1231" s="1">
        <v>19990116</v>
      </c>
      <c r="B1231" s="1">
        <v>531000000</v>
      </c>
    </row>
    <row r="1232" spans="1:2">
      <c r="A1232" s="1">
        <v>19990108</v>
      </c>
      <c r="B1232" s="1">
        <v>291045000</v>
      </c>
    </row>
    <row r="1233" spans="1:2">
      <c r="A1233" s="1">
        <v>19981231</v>
      </c>
      <c r="B1233" s="1">
        <v>206538000</v>
      </c>
    </row>
    <row r="1234" spans="1:2">
      <c r="A1234" s="1">
        <v>19981224</v>
      </c>
      <c r="B1234" s="1">
        <v>281162000</v>
      </c>
    </row>
    <row r="1235" spans="1:2">
      <c r="A1235" s="1">
        <v>19981219</v>
      </c>
      <c r="B1235" s="1">
        <v>354617000</v>
      </c>
    </row>
    <row r="1236" spans="1:2">
      <c r="A1236" s="1">
        <v>19981211</v>
      </c>
      <c r="B1236" s="1">
        <v>412417000</v>
      </c>
    </row>
    <row r="1237" spans="1:2">
      <c r="A1237" s="1">
        <v>19981204</v>
      </c>
      <c r="B1237" s="1">
        <v>388949000</v>
      </c>
    </row>
    <row r="1238" spans="1:2">
      <c r="A1238" s="1">
        <v>19981127</v>
      </c>
      <c r="B1238" s="1">
        <v>657299000</v>
      </c>
    </row>
    <row r="1239" spans="1:2">
      <c r="A1239" s="1">
        <v>19981121</v>
      </c>
      <c r="B1239" s="1">
        <v>848097000</v>
      </c>
    </row>
    <row r="1240" spans="1:2">
      <c r="A1240" s="1">
        <v>19981113</v>
      </c>
      <c r="B1240" s="1">
        <v>262890000</v>
      </c>
    </row>
    <row r="1241" spans="1:2">
      <c r="A1241" s="1">
        <v>19981107</v>
      </c>
      <c r="B1241" s="1">
        <v>583291000</v>
      </c>
    </row>
    <row r="1242" spans="1:2">
      <c r="A1242" s="1">
        <v>19981031</v>
      </c>
      <c r="B1242" s="1">
        <v>518734000</v>
      </c>
    </row>
    <row r="1243" spans="1:2">
      <c r="A1243" s="1">
        <v>19981023</v>
      </c>
      <c r="B1243" s="1">
        <v>408907000</v>
      </c>
    </row>
    <row r="1244" spans="1:2">
      <c r="A1244" s="1">
        <v>19981017</v>
      </c>
      <c r="B1244" s="1">
        <v>379139000</v>
      </c>
    </row>
    <row r="1245" spans="1:2">
      <c r="A1245" s="1">
        <v>19981009</v>
      </c>
      <c r="B1245" s="1">
        <v>406495000</v>
      </c>
    </row>
    <row r="1246" spans="1:2">
      <c r="A1246" s="1">
        <v>19981003</v>
      </c>
      <c r="B1246" s="1">
        <v>339520000</v>
      </c>
    </row>
    <row r="1247" spans="1:2">
      <c r="A1247" s="1">
        <v>19980925</v>
      </c>
      <c r="B1247" s="1">
        <v>422285000</v>
      </c>
    </row>
    <row r="1248" spans="1:2">
      <c r="A1248" s="1">
        <v>19980919</v>
      </c>
      <c r="B1248" s="1">
        <v>523899000</v>
      </c>
    </row>
    <row r="1249" spans="1:2">
      <c r="A1249" s="1">
        <v>19980911</v>
      </c>
      <c r="B1249" s="1">
        <v>489749000</v>
      </c>
    </row>
    <row r="1250" spans="1:2">
      <c r="A1250" s="1">
        <v>19980905</v>
      </c>
      <c r="B1250" s="1">
        <v>519094000</v>
      </c>
    </row>
    <row r="1251" spans="1:2">
      <c r="A1251" s="1">
        <v>19980829</v>
      </c>
      <c r="B1251" s="1">
        <v>475638000</v>
      </c>
    </row>
    <row r="1252" spans="1:2">
      <c r="A1252" s="1">
        <v>19980821</v>
      </c>
      <c r="B1252" s="1">
        <v>383577000</v>
      </c>
    </row>
    <row r="1253" spans="1:2">
      <c r="A1253" s="1">
        <v>19980815</v>
      </c>
      <c r="B1253" s="1">
        <v>395345000</v>
      </c>
    </row>
    <row r="1254" spans="1:2">
      <c r="A1254" s="1">
        <v>19980807</v>
      </c>
      <c r="B1254" s="1">
        <v>407153000</v>
      </c>
    </row>
    <row r="1255" spans="1:2">
      <c r="A1255" s="1">
        <v>19980801</v>
      </c>
      <c r="B1255" s="1">
        <v>566246000</v>
      </c>
    </row>
    <row r="1256" spans="1:2">
      <c r="A1256" s="1">
        <v>19980724</v>
      </c>
      <c r="B1256" s="1">
        <v>485236000</v>
      </c>
    </row>
    <row r="1257" spans="1:2">
      <c r="A1257" s="1">
        <v>19980718</v>
      </c>
      <c r="B1257" s="1">
        <v>677664000</v>
      </c>
    </row>
    <row r="1258" spans="1:2">
      <c r="A1258" s="1">
        <v>19980710</v>
      </c>
      <c r="B1258" s="1">
        <v>594077000</v>
      </c>
    </row>
    <row r="1259" spans="1:2">
      <c r="A1259" s="1">
        <v>19980704</v>
      </c>
      <c r="B1259" s="1">
        <v>542783000</v>
      </c>
    </row>
    <row r="1260" spans="1:2">
      <c r="A1260" s="1">
        <v>19980626</v>
      </c>
      <c r="B1260" s="1">
        <v>574084000</v>
      </c>
    </row>
    <row r="1261" spans="1:2">
      <c r="A1261" s="1">
        <v>19980620</v>
      </c>
      <c r="B1261" s="1">
        <v>778686000</v>
      </c>
    </row>
    <row r="1262" spans="1:2">
      <c r="A1262" s="1">
        <v>19980612</v>
      </c>
      <c r="B1262" s="1">
        <v>494434000</v>
      </c>
    </row>
    <row r="1263" spans="1:2">
      <c r="A1263" s="1">
        <v>19980606</v>
      </c>
      <c r="B1263" s="1">
        <v>610472000</v>
      </c>
    </row>
    <row r="1264" spans="1:2">
      <c r="A1264" s="1">
        <v>19980529</v>
      </c>
      <c r="B1264" s="1">
        <v>545349000</v>
      </c>
    </row>
    <row r="1265" spans="1:2">
      <c r="A1265" s="1">
        <v>19980522</v>
      </c>
      <c r="B1265" s="1">
        <v>517842000</v>
      </c>
    </row>
    <row r="1266" spans="1:2">
      <c r="A1266" s="1">
        <v>19980516</v>
      </c>
      <c r="B1266" s="1">
        <v>548722000</v>
      </c>
    </row>
    <row r="1267" spans="1:2">
      <c r="A1267" s="1">
        <v>19980508</v>
      </c>
      <c r="B1267" s="1">
        <v>471950000</v>
      </c>
    </row>
    <row r="1268" spans="1:2">
      <c r="A1268" s="1">
        <v>19980502</v>
      </c>
      <c r="B1268" s="1">
        <v>505128000</v>
      </c>
    </row>
    <row r="1269" spans="1:2">
      <c r="A1269" s="1">
        <v>19980424</v>
      </c>
      <c r="B1269" s="1">
        <v>607616000</v>
      </c>
    </row>
    <row r="1270" spans="1:2">
      <c r="A1270" s="1">
        <v>19980418</v>
      </c>
      <c r="B1270" s="1">
        <v>669912000</v>
      </c>
    </row>
    <row r="1271" spans="1:2">
      <c r="A1271" s="1">
        <v>19980410</v>
      </c>
      <c r="B1271" s="1">
        <v>597170000</v>
      </c>
    </row>
    <row r="1272" spans="1:2">
      <c r="A1272" s="1">
        <v>19980404</v>
      </c>
      <c r="B1272" s="1">
        <v>855759000</v>
      </c>
    </row>
    <row r="1273" spans="1:2">
      <c r="A1273" s="1">
        <v>19980327</v>
      </c>
      <c r="B1273" s="1">
        <v>720692000</v>
      </c>
    </row>
    <row r="1274" spans="1:2">
      <c r="A1274" s="1">
        <v>19980321</v>
      </c>
      <c r="B1274" s="1">
        <v>790243000</v>
      </c>
    </row>
    <row r="1275" spans="1:2">
      <c r="A1275" s="1">
        <v>19980313</v>
      </c>
      <c r="B1275" s="1">
        <v>814623000</v>
      </c>
    </row>
    <row r="1276" spans="1:2">
      <c r="A1276" s="1">
        <v>19980307</v>
      </c>
      <c r="B1276" s="1">
        <v>1094420000</v>
      </c>
    </row>
    <row r="1277" spans="1:2">
      <c r="A1277" s="1">
        <v>19980227</v>
      </c>
      <c r="B1277" s="1">
        <v>1139724000</v>
      </c>
    </row>
    <row r="1278" spans="1:2">
      <c r="A1278" s="1">
        <v>19980221</v>
      </c>
      <c r="B1278" s="1">
        <v>1224107000</v>
      </c>
    </row>
    <row r="1279" spans="1:2">
      <c r="A1279" s="1">
        <v>19980213</v>
      </c>
      <c r="B1279" s="1">
        <v>1031904000</v>
      </c>
    </row>
    <row r="1280" spans="1:2">
      <c r="A1280" s="1">
        <v>19980207</v>
      </c>
      <c r="B1280" s="1">
        <v>1174288000</v>
      </c>
    </row>
    <row r="1281" spans="1:2">
      <c r="A1281" s="1">
        <v>19980122</v>
      </c>
      <c r="B1281" s="1">
        <v>468895000</v>
      </c>
    </row>
    <row r="1282" spans="1:2">
      <c r="A1282" s="1">
        <v>19980117</v>
      </c>
      <c r="B1282" s="1">
        <v>593363000</v>
      </c>
    </row>
    <row r="1283" spans="1:2">
      <c r="A1283" s="1">
        <v>19980109</v>
      </c>
      <c r="B1283" s="1">
        <v>354126000</v>
      </c>
    </row>
    <row r="1284" spans="1:2">
      <c r="A1284" s="1">
        <v>19980103</v>
      </c>
      <c r="B1284" s="1">
        <v>268639000</v>
      </c>
    </row>
    <row r="1285" spans="1:2">
      <c r="A1285" s="1">
        <v>19971227</v>
      </c>
      <c r="B1285" s="1">
        <v>425035000</v>
      </c>
    </row>
    <row r="1286" spans="1:2">
      <c r="A1286" s="1">
        <v>19971220</v>
      </c>
      <c r="B1286" s="1">
        <v>717785000</v>
      </c>
    </row>
    <row r="1287" spans="1:2">
      <c r="A1287" s="1">
        <v>19971213</v>
      </c>
      <c r="B1287" s="1">
        <v>1084252000</v>
      </c>
    </row>
    <row r="1288" spans="1:2">
      <c r="A1288" s="1">
        <v>19971206</v>
      </c>
      <c r="B1288" s="1">
        <v>854584000</v>
      </c>
    </row>
    <row r="1289" spans="1:2">
      <c r="A1289" s="1">
        <v>19971128</v>
      </c>
      <c r="B1289" s="1">
        <v>426686000</v>
      </c>
    </row>
    <row r="1290" spans="1:2">
      <c r="A1290" s="1">
        <v>19971122</v>
      </c>
      <c r="B1290" s="1">
        <v>685920000</v>
      </c>
    </row>
    <row r="1291" spans="1:2">
      <c r="A1291" s="1">
        <v>19971115</v>
      </c>
      <c r="B1291" s="1">
        <v>491304000</v>
      </c>
    </row>
    <row r="1292" spans="1:2">
      <c r="A1292" s="1">
        <v>19971108</v>
      </c>
      <c r="B1292" s="1">
        <v>854472000</v>
      </c>
    </row>
    <row r="1293" spans="1:2">
      <c r="A1293" s="1">
        <v>19971030</v>
      </c>
      <c r="B1293" s="1">
        <v>413721000</v>
      </c>
    </row>
    <row r="1294" spans="1:2">
      <c r="A1294" s="1">
        <v>19971024</v>
      </c>
      <c r="B1294" s="1">
        <v>668794000</v>
      </c>
    </row>
    <row r="1295" spans="1:2">
      <c r="A1295" s="1">
        <v>19971018</v>
      </c>
      <c r="B1295" s="1">
        <v>572205000</v>
      </c>
    </row>
    <row r="1296" spans="1:2">
      <c r="A1296" s="1">
        <v>19971009</v>
      </c>
      <c r="B1296" s="1">
        <v>406451000</v>
      </c>
    </row>
    <row r="1297" spans="1:2">
      <c r="A1297" s="1">
        <v>19971004</v>
      </c>
      <c r="B1297" s="1">
        <v>471789000</v>
      </c>
    </row>
    <row r="1298" spans="1:2">
      <c r="A1298" s="1">
        <v>19970927</v>
      </c>
      <c r="B1298" s="1">
        <v>596590000</v>
      </c>
    </row>
    <row r="1299" spans="1:2">
      <c r="A1299" s="1">
        <v>19970920</v>
      </c>
      <c r="B1299" s="1">
        <v>470034000</v>
      </c>
    </row>
    <row r="1300" spans="1:2">
      <c r="A1300" s="1">
        <v>19970913</v>
      </c>
      <c r="B1300" s="1">
        <v>659811000</v>
      </c>
    </row>
    <row r="1301" spans="1:2">
      <c r="A1301" s="1">
        <v>19970906</v>
      </c>
      <c r="B1301" s="1">
        <v>769232000</v>
      </c>
    </row>
    <row r="1302" spans="1:2">
      <c r="A1302" s="1">
        <v>19970830</v>
      </c>
      <c r="B1302" s="1">
        <v>801915000</v>
      </c>
    </row>
    <row r="1303" spans="1:2">
      <c r="A1303" s="1">
        <v>19970823</v>
      </c>
      <c r="B1303" s="1">
        <v>824145000</v>
      </c>
    </row>
    <row r="1304" spans="1:2">
      <c r="A1304" s="1">
        <v>19970816</v>
      </c>
      <c r="B1304" s="1">
        <v>870065000</v>
      </c>
    </row>
    <row r="1305" spans="1:2">
      <c r="A1305" s="1">
        <v>19970809</v>
      </c>
      <c r="B1305" s="1">
        <v>1022403000</v>
      </c>
    </row>
    <row r="1306" spans="1:2">
      <c r="A1306" s="1">
        <v>19970802</v>
      </c>
      <c r="B1306" s="1">
        <v>1167251000</v>
      </c>
    </row>
    <row r="1307" spans="1:2">
      <c r="A1307" s="1">
        <v>19970726</v>
      </c>
      <c r="B1307" s="1">
        <v>1170244000</v>
      </c>
    </row>
    <row r="1308" spans="1:2">
      <c r="A1308" s="1">
        <v>19970719</v>
      </c>
      <c r="B1308" s="1">
        <v>1433464000</v>
      </c>
    </row>
    <row r="1309" spans="1:2">
      <c r="A1309" s="1">
        <v>19970712</v>
      </c>
      <c r="B1309" s="1">
        <v>1172208000</v>
      </c>
    </row>
    <row r="1310" spans="1:2">
      <c r="A1310" s="1">
        <v>19970705</v>
      </c>
      <c r="B1310" s="1">
        <v>781123000</v>
      </c>
    </row>
    <row r="1311" spans="1:2">
      <c r="A1311" s="1">
        <v>19970628</v>
      </c>
      <c r="B1311" s="1">
        <v>1058049000</v>
      </c>
    </row>
    <row r="1312" spans="1:2">
      <c r="A1312" s="1">
        <v>19970621</v>
      </c>
      <c r="B1312" s="1">
        <v>1211484000</v>
      </c>
    </row>
    <row r="1313" spans="1:2">
      <c r="A1313" s="1">
        <v>19970614</v>
      </c>
      <c r="B1313" s="1">
        <v>613023000</v>
      </c>
    </row>
    <row r="1314" spans="1:2">
      <c r="A1314" s="1">
        <v>19970607</v>
      </c>
      <c r="B1314" s="1">
        <v>768806000</v>
      </c>
    </row>
    <row r="1315" spans="1:2">
      <c r="A1315" s="1">
        <v>19970531</v>
      </c>
      <c r="B1315" s="1">
        <v>506770000</v>
      </c>
    </row>
    <row r="1316" spans="1:2">
      <c r="A1316" s="1">
        <v>19970524</v>
      </c>
      <c r="B1316" s="1">
        <v>447235000</v>
      </c>
    </row>
    <row r="1317" spans="1:2">
      <c r="A1317" s="1">
        <v>19970517</v>
      </c>
      <c r="B1317" s="1">
        <v>658142000</v>
      </c>
    </row>
    <row r="1318" spans="1:2">
      <c r="A1318" s="1">
        <v>19970510</v>
      </c>
      <c r="B1318" s="1">
        <v>612643000</v>
      </c>
    </row>
    <row r="1319" spans="1:2">
      <c r="A1319" s="1">
        <v>19970503</v>
      </c>
      <c r="B1319" s="1">
        <v>572871000</v>
      </c>
    </row>
    <row r="1320" spans="1:2">
      <c r="A1320" s="1">
        <v>19970426</v>
      </c>
      <c r="B1320" s="1">
        <v>788102000</v>
      </c>
    </row>
    <row r="1321" spans="1:2">
      <c r="A1321" s="1">
        <v>19970419</v>
      </c>
      <c r="B1321" s="1">
        <v>903043000</v>
      </c>
    </row>
    <row r="1322" spans="1:2">
      <c r="A1322" s="1">
        <v>19970412</v>
      </c>
      <c r="B1322" s="1">
        <v>1142474000</v>
      </c>
    </row>
    <row r="1323" spans="1:2">
      <c r="A1323" s="1">
        <v>19970403</v>
      </c>
      <c r="B1323" s="1">
        <v>601760000</v>
      </c>
    </row>
    <row r="1324" spans="1:2">
      <c r="A1324" s="1">
        <v>19970328</v>
      </c>
      <c r="B1324" s="1">
        <v>634148000</v>
      </c>
    </row>
    <row r="1325" spans="1:2">
      <c r="A1325" s="1">
        <v>19970322</v>
      </c>
      <c r="B1325" s="1">
        <v>994149000</v>
      </c>
    </row>
    <row r="1326" spans="1:2">
      <c r="A1326" s="1">
        <v>19970315</v>
      </c>
      <c r="B1326" s="1">
        <v>929234000</v>
      </c>
    </row>
    <row r="1327" spans="1:2">
      <c r="A1327" s="1">
        <v>19970308</v>
      </c>
      <c r="B1327" s="1">
        <v>831895000</v>
      </c>
    </row>
    <row r="1328" spans="1:2">
      <c r="A1328" s="1">
        <v>19970301</v>
      </c>
      <c r="B1328" s="1">
        <v>851823000</v>
      </c>
    </row>
    <row r="1329" spans="1:2">
      <c r="A1329" s="1">
        <v>19970222</v>
      </c>
      <c r="B1329" s="1">
        <v>905161000</v>
      </c>
    </row>
    <row r="1330" spans="1:2">
      <c r="A1330" s="1">
        <v>19970215</v>
      </c>
      <c r="B1330" s="1">
        <v>558171000</v>
      </c>
    </row>
    <row r="1331" spans="1:2">
      <c r="A1331" s="1">
        <v>19970203</v>
      </c>
      <c r="B1331" s="1">
        <v>77716000</v>
      </c>
    </row>
    <row r="1332" spans="1:2">
      <c r="A1332" s="1">
        <v>19970201</v>
      </c>
      <c r="B1332" s="1">
        <v>393703000</v>
      </c>
    </row>
    <row r="1333" spans="1:2">
      <c r="A1333" s="1">
        <v>19970125</v>
      </c>
      <c r="B1333" s="1">
        <v>632926000</v>
      </c>
    </row>
    <row r="1334" spans="1:2">
      <c r="A1334" s="1">
        <v>19970118</v>
      </c>
      <c r="B1334" s="1">
        <v>474870000</v>
      </c>
    </row>
    <row r="1335" spans="1:2">
      <c r="A1335" s="1">
        <v>19970111</v>
      </c>
      <c r="B1335" s="1">
        <v>434795000</v>
      </c>
    </row>
    <row r="1336" spans="1:2">
      <c r="A1336" s="1">
        <v>19970104</v>
      </c>
      <c r="B1336" s="1">
        <v>125696000</v>
      </c>
    </row>
    <row r="1337" spans="1:2">
      <c r="A1337" s="1">
        <v>19961228</v>
      </c>
      <c r="B1337" s="1">
        <v>212550000</v>
      </c>
    </row>
    <row r="1338" spans="1:2">
      <c r="A1338" s="1">
        <v>19961221</v>
      </c>
      <c r="B1338" s="1">
        <v>273657000</v>
      </c>
    </row>
    <row r="1339" spans="1:2">
      <c r="A1339" s="1">
        <v>19961214</v>
      </c>
      <c r="B1339" s="1">
        <v>258896000</v>
      </c>
    </row>
    <row r="1340" spans="1:2">
      <c r="A1340" s="1">
        <v>19961207</v>
      </c>
      <c r="B1340" s="1">
        <v>462282000</v>
      </c>
    </row>
    <row r="1341" spans="1:2">
      <c r="A1341" s="1">
        <v>19961130</v>
      </c>
      <c r="B1341" s="1">
        <v>505282000</v>
      </c>
    </row>
    <row r="1342" spans="1:2">
      <c r="A1342" s="1">
        <v>19961123</v>
      </c>
      <c r="B1342" s="1">
        <v>502621000</v>
      </c>
    </row>
    <row r="1343" spans="1:2">
      <c r="A1343" s="1">
        <v>19961116</v>
      </c>
      <c r="B1343" s="1">
        <v>231656000</v>
      </c>
    </row>
    <row r="1344" spans="1:2">
      <c r="A1344" s="1">
        <v>19961109</v>
      </c>
      <c r="B1344" s="1">
        <v>326397000</v>
      </c>
    </row>
    <row r="1345" spans="1:2">
      <c r="A1345" s="1">
        <v>19961102</v>
      </c>
      <c r="B1345" s="1">
        <v>196042000</v>
      </c>
    </row>
    <row r="1346" spans="1:2">
      <c r="A1346" s="1">
        <v>19961024</v>
      </c>
      <c r="B1346" s="1">
        <v>145179000</v>
      </c>
    </row>
    <row r="1347" spans="1:2">
      <c r="A1347" s="1">
        <v>19961019</v>
      </c>
      <c r="B1347" s="1">
        <v>295785000</v>
      </c>
    </row>
    <row r="1348" spans="1:2">
      <c r="A1348" s="1">
        <v>19961012</v>
      </c>
      <c r="B1348" s="1">
        <v>220856000</v>
      </c>
    </row>
    <row r="1349" spans="1:2">
      <c r="A1349" s="1">
        <v>19961005</v>
      </c>
      <c r="B1349" s="1">
        <v>269059000</v>
      </c>
    </row>
    <row r="1350" spans="1:2">
      <c r="A1350" s="1">
        <v>19960926</v>
      </c>
      <c r="B1350" s="1">
        <v>159625000</v>
      </c>
    </row>
    <row r="1351" spans="1:2">
      <c r="A1351" s="1">
        <v>19960921</v>
      </c>
      <c r="B1351" s="1">
        <v>272057000</v>
      </c>
    </row>
    <row r="1352" spans="1:2">
      <c r="A1352" s="1">
        <v>19960914</v>
      </c>
      <c r="B1352" s="1">
        <v>286101000</v>
      </c>
    </row>
    <row r="1353" spans="1:2">
      <c r="A1353" s="1">
        <v>19960907</v>
      </c>
      <c r="B1353" s="1">
        <v>221489000</v>
      </c>
    </row>
    <row r="1354" spans="1:2">
      <c r="A1354" s="1">
        <v>19960831</v>
      </c>
      <c r="B1354" s="1">
        <v>202452000</v>
      </c>
    </row>
    <row r="1355" spans="1:2">
      <c r="A1355" s="1">
        <v>19960824</v>
      </c>
      <c r="B1355" s="1">
        <v>219339000</v>
      </c>
    </row>
    <row r="1356" spans="1:2">
      <c r="A1356" s="1">
        <v>19960817</v>
      </c>
      <c r="B1356" s="1">
        <v>187189000</v>
      </c>
    </row>
    <row r="1357" spans="1:2">
      <c r="A1357" s="1">
        <v>19960810</v>
      </c>
      <c r="B1357" s="1">
        <v>278214000</v>
      </c>
    </row>
    <row r="1358" spans="1:2">
      <c r="A1358" s="1">
        <v>19960803</v>
      </c>
      <c r="B1358" s="1">
        <v>137462000</v>
      </c>
    </row>
    <row r="1359" spans="1:2">
      <c r="A1359" s="1">
        <v>19960727</v>
      </c>
      <c r="B1359" s="1">
        <v>189070000</v>
      </c>
    </row>
    <row r="1360" spans="1:2">
      <c r="A1360" s="1">
        <v>19960720</v>
      </c>
      <c r="B1360" s="1">
        <v>246294000</v>
      </c>
    </row>
    <row r="1361" spans="1:2">
      <c r="A1361" s="1">
        <v>19960713</v>
      </c>
      <c r="B1361" s="1">
        <v>207584000</v>
      </c>
    </row>
    <row r="1362" spans="1:2">
      <c r="A1362" s="1">
        <v>19960706</v>
      </c>
      <c r="B1362" s="1">
        <v>254719000</v>
      </c>
    </row>
    <row r="1363" spans="1:2">
      <c r="A1363" s="1">
        <v>19960629</v>
      </c>
      <c r="B1363" s="1">
        <v>377508000</v>
      </c>
    </row>
    <row r="1364" spans="1:2">
      <c r="A1364" s="1">
        <v>19960622</v>
      </c>
      <c r="B1364" s="1">
        <v>246245000</v>
      </c>
    </row>
    <row r="1365" spans="1:2">
      <c r="A1365" s="1">
        <v>19960615</v>
      </c>
      <c r="B1365" s="1">
        <v>463186000</v>
      </c>
    </row>
    <row r="1366" spans="1:2">
      <c r="A1366" s="1">
        <v>19960608</v>
      </c>
      <c r="B1366" s="1">
        <v>250887000</v>
      </c>
    </row>
    <row r="1367" spans="1:2">
      <c r="A1367" s="1">
        <v>19960601</v>
      </c>
      <c r="B1367" s="1">
        <v>204414000</v>
      </c>
    </row>
    <row r="1368" spans="1:2">
      <c r="A1368" s="1">
        <v>19960525</v>
      </c>
      <c r="B1368" s="1">
        <v>268043000</v>
      </c>
    </row>
    <row r="1369" spans="1:2">
      <c r="A1369" s="1">
        <v>19960518</v>
      </c>
      <c r="B1369" s="1">
        <v>286098000</v>
      </c>
    </row>
    <row r="1370" spans="1:2">
      <c r="A1370" s="1">
        <v>19960511</v>
      </c>
      <c r="B1370" s="1">
        <v>307255000</v>
      </c>
    </row>
    <row r="1371" spans="1:2">
      <c r="A1371" s="1">
        <v>19960504</v>
      </c>
      <c r="B1371" s="1">
        <v>432981000</v>
      </c>
    </row>
    <row r="1372" spans="1:2">
      <c r="A1372" s="1">
        <v>19960427</v>
      </c>
      <c r="B1372" s="1">
        <v>451061000</v>
      </c>
    </row>
    <row r="1373" spans="1:2">
      <c r="A1373" s="1">
        <v>19960420</v>
      </c>
      <c r="B1373" s="1">
        <v>578090000</v>
      </c>
    </row>
    <row r="1374" spans="1:2">
      <c r="A1374" s="1">
        <v>19960413</v>
      </c>
      <c r="B1374" s="1">
        <v>547935000</v>
      </c>
    </row>
    <row r="1375" spans="1:2">
      <c r="A1375" s="1">
        <v>19960406</v>
      </c>
      <c r="B1375" s="1">
        <v>219762000</v>
      </c>
    </row>
    <row r="1376" spans="1:2">
      <c r="A1376" s="1">
        <v>19960328</v>
      </c>
      <c r="B1376" s="1">
        <v>128160000</v>
      </c>
    </row>
    <row r="1377" spans="1:2">
      <c r="A1377" s="1">
        <v>19960322</v>
      </c>
      <c r="B1377" s="1">
        <v>186168000</v>
      </c>
    </row>
    <row r="1378" spans="1:2">
      <c r="A1378" s="1">
        <v>19960316</v>
      </c>
      <c r="B1378" s="1">
        <v>176247000</v>
      </c>
    </row>
    <row r="1379" spans="1:2">
      <c r="A1379" s="1">
        <v>19960309</v>
      </c>
      <c r="B1379" s="1">
        <v>133621000</v>
      </c>
    </row>
    <row r="1380" spans="1:2">
      <c r="A1380" s="1">
        <v>19960302</v>
      </c>
      <c r="B1380" s="1">
        <v>90196000</v>
      </c>
    </row>
    <row r="1381" spans="1:2">
      <c r="A1381" s="1">
        <v>19960224</v>
      </c>
      <c r="B1381" s="1">
        <v>20681000</v>
      </c>
    </row>
    <row r="1382" spans="1:2">
      <c r="A1382" s="1">
        <v>19960215</v>
      </c>
      <c r="B1382" s="1">
        <v>81692000</v>
      </c>
    </row>
    <row r="1383" spans="1:2">
      <c r="A1383" s="1">
        <v>19960210</v>
      </c>
      <c r="B1383" s="1">
        <v>108823000</v>
      </c>
    </row>
    <row r="1384" spans="1:2">
      <c r="A1384" s="1">
        <v>19960203</v>
      </c>
      <c r="B1384" s="1">
        <v>109305000</v>
      </c>
    </row>
    <row r="1385" spans="1:2">
      <c r="A1385" s="1">
        <v>19960127</v>
      </c>
      <c r="B1385" s="1">
        <v>102138000</v>
      </c>
    </row>
    <row r="1386" spans="1:2">
      <c r="A1386" s="1">
        <v>19960120</v>
      </c>
      <c r="B1386" s="1">
        <v>162202000</v>
      </c>
    </row>
    <row r="1387" spans="1:2">
      <c r="A1387" s="1">
        <v>19960113</v>
      </c>
      <c r="B1387" s="1">
        <v>208349000</v>
      </c>
    </row>
    <row r="1388" spans="1:2">
      <c r="A1388" s="1">
        <v>19960106</v>
      </c>
      <c r="B1388" s="1">
        <v>118764000</v>
      </c>
    </row>
    <row r="1389" spans="1:2">
      <c r="A1389" s="1">
        <v>19951230</v>
      </c>
      <c r="B1389" s="1">
        <v>174767000</v>
      </c>
    </row>
    <row r="1390" spans="1:2">
      <c r="A1390" s="1">
        <v>19951223</v>
      </c>
      <c r="B1390" s="1">
        <v>328869000</v>
      </c>
    </row>
    <row r="1391" spans="1:2">
      <c r="A1391" s="1">
        <v>19951216</v>
      </c>
      <c r="B1391" s="1">
        <v>304241000</v>
      </c>
    </row>
    <row r="1392" spans="1:2">
      <c r="A1392" s="1">
        <v>19951209</v>
      </c>
      <c r="B1392" s="1">
        <v>182605000</v>
      </c>
    </row>
    <row r="1393" spans="1:2">
      <c r="A1393" s="1">
        <v>19951201</v>
      </c>
      <c r="B1393" s="1">
        <v>168303000</v>
      </c>
    </row>
    <row r="1394" spans="1:2">
      <c r="A1394" s="1">
        <v>19951125</v>
      </c>
      <c r="B1394" s="1">
        <v>93454000</v>
      </c>
    </row>
    <row r="1395" spans="1:2">
      <c r="A1395" s="1">
        <v>19951118</v>
      </c>
      <c r="B1395" s="1">
        <v>86120000</v>
      </c>
    </row>
    <row r="1396" spans="1:2">
      <c r="A1396" s="1">
        <v>19951111</v>
      </c>
      <c r="B1396" s="1">
        <v>101922000</v>
      </c>
    </row>
    <row r="1397" spans="1:2">
      <c r="A1397" s="1">
        <v>19951104</v>
      </c>
      <c r="B1397" s="1">
        <v>89676000</v>
      </c>
    </row>
    <row r="1398" spans="1:2">
      <c r="A1398" s="1">
        <v>19951028</v>
      </c>
      <c r="B1398" s="1">
        <v>99716000</v>
      </c>
    </row>
    <row r="1399" spans="1:2">
      <c r="A1399" s="1">
        <v>19951021</v>
      </c>
      <c r="B1399" s="1">
        <v>138267000</v>
      </c>
    </row>
    <row r="1400" spans="1:2">
      <c r="A1400" s="1">
        <v>19951014</v>
      </c>
      <c r="B1400" s="1">
        <v>182602000</v>
      </c>
    </row>
    <row r="1401" spans="1:2">
      <c r="A1401" s="1">
        <v>19951007</v>
      </c>
      <c r="B1401" s="1">
        <v>209068000</v>
      </c>
    </row>
    <row r="1402" spans="1:2">
      <c r="A1402" s="1">
        <v>19950930</v>
      </c>
      <c r="B1402" s="1">
        <v>192338000</v>
      </c>
    </row>
    <row r="1403" spans="1:2">
      <c r="A1403" s="1">
        <v>19950923</v>
      </c>
      <c r="B1403" s="1">
        <v>140360000</v>
      </c>
    </row>
    <row r="1404" spans="1:2">
      <c r="A1404" s="1">
        <v>19950916</v>
      </c>
      <c r="B1404" s="1">
        <v>214800000</v>
      </c>
    </row>
    <row r="1405" spans="1:2">
      <c r="A1405" s="1">
        <v>19950908</v>
      </c>
      <c r="B1405" s="1">
        <v>281372000</v>
      </c>
    </row>
    <row r="1406" spans="1:2">
      <c r="A1406" s="1">
        <v>19950902</v>
      </c>
      <c r="B1406" s="1">
        <v>159460000</v>
      </c>
    </row>
    <row r="1407" spans="1:2">
      <c r="A1407" s="1">
        <v>19950826</v>
      </c>
      <c r="B1407" s="1">
        <v>143571000</v>
      </c>
    </row>
    <row r="1408" spans="1:2">
      <c r="A1408" s="1">
        <v>19950819</v>
      </c>
      <c r="B1408" s="1">
        <v>216344000</v>
      </c>
    </row>
    <row r="1409" spans="1:2">
      <c r="A1409" s="1">
        <v>19950812</v>
      </c>
      <c r="B1409" s="1">
        <v>185913000</v>
      </c>
    </row>
    <row r="1410" spans="1:2">
      <c r="A1410" s="1">
        <v>19950805</v>
      </c>
      <c r="B1410" s="1">
        <v>173298000</v>
      </c>
    </row>
    <row r="1411" spans="1:2">
      <c r="A1411" s="1">
        <v>19950729</v>
      </c>
      <c r="B1411" s="1">
        <v>209911000</v>
      </c>
    </row>
    <row r="1412" spans="1:2">
      <c r="A1412" s="1">
        <v>19950722</v>
      </c>
      <c r="B1412" s="1">
        <v>215972000</v>
      </c>
    </row>
    <row r="1413" spans="1:2">
      <c r="A1413" s="1">
        <v>19950715</v>
      </c>
      <c r="B1413" s="1">
        <v>196597000</v>
      </c>
    </row>
    <row r="1414" spans="1:2">
      <c r="A1414" s="1">
        <v>19950708</v>
      </c>
      <c r="B1414" s="1">
        <v>225068000</v>
      </c>
    </row>
    <row r="1415" spans="1:2">
      <c r="A1415" s="1">
        <v>19950630</v>
      </c>
      <c r="B1415" s="1">
        <v>214780000</v>
      </c>
    </row>
    <row r="1416" spans="1:2">
      <c r="A1416" s="1">
        <v>19950624</v>
      </c>
      <c r="B1416" s="1">
        <v>207003000</v>
      </c>
    </row>
    <row r="1417" spans="1:2">
      <c r="A1417" s="1">
        <v>19950617</v>
      </c>
      <c r="B1417" s="1">
        <v>179058000</v>
      </c>
    </row>
    <row r="1418" spans="1:2">
      <c r="A1418" s="1">
        <v>19950610</v>
      </c>
      <c r="B1418" s="1">
        <v>148851000</v>
      </c>
    </row>
    <row r="1419" spans="1:2">
      <c r="A1419" s="1">
        <v>19950601</v>
      </c>
      <c r="B1419" s="1">
        <v>131352000</v>
      </c>
    </row>
    <row r="1420" spans="1:2">
      <c r="A1420" s="1">
        <v>19950527</v>
      </c>
      <c r="B1420" s="1">
        <v>162917000</v>
      </c>
    </row>
    <row r="1421" spans="1:2">
      <c r="A1421" s="1">
        <v>19950520</v>
      </c>
      <c r="B1421" s="1">
        <v>168389000</v>
      </c>
    </row>
    <row r="1422" spans="1:2">
      <c r="A1422" s="1">
        <v>19950513</v>
      </c>
      <c r="B1422" s="1">
        <v>222681000</v>
      </c>
    </row>
    <row r="1423" spans="1:2">
      <c r="A1423" s="1">
        <v>19950506</v>
      </c>
      <c r="B1423" s="1">
        <v>190760000</v>
      </c>
    </row>
    <row r="1424" spans="1:2">
      <c r="A1424" s="1">
        <v>19950429</v>
      </c>
      <c r="B1424" s="1">
        <v>231000000</v>
      </c>
    </row>
    <row r="1425" spans="1:2">
      <c r="A1425" s="1">
        <v>19950422</v>
      </c>
      <c r="B1425" s="1">
        <v>210893000</v>
      </c>
    </row>
    <row r="1426" spans="1:2">
      <c r="A1426" s="1">
        <v>19950415</v>
      </c>
      <c r="B1426" s="1">
        <v>236619000</v>
      </c>
    </row>
    <row r="1427" spans="1:2">
      <c r="A1427" s="1">
        <v>19950408</v>
      </c>
      <c r="B1427" s="1">
        <v>157540000</v>
      </c>
    </row>
    <row r="1428" spans="1:2">
      <c r="A1428" s="1">
        <v>19950401</v>
      </c>
      <c r="B1428" s="1">
        <v>252280000</v>
      </c>
    </row>
    <row r="1429" spans="1:2">
      <c r="A1429" s="1">
        <v>19950325</v>
      </c>
      <c r="B1429" s="1">
        <v>193063000</v>
      </c>
    </row>
    <row r="1430" spans="1:2">
      <c r="A1430" s="1">
        <v>19950318</v>
      </c>
      <c r="B1430" s="1">
        <v>242925000</v>
      </c>
    </row>
    <row r="1431" spans="1:2">
      <c r="A1431" s="1">
        <v>19950311</v>
      </c>
      <c r="B1431" s="1">
        <v>180598000</v>
      </c>
    </row>
    <row r="1432" spans="1:2">
      <c r="A1432" s="1">
        <v>19950304</v>
      </c>
      <c r="B1432" s="1">
        <v>270047000</v>
      </c>
    </row>
    <row r="1433" spans="1:2">
      <c r="A1433" s="1">
        <v>19950225</v>
      </c>
      <c r="B1433" s="1">
        <v>246862000</v>
      </c>
    </row>
    <row r="1434" spans="1:2">
      <c r="A1434" s="1">
        <v>19950218</v>
      </c>
      <c r="B1434" s="1">
        <v>342217000</v>
      </c>
    </row>
    <row r="1435" spans="1:2">
      <c r="A1435" s="1">
        <v>19950211</v>
      </c>
      <c r="B1435" s="1">
        <v>316602000</v>
      </c>
    </row>
    <row r="1436" spans="1:2">
      <c r="A1436" s="1">
        <v>19950204</v>
      </c>
      <c r="B1436" s="1">
        <v>34178000</v>
      </c>
    </row>
    <row r="1437" spans="1:2">
      <c r="A1437" s="1">
        <v>19950126</v>
      </c>
      <c r="B1437" s="1">
        <v>197312000</v>
      </c>
    </row>
    <row r="1438" spans="1:2">
      <c r="A1438" s="1">
        <v>19950121</v>
      </c>
      <c r="B1438" s="1">
        <v>326218000</v>
      </c>
    </row>
    <row r="1439" spans="1:2">
      <c r="A1439" s="1">
        <v>19950114</v>
      </c>
      <c r="B1439" s="1">
        <v>297761000</v>
      </c>
    </row>
    <row r="1440" spans="1:2">
      <c r="A1440" s="1">
        <v>19950107</v>
      </c>
      <c r="B1440" s="1">
        <v>211548000</v>
      </c>
    </row>
    <row r="1441" spans="1:2">
      <c r="A1441" s="1">
        <v>19941231</v>
      </c>
      <c r="B1441" s="1">
        <v>472010000</v>
      </c>
    </row>
    <row r="1442" spans="1:2">
      <c r="A1442" s="1">
        <v>19941224</v>
      </c>
      <c r="B1442" s="1">
        <v>599068000</v>
      </c>
    </row>
    <row r="1443" spans="1:2">
      <c r="A1443" s="1">
        <v>19941217</v>
      </c>
      <c r="B1443" s="1">
        <v>441163000</v>
      </c>
    </row>
    <row r="1444" spans="1:2">
      <c r="A1444" s="1">
        <v>19941210</v>
      </c>
      <c r="B1444" s="1">
        <v>501362000</v>
      </c>
    </row>
    <row r="1445" spans="1:2">
      <c r="A1445" s="1">
        <v>19941202</v>
      </c>
      <c r="B1445" s="1">
        <v>186855000</v>
      </c>
    </row>
    <row r="1446" spans="1:2">
      <c r="A1446" s="1">
        <v>19941126</v>
      </c>
      <c r="B1446" s="1">
        <v>229464000</v>
      </c>
    </row>
    <row r="1447" spans="1:2">
      <c r="A1447" s="1">
        <v>19941119</v>
      </c>
      <c r="B1447" s="1">
        <v>144240000</v>
      </c>
    </row>
    <row r="1448" spans="1:2">
      <c r="A1448" s="1">
        <v>19941111</v>
      </c>
      <c r="B1448" s="1">
        <v>176492000</v>
      </c>
    </row>
    <row r="1449" spans="1:2">
      <c r="A1449" s="1">
        <v>19941105</v>
      </c>
      <c r="B1449" s="1">
        <v>228098000</v>
      </c>
    </row>
    <row r="1450" spans="1:2">
      <c r="A1450" s="1">
        <v>19941029</v>
      </c>
      <c r="B1450" s="1">
        <v>232950000</v>
      </c>
    </row>
    <row r="1451" spans="1:2">
      <c r="A1451" s="1">
        <v>19941022</v>
      </c>
      <c r="B1451" s="1">
        <v>487389000</v>
      </c>
    </row>
    <row r="1452" spans="1:2">
      <c r="A1452" s="1">
        <v>19941015</v>
      </c>
      <c r="B1452" s="1">
        <v>408535000</v>
      </c>
    </row>
    <row r="1453" spans="1:2">
      <c r="A1453" s="1">
        <v>19941008</v>
      </c>
      <c r="B1453" s="1">
        <v>406321000</v>
      </c>
    </row>
    <row r="1454" spans="1:2">
      <c r="A1454" s="1">
        <v>19941001</v>
      </c>
      <c r="B1454" s="1">
        <v>308770000</v>
      </c>
    </row>
    <row r="1455" spans="1:2">
      <c r="A1455" s="1">
        <v>19940924</v>
      </c>
      <c r="B1455" s="1">
        <v>214348000</v>
      </c>
    </row>
    <row r="1456" spans="1:2">
      <c r="A1456" s="1">
        <v>19940917</v>
      </c>
      <c r="B1456" s="1">
        <v>431911000</v>
      </c>
    </row>
    <row r="1457" spans="1:2">
      <c r="A1457" s="1">
        <v>19940910</v>
      </c>
      <c r="B1457" s="1">
        <v>376562000</v>
      </c>
    </row>
    <row r="1458" spans="1:2">
      <c r="A1458" s="1">
        <v>19940903</v>
      </c>
      <c r="B1458" s="1">
        <v>501548000</v>
      </c>
    </row>
    <row r="1459" spans="1:2">
      <c r="A1459" s="1">
        <v>19940827</v>
      </c>
      <c r="B1459" s="1">
        <v>539053000</v>
      </c>
    </row>
    <row r="1460" spans="1:2">
      <c r="A1460" s="1">
        <v>19940820</v>
      </c>
      <c r="B1460" s="1">
        <v>498256000</v>
      </c>
    </row>
    <row r="1461" spans="1:2">
      <c r="A1461" s="1">
        <v>19940813</v>
      </c>
      <c r="B1461" s="1">
        <v>445041000</v>
      </c>
    </row>
    <row r="1462" spans="1:2">
      <c r="A1462" s="1">
        <v>19940806</v>
      </c>
      <c r="B1462" s="1">
        <v>688196000</v>
      </c>
    </row>
    <row r="1463" spans="1:2">
      <c r="A1463" s="1">
        <v>19940730</v>
      </c>
      <c r="B1463" s="1">
        <v>618546000</v>
      </c>
    </row>
    <row r="1464" spans="1:2">
      <c r="A1464" s="1">
        <v>19940723</v>
      </c>
      <c r="B1464" s="1">
        <v>649906000</v>
      </c>
    </row>
    <row r="1465" spans="1:2">
      <c r="A1465" s="1">
        <v>19940715</v>
      </c>
      <c r="B1465" s="1">
        <v>437977000</v>
      </c>
    </row>
    <row r="1466" spans="1:2">
      <c r="A1466" s="1">
        <v>19940709</v>
      </c>
      <c r="B1466" s="1">
        <v>466273000</v>
      </c>
    </row>
    <row r="1467" spans="1:2">
      <c r="A1467" s="1">
        <v>19940702</v>
      </c>
      <c r="B1467" s="1">
        <v>209291000</v>
      </c>
    </row>
    <row r="1468" spans="1:2">
      <c r="A1468" s="1">
        <v>19940625</v>
      </c>
      <c r="B1468" s="1">
        <v>289154000</v>
      </c>
    </row>
    <row r="1469" spans="1:2">
      <c r="A1469" s="1">
        <v>19940617</v>
      </c>
      <c r="B1469" s="1">
        <v>298180000</v>
      </c>
    </row>
    <row r="1470" spans="1:2">
      <c r="A1470" s="1">
        <v>19940611</v>
      </c>
      <c r="B1470" s="1">
        <v>407878000</v>
      </c>
    </row>
    <row r="1471" spans="1:2">
      <c r="A1471" s="1">
        <v>19940604</v>
      </c>
      <c r="B1471" s="1">
        <v>348504000</v>
      </c>
    </row>
    <row r="1472" spans="1:2">
      <c r="A1472" s="1">
        <v>19940528</v>
      </c>
      <c r="B1472" s="1">
        <v>211482000</v>
      </c>
    </row>
    <row r="1473" spans="1:2">
      <c r="A1473" s="1">
        <v>19940521</v>
      </c>
      <c r="B1473" s="1">
        <v>343203000</v>
      </c>
    </row>
    <row r="1474" spans="1:2">
      <c r="A1474" s="1">
        <v>19940514</v>
      </c>
      <c r="B1474" s="1">
        <v>395470000</v>
      </c>
    </row>
    <row r="1475" spans="1:2">
      <c r="A1475" s="1">
        <v>19940507</v>
      </c>
      <c r="B1475" s="1">
        <v>427347000</v>
      </c>
    </row>
    <row r="1476" spans="1:2">
      <c r="A1476" s="1">
        <v>19940430</v>
      </c>
      <c r="B1476" s="1">
        <v>417488000</v>
      </c>
    </row>
    <row r="1477" spans="1:2">
      <c r="A1477" s="1">
        <v>19940423</v>
      </c>
      <c r="B1477" s="1">
        <v>403586000</v>
      </c>
    </row>
    <row r="1478" spans="1:2">
      <c r="A1478" s="1">
        <v>19940416</v>
      </c>
      <c r="B1478" s="1">
        <v>292785000</v>
      </c>
    </row>
    <row r="1479" spans="1:2">
      <c r="A1479" s="1">
        <v>19940409</v>
      </c>
      <c r="B1479" s="1">
        <v>208946000</v>
      </c>
    </row>
    <row r="1480" spans="1:2">
      <c r="A1480" s="1">
        <v>19940402</v>
      </c>
      <c r="B1480" s="1">
        <v>177166000</v>
      </c>
    </row>
    <row r="1481" spans="1:2">
      <c r="A1481" s="1">
        <v>19940326</v>
      </c>
      <c r="B1481" s="1">
        <v>245539000</v>
      </c>
    </row>
    <row r="1482" spans="1:2">
      <c r="A1482" s="1">
        <v>19940319</v>
      </c>
      <c r="B1482" s="1">
        <v>232835000</v>
      </c>
    </row>
    <row r="1483" spans="1:2">
      <c r="A1483" s="1">
        <v>19940312</v>
      </c>
      <c r="B1483" s="1">
        <v>316319000</v>
      </c>
    </row>
    <row r="1484" spans="1:2">
      <c r="A1484" s="1">
        <v>19940305</v>
      </c>
      <c r="B1484" s="1">
        <v>328591000</v>
      </c>
    </row>
    <row r="1485" spans="1:2">
      <c r="A1485" s="1">
        <v>19940226</v>
      </c>
      <c r="B1485" s="1">
        <v>264238000</v>
      </c>
    </row>
    <row r="1486" spans="1:2">
      <c r="A1486" s="1">
        <v>19940219</v>
      </c>
      <c r="B1486" s="1">
        <v>310727000</v>
      </c>
    </row>
    <row r="1487" spans="1:2">
      <c r="A1487" s="1">
        <v>19940205</v>
      </c>
      <c r="B1487" s="1">
        <v>591025000</v>
      </c>
    </row>
    <row r="1488" spans="1:2">
      <c r="A1488" s="1">
        <v>19940128</v>
      </c>
      <c r="B1488" s="1">
        <v>350768000</v>
      </c>
    </row>
    <row r="1489" spans="1:2">
      <c r="A1489" s="1">
        <v>19940122</v>
      </c>
      <c r="B1489" s="1">
        <v>481374000</v>
      </c>
    </row>
    <row r="1490" spans="1:2">
      <c r="A1490" s="1">
        <v>19940115</v>
      </c>
      <c r="B1490" s="1">
        <v>631235000</v>
      </c>
    </row>
    <row r="1491" spans="1:2">
      <c r="A1491" s="1">
        <v>19940108</v>
      </c>
      <c r="B1491" s="1">
        <v>598420000</v>
      </c>
    </row>
    <row r="1492" spans="1:2">
      <c r="A1492" s="1">
        <v>19931231</v>
      </c>
      <c r="B1492" s="1">
        <v>490586000</v>
      </c>
    </row>
    <row r="1493" spans="1:2">
      <c r="A1493" s="1">
        <v>19931224</v>
      </c>
      <c r="B1493" s="1">
        <v>363334000</v>
      </c>
    </row>
    <row r="1494" spans="1:2">
      <c r="A1494" s="1">
        <v>19931218</v>
      </c>
      <c r="B1494" s="1">
        <v>613184000</v>
      </c>
    </row>
    <row r="1495" spans="1:2">
      <c r="A1495" s="1">
        <v>19931211</v>
      </c>
      <c r="B1495" s="1">
        <v>332875000</v>
      </c>
    </row>
    <row r="1496" spans="1:2">
      <c r="A1496" s="1">
        <v>19931204</v>
      </c>
      <c r="B1496" s="1">
        <v>336712000</v>
      </c>
    </row>
    <row r="1497" spans="1:2">
      <c r="A1497" s="1">
        <v>19931126</v>
      </c>
      <c r="B1497" s="1">
        <v>116163000</v>
      </c>
    </row>
    <row r="1498" spans="1:2">
      <c r="A1498" s="1">
        <v>19931120</v>
      </c>
      <c r="B1498" s="1">
        <v>232756000</v>
      </c>
    </row>
    <row r="1499" spans="1:2">
      <c r="A1499" s="1">
        <v>19931111</v>
      </c>
      <c r="B1499" s="1">
        <v>113219000</v>
      </c>
    </row>
    <row r="1500" spans="1:2">
      <c r="A1500" s="1">
        <v>19931106</v>
      </c>
      <c r="B1500" s="1">
        <v>206604000</v>
      </c>
    </row>
    <row r="1501" spans="1:2">
      <c r="A1501" s="1">
        <v>19931030</v>
      </c>
      <c r="B1501" s="1">
        <v>143884000</v>
      </c>
    </row>
    <row r="1502" spans="1:2">
      <c r="A1502" s="1">
        <v>19931023</v>
      </c>
      <c r="B1502" s="1">
        <v>162201000</v>
      </c>
    </row>
    <row r="1503" spans="1:2">
      <c r="A1503" s="1">
        <v>19931016</v>
      </c>
      <c r="B1503" s="1">
        <v>129030000</v>
      </c>
    </row>
    <row r="1504" spans="1:2">
      <c r="A1504" s="1">
        <v>19931009</v>
      </c>
      <c r="B1504" s="1">
        <v>75836000</v>
      </c>
    </row>
    <row r="1505" spans="1:2">
      <c r="A1505" s="1">
        <v>19931002</v>
      </c>
      <c r="B1505" s="1">
        <v>42756000</v>
      </c>
    </row>
    <row r="1506" spans="1:2">
      <c r="A1506" s="1">
        <v>19930925</v>
      </c>
      <c r="B1506" s="1">
        <v>94067000</v>
      </c>
    </row>
    <row r="1507" spans="1:2">
      <c r="A1507" s="1">
        <v>19930918</v>
      </c>
      <c r="B1507" s="1">
        <v>90696000</v>
      </c>
    </row>
    <row r="1508" spans="1:2">
      <c r="A1508" s="1">
        <v>19930911</v>
      </c>
      <c r="B1508" s="1">
        <v>68970000</v>
      </c>
    </row>
    <row r="1509" spans="1:2">
      <c r="A1509" s="1">
        <v>19930904</v>
      </c>
      <c r="B1509" s="1">
        <v>65430000</v>
      </c>
    </row>
    <row r="1510" spans="1:2">
      <c r="A1510" s="1">
        <v>19930828</v>
      </c>
      <c r="B1510" s="1">
        <v>70631000</v>
      </c>
    </row>
    <row r="1511" spans="1:2">
      <c r="A1511" s="1">
        <v>19930821</v>
      </c>
      <c r="B1511" s="1">
        <v>89541000</v>
      </c>
    </row>
    <row r="1512" spans="1:2">
      <c r="A1512" s="1">
        <v>19930814</v>
      </c>
      <c r="B1512" s="1">
        <v>114075000</v>
      </c>
    </row>
    <row r="1513" spans="1:2">
      <c r="A1513" s="1">
        <v>19930807</v>
      </c>
      <c r="B1513" s="1">
        <v>88496000</v>
      </c>
    </row>
    <row r="1514" spans="1:2">
      <c r="A1514" s="1">
        <v>19930731</v>
      </c>
      <c r="B1514" s="1">
        <v>91179000</v>
      </c>
    </row>
    <row r="1515" spans="1:2">
      <c r="A1515" s="1">
        <v>19930724</v>
      </c>
      <c r="B1515" s="1">
        <v>81512000</v>
      </c>
    </row>
    <row r="1516" spans="1:2">
      <c r="A1516" s="1">
        <v>19930717</v>
      </c>
      <c r="B1516" s="1">
        <v>87838000</v>
      </c>
    </row>
    <row r="1517" spans="1:2">
      <c r="A1517" s="1">
        <v>19930710</v>
      </c>
      <c r="B1517" s="1">
        <v>101998000</v>
      </c>
    </row>
    <row r="1518" spans="1:2">
      <c r="A1518" s="1">
        <v>19930703</v>
      </c>
      <c r="B1518" s="1">
        <v>72167000</v>
      </c>
    </row>
    <row r="1519" spans="1:2">
      <c r="A1519" s="1">
        <v>19930626</v>
      </c>
      <c r="B1519" s="1">
        <v>74177000</v>
      </c>
    </row>
    <row r="1520" spans="1:2">
      <c r="A1520" s="1">
        <v>19930619</v>
      </c>
      <c r="B1520" s="1">
        <v>77941000</v>
      </c>
    </row>
    <row r="1521" spans="1:2">
      <c r="A1521" s="1">
        <v>19930612</v>
      </c>
      <c r="B1521" s="1">
        <v>93078000</v>
      </c>
    </row>
    <row r="1522" spans="1:2">
      <c r="A1522" s="1">
        <v>19930605</v>
      </c>
      <c r="B1522" s="1">
        <v>116480000</v>
      </c>
    </row>
    <row r="1523" spans="1:2">
      <c r="A1523" s="1">
        <v>19930529</v>
      </c>
      <c r="B1523" s="1">
        <v>112866000</v>
      </c>
    </row>
    <row r="1524" spans="1:2">
      <c r="A1524" s="1">
        <v>19930522</v>
      </c>
      <c r="B1524" s="1">
        <v>128372000</v>
      </c>
    </row>
    <row r="1525" spans="1:2">
      <c r="A1525" s="1">
        <v>19930515</v>
      </c>
      <c r="B1525" s="1">
        <v>220779000</v>
      </c>
    </row>
    <row r="1526" spans="1:2">
      <c r="A1526" s="1">
        <v>19930508</v>
      </c>
      <c r="B1526" s="1">
        <v>180599000</v>
      </c>
    </row>
    <row r="1527" spans="1:2">
      <c r="A1527" s="1">
        <v>19930501</v>
      </c>
      <c r="B1527" s="1">
        <v>175843000</v>
      </c>
    </row>
    <row r="1528" spans="1:2">
      <c r="A1528" s="1">
        <v>19930424</v>
      </c>
      <c r="B1528" s="1">
        <v>229301000</v>
      </c>
    </row>
    <row r="1529" spans="1:2">
      <c r="A1529" s="1">
        <v>19930417</v>
      </c>
      <c r="B1529" s="1">
        <v>214511000</v>
      </c>
    </row>
    <row r="1530" spans="1:2">
      <c r="A1530" s="1">
        <v>19930410</v>
      </c>
      <c r="B1530" s="1">
        <v>230134000</v>
      </c>
    </row>
    <row r="1531" spans="1:2">
      <c r="A1531" s="1">
        <v>19930403</v>
      </c>
      <c r="B1531" s="1">
        <v>364373000</v>
      </c>
    </row>
    <row r="1532" spans="1:2">
      <c r="A1532" s="1">
        <v>19930327</v>
      </c>
      <c r="B1532" s="1">
        <v>310246000</v>
      </c>
    </row>
    <row r="1533" spans="1:2">
      <c r="A1533" s="1">
        <v>19930320</v>
      </c>
      <c r="B1533" s="1">
        <v>339829000</v>
      </c>
    </row>
    <row r="1534" spans="1:2">
      <c r="A1534" s="1">
        <v>19930313</v>
      </c>
      <c r="B1534" s="1">
        <v>387718000</v>
      </c>
    </row>
    <row r="1535" spans="1:2">
      <c r="A1535" s="1">
        <v>19930306</v>
      </c>
      <c r="B1535" s="1">
        <v>506095000</v>
      </c>
    </row>
    <row r="1536" spans="1:2">
      <c r="A1536" s="1">
        <v>19930227</v>
      </c>
      <c r="B1536" s="1">
        <v>335917000</v>
      </c>
    </row>
    <row r="1537" spans="1:2">
      <c r="A1537" s="1">
        <v>19930220</v>
      </c>
      <c r="B1537" s="1">
        <v>239155000</v>
      </c>
    </row>
    <row r="1538" spans="1:2">
      <c r="A1538" s="1">
        <v>19930213</v>
      </c>
      <c r="B1538" s="1">
        <v>168084000</v>
      </c>
    </row>
    <row r="1539" spans="1:2">
      <c r="A1539" s="1">
        <v>19930206</v>
      </c>
      <c r="B1539" s="1">
        <v>146734000</v>
      </c>
    </row>
    <row r="1540" spans="1:2">
      <c r="A1540" s="1">
        <v>19930130</v>
      </c>
      <c r="B1540" s="1">
        <v>35092000</v>
      </c>
    </row>
    <row r="1541" spans="1:2">
      <c r="A1541" s="1">
        <v>19930119</v>
      </c>
      <c r="B1541" s="1">
        <v>28453000</v>
      </c>
    </row>
    <row r="1542" spans="1:2">
      <c r="A1542" s="1">
        <v>19930116</v>
      </c>
      <c r="B1542" s="1">
        <v>60890000</v>
      </c>
    </row>
    <row r="1543" spans="1:2">
      <c r="A1543" s="1">
        <v>19930109</v>
      </c>
      <c r="B1543" s="1">
        <v>48533000</v>
      </c>
    </row>
    <row r="1544" spans="1:2">
      <c r="A1544" s="1">
        <v>19921229</v>
      </c>
      <c r="B1544" s="1">
        <v>19616000</v>
      </c>
    </row>
    <row r="1545" spans="1:2">
      <c r="A1545" s="1">
        <v>19921224</v>
      </c>
      <c r="B1545" s="1">
        <v>45761000</v>
      </c>
    </row>
    <row r="1546" spans="1:2">
      <c r="A1546" s="1">
        <v>19921218</v>
      </c>
      <c r="B1546" s="1">
        <v>44311000</v>
      </c>
    </row>
    <row r="1547" spans="1:2">
      <c r="A1547" s="1">
        <v>19921212</v>
      </c>
      <c r="B1547" s="1">
        <v>63796000</v>
      </c>
    </row>
    <row r="1548" spans="1:2">
      <c r="A1548" s="1">
        <v>19921205</v>
      </c>
      <c r="B1548" s="1">
        <v>38087000</v>
      </c>
    </row>
    <row r="1549" spans="1:2">
      <c r="A1549" s="1">
        <v>19921128</v>
      </c>
      <c r="B1549" s="1">
        <v>40106000</v>
      </c>
    </row>
    <row r="1550" spans="1:2">
      <c r="A1550" s="1">
        <v>19921121</v>
      </c>
      <c r="B1550" s="1">
        <v>59165000</v>
      </c>
    </row>
    <row r="1551" spans="1:2">
      <c r="A1551" s="1">
        <v>19921114</v>
      </c>
      <c r="B1551" s="1">
        <v>28250000</v>
      </c>
    </row>
    <row r="1552" spans="1:2">
      <c r="A1552" s="1">
        <v>19921107</v>
      </c>
      <c r="B1552" s="1">
        <v>46142000</v>
      </c>
    </row>
    <row r="1553" spans="1:2">
      <c r="A1553" s="1">
        <v>19921030</v>
      </c>
      <c r="B1553" s="1">
        <v>31556000</v>
      </c>
    </row>
    <row r="1554" spans="1:2">
      <c r="A1554" s="1">
        <v>19921024</v>
      </c>
      <c r="B1554" s="1">
        <v>60477000</v>
      </c>
    </row>
    <row r="1555" spans="1:2">
      <c r="A1555" s="1">
        <v>19921017</v>
      </c>
      <c r="B1555" s="1">
        <v>87353000</v>
      </c>
    </row>
    <row r="1556" spans="1:2">
      <c r="A1556" s="1">
        <v>19921009</v>
      </c>
      <c r="B1556" s="1">
        <v>93773000</v>
      </c>
    </row>
    <row r="1557" spans="1:2">
      <c r="A1557" s="1">
        <v>19921003</v>
      </c>
      <c r="B1557" s="1">
        <v>98362000</v>
      </c>
    </row>
    <row r="1558" spans="1:2">
      <c r="A1558" s="1">
        <v>19920926</v>
      </c>
      <c r="B1558" s="1">
        <v>77610000</v>
      </c>
    </row>
    <row r="1559" spans="1:2">
      <c r="A1559" s="1">
        <v>19920919</v>
      </c>
      <c r="B1559" s="1">
        <v>108826000</v>
      </c>
    </row>
    <row r="1560" spans="1:2">
      <c r="A1560" s="1">
        <v>19920910</v>
      </c>
      <c r="B1560" s="1">
        <v>77090000</v>
      </c>
    </row>
    <row r="1561" spans="1:2">
      <c r="A1561" s="1">
        <v>19920903</v>
      </c>
      <c r="B1561" s="1">
        <v>108166000</v>
      </c>
    </row>
    <row r="1562" spans="1:2">
      <c r="A1562" s="1">
        <v>19920828</v>
      </c>
      <c r="B1562" s="1">
        <v>97783000</v>
      </c>
    </row>
    <row r="1563" spans="1:2">
      <c r="A1563" s="1">
        <v>19920822</v>
      </c>
      <c r="B1563" s="1">
        <v>128308000</v>
      </c>
    </row>
    <row r="1564" spans="1:2">
      <c r="A1564" s="1">
        <v>19920815</v>
      </c>
      <c r="B1564" s="1">
        <v>107557000</v>
      </c>
    </row>
    <row r="1565" spans="1:2">
      <c r="A1565" s="1">
        <v>19920808</v>
      </c>
      <c r="B1565" s="1">
        <v>111213000</v>
      </c>
    </row>
    <row r="1566" spans="1:2">
      <c r="A1566" s="1">
        <v>19920801</v>
      </c>
      <c r="B1566" s="1">
        <v>140793000</v>
      </c>
    </row>
    <row r="1567" spans="1:2">
      <c r="A1567" s="1">
        <v>19920725</v>
      </c>
      <c r="B1567" s="1">
        <v>139390000</v>
      </c>
    </row>
    <row r="1568" spans="1:2">
      <c r="A1568" s="1">
        <v>19920718</v>
      </c>
      <c r="B1568" s="1">
        <v>116795000</v>
      </c>
    </row>
    <row r="1569" spans="1:2">
      <c r="A1569" s="1">
        <v>19920711</v>
      </c>
      <c r="B1569" s="1">
        <v>133336000</v>
      </c>
    </row>
    <row r="1570" spans="1:2">
      <c r="A1570" s="1">
        <v>19920704</v>
      </c>
      <c r="B1570" s="1">
        <v>95306000</v>
      </c>
    </row>
    <row r="1571" spans="1:2">
      <c r="A1571" s="1">
        <v>19920627</v>
      </c>
      <c r="B1571" s="1">
        <v>245687000</v>
      </c>
    </row>
    <row r="1572" spans="1:2">
      <c r="A1572" s="1">
        <v>19920620</v>
      </c>
      <c r="B1572" s="1">
        <v>195707000</v>
      </c>
    </row>
    <row r="1573" spans="1:2">
      <c r="A1573" s="1">
        <v>19920613</v>
      </c>
      <c r="B1573" s="1">
        <v>201684000</v>
      </c>
    </row>
    <row r="1574" spans="1:2">
      <c r="A1574" s="1">
        <v>19920604</v>
      </c>
      <c r="B1574" s="1">
        <v>95454000</v>
      </c>
    </row>
    <row r="1575" spans="1:2">
      <c r="A1575" s="1">
        <v>19920530</v>
      </c>
      <c r="B1575" s="1">
        <v>142614000</v>
      </c>
    </row>
    <row r="1576" spans="1:2">
      <c r="A1576" s="1">
        <v>19920523</v>
      </c>
      <c r="B1576" s="1">
        <v>180841000</v>
      </c>
    </row>
    <row r="1577" spans="1:2">
      <c r="A1577" s="1">
        <v>19920516</v>
      </c>
      <c r="B1577" s="1">
        <v>101791000</v>
      </c>
    </row>
    <row r="1578" spans="1:2">
      <c r="A1578" s="1">
        <v>19920509</v>
      </c>
      <c r="B1578" s="1">
        <v>84563000</v>
      </c>
    </row>
    <row r="1579" spans="1:2">
      <c r="A1579" s="1">
        <v>19920502</v>
      </c>
      <c r="B1579" s="1">
        <v>121125000</v>
      </c>
    </row>
    <row r="1580" spans="1:2">
      <c r="A1580" s="1">
        <v>19920425</v>
      </c>
      <c r="B1580" s="1">
        <v>80910000</v>
      </c>
    </row>
    <row r="1581" spans="1:2">
      <c r="A1581" s="1">
        <v>19920418</v>
      </c>
      <c r="B1581" s="1">
        <v>96411000</v>
      </c>
    </row>
    <row r="1582" spans="1:2">
      <c r="A1582" s="1">
        <v>19920411</v>
      </c>
      <c r="B1582" s="1">
        <v>85726000</v>
      </c>
    </row>
    <row r="1583" spans="1:2">
      <c r="A1583" s="1">
        <v>19920402</v>
      </c>
      <c r="B1583" s="1">
        <v>56940000</v>
      </c>
    </row>
    <row r="1584" spans="1:2">
      <c r="A1584" s="1">
        <v>19920328</v>
      </c>
      <c r="B1584" s="1">
        <v>116468000</v>
      </c>
    </row>
    <row r="1585" spans="1:2">
      <c r="A1585" s="1">
        <v>19920321</v>
      </c>
      <c r="B1585" s="1">
        <v>131810000</v>
      </c>
    </row>
    <row r="1586" spans="1:2">
      <c r="A1586" s="1">
        <v>19920314</v>
      </c>
      <c r="B1586" s="1">
        <v>152446000</v>
      </c>
    </row>
    <row r="1587" spans="1:2">
      <c r="A1587" s="1">
        <v>19920307</v>
      </c>
      <c r="B1587" s="1">
        <v>162655000</v>
      </c>
    </row>
    <row r="1588" spans="1:2">
      <c r="A1588" s="1">
        <v>19920229</v>
      </c>
      <c r="B1588" s="1">
        <v>241448000</v>
      </c>
    </row>
    <row r="1589" spans="1:2">
      <c r="A1589" s="1">
        <v>19920222</v>
      </c>
      <c r="B1589" s="1">
        <v>207802000</v>
      </c>
    </row>
    <row r="1590" spans="1:2">
      <c r="A1590" s="1">
        <v>19920215</v>
      </c>
      <c r="B1590" s="1">
        <v>210454000</v>
      </c>
    </row>
    <row r="1591" spans="1:2">
      <c r="A1591" s="1">
        <v>19920208</v>
      </c>
      <c r="B1591" s="1">
        <v>75472000</v>
      </c>
    </row>
    <row r="1592" spans="1:2">
      <c r="A1592" s="1">
        <v>19920130</v>
      </c>
      <c r="B1592" s="1">
        <v>220710000</v>
      </c>
    </row>
    <row r="1593" spans="1:2">
      <c r="A1593" s="1">
        <v>19920125</v>
      </c>
      <c r="B1593" s="1">
        <v>344482000</v>
      </c>
    </row>
    <row r="1594" spans="1:2">
      <c r="A1594" s="1">
        <v>19920118</v>
      </c>
      <c r="B1594" s="1">
        <v>285019000</v>
      </c>
    </row>
    <row r="1595" spans="1:2">
      <c r="A1595" s="1">
        <v>19920111</v>
      </c>
      <c r="B1595" s="1">
        <v>223896000</v>
      </c>
    </row>
    <row r="1596" spans="1:2">
      <c r="A1596" s="1">
        <v>19920104</v>
      </c>
      <c r="B1596" s="1">
        <v>25681000</v>
      </c>
    </row>
    <row r="1597" spans="1:2">
      <c r="A1597" s="1">
        <v>19911228</v>
      </c>
      <c r="B1597" s="1">
        <v>122808000</v>
      </c>
    </row>
    <row r="1598" spans="1:2">
      <c r="A1598" s="1">
        <v>19911220</v>
      </c>
      <c r="B1598" s="1">
        <v>91937000</v>
      </c>
    </row>
    <row r="1599" spans="1:2">
      <c r="A1599" s="1">
        <v>19911214</v>
      </c>
      <c r="B1599" s="1">
        <v>126316000</v>
      </c>
    </row>
    <row r="1600" spans="1:2">
      <c r="A1600" s="1">
        <v>19911207</v>
      </c>
      <c r="B1600" s="1">
        <v>101444000</v>
      </c>
    </row>
    <row r="1601" spans="1:2">
      <c r="A1601" s="1">
        <v>19911130</v>
      </c>
      <c r="B1601" s="1">
        <v>125213000</v>
      </c>
    </row>
    <row r="1602" spans="1:2">
      <c r="A1602" s="1">
        <v>19911123</v>
      </c>
      <c r="B1602" s="1">
        <v>136760000</v>
      </c>
    </row>
    <row r="1603" spans="1:2">
      <c r="A1603" s="1">
        <v>19911116</v>
      </c>
      <c r="B1603" s="1">
        <v>99333000</v>
      </c>
    </row>
    <row r="1604" spans="1:2">
      <c r="A1604" s="1">
        <v>19911109</v>
      </c>
      <c r="B1604" s="1">
        <v>133744000</v>
      </c>
    </row>
    <row r="1605" spans="1:2">
      <c r="A1605" s="1">
        <v>19911102</v>
      </c>
      <c r="B1605" s="1">
        <v>89055000</v>
      </c>
    </row>
    <row r="1606" spans="1:2">
      <c r="A1606" s="1">
        <v>19911024</v>
      </c>
      <c r="B1606" s="1">
        <v>62447000</v>
      </c>
    </row>
    <row r="1607" spans="1:2">
      <c r="A1607" s="1">
        <v>19911019</v>
      </c>
      <c r="B1607" s="1">
        <v>99424000</v>
      </c>
    </row>
    <row r="1608" spans="1:2">
      <c r="A1608" s="1">
        <v>19911012</v>
      </c>
      <c r="B1608" s="1">
        <v>70753000</v>
      </c>
    </row>
    <row r="1609" spans="1:2">
      <c r="A1609" s="1">
        <v>19911005</v>
      </c>
      <c r="B1609" s="1">
        <v>86269000</v>
      </c>
    </row>
    <row r="1610" spans="1:2">
      <c r="A1610" s="1">
        <v>19910927</v>
      </c>
      <c r="B1610" s="1">
        <v>98047000</v>
      </c>
    </row>
    <row r="1611" spans="1:2">
      <c r="A1611" s="1">
        <v>19910921</v>
      </c>
      <c r="B1611" s="1">
        <v>91546000</v>
      </c>
    </row>
    <row r="1612" spans="1:2">
      <c r="A1612" s="1">
        <v>19910914</v>
      </c>
      <c r="B1612" s="1">
        <v>109631000</v>
      </c>
    </row>
    <row r="1613" spans="1:2">
      <c r="A1613" s="1">
        <v>19910907</v>
      </c>
      <c r="B1613" s="1">
        <v>132811000</v>
      </c>
    </row>
    <row r="1614" spans="1:2">
      <c r="A1614" s="1">
        <v>19910831</v>
      </c>
      <c r="B1614" s="1">
        <v>112121000</v>
      </c>
    </row>
    <row r="1615" spans="1:2">
      <c r="A1615" s="1">
        <v>19910824</v>
      </c>
      <c r="B1615" s="1">
        <v>170759000</v>
      </c>
    </row>
    <row r="1616" spans="1:2">
      <c r="A1616" s="1">
        <v>19910817</v>
      </c>
      <c r="B1616" s="1">
        <v>148272000</v>
      </c>
    </row>
    <row r="1617" spans="1:2">
      <c r="A1617" s="1">
        <v>19910810</v>
      </c>
      <c r="B1617" s="1">
        <v>161676000</v>
      </c>
    </row>
    <row r="1618" spans="1:2">
      <c r="A1618" s="1">
        <v>19910803</v>
      </c>
      <c r="B1618" s="1">
        <v>169590000</v>
      </c>
    </row>
    <row r="1619" spans="1:2">
      <c r="A1619" s="1">
        <v>19910727</v>
      </c>
      <c r="B1619" s="1">
        <v>151775000</v>
      </c>
    </row>
    <row r="1620" spans="1:2">
      <c r="A1620" s="1">
        <v>19910720</v>
      </c>
      <c r="B1620" s="1">
        <v>102360000</v>
      </c>
    </row>
    <row r="1621" spans="1:2">
      <c r="A1621" s="1">
        <v>19910713</v>
      </c>
      <c r="B1621" s="1">
        <v>122468000</v>
      </c>
    </row>
    <row r="1622" spans="1:2">
      <c r="A1622" s="1">
        <v>19910706</v>
      </c>
      <c r="B1622" s="1">
        <v>113400000</v>
      </c>
    </row>
    <row r="1623" spans="1:2">
      <c r="A1623" s="1">
        <v>19910629</v>
      </c>
      <c r="B1623" s="1">
        <v>213755000</v>
      </c>
    </row>
    <row r="1624" spans="1:2">
      <c r="A1624" s="1">
        <v>19910622</v>
      </c>
      <c r="B1624" s="1">
        <v>218506000</v>
      </c>
    </row>
    <row r="1625" spans="1:2">
      <c r="A1625" s="1">
        <v>19910615</v>
      </c>
      <c r="B1625" s="1">
        <v>196173000</v>
      </c>
    </row>
    <row r="1626" spans="1:2">
      <c r="A1626" s="1">
        <v>19910608</v>
      </c>
      <c r="B1626" s="1">
        <v>207672000</v>
      </c>
    </row>
    <row r="1627" spans="1:2">
      <c r="A1627" s="1">
        <v>19910601</v>
      </c>
      <c r="B1627" s="1">
        <v>232217000</v>
      </c>
    </row>
    <row r="1628" spans="1:2">
      <c r="A1628" s="1">
        <v>19910525</v>
      </c>
      <c r="B1628" s="1">
        <v>371095000</v>
      </c>
    </row>
    <row r="1629" spans="1:2">
      <c r="A1629" s="1">
        <v>19910518</v>
      </c>
      <c r="B1629" s="1">
        <v>317291000</v>
      </c>
    </row>
    <row r="1630" spans="1:2">
      <c r="A1630" s="1">
        <v>19910511</v>
      </c>
      <c r="B1630" s="1">
        <v>505075000</v>
      </c>
    </row>
    <row r="1631" spans="1:2">
      <c r="A1631" s="1">
        <v>19910504</v>
      </c>
      <c r="B1631" s="1">
        <v>422173000</v>
      </c>
    </row>
    <row r="1632" spans="1:2">
      <c r="A1632" s="1">
        <v>19910427</v>
      </c>
      <c r="B1632" s="1">
        <v>382146000</v>
      </c>
    </row>
    <row r="1633" spans="1:2">
      <c r="A1633" s="1">
        <v>19910420</v>
      </c>
      <c r="B1633" s="1">
        <v>456889000</v>
      </c>
    </row>
    <row r="1634" spans="1:2">
      <c r="A1634" s="1">
        <v>19910413</v>
      </c>
      <c r="B1634" s="1">
        <v>461109000</v>
      </c>
    </row>
    <row r="1635" spans="1:2">
      <c r="A1635" s="1">
        <v>19910403</v>
      </c>
      <c r="B1635" s="1">
        <v>251642000</v>
      </c>
    </row>
    <row r="1636" spans="1:2">
      <c r="A1636" s="1">
        <v>19910328</v>
      </c>
      <c r="B1636" s="1">
        <v>306465000</v>
      </c>
    </row>
    <row r="1637" spans="1:2">
      <c r="A1637" s="1">
        <v>19910323</v>
      </c>
      <c r="B1637" s="1">
        <v>247880000</v>
      </c>
    </row>
    <row r="1638" spans="1:2">
      <c r="A1638" s="1">
        <v>19910316</v>
      </c>
      <c r="B1638" s="1">
        <v>309951000</v>
      </c>
    </row>
    <row r="1639" spans="1:2">
      <c r="A1639" s="1">
        <v>19910309</v>
      </c>
      <c r="B1639" s="1">
        <v>208959000</v>
      </c>
    </row>
    <row r="1640" spans="1:2">
      <c r="A1640" s="1">
        <v>19910302</v>
      </c>
      <c r="B1640" s="1">
        <v>356998000</v>
      </c>
    </row>
    <row r="1641" spans="1:2">
      <c r="A1641" s="1">
        <v>19910223</v>
      </c>
      <c r="B1641" s="1">
        <v>341711000</v>
      </c>
    </row>
    <row r="1642" spans="1:2">
      <c r="A1642" s="1">
        <v>19910211</v>
      </c>
      <c r="B1642" s="1">
        <v>68851000</v>
      </c>
    </row>
    <row r="1643" spans="1:2">
      <c r="A1643" s="1">
        <v>19910209</v>
      </c>
      <c r="B1643" s="1">
        <v>305478000</v>
      </c>
    </row>
    <row r="1644" spans="1:2">
      <c r="A1644" s="1">
        <v>19910202</v>
      </c>
      <c r="B1644" s="1">
        <v>234087000</v>
      </c>
    </row>
    <row r="1645" spans="1:2">
      <c r="A1645" s="1">
        <v>19910126</v>
      </c>
      <c r="B1645" s="1">
        <v>294232000</v>
      </c>
    </row>
    <row r="1646" spans="1:2">
      <c r="A1646" s="1">
        <v>19910119</v>
      </c>
      <c r="B1646" s="1">
        <v>126071000</v>
      </c>
    </row>
    <row r="1647" spans="1:2">
      <c r="A1647" s="1">
        <v>19910112</v>
      </c>
      <c r="B1647" s="1">
        <v>160205000</v>
      </c>
    </row>
    <row r="1648" spans="1:2">
      <c r="A1648" s="1">
        <v>19910105</v>
      </c>
      <c r="B1648" s="1">
        <v>121181000</v>
      </c>
    </row>
    <row r="1649" spans="1:2">
      <c r="A1649" s="1">
        <v>19901227</v>
      </c>
      <c r="B1649" s="1">
        <v>123827000</v>
      </c>
    </row>
    <row r="1650" spans="1:2">
      <c r="A1650" s="1">
        <v>19901222</v>
      </c>
      <c r="B1650" s="1">
        <v>204983000</v>
      </c>
    </row>
    <row r="1651" spans="1:2">
      <c r="A1651" s="1">
        <v>19901215</v>
      </c>
      <c r="B1651" s="1">
        <v>294612000</v>
      </c>
    </row>
    <row r="1652" spans="1:2">
      <c r="A1652" s="1">
        <v>19901208</v>
      </c>
      <c r="B1652" s="1">
        <v>503303000</v>
      </c>
    </row>
    <row r="1653" spans="1:2">
      <c r="A1653" s="1">
        <v>19901201</v>
      </c>
      <c r="B1653" s="1">
        <v>378652000</v>
      </c>
    </row>
    <row r="1654" spans="1:2">
      <c r="A1654" s="1">
        <v>19901124</v>
      </c>
      <c r="B1654" s="1">
        <v>439501000</v>
      </c>
    </row>
    <row r="1655" spans="1:2">
      <c r="A1655" s="1">
        <v>19901117</v>
      </c>
      <c r="B1655" s="1">
        <v>283973000</v>
      </c>
    </row>
    <row r="1656" spans="1:2">
      <c r="A1656" s="1">
        <v>19901110</v>
      </c>
      <c r="B1656" s="1">
        <v>285453000</v>
      </c>
    </row>
    <row r="1657" spans="1:2">
      <c r="A1657" s="1">
        <v>19901103</v>
      </c>
      <c r="B1657" s="1">
        <v>155282000</v>
      </c>
    </row>
    <row r="1658" spans="1:2">
      <c r="A1658" s="1">
        <v>19901027</v>
      </c>
      <c r="B1658" s="1">
        <v>237850000</v>
      </c>
    </row>
    <row r="1659" spans="1:2">
      <c r="A1659" s="1">
        <v>19901020</v>
      </c>
      <c r="B1659" s="1">
        <v>146695000</v>
      </c>
    </row>
    <row r="1660" spans="1:2">
      <c r="A1660" s="1">
        <v>19901013</v>
      </c>
      <c r="B1660" s="1">
        <v>88176000</v>
      </c>
    </row>
    <row r="1661" spans="1:2">
      <c r="A1661" s="1">
        <v>19901006</v>
      </c>
      <c r="B1661" s="1">
        <v>77570000</v>
      </c>
    </row>
    <row r="1662" spans="1:2">
      <c r="A1662" s="1">
        <v>19900927</v>
      </c>
      <c r="B1662" s="1">
        <v>54740000</v>
      </c>
    </row>
    <row r="1663" spans="1:2">
      <c r="A1663" s="1">
        <v>19900922</v>
      </c>
      <c r="B1663" s="1">
        <v>104378000</v>
      </c>
    </row>
    <row r="1664" spans="1:2">
      <c r="A1664" s="1">
        <v>19900915</v>
      </c>
      <c r="B1664" s="1">
        <v>141161000</v>
      </c>
    </row>
    <row r="1665" spans="1:2">
      <c r="A1665" s="1">
        <v>19900906</v>
      </c>
      <c r="B1665" s="1">
        <v>116602000</v>
      </c>
    </row>
    <row r="1666" spans="1:2">
      <c r="A1666" s="1">
        <v>19900901</v>
      </c>
      <c r="B1666" s="1">
        <v>174888000</v>
      </c>
    </row>
    <row r="1667" spans="1:2">
      <c r="A1667" s="1">
        <v>19900825</v>
      </c>
      <c r="B1667" s="1">
        <v>142764000</v>
      </c>
    </row>
    <row r="1668" spans="1:2">
      <c r="A1668" s="1">
        <v>19900818</v>
      </c>
      <c r="B1668" s="1">
        <v>204874000</v>
      </c>
    </row>
    <row r="1669" spans="1:2">
      <c r="A1669" s="1">
        <v>19900811</v>
      </c>
      <c r="B1669" s="1">
        <v>178878000</v>
      </c>
    </row>
    <row r="1670" spans="1:2">
      <c r="A1670" s="1">
        <v>19900804</v>
      </c>
      <c r="B1670" s="1">
        <v>491694000</v>
      </c>
    </row>
    <row r="1671" spans="1:2">
      <c r="A1671" s="1">
        <v>19900728</v>
      </c>
      <c r="B1671" s="1">
        <v>426970000</v>
      </c>
    </row>
    <row r="1672" spans="1:2">
      <c r="A1672" s="1">
        <v>19900721</v>
      </c>
      <c r="B1672" s="1">
        <v>291978000</v>
      </c>
    </row>
    <row r="1673" spans="1:2">
      <c r="A1673" s="1">
        <v>19900714</v>
      </c>
      <c r="B1673" s="1">
        <v>326485000</v>
      </c>
    </row>
    <row r="1674" spans="1:2">
      <c r="A1674" s="1">
        <v>19900707</v>
      </c>
      <c r="B1674" s="1">
        <v>190631000</v>
      </c>
    </row>
    <row r="1675" spans="1:2">
      <c r="A1675" s="1">
        <v>19900630</v>
      </c>
      <c r="B1675" s="1">
        <v>205272000</v>
      </c>
    </row>
    <row r="1676" spans="1:2">
      <c r="A1676" s="1">
        <v>19900622</v>
      </c>
      <c r="B1676" s="1">
        <v>225023000</v>
      </c>
    </row>
    <row r="1677" spans="1:2">
      <c r="A1677" s="1">
        <v>19900615</v>
      </c>
      <c r="B1677" s="1">
        <v>343792000</v>
      </c>
    </row>
    <row r="1678" spans="1:2">
      <c r="A1678" s="1">
        <v>19900609</v>
      </c>
      <c r="B1678" s="1">
        <v>566079000</v>
      </c>
    </row>
    <row r="1679" spans="1:2">
      <c r="A1679" s="1">
        <v>19900602</v>
      </c>
      <c r="B1679" s="1">
        <v>555666000</v>
      </c>
    </row>
    <row r="1680" spans="1:2">
      <c r="A1680" s="1">
        <v>19900526</v>
      </c>
      <c r="B1680" s="1">
        <v>335852000</v>
      </c>
    </row>
    <row r="1681" spans="1:2">
      <c r="A1681" s="1">
        <v>19900518</v>
      </c>
      <c r="B1681" s="1">
        <v>442251000</v>
      </c>
    </row>
    <row r="1682" spans="1:2">
      <c r="A1682" s="1">
        <v>19900512</v>
      </c>
      <c r="B1682" s="1">
        <v>518827000</v>
      </c>
    </row>
    <row r="1683" spans="1:2">
      <c r="A1683" s="1">
        <v>19900505</v>
      </c>
      <c r="B1683" s="1">
        <v>575049000</v>
      </c>
    </row>
    <row r="1684" spans="1:2">
      <c r="A1684" s="1">
        <v>19900428</v>
      </c>
      <c r="B1684" s="1">
        <v>775032000</v>
      </c>
    </row>
    <row r="1685" spans="1:2">
      <c r="A1685" s="1">
        <v>19900421</v>
      </c>
      <c r="B1685" s="1">
        <v>540678000</v>
      </c>
    </row>
    <row r="1686" spans="1:2">
      <c r="A1686" s="1">
        <v>19900414</v>
      </c>
      <c r="B1686" s="1">
        <v>520797000</v>
      </c>
    </row>
    <row r="1687" spans="1:2">
      <c r="A1687" s="1">
        <v>19900407</v>
      </c>
      <c r="B1687" s="1">
        <v>577585000</v>
      </c>
    </row>
    <row r="1688" spans="1:2">
      <c r="A1688" s="1">
        <v>19900331</v>
      </c>
      <c r="B1688" s="1">
        <v>452729000</v>
      </c>
    </row>
    <row r="1689" spans="1:2">
      <c r="A1689" s="1">
        <v>19900324</v>
      </c>
      <c r="B1689" s="1">
        <v>679959000</v>
      </c>
    </row>
    <row r="1690" spans="1:2">
      <c r="A1690" s="1">
        <v>19900317</v>
      </c>
      <c r="B1690" s="1">
        <v>974855000</v>
      </c>
    </row>
    <row r="1691" spans="1:2">
      <c r="A1691" s="1">
        <v>19900310</v>
      </c>
      <c r="B1691" s="1">
        <v>749974000</v>
      </c>
    </row>
    <row r="1692" spans="1:2">
      <c r="A1692" s="1">
        <v>19900303</v>
      </c>
      <c r="B1692" s="1">
        <v>769589000</v>
      </c>
    </row>
    <row r="1693" spans="1:2">
      <c r="A1693" s="1">
        <v>19900224</v>
      </c>
      <c r="B1693" s="1">
        <v>868973000</v>
      </c>
    </row>
    <row r="1694" spans="1:2">
      <c r="A1694" s="1">
        <v>19900217</v>
      </c>
      <c r="B1694" s="1">
        <v>884547000</v>
      </c>
    </row>
    <row r="1695" spans="1:2">
      <c r="A1695" s="1">
        <v>19900210</v>
      </c>
      <c r="B1695" s="1">
        <v>966585000</v>
      </c>
    </row>
    <row r="1696" spans="1:2">
      <c r="A1696" s="1">
        <v>19900203</v>
      </c>
      <c r="B1696" s="1">
        <v>563974000</v>
      </c>
    </row>
    <row r="1697" spans="1:2">
      <c r="A1697" s="1">
        <v>19900123</v>
      </c>
      <c r="B1697" s="1">
        <v>358342000</v>
      </c>
    </row>
    <row r="1698" spans="1:2">
      <c r="A1698" s="1">
        <v>19900119</v>
      </c>
      <c r="B1698" s="1">
        <v>760500000</v>
      </c>
    </row>
    <row r="1699" spans="1:2">
      <c r="A1699" s="1">
        <v>19900113</v>
      </c>
      <c r="B1699" s="1">
        <v>753241000</v>
      </c>
    </row>
    <row r="1700" spans="1:2">
      <c r="A1700" s="1">
        <v>19900106</v>
      </c>
      <c r="B1700" s="1">
        <v>333221000</v>
      </c>
    </row>
    <row r="1701" spans="1:2">
      <c r="A1701" s="1">
        <v>19891228</v>
      </c>
      <c r="B1701" s="1">
        <v>377781000</v>
      </c>
    </row>
    <row r="1702" spans="1:2">
      <c r="A1702" s="1">
        <v>19891223</v>
      </c>
      <c r="B1702" s="1">
        <v>643661000</v>
      </c>
    </row>
    <row r="1703" spans="1:2">
      <c r="A1703" s="1">
        <v>19891216</v>
      </c>
      <c r="B1703" s="1">
        <v>637264000</v>
      </c>
    </row>
    <row r="1704" spans="1:2">
      <c r="A1704" s="1">
        <v>19891209</v>
      </c>
      <c r="B1704" s="1">
        <v>449637000</v>
      </c>
    </row>
    <row r="1705" spans="1:2">
      <c r="A1705" s="1">
        <v>19891201</v>
      </c>
      <c r="B1705" s="1">
        <v>497502000</v>
      </c>
    </row>
    <row r="1706" spans="1:2">
      <c r="A1706" s="1">
        <v>19891125</v>
      </c>
      <c r="B1706" s="1">
        <v>698635000</v>
      </c>
    </row>
    <row r="1707" spans="1:2">
      <c r="A1707" s="1">
        <v>19891118</v>
      </c>
      <c r="B1707" s="1">
        <v>682228000</v>
      </c>
    </row>
    <row r="1708" spans="1:2">
      <c r="A1708" s="1">
        <v>19891111</v>
      </c>
      <c r="B1708" s="1">
        <v>719631000</v>
      </c>
    </row>
    <row r="1709" spans="1:2">
      <c r="A1709" s="1">
        <v>19891104</v>
      </c>
      <c r="B1709" s="1">
        <v>755871000</v>
      </c>
    </row>
    <row r="1710" spans="1:2">
      <c r="A1710" s="1">
        <v>19891028</v>
      </c>
      <c r="B1710" s="1">
        <v>644586000</v>
      </c>
    </row>
    <row r="1711" spans="1:2">
      <c r="A1711" s="1">
        <v>19891021</v>
      </c>
      <c r="B1711" s="1">
        <v>731945000</v>
      </c>
    </row>
    <row r="1712" spans="1:2">
      <c r="A1712" s="1">
        <v>19891014</v>
      </c>
      <c r="B1712" s="1">
        <v>620287000</v>
      </c>
    </row>
    <row r="1713" spans="1:2">
      <c r="A1713" s="1">
        <v>19891007</v>
      </c>
      <c r="B1713" s="1">
        <v>518010000</v>
      </c>
    </row>
    <row r="1714" spans="1:2">
      <c r="A1714" s="1">
        <v>19890930</v>
      </c>
      <c r="B1714" s="1">
        <v>629242000</v>
      </c>
    </row>
    <row r="1715" spans="1:2">
      <c r="A1715" s="1">
        <v>19890923</v>
      </c>
      <c r="B1715" s="1">
        <v>740172000</v>
      </c>
    </row>
    <row r="1716" spans="1:2">
      <c r="A1716" s="1">
        <v>19890916</v>
      </c>
      <c r="B1716" s="1">
        <v>541192000</v>
      </c>
    </row>
    <row r="1717" spans="1:2">
      <c r="A1717" s="1">
        <v>19890909</v>
      </c>
      <c r="B1717" s="1">
        <v>735772000</v>
      </c>
    </row>
    <row r="1718" spans="1:2">
      <c r="A1718" s="1">
        <v>19890902</v>
      </c>
      <c r="B1718" s="1">
        <v>811023000</v>
      </c>
    </row>
    <row r="1719" spans="1:2">
      <c r="A1719" s="1">
        <v>19890826</v>
      </c>
      <c r="B1719" s="1">
        <v>749676000</v>
      </c>
    </row>
    <row r="1720" spans="1:2">
      <c r="A1720" s="1">
        <v>19890819</v>
      </c>
      <c r="B1720" s="1">
        <v>693868000</v>
      </c>
    </row>
    <row r="1721" spans="1:2">
      <c r="A1721" s="1">
        <v>19890812</v>
      </c>
      <c r="B1721" s="1">
        <v>675269000</v>
      </c>
    </row>
    <row r="1722" spans="1:2">
      <c r="A1722" s="1">
        <v>19890805</v>
      </c>
      <c r="B1722" s="1">
        <v>718337000</v>
      </c>
    </row>
    <row r="1723" spans="1:2">
      <c r="A1723" s="1">
        <v>19890729</v>
      </c>
      <c r="B1723" s="1">
        <v>445742000</v>
      </c>
    </row>
    <row r="1724" spans="1:2">
      <c r="A1724" s="1">
        <v>19890722</v>
      </c>
      <c r="B1724" s="1">
        <v>516883000</v>
      </c>
    </row>
    <row r="1725" spans="1:2">
      <c r="A1725" s="1">
        <v>19890715</v>
      </c>
      <c r="B1725" s="1">
        <v>325722000</v>
      </c>
    </row>
    <row r="1726" spans="1:2">
      <c r="A1726" s="1">
        <v>19890708</v>
      </c>
      <c r="B1726" s="1">
        <v>298025000</v>
      </c>
    </row>
    <row r="1727" spans="1:2">
      <c r="A1727" s="1">
        <v>19890630</v>
      </c>
      <c r="B1727" s="1">
        <v>352539000</v>
      </c>
    </row>
    <row r="1728" spans="1:2">
      <c r="A1728" s="1">
        <v>19890624</v>
      </c>
      <c r="B1728" s="1">
        <v>629245000</v>
      </c>
    </row>
    <row r="1729" spans="1:2">
      <c r="A1729" s="1">
        <v>19890617</v>
      </c>
      <c r="B1729" s="1">
        <v>551865000</v>
      </c>
    </row>
    <row r="1730" spans="1:2">
      <c r="A1730" s="1">
        <v>19890610</v>
      </c>
      <c r="B1730" s="1">
        <v>299060000</v>
      </c>
    </row>
    <row r="1731" spans="1:2">
      <c r="A1731" s="1">
        <v>19890603</v>
      </c>
      <c r="B1731" s="1">
        <v>599957000</v>
      </c>
    </row>
    <row r="1732" spans="1:2">
      <c r="A1732" s="1">
        <v>19890527</v>
      </c>
      <c r="B1732" s="1">
        <v>694941000</v>
      </c>
    </row>
    <row r="1733" spans="1:2">
      <c r="A1733" s="1">
        <v>19890520</v>
      </c>
      <c r="B1733" s="1">
        <v>612918000</v>
      </c>
    </row>
    <row r="1734" spans="1:2">
      <c r="A1734" s="1">
        <v>19890513</v>
      </c>
      <c r="B1734" s="1">
        <v>604017000</v>
      </c>
    </row>
    <row r="1735" spans="1:2">
      <c r="A1735" s="1">
        <v>19890506</v>
      </c>
      <c r="B1735" s="1">
        <v>534347000</v>
      </c>
    </row>
    <row r="1736" spans="1:2">
      <c r="A1736" s="1">
        <v>19890429</v>
      </c>
      <c r="B1736" s="1">
        <v>490940000</v>
      </c>
    </row>
    <row r="1737" spans="1:2">
      <c r="A1737" s="1">
        <v>19890422</v>
      </c>
      <c r="B1737" s="1">
        <v>513017000</v>
      </c>
    </row>
    <row r="1738" spans="1:2">
      <c r="A1738" s="1">
        <v>19890415</v>
      </c>
      <c r="B1738" s="1">
        <v>472353000</v>
      </c>
    </row>
    <row r="1739" spans="1:2">
      <c r="A1739" s="1">
        <v>19890408</v>
      </c>
      <c r="B1739" s="1">
        <v>330357000</v>
      </c>
    </row>
    <row r="1740" spans="1:2">
      <c r="A1740" s="1">
        <v>19890401</v>
      </c>
      <c r="B1740" s="1">
        <v>340175000</v>
      </c>
    </row>
    <row r="1741" spans="1:2">
      <c r="A1741" s="1">
        <v>19890325</v>
      </c>
      <c r="B1741" s="1">
        <v>325883000</v>
      </c>
    </row>
    <row r="1742" spans="1:2">
      <c r="A1742" s="1">
        <v>19890318</v>
      </c>
      <c r="B1742" s="1">
        <v>350623000</v>
      </c>
    </row>
    <row r="1743" spans="1:2">
      <c r="A1743" s="1">
        <v>19890311</v>
      </c>
      <c r="B1743" s="1">
        <v>345522000</v>
      </c>
    </row>
    <row r="1744" spans="1:2">
      <c r="A1744" s="1">
        <v>19890304</v>
      </c>
      <c r="B1744" s="1">
        <v>349054000</v>
      </c>
    </row>
    <row r="1745" spans="1:2">
      <c r="A1745" s="1">
        <v>19890225</v>
      </c>
      <c r="B1745" s="1">
        <v>261956000</v>
      </c>
    </row>
    <row r="1746" spans="1:2">
      <c r="A1746" s="1">
        <v>19890218</v>
      </c>
      <c r="B1746" s="1">
        <v>261461000</v>
      </c>
    </row>
    <row r="1747" spans="1:2">
      <c r="A1747" s="1">
        <v>19890211</v>
      </c>
      <c r="B1747" s="1">
        <v>60607000</v>
      </c>
    </row>
    <row r="1748" spans="1:2">
      <c r="A1748" s="1">
        <v>19890201</v>
      </c>
      <c r="B1748" s="1">
        <v>119743000</v>
      </c>
    </row>
    <row r="1749" spans="1:2">
      <c r="A1749" s="1">
        <v>19890128</v>
      </c>
      <c r="B1749" s="1">
        <v>119624000</v>
      </c>
    </row>
    <row r="1750" spans="1:2">
      <c r="A1750" s="1">
        <v>19890121</v>
      </c>
      <c r="B1750" s="1">
        <v>206104000</v>
      </c>
    </row>
    <row r="1751" spans="1:2">
      <c r="A1751" s="1">
        <v>19890114</v>
      </c>
      <c r="B1751" s="1">
        <v>170358000</v>
      </c>
    </row>
    <row r="1752" spans="1:2">
      <c r="A1752" s="1">
        <v>19890107</v>
      </c>
      <c r="B1752" s="1">
        <v>30954000</v>
      </c>
    </row>
    <row r="1753" spans="1:2">
      <c r="A1753" s="1">
        <v>19881229</v>
      </c>
      <c r="B1753" s="1">
        <v>110025000</v>
      </c>
    </row>
    <row r="1754" spans="1:2">
      <c r="A1754" s="1">
        <v>19881224</v>
      </c>
      <c r="B1754" s="1">
        <v>168402000</v>
      </c>
    </row>
    <row r="1755" spans="1:2">
      <c r="A1755" s="1">
        <v>19881217</v>
      </c>
      <c r="B1755" s="1">
        <v>155457000</v>
      </c>
    </row>
    <row r="1756" spans="1:2">
      <c r="A1756" s="1">
        <v>19881210</v>
      </c>
      <c r="B1756" s="1">
        <v>221094000</v>
      </c>
    </row>
    <row r="1757" spans="1:2">
      <c r="A1757" s="1">
        <v>19881203</v>
      </c>
      <c r="B1757" s="1">
        <v>288189000</v>
      </c>
    </row>
    <row r="1758" spans="1:2">
      <c r="A1758" s="1">
        <v>19881126</v>
      </c>
      <c r="B1758" s="1">
        <v>385768000</v>
      </c>
    </row>
    <row r="1759" spans="1:2">
      <c r="A1759" s="1">
        <v>19881119</v>
      </c>
      <c r="B1759" s="1">
        <v>397414000</v>
      </c>
    </row>
    <row r="1760" spans="1:2">
      <c r="A1760" s="1">
        <v>19881111</v>
      </c>
      <c r="B1760" s="1">
        <v>263327000</v>
      </c>
    </row>
    <row r="1761" spans="1:2">
      <c r="A1761" s="1">
        <v>19881105</v>
      </c>
      <c r="B1761" s="1">
        <v>191442000</v>
      </c>
    </row>
    <row r="1762" spans="1:2">
      <c r="A1762" s="1">
        <v>19881029</v>
      </c>
      <c r="B1762" s="1">
        <v>186726000</v>
      </c>
    </row>
    <row r="1763" spans="1:2">
      <c r="A1763" s="1">
        <v>19881022</v>
      </c>
      <c r="B1763" s="1">
        <v>51448000</v>
      </c>
    </row>
    <row r="1764" spans="1:2">
      <c r="A1764" s="1">
        <v>19881015</v>
      </c>
      <c r="B1764" s="1">
        <v>5596000</v>
      </c>
    </row>
    <row r="1765" spans="1:2">
      <c r="A1765" s="1">
        <v>19881008</v>
      </c>
      <c r="B1765" s="1">
        <v>57809000</v>
      </c>
    </row>
    <row r="1766" spans="1:2">
      <c r="A1766" s="1">
        <v>19881001</v>
      </c>
      <c r="B1766" s="1">
        <v>844000</v>
      </c>
    </row>
    <row r="1767" spans="1:2">
      <c r="A1767" s="1">
        <v>19880924</v>
      </c>
      <c r="B1767" s="1">
        <v>314368000</v>
      </c>
    </row>
    <row r="1768" spans="1:2">
      <c r="A1768" s="1">
        <v>19880917</v>
      </c>
      <c r="B1768" s="1">
        <v>298320000</v>
      </c>
    </row>
    <row r="1769" spans="1:2">
      <c r="A1769" s="1">
        <v>19880910</v>
      </c>
      <c r="B1769" s="1">
        <v>314158000</v>
      </c>
    </row>
    <row r="1770" spans="1:2">
      <c r="A1770" s="1">
        <v>19880903</v>
      </c>
      <c r="B1770" s="1">
        <v>276433000</v>
      </c>
    </row>
    <row r="1771" spans="1:2">
      <c r="A1771" s="1">
        <v>19880827</v>
      </c>
      <c r="B1771" s="1">
        <v>237907000</v>
      </c>
    </row>
    <row r="1772" spans="1:2">
      <c r="A1772" s="1">
        <v>19880820</v>
      </c>
      <c r="B1772" s="1">
        <v>210743000</v>
      </c>
    </row>
    <row r="1773" spans="1:2">
      <c r="A1773" s="1">
        <v>19880813</v>
      </c>
      <c r="B1773" s="1">
        <v>230496000</v>
      </c>
    </row>
    <row r="1774" spans="1:2">
      <c r="A1774" s="1">
        <v>19880806</v>
      </c>
      <c r="B1774" s="1">
        <v>211241000</v>
      </c>
    </row>
    <row r="1775" spans="1:2">
      <c r="A1775" s="1">
        <v>19880730</v>
      </c>
      <c r="B1775" s="1">
        <v>142970000</v>
      </c>
    </row>
    <row r="1776" spans="1:2">
      <c r="A1776" s="1">
        <v>19880723</v>
      </c>
      <c r="B1776" s="1">
        <v>174557000</v>
      </c>
    </row>
    <row r="1777" spans="1:2">
      <c r="A1777" s="1">
        <v>19880716</v>
      </c>
      <c r="B1777" s="1">
        <v>136223000</v>
      </c>
    </row>
    <row r="1778" spans="1:2">
      <c r="A1778" s="1">
        <v>19880709</v>
      </c>
      <c r="B1778" s="1">
        <v>128348000</v>
      </c>
    </row>
    <row r="1779" spans="1:2">
      <c r="A1779" s="1">
        <v>19880702</v>
      </c>
      <c r="B1779" s="1">
        <v>89473000</v>
      </c>
    </row>
    <row r="1780" spans="1:2">
      <c r="A1780" s="1">
        <v>19880625</v>
      </c>
      <c r="B1780" s="1">
        <v>157803000</v>
      </c>
    </row>
    <row r="1781" spans="1:2">
      <c r="A1781" s="1">
        <v>19880617</v>
      </c>
      <c r="B1781" s="1">
        <v>155090000</v>
      </c>
    </row>
    <row r="1782" spans="1:2">
      <c r="A1782" s="1">
        <v>19880611</v>
      </c>
      <c r="B1782" s="1">
        <v>191763000</v>
      </c>
    </row>
    <row r="1783" spans="1:2">
      <c r="A1783" s="1">
        <v>19880604</v>
      </c>
      <c r="B1783" s="1">
        <v>144184000</v>
      </c>
    </row>
    <row r="1784" spans="1:2">
      <c r="A1784" s="1">
        <v>19880528</v>
      </c>
      <c r="B1784" s="1">
        <v>122863000</v>
      </c>
    </row>
    <row r="1785" spans="1:2">
      <c r="A1785" s="1">
        <v>19880521</v>
      </c>
      <c r="B1785" s="1">
        <v>161346000</v>
      </c>
    </row>
    <row r="1786" spans="1:2">
      <c r="A1786" s="1">
        <v>19880514</v>
      </c>
      <c r="B1786" s="1">
        <v>149646000</v>
      </c>
    </row>
    <row r="1787" spans="1:2">
      <c r="A1787" s="1">
        <v>19880507</v>
      </c>
      <c r="B1787" s="1">
        <v>163892000</v>
      </c>
    </row>
    <row r="1788" spans="1:2">
      <c r="A1788" s="1">
        <v>19880430</v>
      </c>
      <c r="B1788" s="1">
        <v>143867000</v>
      </c>
    </row>
    <row r="1789" spans="1:2">
      <c r="A1789" s="1">
        <v>19880423</v>
      </c>
      <c r="B1789" s="1">
        <v>135760000</v>
      </c>
    </row>
    <row r="1790" spans="1:2">
      <c r="A1790" s="1">
        <v>19880416</v>
      </c>
      <c r="B1790" s="1">
        <v>111770000</v>
      </c>
    </row>
    <row r="1791" spans="1:2">
      <c r="A1791" s="1">
        <v>19880409</v>
      </c>
      <c r="B1791" s="1">
        <v>76564000</v>
      </c>
    </row>
    <row r="1792" spans="1:2">
      <c r="A1792" s="1">
        <v>19880402</v>
      </c>
      <c r="B1792" s="1">
        <v>50836000</v>
      </c>
    </row>
    <row r="1793" spans="1:2">
      <c r="A1793" s="1">
        <v>19880326</v>
      </c>
      <c r="B1793" s="1">
        <v>105788000</v>
      </c>
    </row>
    <row r="1794" spans="1:2">
      <c r="A1794" s="1">
        <v>19880319</v>
      </c>
      <c r="B1794" s="1">
        <v>78257000</v>
      </c>
    </row>
    <row r="1795" spans="1:2">
      <c r="A1795" s="1">
        <v>19880312</v>
      </c>
      <c r="B1795" s="1">
        <v>74144000</v>
      </c>
    </row>
    <row r="1796" spans="1:2">
      <c r="A1796" s="1">
        <v>19880305</v>
      </c>
      <c r="B1796" s="1">
        <v>102911000</v>
      </c>
    </row>
    <row r="1797" spans="1:2">
      <c r="A1797" s="1">
        <v>19880227</v>
      </c>
      <c r="B1797" s="1">
        <v>107150000</v>
      </c>
    </row>
    <row r="1798" spans="1:2">
      <c r="A1798" s="1">
        <v>19880212</v>
      </c>
      <c r="B1798" s="1">
        <v>89831000</v>
      </c>
    </row>
    <row r="1799" spans="1:2">
      <c r="A1799" s="1">
        <v>19880206</v>
      </c>
      <c r="B1799" s="1">
        <v>84670000</v>
      </c>
    </row>
    <row r="1800" spans="1:2">
      <c r="A1800" s="1">
        <v>19880129</v>
      </c>
      <c r="B1800" s="1">
        <v>85470000</v>
      </c>
    </row>
    <row r="1801" spans="1:2">
      <c r="A1801" s="1">
        <v>19880123</v>
      </c>
      <c r="B1801" s="1">
        <v>85400000</v>
      </c>
    </row>
    <row r="1802" spans="1:2">
      <c r="A1802" s="1">
        <v>19880116</v>
      </c>
      <c r="B1802" s="1">
        <v>43390000</v>
      </c>
    </row>
    <row r="1803" spans="1:2">
      <c r="A1803" s="1">
        <v>19880109</v>
      </c>
      <c r="B1803" s="1">
        <v>43910000</v>
      </c>
    </row>
    <row r="1804" spans="1:2">
      <c r="A1804" s="1">
        <v>19871229</v>
      </c>
      <c r="B1804" s="1">
        <v>10610000</v>
      </c>
    </row>
    <row r="1805" spans="1:2">
      <c r="A1805" s="1">
        <v>19871224</v>
      </c>
      <c r="B1805" s="1">
        <v>19710000</v>
      </c>
    </row>
    <row r="1806" spans="1:2">
      <c r="A1806" s="1">
        <v>19871219</v>
      </c>
      <c r="B1806" s="1">
        <v>67920000</v>
      </c>
    </row>
    <row r="1807" spans="1:2">
      <c r="A1807" s="1">
        <v>19871212</v>
      </c>
      <c r="B1807" s="1">
        <v>65070000</v>
      </c>
    </row>
    <row r="1808" spans="1:2">
      <c r="A1808" s="1">
        <v>19871205</v>
      </c>
      <c r="B1808" s="1">
        <v>69900000</v>
      </c>
    </row>
    <row r="1809" spans="1:2">
      <c r="A1809" s="1">
        <v>19871128</v>
      </c>
      <c r="B1809" s="1">
        <v>80830000</v>
      </c>
    </row>
    <row r="1810" spans="1:2">
      <c r="A1810" s="1">
        <v>19871121</v>
      </c>
      <c r="B1810" s="1">
        <v>63870000</v>
      </c>
    </row>
    <row r="1811" spans="1:2">
      <c r="A1811" s="1">
        <v>19871114</v>
      </c>
      <c r="B1811" s="1">
        <v>23507000</v>
      </c>
    </row>
    <row r="1812" spans="1:2">
      <c r="A1812" s="1">
        <v>19871107</v>
      </c>
      <c r="B1812" s="1">
        <v>44996000</v>
      </c>
    </row>
    <row r="1813" spans="1:2">
      <c r="A1813" s="1">
        <v>19871030</v>
      </c>
      <c r="B1813" s="1">
        <v>24035000</v>
      </c>
    </row>
    <row r="1814" spans="1:2">
      <c r="A1814" s="1">
        <v>19871024</v>
      </c>
      <c r="B1814" s="1">
        <v>61012000</v>
      </c>
    </row>
    <row r="1815" spans="1:2">
      <c r="A1815" s="1">
        <v>19871017</v>
      </c>
      <c r="B1815" s="1">
        <v>65437000</v>
      </c>
    </row>
    <row r="1816" spans="1:2">
      <c r="A1816" s="1">
        <v>19871009</v>
      </c>
      <c r="B1816" s="1">
        <v>96682000</v>
      </c>
    </row>
    <row r="1817" spans="1:2">
      <c r="A1817" s="1">
        <v>19871003</v>
      </c>
      <c r="B1817" s="1">
        <v>132596000</v>
      </c>
    </row>
    <row r="1818" spans="1:2">
      <c r="A1818" s="1">
        <v>19870926</v>
      </c>
      <c r="B1818" s="1">
        <v>133174000</v>
      </c>
    </row>
    <row r="1819" spans="1:2">
      <c r="A1819" s="1">
        <v>19870919</v>
      </c>
      <c r="B1819" s="1">
        <v>122534000</v>
      </c>
    </row>
    <row r="1820" spans="1:2">
      <c r="A1820" s="1">
        <v>19870912</v>
      </c>
      <c r="B1820" s="1">
        <v>102623000</v>
      </c>
    </row>
    <row r="1821" spans="1:2">
      <c r="A1821" s="1">
        <v>19870905</v>
      </c>
      <c r="B1821" s="1">
        <v>107017000</v>
      </c>
    </row>
    <row r="1822" spans="1:2">
      <c r="A1822" s="1">
        <v>19870829</v>
      </c>
      <c r="B1822" s="1">
        <v>87677000</v>
      </c>
    </row>
    <row r="1823" spans="1:2">
      <c r="A1823" s="1">
        <v>19870822</v>
      </c>
      <c r="B1823" s="1">
        <v>87874000</v>
      </c>
    </row>
    <row r="1824" spans="1:2">
      <c r="A1824" s="1">
        <v>19870815</v>
      </c>
      <c r="B1824" s="1">
        <v>65146000</v>
      </c>
    </row>
    <row r="1825" spans="1:2">
      <c r="A1825" s="1">
        <v>19870808</v>
      </c>
      <c r="B1825" s="1">
        <v>43707000</v>
      </c>
    </row>
    <row r="1826" spans="1:2">
      <c r="A1826" s="1">
        <v>19870801</v>
      </c>
      <c r="B1826" s="1">
        <v>52238000</v>
      </c>
    </row>
    <row r="1827" spans="1:2">
      <c r="A1827" s="1">
        <v>19870725</v>
      </c>
      <c r="B1827" s="1">
        <v>40376000</v>
      </c>
    </row>
    <row r="1828" spans="1:2">
      <c r="A1828" s="1">
        <v>19870718</v>
      </c>
      <c r="B1828" s="1">
        <v>51662000</v>
      </c>
    </row>
    <row r="1829" spans="1:2">
      <c r="A1829" s="1">
        <v>19870711</v>
      </c>
      <c r="B1829" s="1">
        <v>29893000</v>
      </c>
    </row>
    <row r="1830" spans="1:2">
      <c r="A1830" s="1">
        <v>19870704</v>
      </c>
      <c r="B1830" s="1">
        <v>21609000</v>
      </c>
    </row>
    <row r="1831" spans="1:2">
      <c r="A1831" s="1">
        <v>19870627</v>
      </c>
      <c r="B1831" s="1">
        <v>25885000</v>
      </c>
    </row>
    <row r="1832" spans="1:2">
      <c r="A1832" s="1">
        <v>19870620</v>
      </c>
      <c r="B1832" s="1">
        <v>32282000</v>
      </c>
    </row>
    <row r="1833" spans="1:2">
      <c r="A1833" s="1">
        <v>19870613</v>
      </c>
      <c r="B1833" s="1">
        <v>31788000</v>
      </c>
    </row>
    <row r="1834" spans="1:2">
      <c r="A1834" s="1">
        <v>19870606</v>
      </c>
      <c r="B1834" s="1">
        <v>34812000</v>
      </c>
    </row>
    <row r="1835" spans="1:2">
      <c r="A1835" s="1">
        <v>19870530</v>
      </c>
      <c r="B1835" s="1">
        <v>50522000</v>
      </c>
    </row>
    <row r="1836" spans="1:2">
      <c r="A1836" s="1">
        <v>19870523</v>
      </c>
      <c r="B1836" s="1">
        <v>38460000</v>
      </c>
    </row>
    <row r="1837" spans="1:2">
      <c r="A1837" s="1">
        <v>19870516</v>
      </c>
      <c r="B1837" s="1">
        <v>44242000</v>
      </c>
    </row>
    <row r="1838" spans="1:2">
      <c r="A1838" s="1">
        <v>19870509</v>
      </c>
      <c r="B1838" s="1">
        <v>51766000</v>
      </c>
    </row>
    <row r="1839" spans="1:2">
      <c r="A1839" s="1">
        <v>19870502</v>
      </c>
      <c r="B1839" s="1">
        <v>62761000</v>
      </c>
    </row>
    <row r="1840" spans="1:2">
      <c r="A1840" s="1">
        <v>19870425</v>
      </c>
      <c r="B1840" s="1">
        <v>55798000</v>
      </c>
    </row>
    <row r="1841" spans="1:2">
      <c r="A1841" s="1">
        <v>19870418</v>
      </c>
      <c r="B1841" s="1">
        <v>56577000</v>
      </c>
    </row>
    <row r="1842" spans="1:2">
      <c r="A1842" s="1">
        <v>19870411</v>
      </c>
      <c r="B1842" s="1">
        <v>41395000</v>
      </c>
    </row>
    <row r="1843" spans="1:2">
      <c r="A1843" s="1">
        <v>19870404</v>
      </c>
      <c r="B1843" s="1">
        <v>35995000</v>
      </c>
    </row>
    <row r="1844" spans="1:2">
      <c r="A1844" s="1">
        <v>19870328</v>
      </c>
      <c r="B1844" s="1">
        <v>37850000</v>
      </c>
    </row>
    <row r="1845" spans="1:2">
      <c r="A1845" s="1">
        <v>19870321</v>
      </c>
      <c r="B1845" s="1">
        <v>27308000</v>
      </c>
    </row>
    <row r="1846" spans="1:2">
      <c r="A1846" s="1">
        <v>19870314</v>
      </c>
      <c r="B1846" s="1">
        <v>26737000</v>
      </c>
    </row>
    <row r="1847" spans="1:2">
      <c r="A1847" s="1">
        <v>19870307</v>
      </c>
      <c r="B1847" s="1">
        <v>34768000</v>
      </c>
    </row>
    <row r="1848" spans="1:2">
      <c r="A1848" s="1">
        <v>19870228</v>
      </c>
      <c r="B1848" s="1">
        <v>30141000</v>
      </c>
    </row>
    <row r="1849" spans="1:2">
      <c r="A1849" s="1">
        <v>19870221</v>
      </c>
      <c r="B1849" s="1">
        <v>26971000</v>
      </c>
    </row>
    <row r="1850" spans="1:2">
      <c r="A1850" s="1">
        <v>19870214</v>
      </c>
      <c r="B1850" s="1">
        <v>32075000</v>
      </c>
    </row>
    <row r="1851" spans="1:2">
      <c r="A1851" s="1">
        <v>19870207</v>
      </c>
      <c r="B1851" s="1">
        <v>25463000</v>
      </c>
    </row>
    <row r="1852" spans="1:2">
      <c r="A1852" s="1">
        <v>19870124</v>
      </c>
      <c r="B1852" s="1">
        <v>24037000</v>
      </c>
    </row>
    <row r="1853" spans="1:2">
      <c r="A1853" s="1">
        <v>19870117</v>
      </c>
      <c r="B1853" s="1">
        <v>28866000</v>
      </c>
    </row>
    <row r="1854" spans="1:2">
      <c r="A1854" s="1">
        <v>19870110</v>
      </c>
      <c r="B1854" s="1">
        <v>16021000</v>
      </c>
    </row>
  </sheetData>
  <sortState ref="G3:J250">
    <sortCondition descending="1" ref="G3:G25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C43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B6" sqref="AB6"/>
    </sheetView>
  </sheetViews>
  <sheetFormatPr defaultRowHeight="13.5"/>
  <cols>
    <col min="1" max="1" width="9" style="1"/>
    <col min="2" max="2" width="9" style="6"/>
    <col min="3" max="3" width="9" style="10"/>
    <col min="4" max="4" width="12.75" style="1" bestFit="1" customWidth="1"/>
    <col min="5" max="5" width="12.75" style="1" customWidth="1"/>
    <col min="6" max="37" width="9" style="6"/>
    <col min="38" max="38" width="9" style="13"/>
    <col min="39" max="41" width="9" style="6"/>
    <col min="42" max="42" width="11.625" style="6" bestFit="1" customWidth="1"/>
    <col min="43" max="45" width="9" style="6"/>
    <col min="46" max="46" width="10.625" style="6" bestFit="1" customWidth="1"/>
    <col min="47" max="47" width="10.625" style="6" customWidth="1"/>
    <col min="48" max="48" width="9.25" style="6" bestFit="1" customWidth="1"/>
    <col min="49" max="53" width="9" style="6"/>
    <col min="54" max="54" width="9.25" style="6" bestFit="1" customWidth="1"/>
    <col min="55" max="16384" width="9" style="6"/>
  </cols>
  <sheetData>
    <row r="1" spans="1:81">
      <c r="V1" s="6">
        <v>0</v>
      </c>
      <c r="W1" s="6">
        <v>0</v>
      </c>
      <c r="Y1" s="6">
        <v>0</v>
      </c>
      <c r="AA1" s="10">
        <v>0</v>
      </c>
      <c r="AB1" s="10"/>
      <c r="AC1" s="10">
        <v>0</v>
      </c>
      <c r="AD1" s="10">
        <v>0</v>
      </c>
      <c r="AE1" s="10">
        <v>0</v>
      </c>
      <c r="AF1" s="10">
        <v>0</v>
      </c>
      <c r="AG1" s="10">
        <v>0</v>
      </c>
      <c r="AH1" s="10">
        <v>0</v>
      </c>
      <c r="AL1" s="11">
        <v>0</v>
      </c>
      <c r="AQ1" s="6" t="s">
        <v>226</v>
      </c>
      <c r="AR1" s="6" t="s">
        <v>227</v>
      </c>
      <c r="AS1" s="6" t="s">
        <v>61</v>
      </c>
      <c r="AT1" s="6" t="s">
        <v>231</v>
      </c>
      <c r="AU1" s="6" t="s">
        <v>54</v>
      </c>
      <c r="AV1" s="6" t="s">
        <v>969</v>
      </c>
      <c r="AX1" s="6">
        <v>1</v>
      </c>
      <c r="AY1" s="6">
        <v>2</v>
      </c>
      <c r="AZ1" s="6">
        <v>3</v>
      </c>
      <c r="BA1" s="6">
        <v>4</v>
      </c>
      <c r="BB1" s="6">
        <v>5</v>
      </c>
      <c r="BC1" s="6">
        <v>6</v>
      </c>
      <c r="BD1" s="6">
        <v>7</v>
      </c>
      <c r="BE1" s="6">
        <v>8</v>
      </c>
      <c r="BF1" s="6">
        <v>9</v>
      </c>
      <c r="BG1" s="6">
        <v>10</v>
      </c>
      <c r="BH1" s="6">
        <v>11</v>
      </c>
      <c r="BI1" s="6">
        <v>12</v>
      </c>
      <c r="BJ1" s="6" t="s">
        <v>218</v>
      </c>
      <c r="BK1" s="6" t="s">
        <v>19</v>
      </c>
      <c r="BL1" s="6" t="s">
        <v>220</v>
      </c>
      <c r="BM1" s="6" t="s">
        <v>231</v>
      </c>
      <c r="BN1" s="6" t="s">
        <v>969</v>
      </c>
      <c r="BQ1" s="10">
        <v>1</v>
      </c>
      <c r="BR1" s="10">
        <v>2</v>
      </c>
      <c r="BS1" s="10">
        <v>3</v>
      </c>
      <c r="BT1" s="10">
        <v>4</v>
      </c>
      <c r="BU1" s="10">
        <v>5</v>
      </c>
      <c r="BV1" s="10">
        <v>6</v>
      </c>
      <c r="BW1" s="10">
        <v>7</v>
      </c>
      <c r="BX1" s="10" t="s">
        <v>217</v>
      </c>
      <c r="BY1" s="10" t="s">
        <v>18</v>
      </c>
      <c r="BZ1" s="10" t="s">
        <v>60</v>
      </c>
      <c r="CA1" s="10" t="s">
        <v>231</v>
      </c>
      <c r="CB1" s="10" t="s">
        <v>230</v>
      </c>
      <c r="CC1" s="10" t="s">
        <v>222</v>
      </c>
    </row>
    <row r="2" spans="1:81">
      <c r="A2" s="7" t="s">
        <v>2</v>
      </c>
      <c r="B2" s="7" t="s">
        <v>180</v>
      </c>
      <c r="C2" s="7" t="s">
        <v>52</v>
      </c>
      <c r="D2" s="7" t="s">
        <v>3</v>
      </c>
      <c r="E2" s="7" t="s">
        <v>62</v>
      </c>
      <c r="F2" s="7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7" t="s">
        <v>40</v>
      </c>
      <c r="O2" s="7" t="s">
        <v>41</v>
      </c>
      <c r="P2" s="7" t="s">
        <v>42</v>
      </c>
      <c r="Q2" s="7" t="s">
        <v>43</v>
      </c>
      <c r="R2" s="7" t="s">
        <v>44</v>
      </c>
      <c r="S2" s="7" t="s">
        <v>45</v>
      </c>
      <c r="T2" s="7" t="s">
        <v>46</v>
      </c>
      <c r="U2" s="7" t="s">
        <v>47</v>
      </c>
      <c r="V2" s="7" t="s">
        <v>31</v>
      </c>
      <c r="W2" s="7" t="s">
        <v>216</v>
      </c>
      <c r="X2" s="7" t="s">
        <v>218</v>
      </c>
      <c r="Y2" s="7" t="s">
        <v>22</v>
      </c>
      <c r="Z2" s="7" t="s">
        <v>23</v>
      </c>
      <c r="AA2" s="7" t="s">
        <v>19</v>
      </c>
      <c r="AB2" s="7" t="s">
        <v>21</v>
      </c>
      <c r="AC2" s="7" t="s">
        <v>219</v>
      </c>
      <c r="AD2" s="7" t="s">
        <v>220</v>
      </c>
      <c r="AE2" s="7" t="s">
        <v>27</v>
      </c>
      <c r="AF2" s="7" t="s">
        <v>28</v>
      </c>
      <c r="AG2" s="7" t="s">
        <v>221</v>
      </c>
      <c r="AH2" s="7" t="s">
        <v>222</v>
      </c>
      <c r="AI2" s="7" t="s">
        <v>229</v>
      </c>
      <c r="AJ2" s="7" t="s">
        <v>231</v>
      </c>
      <c r="AK2" s="7" t="s">
        <v>232</v>
      </c>
      <c r="AL2" s="19" t="s">
        <v>969</v>
      </c>
      <c r="AM2" s="7"/>
      <c r="AN2" s="7"/>
      <c r="AQ2" s="6">
        <v>12.410399999999999</v>
      </c>
      <c r="AR2" s="6">
        <v>-1386.1279</v>
      </c>
      <c r="AS2" s="6">
        <v>711.68020000000001</v>
      </c>
      <c r="AT2" s="6">
        <v>0.44090000000000001</v>
      </c>
      <c r="AU2" s="6">
        <v>12050</v>
      </c>
      <c r="AV2" s="6">
        <v>1224.0329999999999</v>
      </c>
      <c r="AX2" s="6">
        <v>4875.9528</v>
      </c>
      <c r="AY2" s="6">
        <v>7798.8791000000001</v>
      </c>
      <c r="AZ2" s="6">
        <v>6774.4790999999996</v>
      </c>
      <c r="BA2" s="6">
        <v>3153.4654</v>
      </c>
      <c r="BB2" s="6">
        <v>5377.7078000000001</v>
      </c>
      <c r="BC2" s="6">
        <v>4129.9069</v>
      </c>
      <c r="BD2" s="6">
        <v>5246.1718000000001</v>
      </c>
      <c r="BE2" s="6">
        <v>-2239.2440000000001</v>
      </c>
      <c r="BF2" s="6">
        <v>-356.97879999999998</v>
      </c>
      <c r="BG2" s="6">
        <v>-1566.5134</v>
      </c>
      <c r="BH2" s="6">
        <v>1051.2082</v>
      </c>
      <c r="BI2" s="6">
        <v>-3542.1496000000002</v>
      </c>
      <c r="BJ2" s="6">
        <v>7.5247000000000002</v>
      </c>
      <c r="BK2" s="6">
        <v>-854.83810000000005</v>
      </c>
      <c r="BL2" s="6">
        <v>1036.5509</v>
      </c>
      <c r="BM2" s="6">
        <v>0.56079999999999997</v>
      </c>
      <c r="BN2" s="6">
        <v>1993.8704</v>
      </c>
      <c r="BQ2" s="6">
        <v>5843.6367</v>
      </c>
      <c r="BR2" s="6">
        <v>7567.6518999999998</v>
      </c>
      <c r="BS2" s="6">
        <v>8359.7392</v>
      </c>
      <c r="BT2" s="6">
        <v>4001.0632000000001</v>
      </c>
      <c r="BU2" s="6">
        <v>6526.3424000000005</v>
      </c>
      <c r="BV2" s="6">
        <v>5811.8424000000005</v>
      </c>
      <c r="BW2" s="6">
        <v>6488.2404999999999</v>
      </c>
      <c r="BX2" s="6">
        <v>13.4312</v>
      </c>
      <c r="BY2" s="6">
        <v>-1539.0449000000001</v>
      </c>
      <c r="BZ2" s="6">
        <v>647.95590000000004</v>
      </c>
      <c r="CA2" s="6">
        <v>0.43059999999999998</v>
      </c>
      <c r="CB2" s="6">
        <v>1575.9781</v>
      </c>
      <c r="CC2" s="6">
        <v>11710</v>
      </c>
    </row>
    <row r="3" spans="1:81">
      <c r="A3" s="1">
        <v>202211</v>
      </c>
      <c r="B3" s="6" t="s">
        <v>63</v>
      </c>
      <c r="C3" s="10">
        <v>2022</v>
      </c>
      <c r="D3" s="1">
        <v>2454022187</v>
      </c>
      <c r="E3" s="9">
        <f>D3/100000</f>
        <v>24540.221870000001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f t="array" ref="V3">INDEX(RawData!I:I,MATCH(VALUE(B3),RawData!G:G,0)+$V$1)</f>
        <v>3.53</v>
      </c>
      <c r="W3" s="6">
        <f t="array" ref="W3">INDEX(RawData!N:N,MATCH(VALUE(B3),RawData!L:L,0)+$W$1)</f>
        <v>202549</v>
      </c>
      <c r="X3" s="6">
        <f t="array" ref="X3">INDEX(RawData!S:S,MATCH(VALUE(B3),RawData!Q:Q,0)+$V$1)</f>
        <v>8714</v>
      </c>
      <c r="Y3" s="6" t="e">
        <f t="array" ref="Y3">INDEX(RawData!X:X,MATCH(VALUE(A3),RawData!V:V,0)+$Y$1)</f>
        <v>#N/A</v>
      </c>
      <c r="Z3" s="6" t="e">
        <f t="array" ref="Z3">INDEX(RawData!AC:AC,MATCH(VALUE(B3),RawData!AA:AA,0)+$Y$1)</f>
        <v>#N/A</v>
      </c>
      <c r="AA3" s="6" t="e">
        <f t="array" ref="AA3">INDEX(RawData!AH:AH,MATCH(VALUE(A3),RawData!AF:AF,0)+$AA$1)</f>
        <v>#N/A</v>
      </c>
      <c r="AB3" s="6" t="e">
        <f t="array" ref="AB3">INDEX(RawData!AM:AM,MATCH(VALUE(A3),RawData!AK:AK,0)+$AA$1)</f>
        <v>#N/A</v>
      </c>
      <c r="AC3" s="6" t="e">
        <f t="array" ref="AC3">INDEX(RawData!BB:BB,MATCH(VALUE(A3),RawData!AZ:AZ,0)+$AC$1)</f>
        <v>#N/A</v>
      </c>
      <c r="AD3" s="6" t="e">
        <f t="array" ref="AD3">INDEX(RawData!AR:AR,MATCH(VALUE(A3),RawData!AP:AP,0)+$AD$1)</f>
        <v>#N/A</v>
      </c>
      <c r="AE3" s="6" t="e">
        <f t="array" ref="AE3">INDEX(RawData!BG:BG,MATCH(VALUE(A3),RawData!BE:BE,0)+$AE$1)</f>
        <v>#N/A</v>
      </c>
      <c r="AF3" s="6" t="e">
        <f t="array" ref="AF3">INDEX(RawData!AW:AW,MATCH(VALUE(A3),RawData!AU:AU,0)+$AF$1)</f>
        <v>#N/A</v>
      </c>
      <c r="AG3" s="6">
        <f t="array" ref="AG3">INDEX(RawData!BM:BM,MATCH(VALUE(A3),RawData!BK:BK,0)+$AG$1)</f>
        <v>1.625</v>
      </c>
      <c r="AH3" s="6" t="e">
        <f t="array" ref="AH3">INDEX(RawData!BR:BR,MATCH(VALUE(B3),RawData!BP:BP,0)+$AH$1)</f>
        <v>#N/A</v>
      </c>
      <c r="AI3" s="6">
        <v>0</v>
      </c>
      <c r="AJ3" s="11">
        <f>E4</f>
        <v>38610.077109999998</v>
      </c>
      <c r="AK3" s="11">
        <f>E5</f>
        <v>42007.633800000003</v>
      </c>
      <c r="AL3" s="17">
        <f t="array" ref="AL3">INDEX(RawData!BW:BW,MATCH(VALUE(A3),RawData!BU:BU,0)+$AL$1)</f>
        <v>15</v>
      </c>
      <c r="AM3" s="11">
        <f>E3/AL3</f>
        <v>1636.0147913333335</v>
      </c>
      <c r="AN3" s="11"/>
    </row>
    <row r="4" spans="1:81">
      <c r="A4" s="1">
        <v>202210</v>
      </c>
      <c r="B4" s="6" t="s">
        <v>63</v>
      </c>
      <c r="C4" s="10">
        <v>2022</v>
      </c>
      <c r="D4" s="1">
        <v>3861007711</v>
      </c>
      <c r="E4" s="9">
        <f t="shared" ref="E4:E67" si="0">D4/100000</f>
        <v>38610.077109999998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f t="array" ref="V4">INDEX(RawData!I:I,MATCH(VALUE(B4),RawData!G:G,0)+$V$1)</f>
        <v>3.53</v>
      </c>
      <c r="W4" s="6">
        <f t="array" ref="W4">INDEX(RawData!N:N,MATCH(VALUE(B4),RawData!L:L,0)+$W$1)</f>
        <v>202549</v>
      </c>
      <c r="X4" s="6">
        <f t="array" ref="X4">INDEX(RawData!S:S,MATCH(VALUE(B4),RawData!Q:Q,0)+$V$1)</f>
        <v>8714</v>
      </c>
      <c r="Y4" s="6">
        <f t="array" ref="Y4">INDEX(RawData!X:X,MATCH(VALUE(A4),RawData!V:V,0)+$Y$1)</f>
        <v>119.24</v>
      </c>
      <c r="Z4" s="6" t="e">
        <f t="array" ref="Z4">INDEX(RawData!AC:AC,MATCH(VALUE(B4),RawData!AA:AA,0)+$Y$1)</f>
        <v>#N/A</v>
      </c>
      <c r="AA4" s="6">
        <f t="array" ref="AA4">INDEX(RawData!AH:AH,MATCH(VALUE(A4),RawData!AF:AF,0)+$AA$1)</f>
        <v>108.24</v>
      </c>
      <c r="AB4" s="6">
        <f t="array" ref="AB4">INDEX(RawData!AM:AM,MATCH(VALUE(A4),RawData!AK:AK,0)+$AA$1)</f>
        <v>2.72</v>
      </c>
      <c r="AC4" s="6" t="e">
        <f t="array" ref="AC4">INDEX(RawData!BB:BB,MATCH(VALUE(A4),RawData!AZ:AZ,0)+$AC$1)</f>
        <v>#N/A</v>
      </c>
      <c r="AD4" s="6" t="e">
        <f t="array" ref="AD4">INDEX(RawData!AR:AR,MATCH(VALUE(A4),RawData!AP:AP,0)+$AD$1)</f>
        <v>#N/A</v>
      </c>
      <c r="AE4" s="6" t="e">
        <f t="array" ref="AE4">INDEX(RawData!BG:BG,MATCH(VALUE(A4),RawData!BE:BE,0)+$AE$1)</f>
        <v>#N/A</v>
      </c>
      <c r="AF4" s="6" t="e">
        <f t="array" ref="AF4">INDEX(RawData!AW:AW,MATCH(VALUE(A4),RawData!AU:AU,0)+$AF$1)</f>
        <v>#N/A</v>
      </c>
      <c r="AG4" s="6">
        <f t="array" ref="AG4">INDEX(RawData!BM:BM,MATCH(VALUE(A4),RawData!BK:BK,0)+$AG$1)</f>
        <v>1.625</v>
      </c>
      <c r="AH4" s="6" t="e">
        <f t="array" ref="AH4">INDEX(RawData!BR:BR,MATCH(VALUE(B4),RawData!BP:BP,0)+$AH$1)</f>
        <v>#N/A</v>
      </c>
      <c r="AI4" s="6">
        <v>0</v>
      </c>
      <c r="AJ4" s="11">
        <f t="shared" ref="AJ4:AJ67" si="1">E5</f>
        <v>42007.633800000003</v>
      </c>
      <c r="AK4" s="11">
        <f t="shared" ref="AK4:AK67" si="2">E6</f>
        <v>46413.121550000003</v>
      </c>
      <c r="AL4" s="17">
        <f t="array" ref="AL4">INDEX(RawData!BW:BW,MATCH(VALUE(A4),RawData!BU:BU,0)+$AL$1)</f>
        <v>20</v>
      </c>
      <c r="AM4" s="11">
        <f t="shared" ref="AM4:AM40" si="3">E4/AL4</f>
        <v>1930.5038554999999</v>
      </c>
      <c r="AN4" s="11"/>
      <c r="AP4" s="6" t="b">
        <v>1</v>
      </c>
      <c r="AQ4" s="6" t="s">
        <v>235</v>
      </c>
      <c r="AR4" s="6" t="s">
        <v>236</v>
      </c>
      <c r="AS4" s="6" t="s">
        <v>237</v>
      </c>
      <c r="AT4" s="6">
        <v>0.2</v>
      </c>
      <c r="AW4" s="6" t="s">
        <v>228</v>
      </c>
      <c r="AX4" s="6" t="s">
        <v>228</v>
      </c>
      <c r="AY4" s="6" t="s">
        <v>234</v>
      </c>
      <c r="AZ4" s="6" t="s">
        <v>236</v>
      </c>
      <c r="BA4" s="6" t="s">
        <v>237</v>
      </c>
      <c r="BE4" s="6">
        <v>0.3</v>
      </c>
      <c r="BF4" s="6" t="s">
        <v>236</v>
      </c>
      <c r="BG4" s="6" t="s">
        <v>237</v>
      </c>
      <c r="BJ4" s="6">
        <v>0.3</v>
      </c>
      <c r="BK4" s="6" t="s">
        <v>236</v>
      </c>
      <c r="BL4" s="6" t="s">
        <v>237</v>
      </c>
      <c r="BQ4" s="6" t="s">
        <v>228</v>
      </c>
      <c r="BR4" s="6" t="s">
        <v>234</v>
      </c>
      <c r="BS4" s="6" t="s">
        <v>236</v>
      </c>
      <c r="BT4" s="6" t="s">
        <v>237</v>
      </c>
    </row>
    <row r="5" spans="1:81">
      <c r="A5" s="1">
        <v>202209</v>
      </c>
      <c r="B5" s="6" t="s">
        <v>64</v>
      </c>
      <c r="C5" s="10">
        <v>2022</v>
      </c>
      <c r="D5" s="1">
        <v>4200763380</v>
      </c>
      <c r="E5" s="9">
        <f t="shared" si="0"/>
        <v>42007.633800000003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f t="array" ref="V5">INDEX(RawData!I:I,MATCH(VALUE(B5),RawData!G:G,0)+$V$1)</f>
        <v>4.0999999999999996</v>
      </c>
      <c r="W5" s="6">
        <f t="array" ref="W5">INDEX(RawData!N:N,MATCH(VALUE(B5),RawData!L:L,0)+$W$1)</f>
        <v>189256</v>
      </c>
      <c r="X5" s="6">
        <f t="array" ref="X5">INDEX(RawData!S:S,MATCH(VALUE(B5),RawData!Q:Q,0)+$V$1)</f>
        <v>8160</v>
      </c>
      <c r="Y5" s="6">
        <f t="array" ref="Y5">INDEX(RawData!X:X,MATCH(VALUE(A5),RawData!V:V,0)+$Y$1)</f>
        <v>118.08</v>
      </c>
      <c r="Z5" s="6">
        <f t="array" ref="Z5">INDEX(RawData!AC:AC,MATCH(VALUE(B5),RawData!AA:AA,0)+$Y$1)</f>
        <v>12.23</v>
      </c>
      <c r="AA5" s="6">
        <f t="array" ref="AA5">INDEX(RawData!AH:AH,MATCH(VALUE(A5),RawData!AF:AF,0)+$AA$1)</f>
        <v>107.96</v>
      </c>
      <c r="AB5" s="6">
        <f t="array" ref="AB5">INDEX(RawData!AM:AM,MATCH(VALUE(A5),RawData!AK:AK,0)+$AA$1)</f>
        <v>2.76</v>
      </c>
      <c r="AC5" s="6">
        <f t="array" ref="AC5">INDEX(RawData!BB:BB,MATCH(VALUE(A5),RawData!AZ:AZ,0)+$AC$1)</f>
        <v>257461</v>
      </c>
      <c r="AD5" s="6">
        <f t="array" ref="AD5">INDEX(RawData!AR:AR,MATCH(VALUE(A5),RawData!AP:AP,0)+$AD$1)</f>
        <v>5.6</v>
      </c>
      <c r="AE5" s="6">
        <f t="array" ref="AE5">INDEX(RawData!BG:BG,MATCH(VALUE(A5),RawData!BE:BE,0)+$AE$1)</f>
        <v>563911</v>
      </c>
      <c r="AF5" s="6">
        <f t="array" ref="AF5">INDEX(RawData!AW:AW,MATCH(VALUE(A5),RawData!AU:AU,0)+$AF$1)</f>
        <v>6.89</v>
      </c>
      <c r="AG5" s="6">
        <f t="array" ref="AG5">INDEX(RawData!BM:BM,MATCH(VALUE(A5),RawData!BK:BK,0)+$AG$1)</f>
        <v>1.625</v>
      </c>
      <c r="AH5" s="6">
        <f t="array" ref="AH5">INDEX(RawData!BR:BR,MATCH(VALUE(B5),RawData!BP:BP,0)+$AH$1)</f>
        <v>3.66</v>
      </c>
      <c r="AI5" s="6">
        <v>0</v>
      </c>
      <c r="AJ5" s="11">
        <f t="shared" si="1"/>
        <v>46413.121550000003</v>
      </c>
      <c r="AK5" s="11">
        <f t="shared" si="2"/>
        <v>48316.344700000001</v>
      </c>
      <c r="AL5" s="17">
        <f t="array" ref="AL5">INDEX(RawData!BW:BW,MATCH(VALUE(A5),RawData!BU:BU,0)+$AL$1)</f>
        <v>21</v>
      </c>
      <c r="AM5" s="11">
        <f t="shared" si="3"/>
        <v>2000.3635142857145</v>
      </c>
      <c r="AN5" s="11"/>
      <c r="AP5" s="11">
        <f t="shared" ref="AP5:AP36" si="4">E5</f>
        <v>42007.633800000003</v>
      </c>
      <c r="AQ5" s="11">
        <f>$AQ$2*X5+$AR$2*AA5+$AS$2+$AD$5+$AU$2*AH5+$AT$2*AJ5+$AV$2*AL5</f>
        <v>42611.014407395007</v>
      </c>
      <c r="AR5" s="12">
        <f>AQ5/AP5-1</f>
        <v>1.4363594252123857E-2</v>
      </c>
      <c r="AS5" s="12">
        <f>ABS(AR5)</f>
        <v>1.4363594252123857E-2</v>
      </c>
      <c r="AT5" s="8">
        <f>COUNTIF(AS5:AS145,"&lt;="&amp;AT4)</f>
        <v>78</v>
      </c>
      <c r="AU5" s="12">
        <f>SUM(AQ5:AQ7)/SUM(AP5:AP7)-1</f>
        <v>-2.2336037858490698E-2</v>
      </c>
      <c r="AV5" s="14"/>
      <c r="AW5" s="6" t="str">
        <f t="shared" ref="AW5:AW36" si="5">TEXT(RIGHT(A5,2),"##")</f>
        <v>9</v>
      </c>
      <c r="AX5" s="6">
        <f t="shared" ref="AX5:AX36" si="6">INDEX($AX$2:$BI$2,MATCH(VALUE(AW5),$AX$1:$BI$1,0))</f>
        <v>-356.97879999999998</v>
      </c>
      <c r="AY5" s="11">
        <f>AX5+$BJ$2*X5+$BK$2*AA5+$BL$2*AD5+$BM$2*AJ5+$BN$2*AL5</f>
        <v>42460.693929240006</v>
      </c>
      <c r="AZ5" s="12">
        <f t="shared" ref="AZ5:AZ36" si="7">AY5/AP5-1</f>
        <v>1.0785185649756945E-2</v>
      </c>
      <c r="BA5" s="14">
        <f>ABS(AZ5)</f>
        <v>1.0785185649756945E-2</v>
      </c>
      <c r="BB5" s="18">
        <f>COUNTIF(BA5:BA145,"&lt;="&amp;AT4)</f>
        <v>111</v>
      </c>
      <c r="BC5" s="12">
        <f>SUM(AY5:AY7)/SUM(AP5:AP7)-1</f>
        <v>4.4350251520315132E-2</v>
      </c>
      <c r="BE5" s="11">
        <f>AQ5*$BE$4+(1-$BE$4)*AY5</f>
        <v>42505.790072686505</v>
      </c>
      <c r="BF5" s="12">
        <f>BE5/AP5-1</f>
        <v>1.1858708230466863E-2</v>
      </c>
      <c r="BG5" s="14">
        <f>ABS(BF5)</f>
        <v>1.1858708230466863E-2</v>
      </c>
      <c r="BH5" s="18">
        <f>COUNTIF(BG5:BG145,"&lt;="&amp;AT4)</f>
        <v>116</v>
      </c>
      <c r="BJ5" s="11">
        <f>AQ5*$BJ$4+(1-$BJ$4)*BR5</f>
        <v>42891.345835019492</v>
      </c>
      <c r="BK5" s="12">
        <f>BJ5/AP5-1</f>
        <v>2.1036939124609466E-2</v>
      </c>
      <c r="BL5" s="14">
        <f>ABS(BK5)</f>
        <v>2.1036939124609466E-2</v>
      </c>
      <c r="BM5" s="18">
        <f>COUNTIF(BL5:BL145,"&lt;="&amp;AT4)</f>
        <v>107</v>
      </c>
      <c r="BQ5" s="6">
        <f>IFERROR(INDEX($BQ$2:$BW$2,MATCH(VALUE(AW5),$BQ$1:$BW$1,0)),0)</f>
        <v>0</v>
      </c>
      <c r="BR5" s="11">
        <f>BQ5+$BX$2*X5+$BY$2*AA5+$BZ$2*AD5+$CA$2*AJ5+$CB$2*AL5+$CC$2*AH5</f>
        <v>43011.487875429993</v>
      </c>
      <c r="BS5" s="12">
        <f>BR5/AP5-1</f>
        <v>2.389694406996079E-2</v>
      </c>
      <c r="BT5" s="14">
        <f>ABS(BS5)</f>
        <v>2.389694406996079E-2</v>
      </c>
      <c r="BU5" s="18">
        <f>COUNTIF(BT5:BT145,"&lt;="&amp;AT4)</f>
        <v>100</v>
      </c>
    </row>
    <row r="6" spans="1:81">
      <c r="A6" s="1">
        <v>202208</v>
      </c>
      <c r="B6" s="6" t="s">
        <v>64</v>
      </c>
      <c r="C6" s="10">
        <v>2022</v>
      </c>
      <c r="D6" s="1">
        <v>4641312155</v>
      </c>
      <c r="E6" s="9">
        <f t="shared" si="0"/>
        <v>46413.121550000003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f t="array" ref="V6">INDEX(RawData!I:I,MATCH(VALUE(B6),RawData!G:G,0)+$V$1)</f>
        <v>4.0999999999999996</v>
      </c>
      <c r="W6" s="6">
        <f t="array" ref="W6">INDEX(RawData!N:N,MATCH(VALUE(B6),RawData!L:L,0)+$W$1)</f>
        <v>189256</v>
      </c>
      <c r="X6" s="6">
        <f t="array" ref="X6">INDEX(RawData!S:S,MATCH(VALUE(B6),RawData!Q:Q,0)+$V$1)</f>
        <v>8160</v>
      </c>
      <c r="Y6" s="6">
        <f t="array" ref="Y6">INDEX(RawData!X:X,MATCH(VALUE(A6),RawData!V:V,0)+$Y$1)</f>
        <v>116.46</v>
      </c>
      <c r="Z6" s="6">
        <f t="array" ref="Z6">INDEX(RawData!AC:AC,MATCH(VALUE(B6),RawData!AA:AA,0)+$Y$1)</f>
        <v>12.23</v>
      </c>
      <c r="AA6" s="6">
        <f t="array" ref="AA6">INDEX(RawData!AH:AH,MATCH(VALUE(A6),RawData!AF:AF,0)+$AA$1)</f>
        <v>107.69</v>
      </c>
      <c r="AB6" s="6">
        <f t="array" ref="AB6">INDEX(RawData!AM:AM,MATCH(VALUE(A6),RawData!AK:AK,0)+$AA$1)</f>
        <v>2.66</v>
      </c>
      <c r="AC6" s="6">
        <f t="array" ref="AC6">INDEX(RawData!BB:BB,MATCH(VALUE(A6),RawData!AZ:AZ,0)+$AC$1)</f>
        <v>257892</v>
      </c>
      <c r="AD6" s="6">
        <f t="array" ref="AD6">INDEX(RawData!AR:AR,MATCH(VALUE(A6),RawData!AP:AP,0)+$AD$1)</f>
        <v>7.48</v>
      </c>
      <c r="AE6" s="6">
        <f t="array" ref="AE6">INDEX(RawData!BG:BG,MATCH(VALUE(A6),RawData!BE:BE,0)+$AE$1)</f>
        <v>560572</v>
      </c>
      <c r="AF6" s="6">
        <f t="array" ref="AF6">INDEX(RawData!AW:AW,MATCH(VALUE(A6),RawData!AU:AU,0)+$AF$1)</f>
        <v>6.96</v>
      </c>
      <c r="AG6" s="6">
        <f t="array" ref="AG6">INDEX(RawData!BM:BM,MATCH(VALUE(A6),RawData!BK:BK,0)+$AG$1)</f>
        <v>1.5</v>
      </c>
      <c r="AH6" s="6">
        <f t="array" ref="AH6">INDEX(RawData!BR:BR,MATCH(VALUE(B6),RawData!BP:BP,0)+$AH$1)</f>
        <v>3.66</v>
      </c>
      <c r="AI6" s="6">
        <v>0</v>
      </c>
      <c r="AJ6" s="11">
        <f t="shared" si="1"/>
        <v>48316.344700000001</v>
      </c>
      <c r="AK6" s="11">
        <f t="shared" si="2"/>
        <v>50842.24022</v>
      </c>
      <c r="AL6" s="17">
        <f t="array" ref="AL6">INDEX(RawData!BW:BW,MATCH(VALUE(A6),RawData!BU:BU,0)+$AL$1)</f>
        <v>23</v>
      </c>
      <c r="AM6" s="11">
        <f t="shared" si="3"/>
        <v>2017.9618065217394</v>
      </c>
      <c r="AN6" s="11"/>
      <c r="AP6" s="11">
        <f t="shared" si="4"/>
        <v>46413.121550000003</v>
      </c>
      <c r="AQ6" s="11">
        <f t="shared" ref="AQ6:AQ69" si="8">$AQ$2*X6+$AR$2*AA6+$AS$2+$AD$5+$AU$2*AH6+$AT$2*AJ6+$AV$2*AL6</f>
        <v>46272.466027229995</v>
      </c>
      <c r="AR6" s="12">
        <f t="shared" ref="AR6:AR69" si="9">AQ6/AP6-1</f>
        <v>-3.0305120205820213E-3</v>
      </c>
      <c r="AS6" s="12">
        <f t="shared" ref="AS6:AS69" si="10">ABS(AR6)</f>
        <v>3.0305120205820213E-3</v>
      </c>
      <c r="AT6" s="14">
        <f>AT5/141</f>
        <v>0.55319148936170215</v>
      </c>
      <c r="AU6" s="12"/>
      <c r="AV6" s="14"/>
      <c r="AW6" s="6" t="str">
        <f t="shared" si="5"/>
        <v>8</v>
      </c>
      <c r="AX6" s="6">
        <f t="shared" si="6"/>
        <v>-2239.2440000000001</v>
      </c>
      <c r="AY6" s="11">
        <f t="shared" ref="AY6:AY69" si="11">AX6+$BJ$2*X6+$BK$2*AA6+$BL$2*AD6+$BM$2*AJ6+$BN$2*AL6</f>
        <v>47813.019050760005</v>
      </c>
      <c r="AZ6" s="12">
        <f t="shared" si="7"/>
        <v>3.016167527650393E-2</v>
      </c>
      <c r="BA6" s="14">
        <f t="shared" ref="BA6:BA69" si="12">ABS(AZ6)</f>
        <v>3.016167527650393E-2</v>
      </c>
      <c r="BB6" s="14">
        <f>BB5/141</f>
        <v>0.78723404255319152</v>
      </c>
      <c r="BE6" s="11">
        <f t="shared" ref="BE6:BE69" si="13">AQ6*$BE$4+(1-$BE$4)*AY6</f>
        <v>47350.853143701002</v>
      </c>
      <c r="BF6" s="12">
        <f t="shared" ref="BF6:BF69" si="14">BE6/AP6-1</f>
        <v>2.0204019087378011E-2</v>
      </c>
      <c r="BG6" s="14">
        <f t="shared" ref="BG6:BG69" si="15">ABS(BF6)</f>
        <v>2.0204019087378011E-2</v>
      </c>
      <c r="BH6" s="14">
        <f>BH5/141</f>
        <v>0.82269503546099287</v>
      </c>
      <c r="BJ6" s="11">
        <f t="shared" ref="BJ6:BJ69" si="16">AQ6*$BJ$4+(1-$BJ$4)*BR6</f>
        <v>47913.409633342992</v>
      </c>
      <c r="BK6" s="12">
        <f t="shared" ref="BK6:BK69" si="17">BJ6/AP6-1</f>
        <v>3.2324653745315457E-2</v>
      </c>
      <c r="BL6" s="14">
        <f t="shared" ref="BL6:BL69" si="18">ABS(BK6)</f>
        <v>3.2324653745315457E-2</v>
      </c>
      <c r="BM6" s="14">
        <f>BM5/141</f>
        <v>0.75886524822695034</v>
      </c>
      <c r="BQ6" s="6">
        <f t="shared" ref="BQ6:BQ69" si="19">IFERROR(INDEX($BQ$2:$BW$2,MATCH(VALUE(AW6),$BQ$1:$BW$1,0)),0)</f>
        <v>0</v>
      </c>
      <c r="BR6" s="11">
        <f t="shared" ref="BR6:BR69" si="20">BQ6+$BX$2*X6+$BY$2*AA6+$BZ$2*AD6+$CA$2*AJ6+$CB$2*AL6+$CC$2*AH6</f>
        <v>48616.67117881999</v>
      </c>
      <c r="BS6" s="12">
        <f t="shared" ref="BS6:BS69" si="21">BR6/AP6-1</f>
        <v>4.747686764498571E-2</v>
      </c>
      <c r="BT6" s="14">
        <f t="shared" ref="BT6:BT69" si="22">ABS(BS6)</f>
        <v>4.747686764498571E-2</v>
      </c>
      <c r="BU6" s="14">
        <f>BU5/141</f>
        <v>0.70921985815602839</v>
      </c>
    </row>
    <row r="7" spans="1:81">
      <c r="A7" s="1">
        <v>202207</v>
      </c>
      <c r="B7" s="6" t="s">
        <v>64</v>
      </c>
      <c r="C7" s="10">
        <v>2022</v>
      </c>
      <c r="D7" s="1">
        <v>4831634470</v>
      </c>
      <c r="E7" s="9">
        <f t="shared" si="0"/>
        <v>48316.344700000001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f t="array" ref="V7">INDEX(RawData!I:I,MATCH(VALUE(B7),RawData!G:G,0)+$V$1)</f>
        <v>4.0999999999999996</v>
      </c>
      <c r="W7" s="6">
        <f t="array" ref="W7">INDEX(RawData!N:N,MATCH(VALUE(B7),RawData!L:L,0)+$W$1)</f>
        <v>189256</v>
      </c>
      <c r="X7" s="6">
        <f t="array" ref="X7">INDEX(RawData!S:S,MATCH(VALUE(B7),RawData!Q:Q,0)+$V$1)</f>
        <v>8160</v>
      </c>
      <c r="Y7" s="6">
        <f t="array" ref="Y7">INDEX(RawData!X:X,MATCH(VALUE(A7),RawData!V:V,0)+$Y$1)</f>
        <v>118.09</v>
      </c>
      <c r="Z7" s="6">
        <f t="array" ref="Z7">INDEX(RawData!AC:AC,MATCH(VALUE(B7),RawData!AA:AA,0)+$Y$1)</f>
        <v>12.23</v>
      </c>
      <c r="AA7" s="6">
        <f t="array" ref="AA7">INDEX(RawData!AH:AH,MATCH(VALUE(A7),RawData!AF:AF,0)+$AA$1)</f>
        <v>107.79</v>
      </c>
      <c r="AB7" s="6">
        <f t="array" ref="AB7">INDEX(RawData!AM:AM,MATCH(VALUE(A7),RawData!AK:AK,0)+$AA$1)</f>
        <v>3.36</v>
      </c>
      <c r="AC7" s="6">
        <f t="array" ref="AC7">INDEX(RawData!BB:BB,MATCH(VALUE(A7),RawData!AZ:AZ,0)+$AC$1)</f>
        <v>253456</v>
      </c>
      <c r="AD7" s="6">
        <f t="array" ref="AD7">INDEX(RawData!AR:AR,MATCH(VALUE(A7),RawData!AP:AP,0)+$AD$1)</f>
        <v>7.37</v>
      </c>
      <c r="AE7" s="6">
        <f t="array" ref="AE7">INDEX(RawData!BG:BG,MATCH(VALUE(A7),RawData!BE:BE,0)+$AE$1)</f>
        <v>556668</v>
      </c>
      <c r="AF7" s="6">
        <f t="array" ref="AF7">INDEX(RawData!AW:AW,MATCH(VALUE(A7),RawData!AU:AU,0)+$AF$1)</f>
        <v>6.9</v>
      </c>
      <c r="AG7" s="6">
        <f t="array" ref="AG7">INDEX(RawData!BM:BM,MATCH(VALUE(A7),RawData!BK:BK,0)+$AG$1)</f>
        <v>1.5</v>
      </c>
      <c r="AH7" s="6">
        <f t="array" ref="AH7">INDEX(RawData!BR:BR,MATCH(VALUE(B7),RawData!BP:BP,0)+$AH$1)</f>
        <v>3.66</v>
      </c>
      <c r="AI7" s="6">
        <v>0</v>
      </c>
      <c r="AJ7" s="11">
        <f t="shared" si="1"/>
        <v>50842.24022</v>
      </c>
      <c r="AK7" s="11">
        <f t="shared" si="2"/>
        <v>49991.329389999999</v>
      </c>
      <c r="AL7" s="17">
        <f t="array" ref="AL7">INDEX(RawData!BW:BW,MATCH(VALUE(A7),RawData!BU:BU,0)+$AL$1)</f>
        <v>21</v>
      </c>
      <c r="AM7" s="11">
        <f t="shared" si="3"/>
        <v>2300.7783190476193</v>
      </c>
      <c r="AN7" s="11"/>
      <c r="AP7" s="11">
        <f t="shared" si="4"/>
        <v>48316.344700000001</v>
      </c>
      <c r="AQ7" s="11">
        <f t="shared" si="8"/>
        <v>44799.454571997987</v>
      </c>
      <c r="AR7" s="12">
        <f t="shared" si="9"/>
        <v>-7.2788828497657776E-2</v>
      </c>
      <c r="AS7" s="12">
        <f t="shared" si="10"/>
        <v>7.2788828497657776E-2</v>
      </c>
      <c r="AT7" s="14">
        <f>AVERAGE(AS5:AS145)</f>
        <v>0.19005497113287467</v>
      </c>
      <c r="AU7" s="12"/>
      <c r="AV7" s="14"/>
      <c r="AW7" s="6" t="str">
        <f t="shared" si="5"/>
        <v>7</v>
      </c>
      <c r="AX7" s="6">
        <f t="shared" si="6"/>
        <v>5246.1718000000001</v>
      </c>
      <c r="AY7" s="11">
        <f t="shared" si="11"/>
        <v>52527.711849375999</v>
      </c>
      <c r="AZ7" s="12">
        <f t="shared" si="7"/>
        <v>8.716237073654276E-2</v>
      </c>
      <c r="BA7" s="14">
        <f t="shared" si="12"/>
        <v>8.716237073654276E-2</v>
      </c>
      <c r="BB7" s="14">
        <f>AVERAGE(BA5:BA145)</f>
        <v>0.14460311209421869</v>
      </c>
      <c r="BE7" s="11">
        <f t="shared" si="13"/>
        <v>50209.234666162592</v>
      </c>
      <c r="BF7" s="12">
        <f t="shared" si="14"/>
        <v>3.9177010966282566E-2</v>
      </c>
      <c r="BG7" s="14">
        <f t="shared" si="15"/>
        <v>3.9177010966282566E-2</v>
      </c>
      <c r="BH7" s="14">
        <f>AVERAGE(BG5:BG145)</f>
        <v>0.12960379408839098</v>
      </c>
      <c r="BJ7" s="11">
        <f t="shared" si="16"/>
        <v>50410.634887111781</v>
      </c>
      <c r="BK7" s="12">
        <f t="shared" si="17"/>
        <v>4.3345377224113024E-2</v>
      </c>
      <c r="BL7" s="14">
        <f t="shared" si="18"/>
        <v>4.3345377224113024E-2</v>
      </c>
      <c r="BM7" s="14">
        <f>AVERAGE(BL5:BL145)</f>
        <v>0.14147406493390005</v>
      </c>
      <c r="BQ7" s="6">
        <f t="shared" si="19"/>
        <v>6488.2404999999999</v>
      </c>
      <c r="BR7" s="11">
        <f t="shared" si="20"/>
        <v>52815.426450731975</v>
      </c>
      <c r="BS7" s="12">
        <f t="shared" si="21"/>
        <v>9.3117179676300621E-2</v>
      </c>
      <c r="BT7" s="14">
        <f t="shared" si="22"/>
        <v>9.3117179676300621E-2</v>
      </c>
      <c r="BU7" s="14">
        <f>AVERAGE(BT5:BT145)</f>
        <v>0.1509208634133877</v>
      </c>
    </row>
    <row r="8" spans="1:81">
      <c r="A8" s="1">
        <v>202206</v>
      </c>
      <c r="B8" s="6" t="s">
        <v>65</v>
      </c>
      <c r="C8" s="10">
        <v>2022</v>
      </c>
      <c r="D8" s="1">
        <v>5084224022</v>
      </c>
      <c r="E8" s="9">
        <f t="shared" si="0"/>
        <v>50842.24022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f t="array" ref="V8">INDEX(RawData!I:I,MATCH(VALUE(B8),RawData!G:G,0)+$V$1)</f>
        <v>3.05</v>
      </c>
      <c r="W8" s="6">
        <f t="array" ref="W8">INDEX(RawData!N:N,MATCH(VALUE(B8),RawData!L:L,0)+$W$1)</f>
        <v>186883</v>
      </c>
      <c r="X8" s="6">
        <f t="array" ref="X8">INDEX(RawData!S:S,MATCH(VALUE(B8),RawData!Q:Q,0)+$V$1)</f>
        <v>8046</v>
      </c>
      <c r="Y8" s="6">
        <f t="array" ref="Y8">INDEX(RawData!X:X,MATCH(VALUE(A8),RawData!V:V,0)+$Y$1)</f>
        <v>119.61</v>
      </c>
      <c r="Z8" s="6">
        <f t="array" ref="Z8">INDEX(RawData!AC:AC,MATCH(VALUE(B8),RawData!AA:AA,0)+$Y$1)</f>
        <v>16.28</v>
      </c>
      <c r="AA8" s="6">
        <f t="array" ref="AA8">INDEX(RawData!AH:AH,MATCH(VALUE(A8),RawData!AF:AF,0)+$AA$1)</f>
        <v>107.82</v>
      </c>
      <c r="AB8" s="6">
        <f t="array" ref="AB8">INDEX(RawData!AM:AM,MATCH(VALUE(A8),RawData!AK:AK,0)+$AA$1)</f>
        <v>3.59</v>
      </c>
      <c r="AC8" s="6">
        <f t="array" ref="AC8">INDEX(RawData!BB:BB,MATCH(VALUE(A8),RawData!AZ:AZ,0)+$AC$1)</f>
        <v>254745</v>
      </c>
      <c r="AD8" s="6">
        <f t="array" ref="AD8">INDEX(RawData!AR:AR,MATCH(VALUE(A8),RawData!AP:AP,0)+$AD$1)</f>
        <v>7.03</v>
      </c>
      <c r="AE8" s="6">
        <f t="array" ref="AE8">INDEX(RawData!BG:BG,MATCH(VALUE(A8),RawData!BE:BE,0)+$AE$1)</f>
        <v>558262</v>
      </c>
      <c r="AF8" s="6">
        <f t="array" ref="AF8">INDEX(RawData!AW:AW,MATCH(VALUE(A8),RawData!AU:AU,0)+$AF$1)</f>
        <v>7.35</v>
      </c>
      <c r="AG8" s="6">
        <f t="array" ref="AG8">INDEX(RawData!BM:BM,MATCH(VALUE(A8),RawData!BK:BK,0)+$AG$1)</f>
        <v>1.5</v>
      </c>
      <c r="AH8" s="6">
        <f t="array" ref="AH8">INDEX(RawData!BR:BR,MATCH(VALUE(B8),RawData!BP:BP,0)+$AH$1)</f>
        <v>3.74</v>
      </c>
      <c r="AI8" s="6">
        <v>0</v>
      </c>
      <c r="AJ8" s="11">
        <f t="shared" si="1"/>
        <v>49991.329389999999</v>
      </c>
      <c r="AK8" s="11">
        <f t="shared" si="2"/>
        <v>51471.295230000003</v>
      </c>
      <c r="AL8" s="17">
        <f t="array" ref="AL8">INDEX(RawData!BW:BW,MATCH(VALUE(A8),RawData!BU:BU,0)+$AL$1)</f>
        <v>21</v>
      </c>
      <c r="AM8" s="11">
        <f t="shared" si="3"/>
        <v>2421.059058095238</v>
      </c>
      <c r="AN8" s="11"/>
      <c r="AP8" s="11">
        <f t="shared" si="4"/>
        <v>50842.24022</v>
      </c>
      <c r="AQ8" s="11">
        <f t="shared" si="8"/>
        <v>43931.918550051014</v>
      </c>
      <c r="AR8" s="12">
        <f t="shared" si="9"/>
        <v>-0.1359169391444448</v>
      </c>
      <c r="AS8" s="12">
        <f t="shared" si="10"/>
        <v>0.1359169391444448</v>
      </c>
      <c r="AT8" s="14">
        <f>STDEV(AS5:AS145)</f>
        <v>0.14937494088958045</v>
      </c>
      <c r="AU8" s="12">
        <f>SUM(AQ8:AQ10)/SUM(AP8:AP10)-1</f>
        <v>-6.3781669992104439E-2</v>
      </c>
      <c r="AW8" s="6" t="str">
        <f t="shared" si="5"/>
        <v>6</v>
      </c>
      <c r="AX8" s="6">
        <f t="shared" si="6"/>
        <v>4129.9069</v>
      </c>
      <c r="AY8" s="11">
        <f t="shared" si="11"/>
        <v>49698.367906912012</v>
      </c>
      <c r="AZ8" s="12">
        <f t="shared" si="7"/>
        <v>-2.2498464035776711E-2</v>
      </c>
      <c r="BA8" s="14">
        <f t="shared" si="12"/>
        <v>2.2498464035776711E-2</v>
      </c>
      <c r="BB8" s="14">
        <f>STDEV(BA5:BA145)</f>
        <v>0.12259213664549291</v>
      </c>
      <c r="BC8" s="12">
        <f>SUM(AY8:AY10)/SUM(AP8:AP10)-1</f>
        <v>8.0942977894021384E-2</v>
      </c>
      <c r="BE8" s="11">
        <f t="shared" si="13"/>
        <v>47968.433099853704</v>
      </c>
      <c r="BF8" s="12">
        <f t="shared" si="14"/>
        <v>-5.6524006568377305E-2</v>
      </c>
      <c r="BG8" s="14">
        <f t="shared" si="15"/>
        <v>5.6524006568377305E-2</v>
      </c>
      <c r="BH8" s="14">
        <f>STDEV(BG5:BG145)</f>
        <v>0.11473911964899462</v>
      </c>
      <c r="BJ8" s="11">
        <f t="shared" si="16"/>
        <v>48817.830661049113</v>
      </c>
      <c r="BK8" s="12">
        <f t="shared" si="17"/>
        <v>-3.9817473624117361E-2</v>
      </c>
      <c r="BL8" s="14">
        <f t="shared" si="18"/>
        <v>3.9817473624117361E-2</v>
      </c>
      <c r="BM8" s="14">
        <f>STDEV(BL5:BL145)</f>
        <v>0.10725114914993968</v>
      </c>
      <c r="BQ8" s="6">
        <f t="shared" si="19"/>
        <v>5811.8424000000005</v>
      </c>
      <c r="BR8" s="11">
        <f t="shared" si="20"/>
        <v>50911.792994334013</v>
      </c>
      <c r="BS8" s="12">
        <f t="shared" si="21"/>
        <v>1.3680115988801145E-3</v>
      </c>
      <c r="BT8" s="14">
        <f t="shared" si="22"/>
        <v>1.3680115988801145E-3</v>
      </c>
      <c r="BU8" s="14">
        <f>STDEV(BT5:BT145)</f>
        <v>0.11277954039370791</v>
      </c>
    </row>
    <row r="9" spans="1:81">
      <c r="A9" s="1">
        <v>202205</v>
      </c>
      <c r="B9" s="6" t="s">
        <v>65</v>
      </c>
      <c r="C9" s="10">
        <v>2022</v>
      </c>
      <c r="D9" s="1">
        <v>4999132939</v>
      </c>
      <c r="E9" s="9">
        <f t="shared" si="0"/>
        <v>49991.329389999999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f t="array" ref="V9">INDEX(RawData!I:I,MATCH(VALUE(B9),RawData!G:G,0)+$V$1)</f>
        <v>3.05</v>
      </c>
      <c r="W9" s="6">
        <f t="array" ref="W9">INDEX(RawData!N:N,MATCH(VALUE(B9),RawData!L:L,0)+$W$1)</f>
        <v>186883</v>
      </c>
      <c r="X9" s="6">
        <f t="array" ref="X9">INDEX(RawData!S:S,MATCH(VALUE(B9),RawData!Q:Q,0)+$V$1)</f>
        <v>8046</v>
      </c>
      <c r="Y9" s="6">
        <f t="array" ref="Y9">INDEX(RawData!X:X,MATCH(VALUE(A9),RawData!V:V,0)+$Y$1)</f>
        <v>119.4</v>
      </c>
      <c r="Z9" s="6">
        <f t="array" ref="Z9">INDEX(RawData!AC:AC,MATCH(VALUE(B9),RawData!AA:AA,0)+$Y$1)</f>
        <v>16.28</v>
      </c>
      <c r="AA9" s="6">
        <f t="array" ref="AA9">INDEX(RawData!AH:AH,MATCH(VALUE(A9),RawData!AF:AF,0)+$AA$1)</f>
        <v>107.41</v>
      </c>
      <c r="AB9" s="6">
        <f t="array" ref="AB9">INDEX(RawData!AM:AM,MATCH(VALUE(A9),RawData!AK:AK,0)+$AA$1)</f>
        <v>3.4</v>
      </c>
      <c r="AC9" s="6">
        <f t="array" ref="AC9">INDEX(RawData!BB:BB,MATCH(VALUE(A9),RawData!AZ:AZ,0)+$AC$1)</f>
        <v>252762</v>
      </c>
      <c r="AD9" s="6">
        <f t="array" ref="AD9">INDEX(RawData!AR:AR,MATCH(VALUE(A9),RawData!AP:AP,0)+$AD$1)</f>
        <v>8.2799999999999994</v>
      </c>
      <c r="AE9" s="6">
        <f t="array" ref="AE9">INDEX(RawData!BG:BG,MATCH(VALUE(A9),RawData!BE:BE,0)+$AE$1)</f>
        <v>555437</v>
      </c>
      <c r="AF9" s="6">
        <f t="array" ref="AF9">INDEX(RawData!AW:AW,MATCH(VALUE(A9),RawData!AU:AU,0)+$AF$1)</f>
        <v>7.49</v>
      </c>
      <c r="AG9" s="6">
        <f t="array" ref="AG9">INDEX(RawData!BM:BM,MATCH(VALUE(A9),RawData!BK:BK,0)+$AG$1)</f>
        <v>1.375</v>
      </c>
      <c r="AH9" s="6">
        <f t="array" ref="AH9">INDEX(RawData!BR:BR,MATCH(VALUE(B9),RawData!BP:BP,0)+$AH$1)</f>
        <v>3.74</v>
      </c>
      <c r="AI9" s="6">
        <v>0</v>
      </c>
      <c r="AJ9" s="11">
        <f t="shared" si="1"/>
        <v>51471.295230000003</v>
      </c>
      <c r="AK9" s="11">
        <f t="shared" si="2"/>
        <v>75120.65625</v>
      </c>
      <c r="AL9" s="17">
        <f t="array" ref="AL9">INDEX(RawData!BW:BW,MATCH(VALUE(A9),RawData!BU:BU,0)+$AL$1)</f>
        <v>21</v>
      </c>
      <c r="AM9" s="11">
        <f t="shared" si="3"/>
        <v>2380.5394947619047</v>
      </c>
      <c r="AN9" s="11"/>
      <c r="AP9" s="11">
        <f t="shared" si="4"/>
        <v>49991.329389999999</v>
      </c>
      <c r="AQ9" s="11">
        <f t="shared" si="8"/>
        <v>45152.747927907018</v>
      </c>
      <c r="AR9" s="12">
        <f t="shared" si="9"/>
        <v>-9.6788413533585027E-2</v>
      </c>
      <c r="AS9" s="12">
        <f t="shared" si="10"/>
        <v>9.6788413533585027E-2</v>
      </c>
      <c r="AT9" s="14">
        <f>AT8/AT7</f>
        <v>0.7859565051058135</v>
      </c>
      <c r="AU9" s="12"/>
      <c r="AW9" s="6" t="str">
        <f t="shared" si="5"/>
        <v>5</v>
      </c>
      <c r="AX9" s="6">
        <f t="shared" si="6"/>
        <v>5377.7078000000001</v>
      </c>
      <c r="AY9" s="11">
        <f t="shared" si="11"/>
        <v>53422.305895983998</v>
      </c>
      <c r="AZ9" s="12">
        <f t="shared" si="7"/>
        <v>6.8631431647231178E-2</v>
      </c>
      <c r="BA9" s="14">
        <f t="shared" si="12"/>
        <v>6.8631431647231178E-2</v>
      </c>
      <c r="BB9" s="14">
        <f>BB8/BB7</f>
        <v>0.84778352879166152</v>
      </c>
      <c r="BE9" s="11">
        <f t="shared" si="13"/>
        <v>50941.438505560902</v>
      </c>
      <c r="BF9" s="12">
        <f t="shared" si="14"/>
        <v>1.900547809298625E-2</v>
      </c>
      <c r="BG9" s="14">
        <f t="shared" si="15"/>
        <v>1.900547809298625E-2</v>
      </c>
      <c r="BH9" s="14">
        <f>BH8/BH7</f>
        <v>0.88530679565400283</v>
      </c>
      <c r="BJ9" s="11">
        <f t="shared" si="16"/>
        <v>51138.988076698704</v>
      </c>
      <c r="BK9" s="12">
        <f t="shared" si="17"/>
        <v>2.2957154784690958E-2</v>
      </c>
      <c r="BL9" s="14">
        <f t="shared" si="18"/>
        <v>2.2957154784690958E-2</v>
      </c>
      <c r="BM9" s="14">
        <f>BM8/BM7</f>
        <v>0.75809760043333663</v>
      </c>
      <c r="BQ9" s="6">
        <f t="shared" si="19"/>
        <v>6526.3424000000005</v>
      </c>
      <c r="BR9" s="11">
        <f t="shared" si="20"/>
        <v>53704.519569038006</v>
      </c>
      <c r="BS9" s="12">
        <f t="shared" si="21"/>
        <v>7.4276684063952381E-2</v>
      </c>
      <c r="BT9" s="14">
        <f t="shared" si="22"/>
        <v>7.4276684063952381E-2</v>
      </c>
      <c r="BU9" s="14">
        <f>BU8/BU7</f>
        <v>0.74727600838588637</v>
      </c>
    </row>
    <row r="10" spans="1:81">
      <c r="A10" s="1">
        <v>202204</v>
      </c>
      <c r="B10" s="6" t="s">
        <v>65</v>
      </c>
      <c r="C10" s="10">
        <v>2022</v>
      </c>
      <c r="D10" s="1">
        <v>5147129523</v>
      </c>
      <c r="E10" s="9">
        <f t="shared" si="0"/>
        <v>51471.295230000003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f t="array" ref="V10">INDEX(RawData!I:I,MATCH(VALUE(B10),RawData!G:G,0)+$V$1)</f>
        <v>3.05</v>
      </c>
      <c r="W10" s="6">
        <f t="array" ref="W10">INDEX(RawData!N:N,MATCH(VALUE(B10),RawData!L:L,0)+$W$1)</f>
        <v>186883</v>
      </c>
      <c r="X10" s="6">
        <f t="array" ref="X10">INDEX(RawData!S:S,MATCH(VALUE(B10),RawData!Q:Q,0)+$V$1)</f>
        <v>8046</v>
      </c>
      <c r="Y10" s="6">
        <f t="array" ref="Y10">INDEX(RawData!X:X,MATCH(VALUE(A10),RawData!V:V,0)+$Y$1)</f>
        <v>117.37</v>
      </c>
      <c r="Z10" s="6">
        <f t="array" ref="Z10">INDEX(RawData!AC:AC,MATCH(VALUE(B10),RawData!AA:AA,0)+$Y$1)</f>
        <v>16.28</v>
      </c>
      <c r="AA10" s="6">
        <f t="array" ref="AA10">INDEX(RawData!AH:AH,MATCH(VALUE(A10),RawData!AF:AF,0)+$AA$1)</f>
        <v>107.14</v>
      </c>
      <c r="AB10" s="6">
        <f t="array" ref="AB10">INDEX(RawData!AM:AM,MATCH(VALUE(A10),RawData!AK:AK,0)+$AA$1)</f>
        <v>3.38</v>
      </c>
      <c r="AC10" s="6">
        <f t="array" ref="AC10">INDEX(RawData!BB:BB,MATCH(VALUE(A10),RawData!AZ:AZ,0)+$AC$1)</f>
        <v>253797</v>
      </c>
      <c r="AD10" s="6">
        <f t="array" ref="AD10">INDEX(RawData!AR:AR,MATCH(VALUE(A10),RawData!AP:AP,0)+$AD$1)</f>
        <v>9.06</v>
      </c>
      <c r="AE10" s="6">
        <f t="array" ref="AE10">INDEX(RawData!BG:BG,MATCH(VALUE(A10),RawData!BE:BE,0)+$AE$1)</f>
        <v>552913</v>
      </c>
      <c r="AF10" s="6">
        <f t="array" ref="AF10">INDEX(RawData!AW:AW,MATCH(VALUE(A10),RawData!AU:AU,0)+$AF$1)</f>
        <v>8.24</v>
      </c>
      <c r="AG10" s="6">
        <f t="array" ref="AG10">INDEX(RawData!BM:BM,MATCH(VALUE(A10),RawData!BK:BK,0)+$AG$1)</f>
        <v>1.375</v>
      </c>
      <c r="AH10" s="6">
        <f t="array" ref="AH10">INDEX(RawData!BR:BR,MATCH(VALUE(B10),RawData!BP:BP,0)+$AH$1)</f>
        <v>3.74</v>
      </c>
      <c r="AI10" s="6">
        <v>0</v>
      </c>
      <c r="AJ10" s="11">
        <f t="shared" si="1"/>
        <v>75120.65625</v>
      </c>
      <c r="AK10" s="11">
        <f t="shared" si="2"/>
        <v>46332.63192</v>
      </c>
      <c r="AL10" s="17">
        <f t="array" ref="AL10">INDEX(RawData!BW:BW,MATCH(VALUE(A10),RawData!BU:BU,0)+$AL$1)</f>
        <v>19</v>
      </c>
      <c r="AM10" s="11">
        <f t="shared" si="3"/>
        <v>2709.015538421053</v>
      </c>
      <c r="AN10" s="11"/>
      <c r="AP10" s="11">
        <f t="shared" si="4"/>
        <v>51471.295230000003</v>
      </c>
      <c r="AQ10" s="11">
        <f t="shared" si="8"/>
        <v>53505.939734625019</v>
      </c>
      <c r="AR10" s="12">
        <f t="shared" si="9"/>
        <v>3.9529693114058739E-2</v>
      </c>
      <c r="AS10" s="12">
        <f t="shared" si="10"/>
        <v>3.9529693114058739E-2</v>
      </c>
      <c r="AT10" s="14">
        <f>MAX(AS5:AS145)</f>
        <v>0.92271602341388992</v>
      </c>
      <c r="AU10" s="12"/>
      <c r="AW10" s="6" t="str">
        <f t="shared" si="5"/>
        <v>4</v>
      </c>
      <c r="AX10" s="6">
        <f t="shared" si="6"/>
        <v>3153.4654</v>
      </c>
      <c r="AY10" s="11">
        <f t="shared" si="11"/>
        <v>61512.200344999997</v>
      </c>
      <c r="AZ10" s="12">
        <f t="shared" si="7"/>
        <v>0.1950777626662028</v>
      </c>
      <c r="BA10" s="14">
        <f t="shared" si="12"/>
        <v>0.1950777626662028</v>
      </c>
      <c r="BB10" s="14">
        <f>MAX(BA5:BA145)</f>
        <v>0.81445035659169662</v>
      </c>
      <c r="BE10" s="11">
        <f t="shared" si="13"/>
        <v>59110.322161887503</v>
      </c>
      <c r="BF10" s="12">
        <f t="shared" si="14"/>
        <v>0.14841334180055954</v>
      </c>
      <c r="BG10" s="14">
        <f t="shared" si="15"/>
        <v>0.14841334180055954</v>
      </c>
      <c r="BH10" s="14">
        <f>MAX(BG5:BG145)</f>
        <v>0.72921822540148984</v>
      </c>
      <c r="BJ10" s="11">
        <f t="shared" si="16"/>
        <v>57443.934644862515</v>
      </c>
      <c r="BK10" s="12">
        <f t="shared" si="17"/>
        <v>0.11603825759918629</v>
      </c>
      <c r="BL10" s="14">
        <f t="shared" si="18"/>
        <v>0.11603825759918629</v>
      </c>
      <c r="BM10" s="14">
        <f>MAX(BL5:BL145)</f>
        <v>0.67118945843317146</v>
      </c>
      <c r="BQ10" s="6">
        <f t="shared" si="19"/>
        <v>4001.0632000000001</v>
      </c>
      <c r="BR10" s="11">
        <f t="shared" si="20"/>
        <v>59131.646749250023</v>
      </c>
      <c r="BS10" s="12">
        <f t="shared" si="21"/>
        <v>0.14882764237852686</v>
      </c>
      <c r="BT10" s="14">
        <f t="shared" si="22"/>
        <v>0.14882764237852686</v>
      </c>
      <c r="BU10" s="14">
        <f>MAX(BT5:BT145)</f>
        <v>0.56339235915572072</v>
      </c>
    </row>
    <row r="11" spans="1:81">
      <c r="A11" s="1">
        <v>202203</v>
      </c>
      <c r="B11" s="6" t="s">
        <v>66</v>
      </c>
      <c r="C11" s="10">
        <v>2022</v>
      </c>
      <c r="D11" s="1">
        <v>7512065625</v>
      </c>
      <c r="E11" s="9">
        <f t="shared" si="0"/>
        <v>75120.65625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f t="array" ref="V11">INDEX(RawData!I:I,MATCH(VALUE(B11),RawData!G:G,0)+$V$1)</f>
        <v>3.72</v>
      </c>
      <c r="W11" s="6">
        <f t="array" ref="W11">INDEX(RawData!N:N,MATCH(VALUE(B11),RawData!L:L,0)+$W$1)</f>
        <v>200947</v>
      </c>
      <c r="X11" s="6">
        <f t="array" ref="X11">INDEX(RawData!S:S,MATCH(VALUE(B11),RawData!Q:Q,0)+$V$1)</f>
        <v>8616</v>
      </c>
      <c r="Y11" s="6">
        <f t="array" ref="Y11">INDEX(RawData!X:X,MATCH(VALUE(A11),RawData!V:V,0)+$Y$1)</f>
        <v>114.48</v>
      </c>
      <c r="Z11" s="6">
        <f t="array" ref="Z11">INDEX(RawData!AC:AC,MATCH(VALUE(B11),RawData!AA:AA,0)+$Y$1)</f>
        <v>14.16</v>
      </c>
      <c r="AA11" s="6">
        <f t="array" ref="AA11">INDEX(RawData!AH:AH,MATCH(VALUE(A11),RawData!AF:AF,0)+$AA$1)</f>
        <v>106.33</v>
      </c>
      <c r="AB11" s="6">
        <f t="array" ref="AB11">INDEX(RawData!AM:AM,MATCH(VALUE(A11),RawData!AK:AK,0)+$AA$1)</f>
        <v>3.27</v>
      </c>
      <c r="AC11" s="6">
        <f t="array" ref="AC11">INDEX(RawData!BB:BB,MATCH(VALUE(A11),RawData!AZ:AZ,0)+$AC$1)</f>
        <v>254905</v>
      </c>
      <c r="AD11" s="6">
        <f t="array" ref="AD11">INDEX(RawData!AR:AR,MATCH(VALUE(A11),RawData!AP:AP,0)+$AD$1)</f>
        <v>10.39</v>
      </c>
      <c r="AE11" s="6">
        <f t="array" ref="AE11">INDEX(RawData!BG:BG,MATCH(VALUE(A11),RawData!BE:BE,0)+$AE$1)</f>
        <v>550499</v>
      </c>
      <c r="AF11" s="6">
        <f t="array" ref="AF11">INDEX(RawData!AW:AW,MATCH(VALUE(A11),RawData!AU:AU,0)+$AF$1)</f>
        <v>8.2200000000000006</v>
      </c>
      <c r="AG11" s="6">
        <f t="array" ref="AG11">INDEX(RawData!BM:BM,MATCH(VALUE(A11),RawData!BK:BK,0)+$AG$1)</f>
        <v>1.375</v>
      </c>
      <c r="AH11" s="6">
        <f t="array" ref="AH11">INDEX(RawData!BR:BR,MATCH(VALUE(B11),RawData!BP:BP,0)+$AH$1)</f>
        <v>3.66</v>
      </c>
      <c r="AI11" s="6">
        <v>0</v>
      </c>
      <c r="AJ11" s="11">
        <f t="shared" si="1"/>
        <v>46332.63192</v>
      </c>
      <c r="AK11" s="11">
        <f t="shared" si="2"/>
        <v>52611.501510000002</v>
      </c>
      <c r="AL11" s="17">
        <f t="array" ref="AL11">INDEX(RawData!BW:BW,MATCH(VALUE(A11),RawData!BU:BU,0)+$AL$1)</f>
        <v>23</v>
      </c>
      <c r="AM11" s="11">
        <f t="shared" si="3"/>
        <v>3266.115489130435</v>
      </c>
      <c r="AN11" s="11"/>
      <c r="AP11" s="11">
        <f t="shared" si="4"/>
        <v>75120.65625</v>
      </c>
      <c r="AQ11" s="11">
        <f t="shared" si="8"/>
        <v>52942.123406528015</v>
      </c>
      <c r="AR11" s="12">
        <f t="shared" si="9"/>
        <v>-0.29523880581743434</v>
      </c>
      <c r="AS11" s="12">
        <f t="shared" si="10"/>
        <v>0.29523880581743434</v>
      </c>
      <c r="AT11" s="12">
        <f>AVERAGEIF(AS5:AS145,"&lt;="&amp;AT4)</f>
        <v>8.730733709579945E-2</v>
      </c>
      <c r="AU11" s="12">
        <f>SUM(AQ11:AQ13)/SUM(AP11:AP13)-1</f>
        <v>-0.10973688300051243</v>
      </c>
      <c r="AW11" s="6" t="str">
        <f t="shared" si="5"/>
        <v>3</v>
      </c>
      <c r="AX11" s="6">
        <f t="shared" si="6"/>
        <v>6774.4790999999996</v>
      </c>
      <c r="AY11" s="11">
        <f t="shared" si="11"/>
        <v>63324.482158736006</v>
      </c>
      <c r="AZ11" s="12">
        <f t="shared" si="7"/>
        <v>-0.15702969968748104</v>
      </c>
      <c r="BA11" s="14">
        <f t="shared" si="12"/>
        <v>0.15702969968748104</v>
      </c>
      <c r="BB11" s="12">
        <f>AVERAGEIF(BA5:BA145,"&lt;="&amp;AT4)</f>
        <v>9.4732827741581968E-2</v>
      </c>
      <c r="BC11" s="12">
        <f>SUM(AY11:AY13)/SUM(AP11:AP13)-1</f>
        <v>3.5949473079120997E-2</v>
      </c>
      <c r="BE11" s="11">
        <f t="shared" si="13"/>
        <v>60209.774533073607</v>
      </c>
      <c r="BF11" s="12">
        <f t="shared" si="14"/>
        <v>-0.19849243152646701</v>
      </c>
      <c r="BG11" s="14">
        <f t="shared" si="15"/>
        <v>0.19849243152646701</v>
      </c>
      <c r="BH11" s="12">
        <f>AVERAGEIF(BG5:BG145,"&lt;="&amp;AT4)</f>
        <v>8.8775141072672994E-2</v>
      </c>
      <c r="BJ11" s="11">
        <f t="shared" si="16"/>
        <v>62240.489534084809</v>
      </c>
      <c r="BK11" s="12">
        <f t="shared" si="17"/>
        <v>-0.17145972038702995</v>
      </c>
      <c r="BL11" s="14">
        <f t="shared" si="18"/>
        <v>0.17145972038702995</v>
      </c>
      <c r="BM11" s="12">
        <f>AVERAGEIF(BL5:BL145,"&lt;="&amp;AT4)</f>
        <v>9.4971043378447695E-2</v>
      </c>
      <c r="BQ11" s="6">
        <f t="shared" si="19"/>
        <v>8359.7392</v>
      </c>
      <c r="BR11" s="11">
        <f t="shared" si="20"/>
        <v>66225.503588752006</v>
      </c>
      <c r="BS11" s="12">
        <f t="shared" si="21"/>
        <v>-0.11841154091685657</v>
      </c>
      <c r="BT11" s="14">
        <f t="shared" si="22"/>
        <v>0.11841154091685657</v>
      </c>
      <c r="BU11" s="12">
        <f>AVERAGEIF(BT5:BT145,"&lt;="&amp;AT4)</f>
        <v>9.2029062693848224E-2</v>
      </c>
    </row>
    <row r="12" spans="1:81">
      <c r="A12" s="1">
        <v>202202</v>
      </c>
      <c r="B12" s="6" t="s">
        <v>66</v>
      </c>
      <c r="C12" s="10">
        <v>2022</v>
      </c>
      <c r="D12" s="1">
        <v>4633263192</v>
      </c>
      <c r="E12" s="9">
        <f t="shared" si="0"/>
        <v>46332.63192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f t="array" ref="V12">INDEX(RawData!I:I,MATCH(VALUE(B12),RawData!G:G,0)+$V$1)</f>
        <v>3.72</v>
      </c>
      <c r="W12" s="6">
        <f t="array" ref="W12">INDEX(RawData!N:N,MATCH(VALUE(B12),RawData!L:L,0)+$W$1)</f>
        <v>200947</v>
      </c>
      <c r="X12" s="6">
        <f t="array" ref="X12">INDEX(RawData!S:S,MATCH(VALUE(B12),RawData!Q:Q,0)+$V$1)</f>
        <v>8616</v>
      </c>
      <c r="Y12" s="6">
        <f t="array" ref="Y12">INDEX(RawData!X:X,MATCH(VALUE(A12),RawData!V:V,0)+$Y$1)</f>
        <v>109.97</v>
      </c>
      <c r="Z12" s="6">
        <f t="array" ref="Z12">INDEX(RawData!AC:AC,MATCH(VALUE(B12),RawData!AA:AA,0)+$Y$1)</f>
        <v>14.16</v>
      </c>
      <c r="AA12" s="6">
        <f t="array" ref="AA12">INDEX(RawData!AH:AH,MATCH(VALUE(A12),RawData!AF:AF,0)+$AA$1)</f>
        <v>105.99</v>
      </c>
      <c r="AB12" s="6">
        <f t="array" ref="AB12">INDEX(RawData!AM:AM,MATCH(VALUE(A12),RawData!AK:AK,0)+$AA$1)</f>
        <v>2.33</v>
      </c>
      <c r="AC12" s="6">
        <f t="array" ref="AC12">INDEX(RawData!BB:BB,MATCH(VALUE(A12),RawData!AZ:AZ,0)+$AC$1)</f>
        <v>254989</v>
      </c>
      <c r="AD12" s="6">
        <f t="array" ref="AD12">INDEX(RawData!AR:AR,MATCH(VALUE(A12),RawData!AP:AP,0)+$AD$1)</f>
        <v>11.25</v>
      </c>
      <c r="AE12" s="6">
        <f t="array" ref="AE12">INDEX(RawData!BG:BG,MATCH(VALUE(A12),RawData!BE:BE,0)+$AE$1)</f>
        <v>547642</v>
      </c>
      <c r="AF12" s="6">
        <f t="array" ref="AF12">INDEX(RawData!AW:AW,MATCH(VALUE(A12),RawData!AU:AU,0)+$AF$1)</f>
        <v>7.65</v>
      </c>
      <c r="AG12" s="6">
        <f t="array" ref="AG12">INDEX(RawData!BM:BM,MATCH(VALUE(A12),RawData!BK:BK,0)+$AG$1)</f>
        <v>1.125</v>
      </c>
      <c r="AH12" s="6">
        <f t="array" ref="AH12">INDEX(RawData!BR:BR,MATCH(VALUE(B12),RawData!BP:BP,0)+$AH$1)</f>
        <v>3.66</v>
      </c>
      <c r="AI12" s="6">
        <v>1</v>
      </c>
      <c r="AJ12" s="11">
        <f t="shared" si="1"/>
        <v>52611.501510000002</v>
      </c>
      <c r="AK12" s="11">
        <f t="shared" si="2"/>
        <v>65276.750099999997</v>
      </c>
      <c r="AL12" s="17">
        <f t="array" ref="AL12">INDEX(RawData!BW:BW,MATCH(VALUE(A12),RawData!BU:BU,0)+$AL$1)</f>
        <v>15</v>
      </c>
      <c r="AM12" s="11">
        <f t="shared" si="3"/>
        <v>3088.8421279999998</v>
      </c>
      <c r="AN12" s="11"/>
      <c r="AP12" s="11">
        <f t="shared" si="4"/>
        <v>46332.63192</v>
      </c>
      <c r="AQ12" s="11">
        <f t="shared" si="8"/>
        <v>46389.496494759012</v>
      </c>
      <c r="AR12" s="12">
        <f t="shared" si="9"/>
        <v>1.2273115599648055E-3</v>
      </c>
      <c r="AS12" s="12">
        <f t="shared" si="10"/>
        <v>1.2273115599648055E-3</v>
      </c>
      <c r="AT12" s="14"/>
      <c r="AU12" s="12"/>
      <c r="AW12" s="6" t="str">
        <f t="shared" si="5"/>
        <v>2</v>
      </c>
      <c r="AX12" s="6">
        <f t="shared" si="6"/>
        <v>7798.8791000000001</v>
      </c>
      <c r="AY12" s="11">
        <f t="shared" si="11"/>
        <v>53101.187752807993</v>
      </c>
      <c r="AZ12" s="12">
        <f t="shared" si="7"/>
        <v>0.1460861503506834</v>
      </c>
      <c r="BA12" s="14">
        <f t="shared" si="12"/>
        <v>0.1460861503506834</v>
      </c>
      <c r="BE12" s="11">
        <f t="shared" si="13"/>
        <v>51087.680375393291</v>
      </c>
      <c r="BF12" s="12">
        <f t="shared" si="14"/>
        <v>0.10262849871346758</v>
      </c>
      <c r="BG12" s="14">
        <f t="shared" si="15"/>
        <v>0.10262849871346758</v>
      </c>
      <c r="BJ12" s="11">
        <f t="shared" si="16"/>
        <v>53543.702000371894</v>
      </c>
      <c r="BK12" s="12">
        <f t="shared" si="17"/>
        <v>0.15563696214846701</v>
      </c>
      <c r="BL12" s="14">
        <f t="shared" si="18"/>
        <v>0.15563696214846701</v>
      </c>
      <c r="BQ12" s="6">
        <f t="shared" si="19"/>
        <v>7567.6518999999998</v>
      </c>
      <c r="BR12" s="11">
        <f t="shared" si="20"/>
        <v>56609.790074205994</v>
      </c>
      <c r="BS12" s="12">
        <f t="shared" si="21"/>
        <v>0.22181252668639662</v>
      </c>
      <c r="BT12" s="14">
        <f t="shared" si="22"/>
        <v>0.22181252668639662</v>
      </c>
    </row>
    <row r="13" spans="1:81">
      <c r="A13" s="1">
        <v>202201</v>
      </c>
      <c r="B13" s="6" t="s">
        <v>66</v>
      </c>
      <c r="C13" s="10">
        <v>2022</v>
      </c>
      <c r="D13" s="1">
        <v>5261150151</v>
      </c>
      <c r="E13" s="9">
        <f t="shared" si="0"/>
        <v>52611.501510000002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f t="array" ref="V13">INDEX(RawData!I:I,MATCH(VALUE(B13),RawData!G:G,0)+$V$1)</f>
        <v>3.72</v>
      </c>
      <c r="W13" s="6">
        <f t="array" ref="W13">INDEX(RawData!N:N,MATCH(VALUE(B13),RawData!L:L,0)+$W$1)</f>
        <v>200947</v>
      </c>
      <c r="X13" s="6">
        <f t="array" ref="X13">INDEX(RawData!S:S,MATCH(VALUE(B13),RawData!Q:Q,0)+$V$1)</f>
        <v>8616</v>
      </c>
      <c r="Y13" s="6">
        <f t="array" ref="Y13">INDEX(RawData!X:X,MATCH(VALUE(A13),RawData!V:V,0)+$Y$1)</f>
        <v>107.78</v>
      </c>
      <c r="Z13" s="6">
        <f t="array" ref="Z13">INDEX(RawData!AC:AC,MATCH(VALUE(B13),RawData!AA:AA,0)+$Y$1)</f>
        <v>14.16</v>
      </c>
      <c r="AA13" s="6">
        <f t="array" ref="AA13">INDEX(RawData!AH:AH,MATCH(VALUE(A13),RawData!AF:AF,0)+$AA$1)</f>
        <v>106</v>
      </c>
      <c r="AB13" s="6">
        <f t="array" ref="AB13">INDEX(RawData!AM:AM,MATCH(VALUE(A13),RawData!AK:AK,0)+$AA$1)</f>
        <v>2.83</v>
      </c>
      <c r="AC13" s="6">
        <f t="array" ref="AC13">INDEX(RawData!BB:BB,MATCH(VALUE(A13),RawData!AZ:AZ,0)+$AC$1)</f>
        <v>252219</v>
      </c>
      <c r="AD13" s="6">
        <f t="array" ref="AD13">INDEX(RawData!AR:AR,MATCH(VALUE(A13),RawData!AP:AP,0)+$AD$1)</f>
        <v>11.87</v>
      </c>
      <c r="AE13" s="6">
        <f t="array" ref="AE13">INDEX(RawData!BG:BG,MATCH(VALUE(A13),RawData!BE:BE,0)+$AE$1)</f>
        <v>543067</v>
      </c>
      <c r="AF13" s="6">
        <f t="array" ref="AF13">INDEX(RawData!AW:AW,MATCH(VALUE(A13),RawData!AU:AU,0)+$AF$1)</f>
        <v>8.5299999999999994</v>
      </c>
      <c r="AG13" s="6">
        <f t="array" ref="AG13">INDEX(RawData!BM:BM,MATCH(VALUE(A13),RawData!BK:BK,0)+$AG$1)</f>
        <v>1.125</v>
      </c>
      <c r="AH13" s="6">
        <f t="array" ref="AH13">INDEX(RawData!BR:BR,MATCH(VALUE(B13),RawData!BP:BP,0)+$AH$1)</f>
        <v>3.66</v>
      </c>
      <c r="AI13" s="6">
        <v>0</v>
      </c>
      <c r="AJ13" s="11">
        <f t="shared" si="1"/>
        <v>65276.750099999997</v>
      </c>
      <c r="AK13" s="11">
        <f t="shared" si="2"/>
        <v>79426.901729999998</v>
      </c>
      <c r="AL13" s="17">
        <f t="array" ref="AL13">INDEX(RawData!BW:BW,MATCH(VALUE(A13),RawData!BU:BU,0)+$AL$1)</f>
        <v>18</v>
      </c>
      <c r="AM13" s="11">
        <f t="shared" si="3"/>
        <v>2922.861195</v>
      </c>
      <c r="AN13" s="11"/>
      <c r="AP13" s="11">
        <f t="shared" si="4"/>
        <v>52611.501510000002</v>
      </c>
      <c r="AQ13" s="11">
        <f t="shared" si="8"/>
        <v>55631.842319090007</v>
      </c>
      <c r="AR13" s="12">
        <f t="shared" si="9"/>
        <v>5.7408375020734148E-2</v>
      </c>
      <c r="AS13" s="12">
        <f t="shared" si="10"/>
        <v>5.7408375020734148E-2</v>
      </c>
      <c r="AT13" s="14"/>
      <c r="AU13" s="12"/>
      <c r="AW13" s="6" t="str">
        <f t="shared" si="5"/>
        <v>1</v>
      </c>
      <c r="AX13" s="6">
        <f t="shared" si="6"/>
        <v>4875.9528</v>
      </c>
      <c r="AY13" s="11">
        <f t="shared" si="11"/>
        <v>63896.657239080007</v>
      </c>
      <c r="AZ13" s="12">
        <f t="shared" si="7"/>
        <v>0.21449978436625705</v>
      </c>
      <c r="BA13" s="14">
        <f t="shared" si="12"/>
        <v>0.21449978436625705</v>
      </c>
      <c r="BE13" s="11">
        <f t="shared" si="13"/>
        <v>61417.212763083007</v>
      </c>
      <c r="BF13" s="12">
        <f t="shared" si="14"/>
        <v>0.16737236156260016</v>
      </c>
      <c r="BG13" s="14">
        <f t="shared" si="15"/>
        <v>0.16737236156260016</v>
      </c>
      <c r="BJ13" s="11">
        <f t="shared" si="16"/>
        <v>62507.147893968999</v>
      </c>
      <c r="BK13" s="12">
        <f t="shared" si="17"/>
        <v>0.18808903186479298</v>
      </c>
      <c r="BL13" s="14">
        <f t="shared" si="18"/>
        <v>0.18808903186479298</v>
      </c>
      <c r="BQ13" s="6">
        <f t="shared" si="19"/>
        <v>5843.6367</v>
      </c>
      <c r="BR13" s="11">
        <f t="shared" si="20"/>
        <v>65453.707426059998</v>
      </c>
      <c r="BS13" s="12">
        <f t="shared" si="21"/>
        <v>0.24409502765510394</v>
      </c>
      <c r="BT13" s="14">
        <f t="shared" si="22"/>
        <v>0.24409502765510394</v>
      </c>
    </row>
    <row r="14" spans="1:81">
      <c r="A14" s="1">
        <v>202112</v>
      </c>
      <c r="B14" s="6" t="s">
        <v>67</v>
      </c>
      <c r="C14" s="10">
        <v>2021</v>
      </c>
      <c r="D14" s="1">
        <v>6527675010</v>
      </c>
      <c r="E14" s="9">
        <f t="shared" si="0"/>
        <v>65276.750099999997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>
        <v>1</v>
      </c>
      <c r="V14" s="6">
        <f t="array" ref="V14">INDEX(RawData!I:I,MATCH(VALUE(B14),RawData!G:G,0)+$V$1)</f>
        <v>5.32</v>
      </c>
      <c r="W14" s="6">
        <f t="array" ref="W14">INDEX(RawData!N:N,MATCH(VALUE(B14),RawData!L:L,0)+$W$1)</f>
        <v>207272</v>
      </c>
      <c r="X14" s="6">
        <f t="array" ref="X14">INDEX(RawData!S:S,MATCH(VALUE(B14),RawData!Q:Q,0)+$V$1)</f>
        <v>8857</v>
      </c>
      <c r="Y14" s="6">
        <f t="array" ref="Y14">INDEX(RawData!X:X,MATCH(VALUE(A14),RawData!V:V,0)+$Y$1)</f>
        <v>106.75</v>
      </c>
      <c r="Z14" s="6">
        <f t="array" ref="Z14">INDEX(RawData!AC:AC,MATCH(VALUE(B14),RawData!AA:AA,0)+$Y$1)</f>
        <v>12.64</v>
      </c>
      <c r="AA14" s="6">
        <f t="array" ref="AA14">INDEX(RawData!AH:AH,MATCH(VALUE(A14),RawData!AF:AF,0)+$AA$1)</f>
        <v>105.41</v>
      </c>
      <c r="AB14" s="6">
        <f t="array" ref="AB14">INDEX(RawData!AM:AM,MATCH(VALUE(A14),RawData!AK:AK,0)+$AA$1)</f>
        <v>2.63</v>
      </c>
      <c r="AC14" s="6">
        <f t="array" ref="AC14">INDEX(RawData!BB:BB,MATCH(VALUE(A14),RawData!AZ:AZ,0)+$AC$1)</f>
        <v>247580</v>
      </c>
      <c r="AD14" s="6">
        <f t="array" ref="AD14">INDEX(RawData!AR:AR,MATCH(VALUE(A14),RawData!AP:AP,0)+$AD$1)</f>
        <v>12.09</v>
      </c>
      <c r="AE14" s="6">
        <f t="array" ref="AE14">INDEX(RawData!BG:BG,MATCH(VALUE(A14),RawData!BE:BE,0)+$AE$1)</f>
        <v>537090</v>
      </c>
      <c r="AF14" s="6">
        <f t="array" ref="AF14">INDEX(RawData!AW:AW,MATCH(VALUE(A14),RawData!AU:AU,0)+$AF$1)</f>
        <v>7.35</v>
      </c>
      <c r="AG14" s="6">
        <f t="array" ref="AG14">INDEX(RawData!BM:BM,MATCH(VALUE(A14),RawData!BK:BK,0)+$AG$1)</f>
        <v>1.125</v>
      </c>
      <c r="AH14" s="6">
        <f t="array" ref="AH14">INDEX(RawData!BR:BR,MATCH(VALUE(B14),RawData!BP:BP,0)+$AH$1)</f>
        <v>3.64</v>
      </c>
      <c r="AI14" s="6">
        <v>0</v>
      </c>
      <c r="AJ14" s="11">
        <f t="shared" si="1"/>
        <v>79426.901729999998</v>
      </c>
      <c r="AK14" s="11">
        <f t="shared" si="2"/>
        <v>59018.259839999999</v>
      </c>
      <c r="AL14" s="17">
        <f t="array" ref="AL14">INDEX(RawData!BW:BW,MATCH(VALUE(A14),RawData!BU:BU,0)+$AL$1)</f>
        <v>22</v>
      </c>
      <c r="AM14" s="11">
        <f t="shared" si="3"/>
        <v>2967.1250045454544</v>
      </c>
      <c r="AN14" s="11"/>
      <c r="AP14" s="11">
        <f t="shared" si="4"/>
        <v>65276.750099999997</v>
      </c>
      <c r="AQ14" s="11">
        <f t="shared" si="8"/>
        <v>70334.498033756987</v>
      </c>
      <c r="AR14" s="12">
        <f t="shared" si="9"/>
        <v>7.7481613683414441E-2</v>
      </c>
      <c r="AS14" s="12">
        <f t="shared" si="10"/>
        <v>7.7481613683414441E-2</v>
      </c>
      <c r="AT14" s="14"/>
      <c r="AU14" s="12">
        <f>SUM(AQ14:AQ16)/SUM(AP14:AP16)-1</f>
        <v>-6.37288286303761E-2</v>
      </c>
      <c r="AW14" s="6" t="str">
        <f t="shared" si="5"/>
        <v>12</v>
      </c>
      <c r="AX14" s="6">
        <f t="shared" si="6"/>
        <v>-3542.1496000000002</v>
      </c>
      <c r="AY14" s="11">
        <f t="shared" si="11"/>
        <v>73935.289850183995</v>
      </c>
      <c r="AZ14" s="12">
        <f t="shared" si="7"/>
        <v>0.13264354822995394</v>
      </c>
      <c r="BA14" s="14">
        <f t="shared" si="12"/>
        <v>0.13264354822995394</v>
      </c>
      <c r="BC14" s="12">
        <f>SUM(AY14:AY16)/SUM(AP14:AP16)-1</f>
        <v>1.0089678985977679E-2</v>
      </c>
      <c r="BE14" s="11">
        <f t="shared" si="13"/>
        <v>72855.052305255886</v>
      </c>
      <c r="BF14" s="12">
        <f t="shared" si="14"/>
        <v>0.11609496786599194</v>
      </c>
      <c r="BG14" s="14">
        <f t="shared" si="15"/>
        <v>0.11609496786599194</v>
      </c>
      <c r="BJ14" s="11">
        <f t="shared" si="16"/>
        <v>74342.590494983699</v>
      </c>
      <c r="BK14" s="12">
        <f t="shared" si="17"/>
        <v>0.13888314570035099</v>
      </c>
      <c r="BL14" s="14">
        <f t="shared" si="18"/>
        <v>0.13888314570035099</v>
      </c>
      <c r="BQ14" s="6">
        <f t="shared" si="19"/>
        <v>0</v>
      </c>
      <c r="BR14" s="11">
        <f t="shared" si="20"/>
        <v>76060.344406938006</v>
      </c>
      <c r="BS14" s="12">
        <f t="shared" si="21"/>
        <v>0.16519808799332392</v>
      </c>
      <c r="BT14" s="14">
        <f t="shared" si="22"/>
        <v>0.16519808799332392</v>
      </c>
    </row>
    <row r="15" spans="1:81">
      <c r="A15" s="1">
        <v>202111</v>
      </c>
      <c r="B15" s="6" t="s">
        <v>67</v>
      </c>
      <c r="C15" s="10" t="s">
        <v>181</v>
      </c>
      <c r="D15" s="1">
        <v>7942690173</v>
      </c>
      <c r="E15" s="9">
        <f t="shared" si="0"/>
        <v>79426.901729999998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f t="array" ref="V15">INDEX(RawData!I:I,MATCH(VALUE(B15),RawData!G:G,0)+$V$1)</f>
        <v>5.32</v>
      </c>
      <c r="W15" s="6">
        <f t="array" ref="W15">INDEX(RawData!N:N,MATCH(VALUE(B15),RawData!L:L,0)+$W$1)</f>
        <v>207272</v>
      </c>
      <c r="X15" s="6">
        <f t="array" ref="X15">INDEX(RawData!S:S,MATCH(VALUE(B15),RawData!Q:Q,0)+$V$1)</f>
        <v>8857</v>
      </c>
      <c r="Y15" s="6">
        <f t="array" ref="Y15">INDEX(RawData!X:X,MATCH(VALUE(A15),RawData!V:V,0)+$Y$1)</f>
        <v>107.52</v>
      </c>
      <c r="Z15" s="6">
        <f t="array" ref="Z15">INDEX(RawData!AC:AC,MATCH(VALUE(B15),RawData!AA:AA,0)+$Y$1)</f>
        <v>12.64</v>
      </c>
      <c r="AA15" s="6">
        <f t="array" ref="AA15">INDEX(RawData!AH:AH,MATCH(VALUE(A15),RawData!AF:AF,0)+$AA$1)</f>
        <v>105.62</v>
      </c>
      <c r="AB15" s="6">
        <f t="array" ref="AB15">INDEX(RawData!AM:AM,MATCH(VALUE(A15),RawData!AK:AK,0)+$AA$1)</f>
        <v>2.85</v>
      </c>
      <c r="AC15" s="6">
        <f t="array" ref="AC15">INDEX(RawData!BB:BB,MATCH(VALUE(A15),RawData!AZ:AZ,0)+$AC$1)</f>
        <v>244578</v>
      </c>
      <c r="AD15" s="6">
        <f t="array" ref="AD15">INDEX(RawData!AR:AR,MATCH(VALUE(A15),RawData!AP:AP,0)+$AD$1)</f>
        <v>13.13</v>
      </c>
      <c r="AE15" s="6">
        <f t="array" ref="AE15">INDEX(RawData!BG:BG,MATCH(VALUE(A15),RawData!BE:BE,0)+$AE$1)</f>
        <v>533117</v>
      </c>
      <c r="AF15" s="6">
        <f t="array" ref="AF15">INDEX(RawData!AW:AW,MATCH(VALUE(A15),RawData!AU:AU,0)+$AF$1)</f>
        <v>8.18</v>
      </c>
      <c r="AG15" s="6">
        <f t="array" ref="AG15">INDEX(RawData!BM:BM,MATCH(VALUE(A15),RawData!BK:BK,0)+$AG$1)</f>
        <v>1.125</v>
      </c>
      <c r="AH15" s="6">
        <f t="array" ref="AH15">INDEX(RawData!BR:BR,MATCH(VALUE(B15),RawData!BP:BP,0)+$AH$1)</f>
        <v>3.64</v>
      </c>
      <c r="AI15" s="6">
        <v>0</v>
      </c>
      <c r="AJ15" s="11">
        <f t="shared" si="1"/>
        <v>59018.259839999999</v>
      </c>
      <c r="AK15" s="11">
        <f t="shared" si="2"/>
        <v>59960.666129999998</v>
      </c>
      <c r="AL15" s="17">
        <f t="array" ref="AL15">INDEX(RawData!BW:BW,MATCH(VALUE(A15),RawData!BU:BU,0)+$AL$1)</f>
        <v>22</v>
      </c>
      <c r="AM15" s="11">
        <f t="shared" si="3"/>
        <v>3610.3137149999998</v>
      </c>
      <c r="AN15" s="11"/>
      <c r="AP15" s="11">
        <f t="shared" si="4"/>
        <v>79426.901729999998</v>
      </c>
      <c r="AQ15" s="11">
        <f t="shared" si="8"/>
        <v>61045.240965455989</v>
      </c>
      <c r="AR15" s="12">
        <f t="shared" si="9"/>
        <v>-0.23142865155473069</v>
      </c>
      <c r="AS15" s="12">
        <f t="shared" si="10"/>
        <v>0.23142865155473069</v>
      </c>
      <c r="AT15" s="14"/>
      <c r="AU15" s="12"/>
      <c r="AW15" s="6" t="str">
        <f t="shared" si="5"/>
        <v>11</v>
      </c>
      <c r="AX15" s="6">
        <f t="shared" si="6"/>
        <v>1051.2082</v>
      </c>
      <c r="AY15" s="11">
        <f t="shared" si="11"/>
        <v>67981.978213271985</v>
      </c>
      <c r="AZ15" s="12">
        <f t="shared" si="7"/>
        <v>-0.14409379275089107</v>
      </c>
      <c r="BA15" s="14">
        <f t="shared" si="12"/>
        <v>0.14409379275089107</v>
      </c>
      <c r="BE15" s="11">
        <f t="shared" si="13"/>
        <v>65900.957038927183</v>
      </c>
      <c r="BF15" s="12">
        <f t="shared" si="14"/>
        <v>-0.17029425039204305</v>
      </c>
      <c r="BG15" s="14">
        <f t="shared" si="15"/>
        <v>0.17029425039204305</v>
      </c>
      <c r="BJ15" s="11">
        <f t="shared" si="16"/>
        <v>65649.712830909601</v>
      </c>
      <c r="BK15" s="12">
        <f t="shared" si="17"/>
        <v>-0.17345746339097945</v>
      </c>
      <c r="BL15" s="14">
        <f t="shared" si="18"/>
        <v>0.17345746339097945</v>
      </c>
      <c r="BQ15" s="6">
        <f t="shared" si="19"/>
        <v>0</v>
      </c>
      <c r="BR15" s="11">
        <f t="shared" si="20"/>
        <v>67623.057916104008</v>
      </c>
      <c r="BS15" s="12">
        <f t="shared" si="21"/>
        <v>-0.1486126684636575</v>
      </c>
      <c r="BT15" s="14">
        <f t="shared" si="22"/>
        <v>0.1486126684636575</v>
      </c>
    </row>
    <row r="16" spans="1:81">
      <c r="A16" s="1">
        <v>202110</v>
      </c>
      <c r="B16" s="6" t="s">
        <v>67</v>
      </c>
      <c r="C16" s="10" t="s">
        <v>181</v>
      </c>
      <c r="D16" s="1">
        <v>5901825984</v>
      </c>
      <c r="E16" s="9">
        <f t="shared" si="0"/>
        <v>59018.259839999999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f t="array" ref="V16">INDEX(RawData!I:I,MATCH(VALUE(B16),RawData!G:G,0)+$V$1)</f>
        <v>5.32</v>
      </c>
      <c r="W16" s="6">
        <f t="array" ref="W16">INDEX(RawData!N:N,MATCH(VALUE(B16),RawData!L:L,0)+$W$1)</f>
        <v>207272</v>
      </c>
      <c r="X16" s="6">
        <f t="array" ref="X16">INDEX(RawData!S:S,MATCH(VALUE(B16),RawData!Q:Q,0)+$V$1)</f>
        <v>8857</v>
      </c>
      <c r="Y16" s="6">
        <f t="array" ref="Y16">INDEX(RawData!X:X,MATCH(VALUE(A16),RawData!V:V,0)+$Y$1)</f>
        <v>107.34</v>
      </c>
      <c r="Z16" s="6">
        <f t="array" ref="Z16">INDEX(RawData!AC:AC,MATCH(VALUE(B16),RawData!AA:AA,0)+$Y$1)</f>
        <v>12.64</v>
      </c>
      <c r="AA16" s="6">
        <f t="array" ref="AA16">INDEX(RawData!AH:AH,MATCH(VALUE(A16),RawData!AF:AF,0)+$AA$1)</f>
        <v>105.37</v>
      </c>
      <c r="AB16" s="6">
        <f t="array" ref="AB16">INDEX(RawData!AM:AM,MATCH(VALUE(A16),RawData!AK:AK,0)+$AA$1)</f>
        <v>2.5499999999999998</v>
      </c>
      <c r="AC16" s="6">
        <f t="array" ref="AC16">INDEX(RawData!BB:BB,MATCH(VALUE(A16),RawData!AZ:AZ,0)+$AC$1)</f>
        <v>242079</v>
      </c>
      <c r="AD16" s="6">
        <f t="array" ref="AD16">INDEX(RawData!AR:AR,MATCH(VALUE(A16),RawData!AP:AP,0)+$AD$1)</f>
        <v>14.81</v>
      </c>
      <c r="AE16" s="6">
        <f t="array" ref="AE16">INDEX(RawData!BG:BG,MATCH(VALUE(A16),RawData!BE:BE,0)+$AE$1)</f>
        <v>528043</v>
      </c>
      <c r="AF16" s="6">
        <f t="array" ref="AF16">INDEX(RawData!AW:AW,MATCH(VALUE(A16),RawData!AU:AU,0)+$AF$1)</f>
        <v>8.51</v>
      </c>
      <c r="AG16" s="6">
        <f t="array" ref="AG16">INDEX(RawData!BM:BM,MATCH(VALUE(A16),RawData!BK:BK,0)+$AG$1)</f>
        <v>1.125</v>
      </c>
      <c r="AH16" s="6">
        <f t="array" ref="AH16">INDEX(RawData!BR:BR,MATCH(VALUE(B16),RawData!BP:BP,0)+$AH$1)</f>
        <v>3.64</v>
      </c>
      <c r="AI16" s="6">
        <v>0</v>
      </c>
      <c r="AJ16" s="11">
        <f t="shared" si="1"/>
        <v>59960.666129999998</v>
      </c>
      <c r="AK16" s="11">
        <f t="shared" si="2"/>
        <v>81241.301770000005</v>
      </c>
      <c r="AL16" s="17">
        <f t="array" ref="AL16">INDEX(RawData!BW:BW,MATCH(VALUE(A16),RawData!BU:BU,0)+$AL$1)</f>
        <v>20</v>
      </c>
      <c r="AM16" s="11">
        <f t="shared" si="3"/>
        <v>2950.912992</v>
      </c>
      <c r="AN16" s="11"/>
      <c r="AP16" s="11">
        <f t="shared" si="4"/>
        <v>59018.259839999999</v>
      </c>
      <c r="AQ16" s="11">
        <f t="shared" si="8"/>
        <v>59359.213873716981</v>
      </c>
      <c r="AR16" s="12">
        <f t="shared" si="9"/>
        <v>5.7770939814443256E-3</v>
      </c>
      <c r="AS16" s="12">
        <f t="shared" si="10"/>
        <v>5.7770939814443256E-3</v>
      </c>
      <c r="AT16" s="14"/>
      <c r="AU16" s="12"/>
      <c r="AW16" s="6" t="str">
        <f t="shared" si="5"/>
        <v>10</v>
      </c>
      <c r="AX16" s="6">
        <f t="shared" si="6"/>
        <v>-1566.5134</v>
      </c>
      <c r="AY16" s="11">
        <f t="shared" si="11"/>
        <v>63860.132297703982</v>
      </c>
      <c r="AZ16" s="12">
        <f t="shared" si="7"/>
        <v>8.2040244338454249E-2</v>
      </c>
      <c r="BA16" s="14">
        <f t="shared" si="12"/>
        <v>8.2040244338454249E-2</v>
      </c>
      <c r="BE16" s="11">
        <f t="shared" si="13"/>
        <v>62509.856770507875</v>
      </c>
      <c r="BF16" s="12">
        <f t="shared" si="14"/>
        <v>5.9161299231351272E-2</v>
      </c>
      <c r="BG16" s="14">
        <f t="shared" si="15"/>
        <v>5.9161299231351272E-2</v>
      </c>
      <c r="BJ16" s="11">
        <f t="shared" si="16"/>
        <v>64252.924463219693</v>
      </c>
      <c r="BK16" s="12">
        <f t="shared" si="17"/>
        <v>8.8695678886687057E-2</v>
      </c>
      <c r="BL16" s="14">
        <f t="shared" si="18"/>
        <v>8.8695678886687057E-2</v>
      </c>
      <c r="BQ16" s="6">
        <f t="shared" si="19"/>
        <v>0</v>
      </c>
      <c r="BR16" s="11">
        <f t="shared" si="20"/>
        <v>66350.229001578002</v>
      </c>
      <c r="BS16" s="12">
        <f t="shared" si="21"/>
        <v>0.12423221527464823</v>
      </c>
      <c r="BT16" s="14">
        <f t="shared" si="22"/>
        <v>0.12423221527464823</v>
      </c>
    </row>
    <row r="17" spans="1:72">
      <c r="A17" s="1">
        <v>202109</v>
      </c>
      <c r="B17" s="6" t="s">
        <v>68</v>
      </c>
      <c r="C17" s="10" t="s">
        <v>181</v>
      </c>
      <c r="D17" s="1">
        <v>5996066613</v>
      </c>
      <c r="E17" s="9">
        <f t="shared" si="0"/>
        <v>59960.666129999998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f t="array" ref="V17">INDEX(RawData!I:I,MATCH(VALUE(B17),RawData!G:G,0)+$V$1)</f>
        <v>4.37</v>
      </c>
      <c r="W17" s="6">
        <f t="array" ref="W17">INDEX(RawData!N:N,MATCH(VALUE(B17),RawData!L:L,0)+$W$1)</f>
        <v>194760</v>
      </c>
      <c r="X17" s="6">
        <f t="array" ref="X17">INDEX(RawData!S:S,MATCH(VALUE(B17),RawData!Q:Q,0)+$V$1)</f>
        <v>8302</v>
      </c>
      <c r="Y17" s="6">
        <f t="array" ref="Y17">INDEX(RawData!X:X,MATCH(VALUE(A17),RawData!V:V,0)+$Y$1)</f>
        <v>105.21</v>
      </c>
      <c r="Z17" s="6">
        <f t="array" ref="Z17">INDEX(RawData!AC:AC,MATCH(VALUE(B17),RawData!AA:AA,0)+$Y$1)</f>
        <v>12.09</v>
      </c>
      <c r="AA17" s="6">
        <f t="array" ref="AA17">INDEX(RawData!AH:AH,MATCH(VALUE(A17),RawData!AF:AF,0)+$AA$1)</f>
        <v>105.06</v>
      </c>
      <c r="AB17" s="6">
        <f t="array" ref="AB17">INDEX(RawData!AM:AM,MATCH(VALUE(A17),RawData!AK:AK,0)+$AA$1)</f>
        <v>2.6</v>
      </c>
      <c r="AC17" s="6">
        <f t="array" ref="AC17">INDEX(RawData!BB:BB,MATCH(VALUE(A17),RawData!AZ:AZ,0)+$AC$1)</f>
        <v>241560</v>
      </c>
      <c r="AD17" s="6">
        <f t="array" ref="AD17">INDEX(RawData!AR:AR,MATCH(VALUE(A17),RawData!AP:AP,0)+$AD$1)</f>
        <v>15.22</v>
      </c>
      <c r="AE17" s="6">
        <f t="array" ref="AE17">INDEX(RawData!BG:BG,MATCH(VALUE(A17),RawData!BE:BE,0)+$AE$1)</f>
        <v>527867</v>
      </c>
      <c r="AF17" s="6">
        <f t="array" ref="AF17">INDEX(RawData!AW:AW,MATCH(VALUE(A17),RawData!AU:AU,0)+$AF$1)</f>
        <v>8.89</v>
      </c>
      <c r="AG17" s="6">
        <f t="array" ref="AG17">INDEX(RawData!BM:BM,MATCH(VALUE(A17),RawData!BK:BK,0)+$AG$1)</f>
        <v>1.125</v>
      </c>
      <c r="AH17" s="6">
        <f t="array" ref="AH17">INDEX(RawData!BR:BR,MATCH(VALUE(B17),RawData!BP:BP,0)+$AH$1)</f>
        <v>3.96</v>
      </c>
      <c r="AI17" s="6">
        <v>0</v>
      </c>
      <c r="AJ17" s="11">
        <f t="shared" si="1"/>
        <v>81241.301770000005</v>
      </c>
      <c r="AK17" s="11">
        <f t="shared" si="2"/>
        <v>123807.7427</v>
      </c>
      <c r="AL17" s="17">
        <f t="array" ref="AL17">INDEX(RawData!BW:BW,MATCH(VALUE(A17),RawData!BU:BU,0)+$AL$1)</f>
        <v>20</v>
      </c>
      <c r="AM17" s="11">
        <f t="shared" si="3"/>
        <v>2998.0333065</v>
      </c>
      <c r="AN17" s="11"/>
      <c r="AP17" s="11">
        <f t="shared" si="4"/>
        <v>59960.666129999998</v>
      </c>
      <c r="AQ17" s="11">
        <f t="shared" si="8"/>
        <v>66139.773776393005</v>
      </c>
      <c r="AR17" s="12">
        <f t="shared" si="9"/>
        <v>0.10305268512187915</v>
      </c>
      <c r="AS17" s="12">
        <f t="shared" si="10"/>
        <v>0.10305268512187915</v>
      </c>
      <c r="AT17" s="14"/>
      <c r="AU17" s="12">
        <f>SUM(AQ17:AQ19)/SUM(AP17:AP19)-1</f>
        <v>-0.12401603405519135</v>
      </c>
      <c r="AW17" s="6" t="str">
        <f t="shared" si="5"/>
        <v>9</v>
      </c>
      <c r="AX17" s="6">
        <f t="shared" si="6"/>
        <v>-356.97879999999998</v>
      </c>
      <c r="AY17" s="11">
        <f t="shared" si="11"/>
        <v>73517.624544616003</v>
      </c>
      <c r="AZ17" s="12">
        <f t="shared" si="7"/>
        <v>0.226097528423439</v>
      </c>
      <c r="BA17" s="14">
        <f t="shared" si="12"/>
        <v>0.226097528423439</v>
      </c>
      <c r="BC17" s="12">
        <f>SUM(AY17:AY19)/SUM(AP17:AP19)-1</f>
        <v>1.4376083932405193E-2</v>
      </c>
      <c r="BE17" s="11">
        <f t="shared" si="13"/>
        <v>71304.269314149104</v>
      </c>
      <c r="BF17" s="12">
        <f t="shared" si="14"/>
        <v>0.189184075432971</v>
      </c>
      <c r="BG17" s="14">
        <f t="shared" si="15"/>
        <v>0.189184075432971</v>
      </c>
      <c r="BJ17" s="11">
        <f t="shared" si="16"/>
        <v>70626.456515231286</v>
      </c>
      <c r="BK17" s="12">
        <f t="shared" si="17"/>
        <v>0.17787978475934407</v>
      </c>
      <c r="BL17" s="14">
        <f t="shared" si="18"/>
        <v>0.17787978475934407</v>
      </c>
      <c r="BQ17" s="6">
        <f t="shared" si="19"/>
        <v>0</v>
      </c>
      <c r="BR17" s="11">
        <f t="shared" si="20"/>
        <v>72549.32054616198</v>
      </c>
      <c r="BS17" s="12">
        <f t="shared" si="21"/>
        <v>0.20994854174682898</v>
      </c>
      <c r="BT17" s="14">
        <f t="shared" si="22"/>
        <v>0.20994854174682898</v>
      </c>
    </row>
    <row r="18" spans="1:72">
      <c r="A18" s="1">
        <v>202108</v>
      </c>
      <c r="B18" s="6" t="s">
        <v>68</v>
      </c>
      <c r="C18" s="10" t="s">
        <v>181</v>
      </c>
      <c r="D18" s="1">
        <v>8124130177</v>
      </c>
      <c r="E18" s="9">
        <f t="shared" si="0"/>
        <v>81241.301770000005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</v>
      </c>
      <c r="U18" s="6">
        <v>0</v>
      </c>
      <c r="V18" s="6">
        <f t="array" ref="V18">INDEX(RawData!I:I,MATCH(VALUE(B18),RawData!G:G,0)+$V$1)</f>
        <v>4.37</v>
      </c>
      <c r="W18" s="6">
        <f t="array" ref="W18">INDEX(RawData!N:N,MATCH(VALUE(B18),RawData!L:L,0)+$W$1)</f>
        <v>194760</v>
      </c>
      <c r="X18" s="6">
        <f t="array" ref="X18">INDEX(RawData!S:S,MATCH(VALUE(B18),RawData!Q:Q,0)+$V$1)</f>
        <v>8302</v>
      </c>
      <c r="Y18" s="6">
        <f t="array" ref="Y18">INDEX(RawData!X:X,MATCH(VALUE(A18),RawData!V:V,0)+$Y$1)</f>
        <v>104.99</v>
      </c>
      <c r="Z18" s="6">
        <f t="array" ref="Z18">INDEX(RawData!AC:AC,MATCH(VALUE(B18),RawData!AA:AA,0)+$Y$1)</f>
        <v>12.09</v>
      </c>
      <c r="AA18" s="6">
        <f t="array" ref="AA18">INDEX(RawData!AH:AH,MATCH(VALUE(A18),RawData!AF:AF,0)+$AA$1)</f>
        <v>104.9</v>
      </c>
      <c r="AB18" s="6">
        <f t="array" ref="AB18">INDEX(RawData!AM:AM,MATCH(VALUE(A18),RawData!AK:AK,0)+$AA$1)</f>
        <v>2.34</v>
      </c>
      <c r="AC18" s="6">
        <f t="array" ref="AC18">INDEX(RawData!BB:BB,MATCH(VALUE(A18),RawData!AZ:AZ,0)+$AC$1)</f>
        <v>239778</v>
      </c>
      <c r="AD18" s="6">
        <f t="array" ref="AD18">INDEX(RawData!AR:AR,MATCH(VALUE(A18),RawData!AP:AP,0)+$AD$1)</f>
        <v>15.19</v>
      </c>
      <c r="AE18" s="6">
        <f t="array" ref="AE18">INDEX(RawData!BG:BG,MATCH(VALUE(A18),RawData!BE:BE,0)+$AE$1)</f>
        <v>524253</v>
      </c>
      <c r="AF18" s="6">
        <f t="array" ref="AF18">INDEX(RawData!AW:AW,MATCH(VALUE(A18),RawData!AU:AU,0)+$AF$1)</f>
        <v>8.59</v>
      </c>
      <c r="AG18" s="6">
        <f t="array" ref="AG18">INDEX(RawData!BM:BM,MATCH(VALUE(A18),RawData!BK:BK,0)+$AG$1)</f>
        <v>1.125</v>
      </c>
      <c r="AH18" s="6">
        <f t="array" ref="AH18">INDEX(RawData!BR:BR,MATCH(VALUE(B18),RawData!BP:BP,0)+$AH$1)</f>
        <v>3.96</v>
      </c>
      <c r="AI18" s="6">
        <v>0</v>
      </c>
      <c r="AJ18" s="11">
        <f t="shared" si="1"/>
        <v>123807.7427</v>
      </c>
      <c r="AK18" s="11">
        <f t="shared" si="2"/>
        <v>101137.33538999999</v>
      </c>
      <c r="AL18" s="17">
        <f t="array" ref="AL18">INDEX(RawData!BW:BW,MATCH(VALUE(A18),RawData!BU:BU,0)+$AL$1)</f>
        <v>22</v>
      </c>
      <c r="AM18" s="11">
        <f t="shared" si="3"/>
        <v>3692.7864440909093</v>
      </c>
      <c r="AN18" s="11"/>
      <c r="AP18" s="11">
        <f t="shared" si="4"/>
        <v>81241.301770000005</v>
      </c>
      <c r="AQ18" s="11">
        <f t="shared" si="8"/>
        <v>87577.164046429985</v>
      </c>
      <c r="AR18" s="12">
        <f t="shared" si="9"/>
        <v>7.798819243895494E-2</v>
      </c>
      <c r="AS18" s="12">
        <f t="shared" si="10"/>
        <v>7.798819243895494E-2</v>
      </c>
      <c r="AT18" s="14"/>
      <c r="AU18" s="12"/>
      <c r="AW18" s="6" t="str">
        <f t="shared" si="5"/>
        <v>8</v>
      </c>
      <c r="AX18" s="6">
        <f t="shared" si="6"/>
        <v>-2239.2440000000001</v>
      </c>
      <c r="AY18" s="11">
        <f t="shared" si="11"/>
        <v>99600.037787159992</v>
      </c>
      <c r="AZ18" s="12">
        <f t="shared" si="7"/>
        <v>0.22597786614910342</v>
      </c>
      <c r="BA18" s="14">
        <f t="shared" si="12"/>
        <v>0.22597786614910342</v>
      </c>
      <c r="BE18" s="11">
        <f t="shared" si="13"/>
        <v>95993.17566494098</v>
      </c>
      <c r="BF18" s="12">
        <f t="shared" si="14"/>
        <v>0.18158096403605883</v>
      </c>
      <c r="BG18" s="14">
        <f t="shared" si="15"/>
        <v>0.18158096403605883</v>
      </c>
      <c r="BJ18" s="11">
        <f t="shared" si="16"/>
        <v>92253.18551626298</v>
      </c>
      <c r="BK18" s="12">
        <f t="shared" si="17"/>
        <v>0.1355453877073316</v>
      </c>
      <c r="BL18" s="14">
        <f t="shared" si="18"/>
        <v>0.1355453877073316</v>
      </c>
      <c r="BQ18" s="6">
        <f t="shared" si="19"/>
        <v>0</v>
      </c>
      <c r="BR18" s="11">
        <f t="shared" si="20"/>
        <v>94257.19471761999</v>
      </c>
      <c r="BS18" s="12">
        <f t="shared" si="21"/>
        <v>0.16021275710806449</v>
      </c>
      <c r="BT18" s="14">
        <f t="shared" si="22"/>
        <v>0.16021275710806449</v>
      </c>
    </row>
    <row r="19" spans="1:72">
      <c r="A19" s="1">
        <v>202107</v>
      </c>
      <c r="B19" s="6" t="s">
        <v>68</v>
      </c>
      <c r="C19" s="10" t="s">
        <v>181</v>
      </c>
      <c r="D19" s="1">
        <v>12380774270</v>
      </c>
      <c r="E19" s="9">
        <f t="shared" si="0"/>
        <v>123807.7427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0</v>
      </c>
      <c r="V19" s="6">
        <f t="array" ref="V19">INDEX(RawData!I:I,MATCH(VALUE(B19),RawData!G:G,0)+$V$1)</f>
        <v>4.37</v>
      </c>
      <c r="W19" s="6">
        <f t="array" ref="W19">INDEX(RawData!N:N,MATCH(VALUE(B19),RawData!L:L,0)+$W$1)</f>
        <v>194760</v>
      </c>
      <c r="X19" s="6">
        <f t="array" ref="X19">INDEX(RawData!S:S,MATCH(VALUE(B19),RawData!Q:Q,0)+$V$1)</f>
        <v>8302</v>
      </c>
      <c r="Y19" s="6">
        <f t="array" ref="Y19">INDEX(RawData!X:X,MATCH(VALUE(A19),RawData!V:V,0)+$Y$1)</f>
        <v>104.54</v>
      </c>
      <c r="Z19" s="6">
        <f t="array" ref="Z19">INDEX(RawData!AC:AC,MATCH(VALUE(B19),RawData!AA:AA,0)+$Y$1)</f>
        <v>12.09</v>
      </c>
      <c r="AA19" s="6">
        <f t="array" ref="AA19">INDEX(RawData!AH:AH,MATCH(VALUE(A19),RawData!AF:AF,0)+$AA$1)</f>
        <v>104.29</v>
      </c>
      <c r="AB19" s="6">
        <f t="array" ref="AB19">INDEX(RawData!AM:AM,MATCH(VALUE(A19),RawData!AK:AK,0)+$AA$1)</f>
        <v>1.91</v>
      </c>
      <c r="AC19" s="6">
        <f t="array" ref="AC19">INDEX(RawData!BB:BB,MATCH(VALUE(A19),RawData!AZ:AZ,0)+$AC$1)</f>
        <v>237605</v>
      </c>
      <c r="AD19" s="6">
        <f t="array" ref="AD19">INDEX(RawData!AR:AR,MATCH(VALUE(A19),RawData!AP:AP,0)+$AD$1)</f>
        <v>15.97</v>
      </c>
      <c r="AE19" s="6">
        <f t="array" ref="AE19">INDEX(RawData!BG:BG,MATCH(VALUE(A19),RawData!BE:BE,0)+$AE$1)</f>
        <v>520317</v>
      </c>
      <c r="AF19" s="6">
        <f t="array" ref="AF19">INDEX(RawData!AW:AW,MATCH(VALUE(A19),RawData!AU:AU,0)+$AF$1)</f>
        <v>8.7100000000000009</v>
      </c>
      <c r="AG19" s="6">
        <f t="array" ref="AG19">INDEX(RawData!BM:BM,MATCH(VALUE(A19),RawData!BK:BK,0)+$AG$1)</f>
        <v>1.125</v>
      </c>
      <c r="AH19" s="6">
        <f t="array" ref="AH19">INDEX(RawData!BR:BR,MATCH(VALUE(B19),RawData!BP:BP,0)+$AH$1)</f>
        <v>3.96</v>
      </c>
      <c r="AI19" s="6">
        <v>0</v>
      </c>
      <c r="AJ19" s="11">
        <f t="shared" si="1"/>
        <v>101137.33538999999</v>
      </c>
      <c r="AK19" s="11">
        <f t="shared" si="2"/>
        <v>110116.02211999999</v>
      </c>
      <c r="AL19" s="17">
        <f t="array" ref="AL19">INDEX(RawData!BW:BW,MATCH(VALUE(A19),RawData!BU:BU,0)+$AL$1)</f>
        <v>22</v>
      </c>
      <c r="AM19" s="11">
        <f t="shared" si="3"/>
        <v>5627.6246681818184</v>
      </c>
      <c r="AN19" s="11"/>
      <c r="AP19" s="11">
        <f t="shared" si="4"/>
        <v>123807.7427</v>
      </c>
      <c r="AQ19" s="11">
        <f>$AQ$2*X19+$AR$2*AA19+$AS$2+$AD$5+$AU$2*AH19+$AT$2*AJ19+$AV$2*AL19</f>
        <v>78427.319482450985</v>
      </c>
      <c r="AR19" s="12">
        <f t="shared" si="9"/>
        <v>-0.36653946052074349</v>
      </c>
      <c r="AS19" s="12">
        <f t="shared" si="10"/>
        <v>0.36653946052074349</v>
      </c>
      <c r="AT19" s="14"/>
      <c r="AU19" s="12"/>
      <c r="AW19" s="6" t="str">
        <f t="shared" si="5"/>
        <v>7</v>
      </c>
      <c r="AX19" s="6">
        <f t="shared" si="6"/>
        <v>5246.1718000000001</v>
      </c>
      <c r="AY19" s="11">
        <f t="shared" si="11"/>
        <v>95701.850110711966</v>
      </c>
      <c r="AZ19" s="12">
        <f t="shared" si="7"/>
        <v>-0.22701239822610897</v>
      </c>
      <c r="BA19" s="14">
        <f t="shared" si="12"/>
        <v>0.22701239822610897</v>
      </c>
      <c r="BE19" s="11">
        <f t="shared" si="13"/>
        <v>90519.490922233672</v>
      </c>
      <c r="BF19" s="12">
        <f t="shared" si="14"/>
        <v>-0.26887051691449937</v>
      </c>
      <c r="BG19" s="14">
        <f t="shared" si="15"/>
        <v>0.26887051691449937</v>
      </c>
      <c r="BJ19" s="11">
        <f t="shared" si="16"/>
        <v>88227.642419389071</v>
      </c>
      <c r="BK19" s="12">
        <f t="shared" si="17"/>
        <v>-0.2873818672780869</v>
      </c>
      <c r="BL19" s="14">
        <f t="shared" si="18"/>
        <v>0.2873818672780869</v>
      </c>
      <c r="BQ19" s="6">
        <f t="shared" si="19"/>
        <v>6488.2404999999999</v>
      </c>
      <c r="BR19" s="11">
        <f t="shared" si="20"/>
        <v>92427.780820933986</v>
      </c>
      <c r="BS19" s="12">
        <f t="shared" si="21"/>
        <v>-0.25345718445980536</v>
      </c>
      <c r="BT19" s="14">
        <f t="shared" si="22"/>
        <v>0.25345718445980536</v>
      </c>
    </row>
    <row r="20" spans="1:72">
      <c r="A20" s="1">
        <v>202106</v>
      </c>
      <c r="B20" s="6" t="s">
        <v>69</v>
      </c>
      <c r="C20" s="10" t="s">
        <v>181</v>
      </c>
      <c r="D20" s="1">
        <v>10113733539</v>
      </c>
      <c r="E20" s="9">
        <f t="shared" si="0"/>
        <v>101137.33538999999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f t="array" ref="V20">INDEX(RawData!I:I,MATCH(VALUE(B20),RawData!G:G,0)+$V$1)</f>
        <v>7.76</v>
      </c>
      <c r="W20" s="6">
        <f t="array" ref="W20">INDEX(RawData!N:N,MATCH(VALUE(B20),RawData!L:L,0)+$W$1)</f>
        <v>186795</v>
      </c>
      <c r="X20" s="6">
        <f t="array" ref="X20">INDEX(RawData!S:S,MATCH(VALUE(B20),RawData!Q:Q,0)+$V$1)</f>
        <v>7947</v>
      </c>
      <c r="Y20" s="6">
        <f t="array" ref="Y20">INDEX(RawData!X:X,MATCH(VALUE(A20),RawData!V:V,0)+$Y$1)</f>
        <v>102.86</v>
      </c>
      <c r="Z20" s="6">
        <f t="array" ref="Z20">INDEX(RawData!AC:AC,MATCH(VALUE(B20),RawData!AA:AA,0)+$Y$1)</f>
        <v>10.98</v>
      </c>
      <c r="AA20" s="6">
        <f t="array" ref="AA20">INDEX(RawData!AH:AH,MATCH(VALUE(A20),RawData!AF:AF,0)+$AA$1)</f>
        <v>104.08</v>
      </c>
      <c r="AB20" s="6">
        <f t="array" ref="AB20">INDEX(RawData!AM:AM,MATCH(VALUE(A20),RawData!AK:AK,0)+$AA$1)</f>
        <v>1.83</v>
      </c>
      <c r="AC20" s="6">
        <f t="array" ref="AC20">INDEX(RawData!BB:BB,MATCH(VALUE(A20),RawData!AZ:AZ,0)+$AC$1)</f>
        <v>235697</v>
      </c>
      <c r="AD20" s="6">
        <f t="array" ref="AD20">INDEX(RawData!AR:AR,MATCH(VALUE(A20),RawData!AP:AP,0)+$AD$1)</f>
        <v>17.100000000000001</v>
      </c>
      <c r="AE20" s="6">
        <f t="array" ref="AE20">INDEX(RawData!BG:BG,MATCH(VALUE(A20),RawData!BE:BE,0)+$AE$1)</f>
        <v>518576</v>
      </c>
      <c r="AF20" s="6">
        <f t="array" ref="AF20">INDEX(RawData!AW:AW,MATCH(VALUE(A20),RawData!AU:AU,0)+$AF$1)</f>
        <v>8.91</v>
      </c>
      <c r="AG20" s="6">
        <f t="array" ref="AG20">INDEX(RawData!BM:BM,MATCH(VALUE(A20),RawData!BK:BK,0)+$AG$1)</f>
        <v>1.125</v>
      </c>
      <c r="AH20" s="6">
        <f t="array" ref="AH20">INDEX(RawData!BR:BR,MATCH(VALUE(B20),RawData!BP:BP,0)+$AH$1)</f>
        <v>4.8</v>
      </c>
      <c r="AI20" s="6">
        <v>0</v>
      </c>
      <c r="AJ20" s="11">
        <f t="shared" si="1"/>
        <v>110116.02211999999</v>
      </c>
      <c r="AK20" s="11">
        <f t="shared" si="2"/>
        <v>85229.038839999994</v>
      </c>
      <c r="AL20" s="17">
        <f t="array" ref="AL20">INDEX(RawData!BW:BW,MATCH(VALUE(A20),RawData!BU:BU,0)+$AL$1)</f>
        <v>21</v>
      </c>
      <c r="AM20" s="11">
        <f t="shared" si="3"/>
        <v>4816.0635899999997</v>
      </c>
      <c r="AN20" s="11"/>
      <c r="AP20" s="11">
        <f t="shared" si="4"/>
        <v>101137.33538999999</v>
      </c>
      <c r="AQ20" s="11">
        <f t="shared" si="8"/>
        <v>87169.384320708021</v>
      </c>
      <c r="AR20" s="12">
        <f t="shared" si="9"/>
        <v>-0.13810875099120967</v>
      </c>
      <c r="AS20" s="12">
        <f t="shared" si="10"/>
        <v>0.13810875099120967</v>
      </c>
      <c r="AT20" s="14"/>
      <c r="AU20" s="12">
        <f>SUM(AQ20:AQ22)/SUM(AP20:AP22)-1</f>
        <v>-0.21907662615986201</v>
      </c>
      <c r="AW20" s="6" t="str">
        <f t="shared" si="5"/>
        <v>6</v>
      </c>
      <c r="AX20" s="6">
        <f t="shared" si="6"/>
        <v>4129.9069</v>
      </c>
      <c r="AY20" s="11">
        <f t="shared" si="11"/>
        <v>96306.512346895994</v>
      </c>
      <c r="AZ20" s="12">
        <f t="shared" si="7"/>
        <v>-4.7764982382377918E-2</v>
      </c>
      <c r="BA20" s="14">
        <f t="shared" si="12"/>
        <v>4.7764982382377918E-2</v>
      </c>
      <c r="BC20" s="12">
        <f>SUM(AY20:AY22)/SUM(AP20:AP22)-1</f>
        <v>-0.15349628377519009</v>
      </c>
      <c r="BE20" s="11">
        <f t="shared" si="13"/>
        <v>93565.373939039593</v>
      </c>
      <c r="BF20" s="12">
        <f t="shared" si="14"/>
        <v>-7.48681129650276E-2</v>
      </c>
      <c r="BG20" s="14">
        <f t="shared" si="15"/>
        <v>7.48681129650276E-2</v>
      </c>
      <c r="BJ20" s="11">
        <f t="shared" si="16"/>
        <v>96266.55380222277</v>
      </c>
      <c r="BK20" s="12">
        <f t="shared" si="17"/>
        <v>-4.8160074308807865E-2</v>
      </c>
      <c r="BL20" s="14">
        <f t="shared" si="18"/>
        <v>4.8160074308807865E-2</v>
      </c>
      <c r="BQ20" s="6">
        <f t="shared" si="19"/>
        <v>5811.8424000000005</v>
      </c>
      <c r="BR20" s="11">
        <f t="shared" si="20"/>
        <v>100165.34072287197</v>
      </c>
      <c r="BS20" s="12">
        <f t="shared" si="21"/>
        <v>-9.6106414449210753E-3</v>
      </c>
      <c r="BT20" s="14">
        <f t="shared" si="22"/>
        <v>9.6106414449210753E-3</v>
      </c>
    </row>
    <row r="21" spans="1:72">
      <c r="A21" s="1">
        <v>202105</v>
      </c>
      <c r="B21" s="6" t="s">
        <v>69</v>
      </c>
      <c r="C21" s="10" t="s">
        <v>181</v>
      </c>
      <c r="D21" s="1">
        <v>11011602212</v>
      </c>
      <c r="E21" s="9">
        <f t="shared" si="0"/>
        <v>110116.02211999999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f t="array" ref="V21">INDEX(RawData!I:I,MATCH(VALUE(B21),RawData!G:G,0)+$V$1)</f>
        <v>7.76</v>
      </c>
      <c r="W21" s="6">
        <f t="array" ref="W21">INDEX(RawData!N:N,MATCH(VALUE(B21),RawData!L:L,0)+$W$1)</f>
        <v>186795</v>
      </c>
      <c r="X21" s="6">
        <f t="array" ref="X21">INDEX(RawData!S:S,MATCH(VALUE(B21),RawData!Q:Q,0)+$V$1)</f>
        <v>7947</v>
      </c>
      <c r="Y21" s="6">
        <f t="array" ref="Y21">INDEX(RawData!X:X,MATCH(VALUE(A21),RawData!V:V,0)+$Y$1)</f>
        <v>102.16</v>
      </c>
      <c r="Z21" s="6">
        <f t="array" ref="Z21">INDEX(RawData!AC:AC,MATCH(VALUE(B21),RawData!AA:AA,0)+$Y$1)</f>
        <v>10.98</v>
      </c>
      <c r="AA21" s="6">
        <f t="array" ref="AA21">INDEX(RawData!AH:AH,MATCH(VALUE(A21),RawData!AF:AF,0)+$AA$1)</f>
        <v>103.88</v>
      </c>
      <c r="AB21" s="6">
        <f t="array" ref="AB21">INDEX(RawData!AM:AM,MATCH(VALUE(A21),RawData!AK:AK,0)+$AA$1)</f>
        <v>2.4500000000000002</v>
      </c>
      <c r="AC21" s="6">
        <f t="array" ref="AC21">INDEX(RawData!BB:BB,MATCH(VALUE(A21),RawData!AZ:AZ,0)+$AC$1)</f>
        <v>232884</v>
      </c>
      <c r="AD21" s="6">
        <f t="array" ref="AD21">INDEX(RawData!AR:AR,MATCH(VALUE(A21),RawData!AP:AP,0)+$AD$1)</f>
        <v>17.41</v>
      </c>
      <c r="AE21" s="6">
        <f t="array" ref="AE21">INDEX(RawData!BG:BG,MATCH(VALUE(A21),RawData!BE:BE,0)+$AE$1)</f>
        <v>514558</v>
      </c>
      <c r="AF21" s="6">
        <f t="array" ref="AF21">INDEX(RawData!AW:AW,MATCH(VALUE(A21),RawData!AU:AU,0)+$AF$1)</f>
        <v>9.2200000000000006</v>
      </c>
      <c r="AG21" s="6">
        <f t="array" ref="AG21">INDEX(RawData!BM:BM,MATCH(VALUE(A21),RawData!BK:BK,0)+$AG$1)</f>
        <v>1.125</v>
      </c>
      <c r="AH21" s="6">
        <f t="array" ref="AH21">INDEX(RawData!BR:BR,MATCH(VALUE(B21),RawData!BP:BP,0)+$AH$1)</f>
        <v>4.8</v>
      </c>
      <c r="AI21" s="6">
        <v>0</v>
      </c>
      <c r="AJ21" s="11">
        <f t="shared" si="1"/>
        <v>85229.038839999994</v>
      </c>
      <c r="AK21" s="11">
        <f t="shared" si="2"/>
        <v>70550.350430000006</v>
      </c>
      <c r="AL21" s="17">
        <f t="array" ref="AL21">INDEX(RawData!BW:BW,MATCH(VALUE(A21),RawData!BU:BU,0)+$AL$1)</f>
        <v>21</v>
      </c>
      <c r="AM21" s="11">
        <f t="shared" si="3"/>
        <v>5243.6201009523811</v>
      </c>
      <c r="AN21" s="11"/>
      <c r="AP21" s="11">
        <f t="shared" si="4"/>
        <v>110116.02211999999</v>
      </c>
      <c r="AQ21" s="11">
        <f t="shared" si="8"/>
        <v>76473.938972556003</v>
      </c>
      <c r="AR21" s="12">
        <f t="shared" si="9"/>
        <v>-0.30551487875926187</v>
      </c>
      <c r="AS21" s="12">
        <f t="shared" si="10"/>
        <v>0.30551487875926187</v>
      </c>
      <c r="AT21" s="14"/>
      <c r="AU21" s="12"/>
      <c r="AW21" s="6" t="str">
        <f t="shared" si="5"/>
        <v>5</v>
      </c>
      <c r="AX21" s="6">
        <f t="shared" si="6"/>
        <v>5377.7078000000001</v>
      </c>
      <c r="AY21" s="11">
        <f t="shared" si="11"/>
        <v>84089.991422471998</v>
      </c>
      <c r="AZ21" s="12">
        <f t="shared" si="7"/>
        <v>-0.2363509886796118</v>
      </c>
      <c r="BA21" s="14">
        <f t="shared" si="12"/>
        <v>0.2363509886796118</v>
      </c>
      <c r="BE21" s="11">
        <f t="shared" si="13"/>
        <v>81805.175687497191</v>
      </c>
      <c r="BF21" s="12">
        <f t="shared" si="14"/>
        <v>-0.25710015570350686</v>
      </c>
      <c r="BG21" s="14">
        <f t="shared" si="15"/>
        <v>0.25710015570350686</v>
      </c>
      <c r="BJ21" s="11">
        <f t="shared" si="16"/>
        <v>86412.708413819579</v>
      </c>
      <c r="BK21" s="12">
        <f t="shared" si="17"/>
        <v>-0.21525762781686308</v>
      </c>
      <c r="BL21" s="14">
        <f t="shared" si="18"/>
        <v>0.21525762781686308</v>
      </c>
      <c r="BQ21" s="6">
        <f t="shared" si="19"/>
        <v>6526.3424000000005</v>
      </c>
      <c r="BR21" s="11">
        <f t="shared" si="20"/>
        <v>90672.181031503977</v>
      </c>
      <c r="BS21" s="12">
        <f t="shared" si="21"/>
        <v>-0.17657594884154915</v>
      </c>
      <c r="BT21" s="14">
        <f t="shared" si="22"/>
        <v>0.17657594884154915</v>
      </c>
    </row>
    <row r="22" spans="1:72">
      <c r="A22" s="1">
        <v>202104</v>
      </c>
      <c r="B22" s="6" t="s">
        <v>69</v>
      </c>
      <c r="C22" s="10" t="s">
        <v>181</v>
      </c>
      <c r="D22" s="1">
        <v>8522903884</v>
      </c>
      <c r="E22" s="9">
        <f t="shared" si="0"/>
        <v>85229.038839999994</v>
      </c>
      <c r="F22" s="6">
        <v>0</v>
      </c>
      <c r="G22" s="6">
        <v>0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f t="array" ref="V22">INDEX(RawData!I:I,MATCH(VALUE(B22),RawData!G:G,0)+$V$1)</f>
        <v>7.76</v>
      </c>
      <c r="W22" s="6">
        <f t="array" ref="W22">INDEX(RawData!N:N,MATCH(VALUE(B22),RawData!L:L,0)+$W$1)</f>
        <v>186795</v>
      </c>
      <c r="X22" s="6">
        <f t="array" ref="X22">INDEX(RawData!S:S,MATCH(VALUE(B22),RawData!Q:Q,0)+$V$1)</f>
        <v>7947</v>
      </c>
      <c r="Y22" s="6">
        <f t="array" ref="Y22">INDEX(RawData!X:X,MATCH(VALUE(A22),RawData!V:V,0)+$Y$1)</f>
        <v>101.56</v>
      </c>
      <c r="Z22" s="6">
        <f t="array" ref="Z22">INDEX(RawData!AC:AC,MATCH(VALUE(B22),RawData!AA:AA,0)+$Y$1)</f>
        <v>10.98</v>
      </c>
      <c r="AA22" s="6">
        <f t="array" ref="AA22">INDEX(RawData!AH:AH,MATCH(VALUE(A22),RawData!AF:AF,0)+$AA$1)</f>
        <v>103.64</v>
      </c>
      <c r="AB22" s="6">
        <f t="array" ref="AB22">INDEX(RawData!AM:AM,MATCH(VALUE(A22),RawData!AK:AK,0)+$AA$1)</f>
        <v>2.1</v>
      </c>
      <c r="AC22" s="6">
        <f t="array" ref="AC22">INDEX(RawData!BB:BB,MATCH(VALUE(A22),RawData!AZ:AZ,0)+$AC$1)</f>
        <v>231119</v>
      </c>
      <c r="AD22" s="6">
        <f t="array" ref="AD22">INDEX(RawData!AR:AR,MATCH(VALUE(A22),RawData!AP:AP,0)+$AD$1)</f>
        <v>18.11</v>
      </c>
      <c r="AE22" s="6">
        <f t="array" ref="AE22">INDEX(RawData!BG:BG,MATCH(VALUE(A22),RawData!BE:BE,0)+$AE$1)</f>
        <v>511373</v>
      </c>
      <c r="AF22" s="6">
        <f t="array" ref="AF22">INDEX(RawData!AW:AW,MATCH(VALUE(A22),RawData!AU:AU,0)+$AF$1)</f>
        <v>8.99</v>
      </c>
      <c r="AG22" s="6">
        <f t="array" ref="AG22">INDEX(RawData!BM:BM,MATCH(VALUE(A22),RawData!BK:BK,0)+$AG$1)</f>
        <v>1.125</v>
      </c>
      <c r="AH22" s="6">
        <f t="array" ref="AH22">INDEX(RawData!BR:BR,MATCH(VALUE(B22),RawData!BP:BP,0)+$AH$1)</f>
        <v>4.8</v>
      </c>
      <c r="AI22" s="6">
        <v>0</v>
      </c>
      <c r="AJ22" s="11">
        <f t="shared" si="1"/>
        <v>70550.350430000006</v>
      </c>
      <c r="AK22" s="11">
        <f t="shared" si="2"/>
        <v>45145.679629999999</v>
      </c>
      <c r="AL22" s="17">
        <f t="array" ref="AL22">INDEX(RawData!BW:BW,MATCH(VALUE(A22),RawData!BU:BU,0)+$AL$1)</f>
        <v>19</v>
      </c>
      <c r="AM22" s="11">
        <f t="shared" si="3"/>
        <v>4485.7388863157894</v>
      </c>
      <c r="AN22" s="11"/>
      <c r="AP22" s="11">
        <f t="shared" si="4"/>
        <v>85229.038839999994</v>
      </c>
      <c r="AQ22" s="11">
        <f t="shared" si="8"/>
        <v>67886.709948586999</v>
      </c>
      <c r="AR22" s="12">
        <f t="shared" si="9"/>
        <v>-0.20347910908592615</v>
      </c>
      <c r="AS22" s="12">
        <f t="shared" si="10"/>
        <v>0.20347910908592615</v>
      </c>
      <c r="AT22" s="14"/>
      <c r="AU22" s="12"/>
      <c r="AW22" s="6" t="str">
        <f t="shared" si="5"/>
        <v>4</v>
      </c>
      <c r="AX22" s="6">
        <f t="shared" si="6"/>
        <v>3153.4654</v>
      </c>
      <c r="AY22" s="11">
        <f t="shared" si="11"/>
        <v>70576.946536143994</v>
      </c>
      <c r="AZ22" s="12">
        <f t="shared" si="7"/>
        <v>-0.17191432055642786</v>
      </c>
      <c r="BA22" s="14">
        <f t="shared" si="12"/>
        <v>0.17191432055642786</v>
      </c>
      <c r="BE22" s="11">
        <f t="shared" si="13"/>
        <v>69769.875559876891</v>
      </c>
      <c r="BF22" s="12">
        <f t="shared" si="14"/>
        <v>-0.18138375711527743</v>
      </c>
      <c r="BG22" s="14">
        <f t="shared" si="15"/>
        <v>0.18138375711527743</v>
      </c>
      <c r="BJ22" s="11">
        <f t="shared" si="16"/>
        <v>76014.082600286696</v>
      </c>
      <c r="BK22" s="12">
        <f t="shared" si="17"/>
        <v>-0.10811991270971022</v>
      </c>
      <c r="BL22" s="14">
        <f t="shared" si="18"/>
        <v>0.10811991270971022</v>
      </c>
      <c r="BQ22" s="6">
        <f t="shared" si="19"/>
        <v>4001.0632000000001</v>
      </c>
      <c r="BR22" s="11">
        <f t="shared" si="20"/>
        <v>79497.242308157991</v>
      </c>
      <c r="BS22" s="12">
        <f t="shared" si="21"/>
        <v>-6.7251685691331997E-2</v>
      </c>
      <c r="BT22" s="14">
        <f t="shared" si="22"/>
        <v>6.7251685691331997E-2</v>
      </c>
    </row>
    <row r="23" spans="1:72">
      <c r="A23" s="1">
        <v>202103</v>
      </c>
      <c r="B23" s="6" t="s">
        <v>70</v>
      </c>
      <c r="C23" s="10" t="s">
        <v>181</v>
      </c>
      <c r="D23" s="1">
        <v>7055035043</v>
      </c>
      <c r="E23" s="9">
        <f t="shared" si="0"/>
        <v>70550.350430000006</v>
      </c>
      <c r="F23" s="6">
        <v>0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f t="array" ref="V23">INDEX(RawData!I:I,MATCH(VALUE(B23),RawData!G:G,0)+$V$1)</f>
        <v>9.1999999999999993</v>
      </c>
      <c r="W23" s="6">
        <f t="array" ref="W23">INDEX(RawData!N:N,MATCH(VALUE(B23),RawData!L:L,0)+$W$1)</f>
        <v>186115</v>
      </c>
      <c r="X23" s="6">
        <f t="array" ref="X23">INDEX(RawData!S:S,MATCH(VALUE(B23),RawData!Q:Q,0)+$V$1)</f>
        <v>7905</v>
      </c>
      <c r="Y23" s="6">
        <f t="array" ref="Y23">INDEX(RawData!X:X,MATCH(VALUE(A23),RawData!V:V,0)+$Y$1)</f>
        <v>100.28</v>
      </c>
      <c r="Z23" s="6">
        <f t="array" ref="Z23">INDEX(RawData!AC:AC,MATCH(VALUE(B23),RawData!AA:AA,0)+$Y$1)</f>
        <v>5.19</v>
      </c>
      <c r="AA23" s="6">
        <f t="array" ref="AA23">INDEX(RawData!AH:AH,MATCH(VALUE(A23),RawData!AF:AF,0)+$AA$1)</f>
        <v>102.96</v>
      </c>
      <c r="AB23" s="6">
        <f t="array" ref="AB23">INDEX(RawData!AM:AM,MATCH(VALUE(A23),RawData!AK:AK,0)+$AA$1)</f>
        <v>1.23</v>
      </c>
      <c r="AC23" s="6">
        <f t="array" ref="AC23">INDEX(RawData!BB:BB,MATCH(VALUE(A23),RawData!AZ:AZ,0)+$AC$1)</f>
        <v>229819</v>
      </c>
      <c r="AD23" s="6">
        <f t="array" ref="AD23">INDEX(RawData!AR:AR,MATCH(VALUE(A23),RawData!AP:AP,0)+$AD$1)</f>
        <v>17.739999999999998</v>
      </c>
      <c r="AE23" s="6">
        <f t="array" ref="AE23">INDEX(RawData!BG:BG,MATCH(VALUE(A23),RawData!BE:BE,0)+$AE$1)</f>
        <v>509203</v>
      </c>
      <c r="AF23" s="6">
        <f t="array" ref="AF23">INDEX(RawData!AW:AW,MATCH(VALUE(A23),RawData!AU:AU,0)+$AF$1)</f>
        <v>8.6999999999999993</v>
      </c>
      <c r="AG23" s="6">
        <f t="array" ref="AG23">INDEX(RawData!BM:BM,MATCH(VALUE(A23),RawData!BK:BK,0)+$AG$1)</f>
        <v>1.125</v>
      </c>
      <c r="AH23" s="6">
        <f t="array" ref="AH23">INDEX(RawData!BR:BR,MATCH(VALUE(B23),RawData!BP:BP,0)+$AH$1)</f>
        <v>3.67</v>
      </c>
      <c r="AI23" s="6">
        <v>0</v>
      </c>
      <c r="AJ23" s="11">
        <f t="shared" si="1"/>
        <v>45145.679629999999</v>
      </c>
      <c r="AK23" s="11">
        <f t="shared" si="2"/>
        <v>74259.858059999999</v>
      </c>
      <c r="AL23" s="17">
        <f t="array" ref="AL23">INDEX(RawData!BW:BW,MATCH(VALUE(A23),RawData!BU:BU,0)+$AL$1)</f>
        <v>22</v>
      </c>
      <c r="AM23" s="11">
        <f t="shared" si="3"/>
        <v>3206.8341104545457</v>
      </c>
      <c r="AN23" s="11"/>
      <c r="AP23" s="11">
        <f t="shared" si="4"/>
        <v>70550.350430000006</v>
      </c>
      <c r="AQ23" s="11">
        <f t="shared" si="8"/>
        <v>47162.719764867004</v>
      </c>
      <c r="AR23" s="12">
        <f t="shared" si="9"/>
        <v>-0.33150268599074062</v>
      </c>
      <c r="AS23" s="12">
        <f t="shared" si="10"/>
        <v>0.33150268599074062</v>
      </c>
      <c r="AT23" s="14"/>
      <c r="AU23" s="12">
        <f>SUM(AQ23:AQ25)/SUM(AP23:AP25)-1</f>
        <v>-0.22487954407040778</v>
      </c>
      <c r="AW23" s="6" t="str">
        <f t="shared" si="5"/>
        <v>3</v>
      </c>
      <c r="AX23" s="6">
        <f t="shared" si="6"/>
        <v>6774.4790999999996</v>
      </c>
      <c r="AY23" s="11">
        <f t="shared" si="11"/>
        <v>65814.36072650399</v>
      </c>
      <c r="AZ23" s="12">
        <f t="shared" si="7"/>
        <v>-6.7129215866830627E-2</v>
      </c>
      <c r="BA23" s="14">
        <f t="shared" si="12"/>
        <v>6.7129215866830627E-2</v>
      </c>
      <c r="BC23" s="12">
        <f>SUM(AY23:AY25)/SUM(AP23:AP25)-1</f>
        <v>5.3681487488706603E-2</v>
      </c>
      <c r="BE23" s="11">
        <f t="shared" si="13"/>
        <v>60218.868438012891</v>
      </c>
      <c r="BF23" s="12">
        <f t="shared" si="14"/>
        <v>-0.14644125690400367</v>
      </c>
      <c r="BG23" s="14">
        <f t="shared" si="15"/>
        <v>0.14644125690400367</v>
      </c>
      <c r="BJ23" s="11">
        <f t="shared" si="16"/>
        <v>59407.3143969347</v>
      </c>
      <c r="BK23" s="12">
        <f t="shared" si="17"/>
        <v>-0.1579444462734656</v>
      </c>
      <c r="BL23" s="14">
        <f t="shared" si="18"/>
        <v>0.1579444462734656</v>
      </c>
      <c r="BQ23" s="6">
        <f t="shared" si="19"/>
        <v>8359.7392</v>
      </c>
      <c r="BR23" s="11">
        <f t="shared" si="20"/>
        <v>64654.997810678004</v>
      </c>
      <c r="BS23" s="12">
        <f t="shared" si="21"/>
        <v>-8.356234353749048E-2</v>
      </c>
      <c r="BT23" s="14">
        <f t="shared" si="22"/>
        <v>8.356234353749048E-2</v>
      </c>
    </row>
    <row r="24" spans="1:72">
      <c r="A24" s="1">
        <v>202102</v>
      </c>
      <c r="B24" s="6" t="s">
        <v>70</v>
      </c>
      <c r="C24" s="10" t="s">
        <v>181</v>
      </c>
      <c r="D24" s="1">
        <v>4514567963</v>
      </c>
      <c r="E24" s="9">
        <f t="shared" si="0"/>
        <v>45145.679629999999</v>
      </c>
      <c r="F24" s="6">
        <v>0</v>
      </c>
      <c r="G24" s="6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f t="array" ref="V24">INDEX(RawData!I:I,MATCH(VALUE(B24),RawData!G:G,0)+$V$1)</f>
        <v>9.1999999999999993</v>
      </c>
      <c r="W24" s="6">
        <f t="array" ref="W24">INDEX(RawData!N:N,MATCH(VALUE(B24),RawData!L:L,0)+$W$1)</f>
        <v>186115</v>
      </c>
      <c r="X24" s="6">
        <f t="array" ref="X24">INDEX(RawData!S:S,MATCH(VALUE(B24),RawData!Q:Q,0)+$V$1)</f>
        <v>7905</v>
      </c>
      <c r="Y24" s="6">
        <f t="array" ref="Y24">INDEX(RawData!X:X,MATCH(VALUE(A24),RawData!V:V,0)+$Y$1)</f>
        <v>98.08</v>
      </c>
      <c r="Z24" s="6">
        <f t="array" ref="Z24">INDEX(RawData!AC:AC,MATCH(VALUE(B24),RawData!AA:AA,0)+$Y$1)</f>
        <v>5.19</v>
      </c>
      <c r="AA24" s="6">
        <f t="array" ref="AA24">INDEX(RawData!AH:AH,MATCH(VALUE(A24),RawData!AF:AF,0)+$AA$1)</f>
        <v>103.58</v>
      </c>
      <c r="AB24" s="6">
        <f t="array" ref="AB24">INDEX(RawData!AM:AM,MATCH(VALUE(A24),RawData!AK:AK,0)+$AA$1)</f>
        <v>1.38</v>
      </c>
      <c r="AC24" s="6">
        <f t="array" ref="AC24">INDEX(RawData!BB:BB,MATCH(VALUE(A24),RawData!AZ:AZ,0)+$AC$1)</f>
        <v>229565</v>
      </c>
      <c r="AD24" s="6">
        <f t="array" ref="AD24">INDEX(RawData!AR:AR,MATCH(VALUE(A24),RawData!AP:AP,0)+$AD$1)</f>
        <v>18.329999999999998</v>
      </c>
      <c r="AE24" s="6">
        <f t="array" ref="AE24">INDEX(RawData!BG:BG,MATCH(VALUE(A24),RawData!BE:BE,0)+$AE$1)</f>
        <v>508623</v>
      </c>
      <c r="AF24" s="6">
        <f t="array" ref="AF24">INDEX(RawData!AW:AW,MATCH(VALUE(A24),RawData!AU:AU,0)+$AF$1)</f>
        <v>9.17</v>
      </c>
      <c r="AG24" s="6">
        <f t="array" ref="AG24">INDEX(RawData!BM:BM,MATCH(VALUE(A24),RawData!BK:BK,0)+$AG$1)</f>
        <v>1.125</v>
      </c>
      <c r="AH24" s="6">
        <f t="array" ref="AH24">INDEX(RawData!BR:BR,MATCH(VALUE(B24),RawData!BP:BP,0)+$AH$1)</f>
        <v>3.67</v>
      </c>
      <c r="AI24" s="6">
        <v>1</v>
      </c>
      <c r="AJ24" s="11">
        <f t="shared" si="1"/>
        <v>74259.858059999999</v>
      </c>
      <c r="AK24" s="11">
        <f t="shared" si="2"/>
        <v>61939.037960000001</v>
      </c>
      <c r="AL24" s="17">
        <f t="array" ref="AL24">INDEX(RawData!BW:BW,MATCH(VALUE(A24),RawData!BU:BU,0)+$AL$1)</f>
        <v>13</v>
      </c>
      <c r="AM24" s="11">
        <f t="shared" si="3"/>
        <v>3472.7445869230769</v>
      </c>
      <c r="AN24" s="11"/>
      <c r="AP24" s="11">
        <f t="shared" si="4"/>
        <v>45145.679629999999</v>
      </c>
      <c r="AQ24" s="11">
        <f t="shared" si="8"/>
        <v>48123.464736654001</v>
      </c>
      <c r="AR24" s="12">
        <f t="shared" si="9"/>
        <v>6.595947012115011E-2</v>
      </c>
      <c r="AS24" s="12">
        <f t="shared" si="10"/>
        <v>6.595947012115011E-2</v>
      </c>
      <c r="AT24" s="14"/>
      <c r="AU24" s="12"/>
      <c r="AW24" s="6" t="str">
        <f t="shared" si="5"/>
        <v>2</v>
      </c>
      <c r="AX24" s="6">
        <f t="shared" si="6"/>
        <v>7798.8791000000001</v>
      </c>
      <c r="AY24" s="11">
        <f t="shared" si="11"/>
        <v>65302.723799047977</v>
      </c>
      <c r="AZ24" s="12">
        <f t="shared" si="7"/>
        <v>0.4464888851878821</v>
      </c>
      <c r="BA24" s="14">
        <f t="shared" si="12"/>
        <v>0.4464888851878821</v>
      </c>
      <c r="BE24" s="11">
        <f t="shared" si="13"/>
        <v>60148.946080329784</v>
      </c>
      <c r="BF24" s="12">
        <f t="shared" si="14"/>
        <v>0.33233006066786253</v>
      </c>
      <c r="BG24" s="14">
        <f t="shared" si="15"/>
        <v>0.33233006066786253</v>
      </c>
      <c r="BJ24" s="11">
        <f t="shared" si="16"/>
        <v>57587.670710941398</v>
      </c>
      <c r="BK24" s="12">
        <f t="shared" si="17"/>
        <v>0.27559649523303453</v>
      </c>
      <c r="BL24" s="14">
        <f t="shared" si="18"/>
        <v>0.27559649523303453</v>
      </c>
      <c r="BQ24" s="6">
        <f t="shared" si="19"/>
        <v>7567.6518999999998</v>
      </c>
      <c r="BR24" s="11">
        <f t="shared" si="20"/>
        <v>61643.758985635992</v>
      </c>
      <c r="BS24" s="12">
        <f t="shared" si="21"/>
        <v>0.36544093456669913</v>
      </c>
      <c r="BT24" s="14">
        <f t="shared" si="22"/>
        <v>0.36544093456669913</v>
      </c>
    </row>
    <row r="25" spans="1:72">
      <c r="A25" s="1">
        <v>202101</v>
      </c>
      <c r="B25" s="6" t="s">
        <v>70</v>
      </c>
      <c r="C25" s="10" t="s">
        <v>181</v>
      </c>
      <c r="D25" s="1">
        <v>7425985806</v>
      </c>
      <c r="E25" s="9">
        <f t="shared" si="0"/>
        <v>74259.858059999999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f t="array" ref="V25">INDEX(RawData!I:I,MATCH(VALUE(B25),RawData!G:G,0)+$V$1)</f>
        <v>9.1999999999999993</v>
      </c>
      <c r="W25" s="6">
        <f t="array" ref="W25">INDEX(RawData!N:N,MATCH(VALUE(B25),RawData!L:L,0)+$W$1)</f>
        <v>186115</v>
      </c>
      <c r="X25" s="6">
        <f t="array" ref="X25">INDEX(RawData!S:S,MATCH(VALUE(B25),RawData!Q:Q,0)+$V$1)</f>
        <v>7905</v>
      </c>
      <c r="Y25" s="6">
        <f t="array" ref="Y25">INDEX(RawData!X:X,MATCH(VALUE(A25),RawData!V:V,0)+$Y$1)</f>
        <v>96.84</v>
      </c>
      <c r="Z25" s="6">
        <f t="array" ref="Z25">INDEX(RawData!AC:AC,MATCH(VALUE(B25),RawData!AA:AA,0)+$Y$1)</f>
        <v>5.19</v>
      </c>
      <c r="AA25" s="6">
        <f t="array" ref="AA25">INDEX(RawData!AH:AH,MATCH(VALUE(A25),RawData!AF:AF,0)+$AA$1)</f>
        <v>103.08</v>
      </c>
      <c r="AB25" s="6">
        <f t="array" ref="AB25">INDEX(RawData!AM:AM,MATCH(VALUE(A25),RawData!AK:AK,0)+$AA$1)</f>
        <v>-0.19</v>
      </c>
      <c r="AC25" s="6">
        <f t="array" ref="AC25">INDEX(RawData!BB:BB,MATCH(VALUE(A25),RawData!AZ:AZ,0)+$AC$1)</f>
        <v>226228</v>
      </c>
      <c r="AD25" s="6">
        <f t="array" ref="AD25">INDEX(RawData!AR:AR,MATCH(VALUE(A25),RawData!AP:AP,0)+$AD$1)</f>
        <v>17.54</v>
      </c>
      <c r="AE25" s="6">
        <f t="array" ref="AE25">INDEX(RawData!BG:BG,MATCH(VALUE(A25),RawData!BE:BE,0)+$AE$1)</f>
        <v>503468</v>
      </c>
      <c r="AF25" s="6">
        <f t="array" ref="AF25">INDEX(RawData!AW:AW,MATCH(VALUE(A25),RawData!AU:AU,0)+$AF$1)</f>
        <v>8.11</v>
      </c>
      <c r="AG25" s="6">
        <f t="array" ref="AG25">INDEX(RawData!BM:BM,MATCH(VALUE(A25),RawData!BK:BK,0)+$AG$1)</f>
        <v>1.125</v>
      </c>
      <c r="AH25" s="6">
        <f t="array" ref="AH25">INDEX(RawData!BR:BR,MATCH(VALUE(B25),RawData!BP:BP,0)+$AH$1)</f>
        <v>3.67</v>
      </c>
      <c r="AI25" s="6">
        <v>0</v>
      </c>
      <c r="AJ25" s="11">
        <f t="shared" si="1"/>
        <v>61939.037960000001</v>
      </c>
      <c r="AK25" s="11">
        <f t="shared" si="2"/>
        <v>48037.195229999998</v>
      </c>
      <c r="AL25" s="17">
        <f t="array" ref="AL25">INDEX(RawData!BW:BW,MATCH(VALUE(A25),RawData!BU:BU,0)+$AL$1)</f>
        <v>20</v>
      </c>
      <c r="AM25" s="11">
        <f t="shared" si="3"/>
        <v>3712.9929029999998</v>
      </c>
      <c r="AN25" s="11"/>
      <c r="AP25" s="11">
        <f t="shared" si="4"/>
        <v>74259.858059999999</v>
      </c>
      <c r="AQ25" s="11">
        <f t="shared" si="8"/>
        <v>51952.510104564004</v>
      </c>
      <c r="AR25" s="12">
        <f t="shared" si="9"/>
        <v>-0.3003957796069614</v>
      </c>
      <c r="AS25" s="12">
        <f t="shared" si="10"/>
        <v>0.3003957796069614</v>
      </c>
      <c r="AT25" s="14"/>
      <c r="AU25" s="12"/>
      <c r="AW25" s="6" t="str">
        <f t="shared" si="5"/>
        <v>1</v>
      </c>
      <c r="AX25" s="6">
        <f t="shared" si="6"/>
        <v>4875.9528</v>
      </c>
      <c r="AY25" s="11">
        <f t="shared" si="11"/>
        <v>69035.918225968009</v>
      </c>
      <c r="AZ25" s="12">
        <f t="shared" si="7"/>
        <v>-7.0346752209130003E-2</v>
      </c>
      <c r="BA25" s="14">
        <f t="shared" si="12"/>
        <v>7.0346752209130003E-2</v>
      </c>
      <c r="BE25" s="11">
        <f t="shared" si="13"/>
        <v>63910.895789546805</v>
      </c>
      <c r="BF25" s="12">
        <f t="shared" si="14"/>
        <v>-0.13936146042847952</v>
      </c>
      <c r="BG25" s="14">
        <f t="shared" si="15"/>
        <v>0.13936146042847952</v>
      </c>
      <c r="BJ25" s="11">
        <f t="shared" si="16"/>
        <v>61718.470879072396</v>
      </c>
      <c r="BK25" s="12">
        <f t="shared" si="17"/>
        <v>-0.16888514883498018</v>
      </c>
      <c r="BL25" s="14">
        <f t="shared" si="18"/>
        <v>0.16888514883498018</v>
      </c>
      <c r="BQ25" s="6">
        <f t="shared" si="19"/>
        <v>5843.6367</v>
      </c>
      <c r="BR25" s="11">
        <f t="shared" si="20"/>
        <v>65903.882639575997</v>
      </c>
      <c r="BS25" s="12">
        <f t="shared" si="21"/>
        <v>-0.11252344993270247</v>
      </c>
      <c r="BT25" s="14">
        <f t="shared" si="22"/>
        <v>0.11252344993270247</v>
      </c>
    </row>
    <row r="26" spans="1:72">
      <c r="A26" s="1">
        <v>202012</v>
      </c>
      <c r="B26" s="6" t="s">
        <v>71</v>
      </c>
      <c r="C26" s="10" t="s">
        <v>182</v>
      </c>
      <c r="D26" s="1">
        <v>6193903796</v>
      </c>
      <c r="E26" s="9">
        <f t="shared" si="0"/>
        <v>61939.037960000001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1</v>
      </c>
      <c r="V26" s="6">
        <f t="array" ref="V26">INDEX(RawData!I:I,MATCH(VALUE(B26),RawData!G:G,0)+$V$1)</f>
        <v>5.3</v>
      </c>
      <c r="W26" s="6">
        <f t="array" ref="W26">INDEX(RawData!N:N,MATCH(VALUE(B26),RawData!L:L,0)+$W$1)</f>
        <v>184210</v>
      </c>
      <c r="X26" s="6">
        <f t="array" ref="X26">INDEX(RawData!S:S,MATCH(VALUE(B26),RawData!Q:Q,0)+$V$1)</f>
        <v>7817</v>
      </c>
      <c r="Y26" s="6">
        <f t="array" ref="Y26">INDEX(RawData!X:X,MATCH(VALUE(A26),RawData!V:V,0)+$Y$1)</f>
        <v>94.77</v>
      </c>
      <c r="Z26" s="6">
        <f t="array" ref="Z26">INDEX(RawData!AC:AC,MATCH(VALUE(B26),RawData!AA:AA,0)+$Y$1)</f>
        <v>-4.79</v>
      </c>
      <c r="AA26" s="6">
        <f t="array" ref="AA26">INDEX(RawData!AH:AH,MATCH(VALUE(A26),RawData!AF:AF,0)+$AA$1)</f>
        <v>102.71</v>
      </c>
      <c r="AB26" s="6">
        <f t="array" ref="AB26">INDEX(RawData!AM:AM,MATCH(VALUE(A26),RawData!AK:AK,0)+$AA$1)</f>
        <v>0.05</v>
      </c>
      <c r="AC26" s="6">
        <f t="array" ref="AC26">INDEX(RawData!BB:BB,MATCH(VALUE(A26),RawData!AZ:AZ,0)+$AC$1)</f>
        <v>219579</v>
      </c>
      <c r="AD26" s="6">
        <f t="array" ref="AD26">INDEX(RawData!AR:AR,MATCH(VALUE(A26),RawData!AP:AP,0)+$AD$1)</f>
        <v>16.89</v>
      </c>
      <c r="AE26" s="6">
        <f t="array" ref="AE26">INDEX(RawData!BG:BG,MATCH(VALUE(A26),RawData!BE:BE,0)+$AE$1)</f>
        <v>497214</v>
      </c>
      <c r="AF26" s="6">
        <f t="array" ref="AF26">INDEX(RawData!AW:AW,MATCH(VALUE(A26),RawData!AU:AU,0)+$AF$1)</f>
        <v>9.36</v>
      </c>
      <c r="AG26" s="6">
        <f t="array" ref="AG26">INDEX(RawData!BM:BM,MATCH(VALUE(A26),RawData!BK:BK,0)+$AG$1)</f>
        <v>1.125</v>
      </c>
      <c r="AH26" s="6">
        <f t="array" ref="AH26">INDEX(RawData!BR:BR,MATCH(VALUE(B26),RawData!BP:BP,0)+$AH$1)</f>
        <v>3.68</v>
      </c>
      <c r="AI26" s="6">
        <v>0</v>
      </c>
      <c r="AJ26" s="11">
        <f t="shared" si="1"/>
        <v>48037.195229999998</v>
      </c>
      <c r="AK26" s="11">
        <f t="shared" si="2"/>
        <v>33999.138379999997</v>
      </c>
      <c r="AL26" s="17">
        <f t="array" ref="AL26">INDEX(RawData!BW:BW,MATCH(VALUE(A26),RawData!BU:BU,0)+$AL$1)</f>
        <v>23</v>
      </c>
      <c r="AM26" s="11">
        <f t="shared" si="3"/>
        <v>2693.0016504347827</v>
      </c>
      <c r="AN26" s="11"/>
      <c r="AP26" s="11">
        <f t="shared" si="4"/>
        <v>61939.037960000001</v>
      </c>
      <c r="AQ26" s="11">
        <f t="shared" si="8"/>
        <v>49036.538767907026</v>
      </c>
      <c r="AR26" s="12">
        <f t="shared" si="9"/>
        <v>-0.20830964795458018</v>
      </c>
      <c r="AS26" s="12">
        <f t="shared" si="10"/>
        <v>0.20830964795458018</v>
      </c>
      <c r="AT26" s="14"/>
      <c r="AU26" s="12">
        <f>SUM(AQ26:AQ28)/SUM(AP26:AP28)-1</f>
        <v>-8.56654883583986E-2</v>
      </c>
      <c r="AW26" s="6" t="str">
        <f t="shared" si="5"/>
        <v>12</v>
      </c>
      <c r="AX26" s="6">
        <f t="shared" si="6"/>
        <v>-3542.1496000000002</v>
      </c>
      <c r="AY26" s="11">
        <f t="shared" si="11"/>
        <v>57783.632034983995</v>
      </c>
      <c r="AZ26" s="12">
        <f t="shared" si="7"/>
        <v>-6.7088641701208762E-2</v>
      </c>
      <c r="BA26" s="14">
        <f t="shared" si="12"/>
        <v>6.7088641701208762E-2</v>
      </c>
      <c r="BC26" s="12">
        <f>SUM(AY26:AY28)/SUM(AP26:AP28)-1</f>
        <v>5.6261063912238063E-2</v>
      </c>
      <c r="BE26" s="11">
        <f t="shared" si="13"/>
        <v>55159.504054860896</v>
      </c>
      <c r="BF26" s="12">
        <f t="shared" si="14"/>
        <v>-0.1094549435772203</v>
      </c>
      <c r="BG26" s="14">
        <f t="shared" si="15"/>
        <v>0.1094549435772203</v>
      </c>
      <c r="BJ26" s="11">
        <f t="shared" si="16"/>
        <v>55230.795136998706</v>
      </c>
      <c r="BK26" s="12">
        <f t="shared" si="17"/>
        <v>-0.10830395569484719</v>
      </c>
      <c r="BL26" s="14">
        <f t="shared" si="18"/>
        <v>0.10830395569484719</v>
      </c>
      <c r="BQ26" s="6">
        <f t="shared" si="19"/>
        <v>0</v>
      </c>
      <c r="BR26" s="11">
        <f t="shared" si="20"/>
        <v>57885.476438038007</v>
      </c>
      <c r="BS26" s="12">
        <f t="shared" si="21"/>
        <v>-6.5444373297818603E-2</v>
      </c>
      <c r="BT26" s="14">
        <f t="shared" si="22"/>
        <v>6.5444373297818603E-2</v>
      </c>
    </row>
    <row r="27" spans="1:72">
      <c r="A27" s="1">
        <v>202011</v>
      </c>
      <c r="B27" s="6" t="s">
        <v>71</v>
      </c>
      <c r="C27" s="10" t="s">
        <v>182</v>
      </c>
      <c r="D27" s="1">
        <v>4803719523</v>
      </c>
      <c r="E27" s="9">
        <f t="shared" si="0"/>
        <v>48037.195229999998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f t="array" ref="V27">INDEX(RawData!I:I,MATCH(VALUE(B27),RawData!G:G,0)+$V$1)</f>
        <v>5.3</v>
      </c>
      <c r="W27" s="6">
        <f t="array" ref="W27">INDEX(RawData!N:N,MATCH(VALUE(B27),RawData!L:L,0)+$W$1)</f>
        <v>184210</v>
      </c>
      <c r="X27" s="6">
        <f t="array" ref="X27">INDEX(RawData!S:S,MATCH(VALUE(B27),RawData!Q:Q,0)+$V$1)</f>
        <v>7817</v>
      </c>
      <c r="Y27" s="6">
        <f t="array" ref="Y27">INDEX(RawData!X:X,MATCH(VALUE(A27),RawData!V:V,0)+$Y$1)</f>
        <v>93.84</v>
      </c>
      <c r="Z27" s="6">
        <f t="array" ref="Z27">INDEX(RawData!AC:AC,MATCH(VALUE(B27),RawData!AA:AA,0)+$Y$1)</f>
        <v>-4.79</v>
      </c>
      <c r="AA27" s="6">
        <f t="array" ref="AA27">INDEX(RawData!AH:AH,MATCH(VALUE(A27),RawData!AF:AF,0)+$AA$1)</f>
        <v>102.69</v>
      </c>
      <c r="AB27" s="6">
        <f t="array" ref="AB27">INDEX(RawData!AM:AM,MATCH(VALUE(A27),RawData!AK:AK,0)+$AA$1)</f>
        <v>0.09</v>
      </c>
      <c r="AC27" s="6">
        <f t="array" ref="AC27">INDEX(RawData!BB:BB,MATCH(VALUE(A27),RawData!AZ:AZ,0)+$AC$1)</f>
        <v>214199</v>
      </c>
      <c r="AD27" s="6">
        <f t="array" ref="AD27">INDEX(RawData!AR:AR,MATCH(VALUE(A27),RawData!AP:AP,0)+$AD$1)</f>
        <v>14.97</v>
      </c>
      <c r="AE27" s="6">
        <f t="array" ref="AE27">INDEX(RawData!BG:BG,MATCH(VALUE(A27),RawData!BE:BE,0)+$AE$1)</f>
        <v>492449</v>
      </c>
      <c r="AF27" s="6">
        <f t="array" ref="AF27">INDEX(RawData!AW:AW,MATCH(VALUE(A27),RawData!AU:AU,0)+$AF$1)</f>
        <v>7.58</v>
      </c>
      <c r="AG27" s="6">
        <f t="array" ref="AG27">INDEX(RawData!BM:BM,MATCH(VALUE(A27),RawData!BK:BK,0)+$AG$1)</f>
        <v>1.125</v>
      </c>
      <c r="AH27" s="6">
        <f t="array" ref="AH27">INDEX(RawData!BR:BR,MATCH(VALUE(B27),RawData!BP:BP,0)+$AH$1)</f>
        <v>3.68</v>
      </c>
      <c r="AI27" s="6">
        <v>0</v>
      </c>
      <c r="AJ27" s="11">
        <f t="shared" si="1"/>
        <v>33999.138379999997</v>
      </c>
      <c r="AK27" s="11">
        <f t="shared" si="2"/>
        <v>43712.710249999996</v>
      </c>
      <c r="AL27" s="17">
        <f t="array" ref="AL27">INDEX(RawData!BW:BW,MATCH(VALUE(A27),RawData!BU:BU,0)+$AL$1)</f>
        <v>21</v>
      </c>
      <c r="AM27" s="11">
        <f t="shared" si="3"/>
        <v>2287.485487142857</v>
      </c>
      <c r="AN27" s="11"/>
      <c r="AP27" s="11">
        <f t="shared" si="4"/>
        <v>48037.195229999998</v>
      </c>
      <c r="AQ27" s="11">
        <f t="shared" si="8"/>
        <v>40426.816060742</v>
      </c>
      <c r="AR27" s="12">
        <f t="shared" si="9"/>
        <v>-0.15842680099909734</v>
      </c>
      <c r="AS27" s="12">
        <f t="shared" si="10"/>
        <v>0.15842680099909734</v>
      </c>
      <c r="AT27" s="14"/>
      <c r="AU27" s="12"/>
      <c r="AW27" s="6" t="str">
        <f t="shared" si="5"/>
        <v>11</v>
      </c>
      <c r="AX27" s="6">
        <f t="shared" si="6"/>
        <v>1051.2082</v>
      </c>
      <c r="AY27" s="11">
        <f t="shared" si="11"/>
        <v>48543.625787504003</v>
      </c>
      <c r="AZ27" s="12">
        <f t="shared" si="7"/>
        <v>1.0542467250205467E-2</v>
      </c>
      <c r="BA27" s="14">
        <f t="shared" si="12"/>
        <v>1.0542467250205467E-2</v>
      </c>
      <c r="BE27" s="11">
        <f t="shared" si="13"/>
        <v>46108.582869475402</v>
      </c>
      <c r="BF27" s="12">
        <f t="shared" si="14"/>
        <v>-4.0148313224585341E-2</v>
      </c>
      <c r="BG27" s="14">
        <f t="shared" si="15"/>
        <v>4.0148313224585341E-2</v>
      </c>
      <c r="BJ27" s="11">
        <f t="shared" si="16"/>
        <v>45360.851788122207</v>
      </c>
      <c r="BK27" s="12">
        <f t="shared" si="17"/>
        <v>-5.5713982239462001E-2</v>
      </c>
      <c r="BL27" s="14">
        <f t="shared" si="18"/>
        <v>5.5713982239462001E-2</v>
      </c>
      <c r="BQ27" s="6">
        <f t="shared" si="19"/>
        <v>0</v>
      </c>
      <c r="BR27" s="11">
        <f t="shared" si="20"/>
        <v>47475.438528428007</v>
      </c>
      <c r="BS27" s="12">
        <f t="shared" si="21"/>
        <v>-1.1694202771046935E-2</v>
      </c>
      <c r="BT27" s="14">
        <f t="shared" si="22"/>
        <v>1.1694202771046935E-2</v>
      </c>
    </row>
    <row r="28" spans="1:72">
      <c r="A28" s="1">
        <v>202010</v>
      </c>
      <c r="B28" s="6" t="s">
        <v>71</v>
      </c>
      <c r="C28" s="10" t="s">
        <v>182</v>
      </c>
      <c r="D28" s="1">
        <v>3399913838</v>
      </c>
      <c r="E28" s="9">
        <f t="shared" si="0"/>
        <v>33999.138379999997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f t="array" ref="V28">INDEX(RawData!I:I,MATCH(VALUE(B28),RawData!G:G,0)+$V$1)</f>
        <v>5.3</v>
      </c>
      <c r="W28" s="6">
        <f t="array" ref="W28">INDEX(RawData!N:N,MATCH(VALUE(B28),RawData!L:L,0)+$W$1)</f>
        <v>184210</v>
      </c>
      <c r="X28" s="6">
        <f t="array" ref="X28">INDEX(RawData!S:S,MATCH(VALUE(B28),RawData!Q:Q,0)+$V$1)</f>
        <v>7817</v>
      </c>
      <c r="Y28" s="6">
        <f t="array" ref="Y28">INDEX(RawData!X:X,MATCH(VALUE(A28),RawData!V:V,0)+$Y$1)</f>
        <v>93.17</v>
      </c>
      <c r="Z28" s="6">
        <f t="array" ref="Z28">INDEX(RawData!AC:AC,MATCH(VALUE(B28),RawData!AA:AA,0)+$Y$1)</f>
        <v>-4.79</v>
      </c>
      <c r="AA28" s="6">
        <f t="array" ref="AA28">INDEX(RawData!AH:AH,MATCH(VALUE(A28),RawData!AF:AF,0)+$AA$1)</f>
        <v>102.75</v>
      </c>
      <c r="AB28" s="6">
        <f t="array" ref="AB28">INDEX(RawData!AM:AM,MATCH(VALUE(A28),RawData!AK:AK,0)+$AA$1)</f>
        <v>-0.26</v>
      </c>
      <c r="AC28" s="6">
        <f t="array" ref="AC28">INDEX(RawData!BB:BB,MATCH(VALUE(A28),RawData!AZ:AZ,0)+$AC$1)</f>
        <v>210614</v>
      </c>
      <c r="AD28" s="6">
        <f t="array" ref="AD28">INDEX(RawData!AR:AR,MATCH(VALUE(A28),RawData!AP:AP,0)+$AD$1)</f>
        <v>13.44</v>
      </c>
      <c r="AE28" s="6">
        <f t="array" ref="AE28">INDEX(RawData!BG:BG,MATCH(VALUE(A28),RawData!BE:BE,0)+$AE$1)</f>
        <v>486915</v>
      </c>
      <c r="AF28" s="6">
        <f t="array" ref="AF28">INDEX(RawData!AW:AW,MATCH(VALUE(A28),RawData!AU:AU,0)+$AF$1)</f>
        <v>7.02</v>
      </c>
      <c r="AG28" s="6">
        <f t="array" ref="AG28">INDEX(RawData!BM:BM,MATCH(VALUE(A28),RawData!BK:BK,0)+$AG$1)</f>
        <v>1.125</v>
      </c>
      <c r="AH28" s="6">
        <f t="array" ref="AH28">INDEX(RawData!BR:BR,MATCH(VALUE(B28),RawData!BP:BP,0)+$AH$1)</f>
        <v>3.68</v>
      </c>
      <c r="AI28" s="6">
        <v>0</v>
      </c>
      <c r="AJ28" s="11">
        <f t="shared" si="1"/>
        <v>43712.710249999996</v>
      </c>
      <c r="AK28" s="11">
        <f t="shared" si="2"/>
        <v>48598.790180000004</v>
      </c>
      <c r="AL28" s="17">
        <f t="array" ref="AL28">INDEX(RawData!BW:BW,MATCH(VALUE(A28),RawData!BU:BU,0)+$AL$1)</f>
        <v>19</v>
      </c>
      <c r="AM28" s="11">
        <f t="shared" si="3"/>
        <v>1789.4283357894735</v>
      </c>
      <c r="AN28" s="11"/>
      <c r="AP28" s="11">
        <f t="shared" si="4"/>
        <v>33999.138379999997</v>
      </c>
      <c r="AQ28" s="11">
        <f t="shared" si="8"/>
        <v>42178.296224225007</v>
      </c>
      <c r="AR28" s="12">
        <f t="shared" si="9"/>
        <v>0.24056956246386529</v>
      </c>
      <c r="AS28" s="12">
        <f t="shared" si="10"/>
        <v>0.24056956246386529</v>
      </c>
      <c r="AT28" s="14"/>
      <c r="AU28" s="12"/>
      <c r="AW28" s="6" t="str">
        <f t="shared" si="5"/>
        <v>10</v>
      </c>
      <c r="AX28" s="6">
        <f t="shared" si="6"/>
        <v>-1566.5134</v>
      </c>
      <c r="AY28" s="11">
        <f t="shared" si="11"/>
        <v>45748.321329199985</v>
      </c>
      <c r="AZ28" s="12">
        <f t="shared" si="7"/>
        <v>0.3455729618169221</v>
      </c>
      <c r="BA28" s="14">
        <f t="shared" si="12"/>
        <v>0.3455729618169221</v>
      </c>
      <c r="BE28" s="11">
        <f t="shared" si="13"/>
        <v>44677.313797707488</v>
      </c>
      <c r="BF28" s="12">
        <f t="shared" si="14"/>
        <v>0.31407194201100497</v>
      </c>
      <c r="BG28" s="14">
        <f t="shared" si="15"/>
        <v>0.31407194201100497</v>
      </c>
      <c r="BJ28" s="11">
        <f t="shared" si="16"/>
        <v>45849.190675522492</v>
      </c>
      <c r="BK28" s="12">
        <f t="shared" si="17"/>
        <v>0.34853978248146711</v>
      </c>
      <c r="BL28" s="14">
        <f t="shared" si="18"/>
        <v>0.34853978248146711</v>
      </c>
      <c r="BQ28" s="6">
        <f t="shared" si="19"/>
        <v>0</v>
      </c>
      <c r="BR28" s="11">
        <f t="shared" si="20"/>
        <v>47422.431154649988</v>
      </c>
      <c r="BS28" s="12">
        <f t="shared" si="21"/>
        <v>0.39481273391758198</v>
      </c>
      <c r="BT28" s="14">
        <f t="shared" si="22"/>
        <v>0.39481273391758198</v>
      </c>
    </row>
    <row r="29" spans="1:72">
      <c r="A29" s="1">
        <v>202009</v>
      </c>
      <c r="B29" s="6" t="s">
        <v>72</v>
      </c>
      <c r="C29" s="10" t="s">
        <v>182</v>
      </c>
      <c r="D29" s="1">
        <v>4371271025</v>
      </c>
      <c r="E29" s="9">
        <f t="shared" si="0"/>
        <v>43712.710249999996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0</v>
      </c>
      <c r="V29" s="6">
        <f t="array" ref="V29">INDEX(RawData!I:I,MATCH(VALUE(B29),RawData!G:G,0)+$V$1)</f>
        <v>4.3099999999999996</v>
      </c>
      <c r="W29" s="6">
        <f t="array" ref="W29">INDEX(RawData!N:N,MATCH(VALUE(B29),RawData!L:L,0)+$W$1)</f>
        <v>172024</v>
      </c>
      <c r="X29" s="6">
        <f t="array" ref="X29">INDEX(RawData!S:S,MATCH(VALUE(B29),RawData!Q:Q,0)+$V$1)</f>
        <v>7297</v>
      </c>
      <c r="Y29" s="6">
        <f t="array" ref="Y29">INDEX(RawData!X:X,MATCH(VALUE(A29),RawData!V:V,0)+$Y$1)</f>
        <v>93.86</v>
      </c>
      <c r="Z29" s="6">
        <f t="array" ref="Z29">INDEX(RawData!AC:AC,MATCH(VALUE(B29),RawData!AA:AA,0)+$Y$1)</f>
        <v>-8.15</v>
      </c>
      <c r="AA29" s="6">
        <f t="array" ref="AA29">INDEX(RawData!AH:AH,MATCH(VALUE(A29),RawData!AF:AF,0)+$AA$1)</f>
        <v>102.4</v>
      </c>
      <c r="AB29" s="6">
        <f t="array" ref="AB29">INDEX(RawData!AM:AM,MATCH(VALUE(A29),RawData!AK:AK,0)+$AA$1)</f>
        <v>-0.57999999999999996</v>
      </c>
      <c r="AC29" s="6">
        <f t="array" ref="AC29">INDEX(RawData!BB:BB,MATCH(VALUE(A29),RawData!AZ:AZ,0)+$AC$1)</f>
        <v>210117</v>
      </c>
      <c r="AD29" s="6">
        <f t="array" ref="AD29">INDEX(RawData!AR:AR,MATCH(VALUE(A29),RawData!AP:AP,0)+$AD$1)</f>
        <v>11.79</v>
      </c>
      <c r="AE29" s="6">
        <f t="array" ref="AE29">INDEX(RawData!BG:BG,MATCH(VALUE(A29),RawData!BE:BE,0)+$AE$1)</f>
        <v>485673</v>
      </c>
      <c r="AF29" s="6">
        <f t="array" ref="AF29">INDEX(RawData!AW:AW,MATCH(VALUE(A29),RawData!AU:AU,0)+$AF$1)</f>
        <v>7.04</v>
      </c>
      <c r="AG29" s="6">
        <f t="array" ref="AG29">INDEX(RawData!BM:BM,MATCH(VALUE(A29),RawData!BK:BK,0)+$AG$1)</f>
        <v>1.125</v>
      </c>
      <c r="AH29" s="6">
        <f t="array" ref="AH29">INDEX(RawData!BR:BR,MATCH(VALUE(B29),RawData!BP:BP,0)+$AH$1)</f>
        <v>3.83</v>
      </c>
      <c r="AI29" s="6">
        <v>0</v>
      </c>
      <c r="AJ29" s="11">
        <f t="shared" si="1"/>
        <v>48598.790180000004</v>
      </c>
      <c r="AK29" s="11">
        <f t="shared" si="2"/>
        <v>53238.681210000002</v>
      </c>
      <c r="AL29" s="17">
        <f t="array" ref="AL29">INDEX(RawData!BW:BW,MATCH(VALUE(A29),RawData!BU:BU,0)+$AL$1)</f>
        <v>22</v>
      </c>
      <c r="AM29" s="11">
        <f t="shared" si="3"/>
        <v>1986.9413749999999</v>
      </c>
      <c r="AN29" s="11"/>
      <c r="AP29" s="11">
        <f t="shared" si="4"/>
        <v>43712.710249999996</v>
      </c>
      <c r="AQ29" s="11">
        <f t="shared" si="8"/>
        <v>43843.904630361998</v>
      </c>
      <c r="AR29" s="12">
        <f t="shared" si="9"/>
        <v>3.0012868022064598E-3</v>
      </c>
      <c r="AS29" s="12">
        <f t="shared" si="10"/>
        <v>3.0012868022064598E-3</v>
      </c>
      <c r="AT29" s="14"/>
      <c r="AU29" s="12">
        <f>SUM(AQ29:AQ31)/SUM(AP29:AP31)-1</f>
        <v>-0.11057645207611999</v>
      </c>
      <c r="AW29" s="6" t="str">
        <f t="shared" si="5"/>
        <v>9</v>
      </c>
      <c r="AX29" s="6">
        <f t="shared" si="6"/>
        <v>-356.97879999999998</v>
      </c>
      <c r="AY29" s="11">
        <f t="shared" si="11"/>
        <v>50355.621103943995</v>
      </c>
      <c r="AZ29" s="12">
        <f t="shared" si="7"/>
        <v>0.15196748991202158</v>
      </c>
      <c r="BA29" s="14">
        <f t="shared" si="12"/>
        <v>0.15196748991202158</v>
      </c>
      <c r="BC29" s="12">
        <f>SUM(AY29:AY31)/SUM(AP29:AP31)-1</f>
        <v>3.4892243352393715E-2</v>
      </c>
      <c r="BE29" s="11">
        <f t="shared" si="13"/>
        <v>48402.106161869393</v>
      </c>
      <c r="BF29" s="12">
        <f t="shared" si="14"/>
        <v>0.10727762897907711</v>
      </c>
      <c r="BG29" s="14">
        <f t="shared" si="15"/>
        <v>0.10727762897907711</v>
      </c>
      <c r="BJ29" s="11">
        <f t="shared" si="16"/>
        <v>47100.459555864189</v>
      </c>
      <c r="BK29" s="12">
        <f t="shared" si="17"/>
        <v>7.750032625497516E-2</v>
      </c>
      <c r="BL29" s="14">
        <f t="shared" si="18"/>
        <v>7.750032625497516E-2</v>
      </c>
      <c r="BQ29" s="6">
        <f t="shared" si="19"/>
        <v>0</v>
      </c>
      <c r="BR29" s="11">
        <f t="shared" si="20"/>
        <v>48496.125952507995</v>
      </c>
      <c r="BS29" s="12">
        <f t="shared" si="21"/>
        <v>0.10942848602044752</v>
      </c>
      <c r="BT29" s="14">
        <f t="shared" si="22"/>
        <v>0.10942848602044752</v>
      </c>
    </row>
    <row r="30" spans="1:72">
      <c r="A30" s="1">
        <v>202008</v>
      </c>
      <c r="B30" s="6" t="s">
        <v>72</v>
      </c>
      <c r="C30" s="10" t="s">
        <v>182</v>
      </c>
      <c r="D30" s="1">
        <v>4859879018</v>
      </c>
      <c r="E30" s="9">
        <f t="shared" si="0"/>
        <v>48598.790180000004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f t="array" ref="V30">INDEX(RawData!I:I,MATCH(VALUE(B30),RawData!G:G,0)+$V$1)</f>
        <v>4.3099999999999996</v>
      </c>
      <c r="W30" s="6">
        <f t="array" ref="W30">INDEX(RawData!N:N,MATCH(VALUE(B30),RawData!L:L,0)+$W$1)</f>
        <v>172024</v>
      </c>
      <c r="X30" s="6">
        <f t="array" ref="X30">INDEX(RawData!S:S,MATCH(VALUE(B30),RawData!Q:Q,0)+$V$1)</f>
        <v>7297</v>
      </c>
      <c r="Y30" s="6">
        <f t="array" ref="Y30">INDEX(RawData!X:X,MATCH(VALUE(A30),RawData!V:V,0)+$Y$1)</f>
        <v>93.89</v>
      </c>
      <c r="Z30" s="6">
        <f t="array" ref="Z30">INDEX(RawData!AC:AC,MATCH(VALUE(B30),RawData!AA:AA,0)+$Y$1)</f>
        <v>-8.15</v>
      </c>
      <c r="AA30" s="6">
        <f t="array" ref="AA30">INDEX(RawData!AH:AH,MATCH(VALUE(A30),RawData!AF:AF,0)+$AA$1)</f>
        <v>102.5</v>
      </c>
      <c r="AB30" s="6">
        <f t="array" ref="AB30">INDEX(RawData!AM:AM,MATCH(VALUE(A30),RawData!AK:AK,0)+$AA$1)</f>
        <v>-0.33</v>
      </c>
      <c r="AC30" s="6">
        <f t="array" ref="AC30">INDEX(RawData!BB:BB,MATCH(VALUE(A30),RawData!AZ:AZ,0)+$AC$1)</f>
        <v>207795</v>
      </c>
      <c r="AD30" s="6">
        <f t="array" ref="AD30">INDEX(RawData!AR:AR,MATCH(VALUE(A30),RawData!AP:AP,0)+$AD$1)</f>
        <v>11.34</v>
      </c>
      <c r="AE30" s="6">
        <f t="array" ref="AE30">INDEX(RawData!BG:BG,MATCH(VALUE(A30),RawData!BE:BE,0)+$AE$1)</f>
        <v>483436</v>
      </c>
      <c r="AF30" s="6">
        <f t="array" ref="AF30">INDEX(RawData!AW:AW,MATCH(VALUE(A30),RawData!AU:AU,0)+$AF$1)</f>
        <v>6.72</v>
      </c>
      <c r="AG30" s="6">
        <f t="array" ref="AG30">INDEX(RawData!BM:BM,MATCH(VALUE(A30),RawData!BK:BK,0)+$AG$1)</f>
        <v>1.125</v>
      </c>
      <c r="AH30" s="6">
        <f t="array" ref="AH30">INDEX(RawData!BR:BR,MATCH(VALUE(B30),RawData!BP:BP,0)+$AH$1)</f>
        <v>3.83</v>
      </c>
      <c r="AI30" s="6">
        <v>0</v>
      </c>
      <c r="AJ30" s="11">
        <f t="shared" si="1"/>
        <v>53238.681210000002</v>
      </c>
      <c r="AK30" s="11">
        <f t="shared" si="2"/>
        <v>39376.205070000004</v>
      </c>
      <c r="AL30" s="17">
        <f t="array" ref="AL30">INDEX(RawData!BW:BW,MATCH(VALUE(A30),RawData!BU:BU,0)+$AL$1)</f>
        <v>21</v>
      </c>
      <c r="AM30" s="11">
        <f t="shared" si="3"/>
        <v>2314.2281038095239</v>
      </c>
      <c r="AN30" s="11"/>
      <c r="AP30" s="11">
        <f t="shared" si="4"/>
        <v>48598.790180000004</v>
      </c>
      <c r="AQ30" s="11">
        <f t="shared" si="8"/>
        <v>44526.986795488992</v>
      </c>
      <c r="AR30" s="12">
        <f t="shared" si="9"/>
        <v>-8.3784048315397985E-2</v>
      </c>
      <c r="AS30" s="12">
        <f t="shared" si="10"/>
        <v>8.3784048315397985E-2</v>
      </c>
      <c r="AT30" s="14"/>
      <c r="AU30" s="12"/>
      <c r="AW30" s="6" t="str">
        <f t="shared" si="5"/>
        <v>8</v>
      </c>
      <c r="AX30" s="6">
        <f t="shared" si="6"/>
        <v>-2239.2440000000001</v>
      </c>
      <c r="AY30" s="11">
        <f t="shared" si="11"/>
        <v>48529.604678567994</v>
      </c>
      <c r="AZ30" s="12">
        <f t="shared" si="7"/>
        <v>-1.4236054267146026E-3</v>
      </c>
      <c r="BA30" s="14">
        <f t="shared" si="12"/>
        <v>1.4236054267146026E-3</v>
      </c>
      <c r="BE30" s="11">
        <f t="shared" si="13"/>
        <v>47328.819313644293</v>
      </c>
      <c r="BF30" s="12">
        <f t="shared" si="14"/>
        <v>-2.6131738293319606E-2</v>
      </c>
      <c r="BG30" s="14">
        <f t="shared" si="15"/>
        <v>2.6131738293319606E-2</v>
      </c>
      <c r="BJ30" s="11">
        <f t="shared" si="16"/>
        <v>47288.916238164908</v>
      </c>
      <c r="BK30" s="12">
        <f t="shared" si="17"/>
        <v>-2.6952809668380429E-2</v>
      </c>
      <c r="BL30" s="14">
        <f t="shared" si="18"/>
        <v>2.6952809668380429E-2</v>
      </c>
      <c r="BQ30" s="6">
        <f t="shared" si="19"/>
        <v>0</v>
      </c>
      <c r="BR30" s="11">
        <f t="shared" si="20"/>
        <v>48472.600285026012</v>
      </c>
      <c r="BS30" s="12">
        <f t="shared" si="21"/>
        <v>-2.5965645339444121E-3</v>
      </c>
      <c r="BT30" s="14">
        <f t="shared" si="22"/>
        <v>2.5965645339444121E-3</v>
      </c>
    </row>
    <row r="31" spans="1:72">
      <c r="A31" s="1">
        <v>202007</v>
      </c>
      <c r="B31" s="6" t="s">
        <v>72</v>
      </c>
      <c r="C31" s="10" t="s">
        <v>182</v>
      </c>
      <c r="D31" s="1">
        <v>5323868121</v>
      </c>
      <c r="E31" s="9">
        <f t="shared" si="0"/>
        <v>53238.681210000002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f t="array" ref="V31">INDEX(RawData!I:I,MATCH(VALUE(B31),RawData!G:G,0)+$V$1)</f>
        <v>4.3099999999999996</v>
      </c>
      <c r="W31" s="6">
        <f t="array" ref="W31">INDEX(RawData!N:N,MATCH(VALUE(B31),RawData!L:L,0)+$W$1)</f>
        <v>172024</v>
      </c>
      <c r="X31" s="6">
        <f t="array" ref="X31">INDEX(RawData!S:S,MATCH(VALUE(B31),RawData!Q:Q,0)+$V$1)</f>
        <v>7297</v>
      </c>
      <c r="Y31" s="6">
        <f t="array" ref="Y31">INDEX(RawData!X:X,MATCH(VALUE(A31),RawData!V:V,0)+$Y$1)</f>
        <v>93.31</v>
      </c>
      <c r="Z31" s="6">
        <f t="array" ref="Z31">INDEX(RawData!AC:AC,MATCH(VALUE(B31),RawData!AA:AA,0)+$Y$1)</f>
        <v>-8.15</v>
      </c>
      <c r="AA31" s="6">
        <f t="array" ref="AA31">INDEX(RawData!AH:AH,MATCH(VALUE(A31),RawData!AF:AF,0)+$AA$1)</f>
        <v>102.34</v>
      </c>
      <c r="AB31" s="6">
        <f t="array" ref="AB31">INDEX(RawData!AM:AM,MATCH(VALUE(A31),RawData!AK:AK,0)+$AA$1)</f>
        <v>-0.51</v>
      </c>
      <c r="AC31" s="6">
        <f t="array" ref="AC31">INDEX(RawData!BB:BB,MATCH(VALUE(A31),RawData!AZ:AZ,0)+$AC$1)</f>
        <v>203647</v>
      </c>
      <c r="AD31" s="6">
        <f t="array" ref="AD31">INDEX(RawData!AR:AR,MATCH(VALUE(A31),RawData!AP:AP,0)+$AD$1)</f>
        <v>10.74</v>
      </c>
      <c r="AE31" s="6">
        <f t="array" ref="AE31">INDEX(RawData!BG:BG,MATCH(VALUE(A31),RawData!BE:BE,0)+$AE$1)</f>
        <v>478654</v>
      </c>
      <c r="AF31" s="6">
        <f t="array" ref="AF31">INDEX(RawData!AW:AW,MATCH(VALUE(A31),RawData!AU:AU,0)+$AF$1)</f>
        <v>6.27</v>
      </c>
      <c r="AG31" s="6">
        <f t="array" ref="AG31">INDEX(RawData!BM:BM,MATCH(VALUE(A31),RawData!BK:BK,0)+$AG$1)</f>
        <v>1.125</v>
      </c>
      <c r="AH31" s="6">
        <f t="array" ref="AH31">INDEX(RawData!BR:BR,MATCH(VALUE(B31),RawData!BP:BP,0)+$AH$1)</f>
        <v>3.83</v>
      </c>
      <c r="AI31" s="6">
        <v>0</v>
      </c>
      <c r="AJ31" s="11">
        <f t="shared" si="1"/>
        <v>39376.205070000004</v>
      </c>
      <c r="AK31" s="11">
        <f t="shared" si="2"/>
        <v>35720.282039999998</v>
      </c>
      <c r="AL31" s="17">
        <f t="array" ref="AL31">INDEX(RawData!BW:BW,MATCH(VALUE(A31),RawData!BU:BU,0)+$AL$1)</f>
        <v>23</v>
      </c>
      <c r="AM31" s="11">
        <f t="shared" si="3"/>
        <v>2314.7252699999999</v>
      </c>
      <c r="AN31" s="11"/>
      <c r="AP31" s="11">
        <f t="shared" si="4"/>
        <v>53238.681210000002</v>
      </c>
      <c r="AQ31" s="11">
        <f t="shared" si="8"/>
        <v>41084.867529362993</v>
      </c>
      <c r="AR31" s="12">
        <f t="shared" si="9"/>
        <v>-0.22828915751493328</v>
      </c>
      <c r="AS31" s="12">
        <f t="shared" si="10"/>
        <v>0.22828915751493328</v>
      </c>
      <c r="AT31" s="14"/>
      <c r="AU31" s="12"/>
      <c r="AW31" s="6" t="str">
        <f t="shared" si="5"/>
        <v>7</v>
      </c>
      <c r="AX31" s="6">
        <f t="shared" si="6"/>
        <v>5246.1718000000001</v>
      </c>
      <c r="AY31" s="11">
        <f t="shared" si="11"/>
        <v>51743.528215255996</v>
      </c>
      <c r="AZ31" s="12">
        <f t="shared" si="7"/>
        <v>-2.8083960022344923E-2</v>
      </c>
      <c r="BA31" s="14">
        <f t="shared" si="12"/>
        <v>2.8083960022344923E-2</v>
      </c>
      <c r="BE31" s="11">
        <f t="shared" si="13"/>
        <v>48545.930009488089</v>
      </c>
      <c r="BF31" s="12">
        <f t="shared" si="14"/>
        <v>-8.8145519270121597E-2</v>
      </c>
      <c r="BG31" s="14">
        <f t="shared" si="15"/>
        <v>8.8145519270121597E-2</v>
      </c>
      <c r="BJ31" s="11">
        <f t="shared" si="16"/>
        <v>48726.222141008286</v>
      </c>
      <c r="BK31" s="12">
        <f t="shared" si="17"/>
        <v>-8.4759031712155264E-2</v>
      </c>
      <c r="BL31" s="14">
        <f t="shared" si="18"/>
        <v>8.4759031712155264E-2</v>
      </c>
      <c r="BQ31" s="6">
        <f t="shared" si="19"/>
        <v>6488.2404999999999</v>
      </c>
      <c r="BR31" s="11">
        <f t="shared" si="20"/>
        <v>52001.088403141992</v>
      </c>
      <c r="BS31" s="12">
        <f t="shared" si="21"/>
        <v>-2.32461206538217E-2</v>
      </c>
      <c r="BT31" s="14">
        <f t="shared" si="22"/>
        <v>2.32461206538217E-2</v>
      </c>
    </row>
    <row r="32" spans="1:72">
      <c r="A32" s="1">
        <v>202006</v>
      </c>
      <c r="B32" s="6" t="s">
        <v>73</v>
      </c>
      <c r="C32" s="10" t="s">
        <v>182</v>
      </c>
      <c r="D32" s="1">
        <v>3937620507</v>
      </c>
      <c r="E32" s="9">
        <f t="shared" si="0"/>
        <v>39376.205070000004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f t="array" ref="V32">INDEX(RawData!I:I,MATCH(VALUE(B32),RawData!G:G,0)+$V$1)</f>
        <v>0.63</v>
      </c>
      <c r="W32" s="6">
        <f t="array" ref="W32">INDEX(RawData!N:N,MATCH(VALUE(B32),RawData!L:L,0)+$W$1)</f>
        <v>157584</v>
      </c>
      <c r="X32" s="6">
        <f t="array" ref="X32">INDEX(RawData!S:S,MATCH(VALUE(B32),RawData!Q:Q,0)+$V$1)</f>
        <v>6680</v>
      </c>
      <c r="Y32" s="6">
        <f t="array" ref="Y32">INDEX(RawData!X:X,MATCH(VALUE(A32),RawData!V:V,0)+$Y$1)</f>
        <v>92.68</v>
      </c>
      <c r="Z32" s="6">
        <f t="array" ref="Z32">INDEX(RawData!AC:AC,MATCH(VALUE(B32),RawData!AA:AA,0)+$Y$1)</f>
        <v>-10.31</v>
      </c>
      <c r="AA32" s="6">
        <f t="array" ref="AA32">INDEX(RawData!AH:AH,MATCH(VALUE(A32),RawData!AF:AF,0)+$AA$1)</f>
        <v>102.21</v>
      </c>
      <c r="AB32" s="6">
        <f t="array" ref="AB32">INDEX(RawData!AM:AM,MATCH(VALUE(A32),RawData!AK:AK,0)+$AA$1)</f>
        <v>-0.75</v>
      </c>
      <c r="AC32" s="6">
        <f t="array" ref="AC32">INDEX(RawData!BB:BB,MATCH(VALUE(A32),RawData!AZ:AZ,0)+$AC$1)</f>
        <v>200827</v>
      </c>
      <c r="AD32" s="6">
        <f t="array" ref="AD32">INDEX(RawData!AR:AR,MATCH(VALUE(A32),RawData!AP:AP,0)+$AD$1)</f>
        <v>9.68</v>
      </c>
      <c r="AE32" s="6">
        <f t="array" ref="AE32">INDEX(RawData!BG:BG,MATCH(VALUE(A32),RawData!BE:BE,0)+$AE$1)</f>
        <v>474773</v>
      </c>
      <c r="AF32" s="6">
        <f t="array" ref="AF32">INDEX(RawData!AW:AW,MATCH(VALUE(A32),RawData!AU:AU,0)+$AF$1)</f>
        <v>5.32</v>
      </c>
      <c r="AG32" s="6">
        <f t="array" ref="AG32">INDEX(RawData!BM:BM,MATCH(VALUE(A32),RawData!BK:BK,0)+$AG$1)</f>
        <v>1.125</v>
      </c>
      <c r="AH32" s="6">
        <f t="array" ref="AH32">INDEX(RawData!BR:BR,MATCH(VALUE(B32),RawData!BP:BP,0)+$AH$1)</f>
        <v>3.96</v>
      </c>
      <c r="AI32" s="6">
        <v>0</v>
      </c>
      <c r="AJ32" s="11">
        <f t="shared" si="1"/>
        <v>35720.282039999998</v>
      </c>
      <c r="AK32" s="11">
        <f t="shared" si="2"/>
        <v>33145.704230000003</v>
      </c>
      <c r="AL32" s="17">
        <f t="array" ref="AL32">INDEX(RawData!BW:BW,MATCH(VALUE(A32),RawData!BU:BU,0)+$AL$1)</f>
        <v>20</v>
      </c>
      <c r="AM32" s="11">
        <f t="shared" si="3"/>
        <v>1968.8102535000003</v>
      </c>
      <c r="AN32" s="11"/>
      <c r="AP32" s="11">
        <f t="shared" si="4"/>
        <v>39376.205070000004</v>
      </c>
      <c r="AQ32" s="11">
        <f t="shared" si="8"/>
        <v>29890.351892435996</v>
      </c>
      <c r="AR32" s="12">
        <f t="shared" si="9"/>
        <v>-0.24090318406003786</v>
      </c>
      <c r="AS32" s="12">
        <f t="shared" si="10"/>
        <v>0.24090318406003786</v>
      </c>
      <c r="AT32" s="14"/>
      <c r="AU32" s="12">
        <f>SUM(AQ32:AQ34)/SUM(AP32:AP34)-1</f>
        <v>-0.13412183585250614</v>
      </c>
      <c r="AW32" s="6" t="str">
        <f t="shared" si="5"/>
        <v>6</v>
      </c>
      <c r="AX32" s="6">
        <f t="shared" si="6"/>
        <v>4129.9069</v>
      </c>
      <c r="AY32" s="11">
        <f t="shared" si="11"/>
        <v>36965.055579032007</v>
      </c>
      <c r="AZ32" s="12">
        <f t="shared" si="7"/>
        <v>-6.1233668574247835E-2</v>
      </c>
      <c r="BA32" s="14">
        <f t="shared" si="12"/>
        <v>6.1233668574247835E-2</v>
      </c>
      <c r="BC32" s="12">
        <f>SUM(AY32:AY34)/SUM(AP32:AP34)-1</f>
        <v>3.8804258521324186E-2</v>
      </c>
      <c r="BE32" s="11">
        <f t="shared" si="13"/>
        <v>34842.644473053202</v>
      </c>
      <c r="BF32" s="12">
        <f t="shared" si="14"/>
        <v>-0.11513452321998485</v>
      </c>
      <c r="BG32" s="14">
        <f t="shared" si="15"/>
        <v>0.11513452321998485</v>
      </c>
      <c r="BJ32" s="11">
        <f t="shared" si="16"/>
        <v>35406.81097832758</v>
      </c>
      <c r="BK32" s="12">
        <f t="shared" si="17"/>
        <v>-0.10080692348630194</v>
      </c>
      <c r="BL32" s="14">
        <f t="shared" si="18"/>
        <v>0.10080692348630194</v>
      </c>
      <c r="BQ32" s="6">
        <f t="shared" si="19"/>
        <v>5811.8424000000005</v>
      </c>
      <c r="BR32" s="11">
        <f t="shared" si="20"/>
        <v>37771.007729423975</v>
      </c>
      <c r="BS32" s="12">
        <f t="shared" si="21"/>
        <v>-4.0765668954700796E-2</v>
      </c>
      <c r="BT32" s="14">
        <f t="shared" si="22"/>
        <v>4.0765668954700796E-2</v>
      </c>
    </row>
    <row r="33" spans="1:72">
      <c r="A33" s="1">
        <v>202005</v>
      </c>
      <c r="B33" s="6" t="s">
        <v>73</v>
      </c>
      <c r="C33" s="10" t="s">
        <v>182</v>
      </c>
      <c r="D33" s="1">
        <v>3572028204</v>
      </c>
      <c r="E33" s="9">
        <f t="shared" si="0"/>
        <v>35720.282039999998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f t="array" ref="V33">INDEX(RawData!I:I,MATCH(VALUE(B33),RawData!G:G,0)+$V$1)</f>
        <v>0.63</v>
      </c>
      <c r="W33" s="6">
        <f t="array" ref="W33">INDEX(RawData!N:N,MATCH(VALUE(B33),RawData!L:L,0)+$W$1)</f>
        <v>157584</v>
      </c>
      <c r="X33" s="6">
        <f t="array" ref="X33">INDEX(RawData!S:S,MATCH(VALUE(B33),RawData!Q:Q,0)+$V$1)</f>
        <v>6680</v>
      </c>
      <c r="Y33" s="6">
        <f t="array" ref="Y33">INDEX(RawData!X:X,MATCH(VALUE(A33),RawData!V:V,0)+$Y$1)</f>
        <v>91.45</v>
      </c>
      <c r="Z33" s="6">
        <f t="array" ref="Z33">INDEX(RawData!AC:AC,MATCH(VALUE(B33),RawData!AA:AA,0)+$Y$1)</f>
        <v>-10.31</v>
      </c>
      <c r="AA33" s="6">
        <f t="array" ref="AA33">INDEX(RawData!AH:AH,MATCH(VALUE(A33),RawData!AF:AF,0)+$AA$1)</f>
        <v>101.4</v>
      </c>
      <c r="AB33" s="6">
        <f t="array" ref="AB33">INDEX(RawData!AM:AM,MATCH(VALUE(A33),RawData!AK:AK,0)+$AA$1)</f>
        <v>-1.21</v>
      </c>
      <c r="AC33" s="6">
        <f t="array" ref="AC33">INDEX(RawData!BB:BB,MATCH(VALUE(A33),RawData!AZ:AZ,0)+$AC$1)</f>
        <v>197799</v>
      </c>
      <c r="AD33" s="6">
        <f t="array" ref="AD33">INDEX(RawData!AR:AR,MATCH(VALUE(A33),RawData!AP:AP,0)+$AD$1)</f>
        <v>9.4600000000000009</v>
      </c>
      <c r="AE33" s="6">
        <f t="array" ref="AE33">INDEX(RawData!BG:BG,MATCH(VALUE(A33),RawData!BE:BE,0)+$AE$1)</f>
        <v>471164</v>
      </c>
      <c r="AF33" s="6">
        <f t="array" ref="AF33">INDEX(RawData!AW:AW,MATCH(VALUE(A33),RawData!AU:AU,0)+$AF$1)</f>
        <v>4.96</v>
      </c>
      <c r="AG33" s="6">
        <f t="array" ref="AG33">INDEX(RawData!BM:BM,MATCH(VALUE(A33),RawData!BK:BK,0)+$AG$1)</f>
        <v>1.125</v>
      </c>
      <c r="AH33" s="6">
        <f t="array" ref="AH33">INDEX(RawData!BR:BR,MATCH(VALUE(B33),RawData!BP:BP,0)+$AH$1)</f>
        <v>3.96</v>
      </c>
      <c r="AI33" s="6">
        <v>0</v>
      </c>
      <c r="AJ33" s="11">
        <f t="shared" si="1"/>
        <v>33145.704230000003</v>
      </c>
      <c r="AK33" s="11">
        <f t="shared" si="2"/>
        <v>42741.312819999999</v>
      </c>
      <c r="AL33" s="17">
        <f t="array" ref="AL33">INDEX(RawData!BW:BW,MATCH(VALUE(A33),RawData!BU:BU,0)+$AL$1)</f>
        <v>20</v>
      </c>
      <c r="AM33" s="11">
        <f t="shared" si="3"/>
        <v>1786.0141019999999</v>
      </c>
      <c r="AN33" s="11"/>
      <c r="AP33" s="11">
        <f t="shared" si="4"/>
        <v>35720.282039999998</v>
      </c>
      <c r="AQ33" s="11">
        <f t="shared" si="8"/>
        <v>29877.984135006998</v>
      </c>
      <c r="AR33" s="12">
        <f t="shared" si="9"/>
        <v>-0.16355688061059326</v>
      </c>
      <c r="AS33" s="12">
        <f t="shared" si="10"/>
        <v>0.16355688061059326</v>
      </c>
      <c r="AT33" s="14"/>
      <c r="AU33" s="12"/>
      <c r="AW33" s="6" t="str">
        <f t="shared" si="5"/>
        <v>5</v>
      </c>
      <c r="AX33" s="6">
        <f t="shared" si="6"/>
        <v>5377.7078000000001</v>
      </c>
      <c r="AY33" s="11">
        <f t="shared" si="11"/>
        <v>37233.410906183999</v>
      </c>
      <c r="AZ33" s="12">
        <f t="shared" si="7"/>
        <v>4.2360496047863849E-2</v>
      </c>
      <c r="BA33" s="14">
        <f t="shared" si="12"/>
        <v>4.2360496047863849E-2</v>
      </c>
      <c r="BE33" s="11">
        <f t="shared" si="13"/>
        <v>35026.782874830897</v>
      </c>
      <c r="BF33" s="12">
        <f t="shared" si="14"/>
        <v>-1.9414716949673338E-2</v>
      </c>
      <c r="BG33" s="14">
        <f t="shared" si="15"/>
        <v>1.9414716949673338E-2</v>
      </c>
      <c r="BJ33" s="11">
        <f t="shared" si="16"/>
        <v>35900.074657308673</v>
      </c>
      <c r="BK33" s="12">
        <f t="shared" si="17"/>
        <v>5.0333481999762508E-3</v>
      </c>
      <c r="BL33" s="14">
        <f t="shared" si="18"/>
        <v>5.0333481999762508E-3</v>
      </c>
      <c r="BQ33" s="6">
        <f t="shared" si="19"/>
        <v>6526.3424000000005</v>
      </c>
      <c r="BR33" s="11">
        <f t="shared" si="20"/>
        <v>38480.970595437961</v>
      </c>
      <c r="BS33" s="12">
        <f t="shared" si="21"/>
        <v>7.7286303404505929E-2</v>
      </c>
      <c r="BT33" s="14">
        <f t="shared" si="22"/>
        <v>7.7286303404505929E-2</v>
      </c>
    </row>
    <row r="34" spans="1:72">
      <c r="A34" s="1">
        <v>202004</v>
      </c>
      <c r="B34" s="6" t="s">
        <v>73</v>
      </c>
      <c r="C34" s="10" t="s">
        <v>182</v>
      </c>
      <c r="D34" s="1">
        <v>3314570423</v>
      </c>
      <c r="E34" s="9">
        <f t="shared" si="0"/>
        <v>33145.704230000003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f t="array" ref="V34">INDEX(RawData!I:I,MATCH(VALUE(B34),RawData!G:G,0)+$V$1)</f>
        <v>0.63</v>
      </c>
      <c r="W34" s="6">
        <f t="array" ref="W34">INDEX(RawData!N:N,MATCH(VALUE(B34),RawData!L:L,0)+$W$1)</f>
        <v>157584</v>
      </c>
      <c r="X34" s="6">
        <f t="array" ref="X34">INDEX(RawData!S:S,MATCH(VALUE(B34),RawData!Q:Q,0)+$V$1)</f>
        <v>6680</v>
      </c>
      <c r="Y34" s="6">
        <f t="array" ref="Y34">INDEX(RawData!X:X,MATCH(VALUE(A34),RawData!V:V,0)+$Y$1)</f>
        <v>91.91</v>
      </c>
      <c r="Z34" s="6">
        <f t="array" ref="Z34">INDEX(RawData!AC:AC,MATCH(VALUE(B34),RawData!AA:AA,0)+$Y$1)</f>
        <v>-10.31</v>
      </c>
      <c r="AA34" s="6">
        <f t="array" ref="AA34">INDEX(RawData!AH:AH,MATCH(VALUE(A34),RawData!AF:AF,0)+$AA$1)</f>
        <v>101.51</v>
      </c>
      <c r="AB34" s="6">
        <f t="array" ref="AB34">INDEX(RawData!AM:AM,MATCH(VALUE(A34),RawData!AK:AK,0)+$AA$1)</f>
        <v>-0.97</v>
      </c>
      <c r="AC34" s="6">
        <f t="array" ref="AC34">INDEX(RawData!BB:BB,MATCH(VALUE(A34),RawData!AZ:AZ,0)+$AC$1)</f>
        <v>196305</v>
      </c>
      <c r="AD34" s="6">
        <f t="array" ref="AD34">INDEX(RawData!AR:AR,MATCH(VALUE(A34),RawData!AP:AP,0)+$AD$1)</f>
        <v>7.48</v>
      </c>
      <c r="AE34" s="6">
        <f t="array" ref="AE34">INDEX(RawData!BG:BG,MATCH(VALUE(A34),RawData!BE:BE,0)+$AE$1)</f>
        <v>469869</v>
      </c>
      <c r="AF34" s="6">
        <f t="array" ref="AF34">INDEX(RawData!AW:AW,MATCH(VALUE(A34),RawData!AU:AU,0)+$AF$1)</f>
        <v>4.18</v>
      </c>
      <c r="AG34" s="6">
        <f t="array" ref="AG34">INDEX(RawData!BM:BM,MATCH(VALUE(A34),RawData!BK:BK,0)+$AG$1)</f>
        <v>1.125</v>
      </c>
      <c r="AH34" s="6">
        <f t="array" ref="AH34">INDEX(RawData!BR:BR,MATCH(VALUE(B34),RawData!BP:BP,0)+$AH$1)</f>
        <v>3.96</v>
      </c>
      <c r="AI34" s="6">
        <v>0</v>
      </c>
      <c r="AJ34" s="11">
        <f t="shared" si="1"/>
        <v>42741.312819999999</v>
      </c>
      <c r="AK34" s="11">
        <f t="shared" si="2"/>
        <v>27744.106179999999</v>
      </c>
      <c r="AL34" s="17">
        <f t="array" ref="AL34">INDEX(RawData!BW:BW,MATCH(VALUE(A34),RawData!BU:BU,0)+$AL$1)</f>
        <v>20</v>
      </c>
      <c r="AM34" s="11">
        <f t="shared" si="3"/>
        <v>1657.2852115000001</v>
      </c>
      <c r="AN34" s="11"/>
      <c r="AP34" s="11">
        <f t="shared" si="4"/>
        <v>33145.704230000003</v>
      </c>
      <c r="AQ34" s="11">
        <f t="shared" si="8"/>
        <v>33956.213893337976</v>
      </c>
      <c r="AR34" s="12">
        <f t="shared" si="9"/>
        <v>2.4452932353278722E-2</v>
      </c>
      <c r="AS34" s="12">
        <f t="shared" si="10"/>
        <v>2.4452932353278722E-2</v>
      </c>
      <c r="AT34" s="14"/>
      <c r="AU34" s="12"/>
      <c r="AW34" s="6" t="str">
        <f t="shared" si="5"/>
        <v>4</v>
      </c>
      <c r="AX34" s="6">
        <f t="shared" si="6"/>
        <v>3153.4654</v>
      </c>
      <c r="AY34" s="11">
        <f t="shared" si="11"/>
        <v>38243.982830456</v>
      </c>
      <c r="AZ34" s="12">
        <f t="shared" si="7"/>
        <v>0.15381415839225321</v>
      </c>
      <c r="BA34" s="14">
        <f t="shared" si="12"/>
        <v>0.15381415839225321</v>
      </c>
      <c r="BE34" s="11">
        <f t="shared" si="13"/>
        <v>36957.652149320587</v>
      </c>
      <c r="BF34" s="12">
        <f t="shared" si="14"/>
        <v>0.1150057905805606</v>
      </c>
      <c r="BG34" s="14">
        <f t="shared" si="15"/>
        <v>0.1150057905805606</v>
      </c>
      <c r="BJ34" s="11">
        <f t="shared" si="16"/>
        <v>37231.583151305778</v>
      </c>
      <c r="BK34" s="12">
        <f t="shared" si="17"/>
        <v>0.12327024017814248</v>
      </c>
      <c r="BL34" s="14">
        <f t="shared" si="18"/>
        <v>0.12327024017814248</v>
      </c>
      <c r="BQ34" s="6">
        <f t="shared" si="19"/>
        <v>4001.0632000000001</v>
      </c>
      <c r="BR34" s="11">
        <f t="shared" si="20"/>
        <v>38635.312833291988</v>
      </c>
      <c r="BS34" s="12">
        <f t="shared" si="21"/>
        <v>0.16562051496022723</v>
      </c>
      <c r="BT34" s="14">
        <f t="shared" si="22"/>
        <v>0.16562051496022723</v>
      </c>
    </row>
    <row r="35" spans="1:72">
      <c r="A35" s="1">
        <v>202003</v>
      </c>
      <c r="B35" s="6" t="s">
        <v>74</v>
      </c>
      <c r="C35" s="10" t="s">
        <v>182</v>
      </c>
      <c r="D35" s="1">
        <v>4274131282</v>
      </c>
      <c r="E35" s="9">
        <f t="shared" si="0"/>
        <v>42741.312819999999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>
        <v>0</v>
      </c>
      <c r="U35" s="6">
        <v>0</v>
      </c>
      <c r="V35" s="6">
        <f t="array" ref="V35">INDEX(RawData!I:I,MATCH(VALUE(B35),RawData!G:G,0)+$V$1)</f>
        <v>2.99</v>
      </c>
      <c r="W35" s="6">
        <f t="array" ref="W35">INDEX(RawData!N:N,MATCH(VALUE(B35),RawData!L:L,0)+$W$1)</f>
        <v>155506</v>
      </c>
      <c r="X35" s="6">
        <f t="array" ref="X35">INDEX(RawData!S:S,MATCH(VALUE(B35),RawData!Q:Q,0)+$V$1)</f>
        <v>6589</v>
      </c>
      <c r="Y35" s="6">
        <f t="array" ref="Y35">INDEX(RawData!X:X,MATCH(VALUE(A35),RawData!V:V,0)+$Y$1)</f>
        <v>95.33</v>
      </c>
      <c r="Z35" s="6">
        <f t="array" ref="Z35">INDEX(RawData!AC:AC,MATCH(VALUE(B35),RawData!AA:AA,0)+$Y$1)</f>
        <v>-7.51</v>
      </c>
      <c r="AA35" s="6">
        <f t="array" ref="AA35">INDEX(RawData!AH:AH,MATCH(VALUE(A35),RawData!AF:AF,0)+$AA$1)</f>
        <v>101.71</v>
      </c>
      <c r="AB35" s="6">
        <f t="array" ref="AB35">INDEX(RawData!AM:AM,MATCH(VALUE(A35),RawData!AK:AK,0)+$AA$1)</f>
        <v>-0.03</v>
      </c>
      <c r="AC35" s="6">
        <f t="array" ref="AC35">INDEX(RawData!BB:BB,MATCH(VALUE(A35),RawData!AZ:AZ,0)+$AC$1)</f>
        <v>194377</v>
      </c>
      <c r="AD35" s="6">
        <f t="array" ref="AD35">INDEX(RawData!AR:AR,MATCH(VALUE(A35),RawData!AP:AP,0)+$AD$1)</f>
        <v>7.4</v>
      </c>
      <c r="AE35" s="6">
        <f t="array" ref="AE35">INDEX(RawData!BG:BG,MATCH(VALUE(A35),RawData!BE:BE,0)+$AE$1)</f>
        <v>467536</v>
      </c>
      <c r="AF35" s="6">
        <f t="array" ref="AF35">INDEX(RawData!AW:AW,MATCH(VALUE(A35),RawData!AU:AU,0)+$AF$1)</f>
        <v>4.4800000000000004</v>
      </c>
      <c r="AG35" s="6">
        <f t="array" ref="AG35">INDEX(RawData!BM:BM,MATCH(VALUE(A35),RawData!BK:BK,0)+$AG$1)</f>
        <v>1.125</v>
      </c>
      <c r="AH35" s="6">
        <f t="array" ref="AH35">INDEX(RawData!BR:BR,MATCH(VALUE(B35),RawData!BP:BP,0)+$AH$1)</f>
        <v>3.72</v>
      </c>
      <c r="AI35" s="6">
        <v>0</v>
      </c>
      <c r="AJ35" s="11">
        <f t="shared" si="1"/>
        <v>27744.106179999999</v>
      </c>
      <c r="AK35" s="11">
        <f t="shared" si="2"/>
        <v>23572.100770000001</v>
      </c>
      <c r="AL35" s="17">
        <f t="array" ref="AL35">INDEX(RawData!BW:BW,MATCH(VALUE(A35),RawData!BU:BU,0)+$AL$1)</f>
        <v>22</v>
      </c>
      <c r="AM35" s="11">
        <f t="shared" si="3"/>
        <v>1942.7869463636364</v>
      </c>
      <c r="AN35" s="11"/>
      <c r="AP35" s="11">
        <f t="shared" si="4"/>
        <v>42741.312819999999</v>
      </c>
      <c r="AQ35" s="11">
        <f t="shared" si="8"/>
        <v>25493.439505762013</v>
      </c>
      <c r="AR35" s="12">
        <f t="shared" si="9"/>
        <v>-0.40354102801838054</v>
      </c>
      <c r="AS35" s="12">
        <f t="shared" si="10"/>
        <v>0.40354102801838054</v>
      </c>
      <c r="AT35" s="14"/>
      <c r="AU35" s="12">
        <f>SUM(AQ35:AQ37)/SUM(AP35:AP37)-1</f>
        <v>-0.36616677400144437</v>
      </c>
      <c r="AW35" s="6" t="str">
        <f t="shared" si="5"/>
        <v>3</v>
      </c>
      <c r="AX35" s="6">
        <f t="shared" si="6"/>
        <v>6774.4790999999996</v>
      </c>
      <c r="AY35" s="11">
        <f t="shared" si="11"/>
        <v>36503.664454744001</v>
      </c>
      <c r="AZ35" s="12">
        <f t="shared" si="7"/>
        <v>-0.14593955949657234</v>
      </c>
      <c r="BA35" s="14">
        <f t="shared" si="12"/>
        <v>0.14593955949657234</v>
      </c>
      <c r="BC35" s="12">
        <f>SUM(AY35:AY37)/SUM(AP35:AP37)-1</f>
        <v>-0.10144015206681234</v>
      </c>
      <c r="BE35" s="11">
        <f t="shared" si="13"/>
        <v>33200.596970049402</v>
      </c>
      <c r="BF35" s="12">
        <f t="shared" si="14"/>
        <v>-0.22322000005311482</v>
      </c>
      <c r="BG35" s="14">
        <f t="shared" si="15"/>
        <v>0.22322000005311482</v>
      </c>
      <c r="BJ35" s="11">
        <f t="shared" si="16"/>
        <v>32355.136093204212</v>
      </c>
      <c r="BK35" s="12">
        <f t="shared" si="17"/>
        <v>-0.24300088232048334</v>
      </c>
      <c r="BL35" s="14">
        <f t="shared" si="18"/>
        <v>0.24300088232048334</v>
      </c>
      <c r="BQ35" s="6">
        <f t="shared" si="19"/>
        <v>8359.7392</v>
      </c>
      <c r="BR35" s="11">
        <f t="shared" si="20"/>
        <v>35295.863202108012</v>
      </c>
      <c r="BS35" s="12">
        <f t="shared" si="21"/>
        <v>-0.17419796273567034</v>
      </c>
      <c r="BT35" s="14">
        <f t="shared" si="22"/>
        <v>0.17419796273567034</v>
      </c>
    </row>
    <row r="36" spans="1:72">
      <c r="A36" s="1">
        <v>202002</v>
      </c>
      <c r="B36" s="6" t="s">
        <v>74</v>
      </c>
      <c r="C36" s="10" t="s">
        <v>182</v>
      </c>
      <c r="D36" s="1">
        <v>2774410618</v>
      </c>
      <c r="E36" s="9">
        <f t="shared" si="0"/>
        <v>27744.106179999999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f t="array" ref="V36">INDEX(RawData!I:I,MATCH(VALUE(B36),RawData!G:G,0)+$V$1)</f>
        <v>2.99</v>
      </c>
      <c r="W36" s="6">
        <f t="array" ref="W36">INDEX(RawData!N:N,MATCH(VALUE(B36),RawData!L:L,0)+$W$1)</f>
        <v>155506</v>
      </c>
      <c r="X36" s="6">
        <f t="array" ref="X36">INDEX(RawData!S:S,MATCH(VALUE(B36),RawData!Q:Q,0)+$V$1)</f>
        <v>6589</v>
      </c>
      <c r="Y36" s="6">
        <f t="array" ref="Y36">INDEX(RawData!X:X,MATCH(VALUE(A36),RawData!V:V,0)+$Y$1)</f>
        <v>97.99</v>
      </c>
      <c r="Z36" s="6">
        <f t="array" ref="Z36">INDEX(RawData!AC:AC,MATCH(VALUE(B36),RawData!AA:AA,0)+$Y$1)</f>
        <v>-7.51</v>
      </c>
      <c r="AA36" s="6">
        <f t="array" ref="AA36">INDEX(RawData!AH:AH,MATCH(VALUE(A36),RawData!AF:AF,0)+$AA$1)</f>
        <v>102.17</v>
      </c>
      <c r="AB36" s="6">
        <f t="array" ref="AB36">INDEX(RawData!AM:AM,MATCH(VALUE(A36),RawData!AK:AK,0)+$AA$1)</f>
        <v>-0.21</v>
      </c>
      <c r="AC36" s="6">
        <f t="array" ref="AC36">INDEX(RawData!BB:BB,MATCH(VALUE(A36),RawData!AZ:AZ,0)+$AC$1)</f>
        <v>193608</v>
      </c>
      <c r="AD36" s="6">
        <f t="array" ref="AD36">INDEX(RawData!AR:AR,MATCH(VALUE(A36),RawData!AP:AP,0)+$AD$1)</f>
        <v>7.43</v>
      </c>
      <c r="AE36" s="6">
        <f t="array" ref="AE36">INDEX(RawData!BG:BG,MATCH(VALUE(A36),RawData!BE:BE,0)+$AE$1)</f>
        <v>466110</v>
      </c>
      <c r="AF36" s="6">
        <f t="array" ref="AF36">INDEX(RawData!AW:AW,MATCH(VALUE(A36),RawData!AU:AU,0)+$AF$1)</f>
        <v>4.4800000000000004</v>
      </c>
      <c r="AG36" s="6">
        <f t="array" ref="AG36">INDEX(RawData!BM:BM,MATCH(VALUE(A36),RawData!BK:BK,0)+$AG$1)</f>
        <v>1.375</v>
      </c>
      <c r="AH36" s="6">
        <f t="array" ref="AH36">INDEX(RawData!BR:BR,MATCH(VALUE(B36),RawData!BP:BP,0)+$AH$1)</f>
        <v>3.72</v>
      </c>
      <c r="AI36" s="6">
        <v>0</v>
      </c>
      <c r="AJ36" s="11">
        <f t="shared" si="1"/>
        <v>23572.100770000001</v>
      </c>
      <c r="AK36" s="11">
        <f t="shared" si="2"/>
        <v>27812.306430000001</v>
      </c>
      <c r="AL36" s="17">
        <f t="array" ref="AL36">INDEX(RawData!BW:BW,MATCH(VALUE(A36),RawData!BU:BU,0)+$AL$1)</f>
        <v>19</v>
      </c>
      <c r="AM36" s="11">
        <f t="shared" si="3"/>
        <v>1460.216114736842</v>
      </c>
      <c r="AN36" s="11"/>
      <c r="AP36" s="11">
        <f t="shared" si="4"/>
        <v>27744.106179999999</v>
      </c>
      <c r="AQ36" s="11">
        <f t="shared" si="8"/>
        <v>19344.28448649299</v>
      </c>
      <c r="AR36" s="12">
        <f t="shared" si="9"/>
        <v>-0.30276058053592014</v>
      </c>
      <c r="AS36" s="12">
        <f t="shared" si="10"/>
        <v>0.30276058053592014</v>
      </c>
      <c r="AT36" s="14"/>
      <c r="AU36" s="12"/>
      <c r="AW36" s="6" t="str">
        <f t="shared" si="5"/>
        <v>2</v>
      </c>
      <c r="AX36" s="6">
        <f t="shared" si="6"/>
        <v>7798.8791000000001</v>
      </c>
      <c r="AY36" s="11">
        <f t="shared" si="11"/>
        <v>28844.663621815991</v>
      </c>
      <c r="AZ36" s="12">
        <f t="shared" si="7"/>
        <v>3.9668152748397301E-2</v>
      </c>
      <c r="BA36" s="14">
        <f t="shared" si="12"/>
        <v>3.9668152748397301E-2</v>
      </c>
      <c r="BE36" s="11">
        <f t="shared" si="13"/>
        <v>25994.549881219089</v>
      </c>
      <c r="BF36" s="12">
        <f t="shared" si="14"/>
        <v>-6.3060467236898066E-2</v>
      </c>
      <c r="BG36" s="14">
        <f t="shared" si="15"/>
        <v>6.3060467236898066E-2</v>
      </c>
      <c r="BJ36" s="11">
        <f t="shared" si="16"/>
        <v>24906.883212841291</v>
      </c>
      <c r="BK36" s="12">
        <f t="shared" si="17"/>
        <v>-0.10226398892619537</v>
      </c>
      <c r="BL36" s="14">
        <f t="shared" si="18"/>
        <v>0.10226398892619537</v>
      </c>
      <c r="BQ36" s="6">
        <f t="shared" si="19"/>
        <v>7567.6518999999998</v>
      </c>
      <c r="BR36" s="11">
        <f t="shared" si="20"/>
        <v>27290.854095561994</v>
      </c>
      <c r="BS36" s="12">
        <f t="shared" si="21"/>
        <v>-1.6336878236313246E-2</v>
      </c>
      <c r="BT36" s="14">
        <f t="shared" si="22"/>
        <v>1.6336878236313246E-2</v>
      </c>
    </row>
    <row r="37" spans="1:72">
      <c r="A37" s="1">
        <v>202001</v>
      </c>
      <c r="B37" s="6" t="s">
        <v>74</v>
      </c>
      <c r="C37" s="10" t="s">
        <v>182</v>
      </c>
      <c r="D37" s="1">
        <v>2357210077</v>
      </c>
      <c r="E37" s="9">
        <f t="shared" si="0"/>
        <v>23572.100770000001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f t="array" ref="V37">INDEX(RawData!I:I,MATCH(VALUE(B37),RawData!G:G,0)+$V$1)</f>
        <v>2.99</v>
      </c>
      <c r="W37" s="6">
        <f t="array" ref="W37">INDEX(RawData!N:N,MATCH(VALUE(B37),RawData!L:L,0)+$W$1)</f>
        <v>155506</v>
      </c>
      <c r="X37" s="6">
        <f t="array" ref="X37">INDEX(RawData!S:S,MATCH(VALUE(B37),RawData!Q:Q,0)+$V$1)</f>
        <v>6589</v>
      </c>
      <c r="Y37" s="6">
        <f t="array" ref="Y37">INDEX(RawData!X:X,MATCH(VALUE(A37),RawData!V:V,0)+$Y$1)</f>
        <v>98.88</v>
      </c>
      <c r="Z37" s="6">
        <f t="array" ref="Z37">INDEX(RawData!AC:AC,MATCH(VALUE(B37),RawData!AA:AA,0)+$Y$1)</f>
        <v>-7.51</v>
      </c>
      <c r="AA37" s="6">
        <f t="array" ref="AA37">INDEX(RawData!AH:AH,MATCH(VALUE(A37),RawData!AF:AF,0)+$AA$1)</f>
        <v>103.28</v>
      </c>
      <c r="AB37" s="6">
        <f t="array" ref="AB37">INDEX(RawData!AM:AM,MATCH(VALUE(A37),RawData!AK:AK,0)+$AA$1)</f>
        <v>1.86</v>
      </c>
      <c r="AC37" s="6">
        <f t="array" ref="AC37">INDEX(RawData!BB:BB,MATCH(VALUE(A37),RawData!AZ:AZ,0)+$AC$1)</f>
        <v>192034</v>
      </c>
      <c r="AD37" s="6">
        <f t="array" ref="AD37">INDEX(RawData!AR:AR,MATCH(VALUE(A37),RawData!AP:AP,0)+$AD$1)</f>
        <v>7.23</v>
      </c>
      <c r="AE37" s="6">
        <f t="array" ref="AE37">INDEX(RawData!BG:BG,MATCH(VALUE(A37),RawData!BE:BE,0)+$AE$1)</f>
        <v>462595</v>
      </c>
      <c r="AF37" s="6">
        <f t="array" ref="AF37">INDEX(RawData!AW:AW,MATCH(VALUE(A37),RawData!AU:AU,0)+$AF$1)</f>
        <v>4.5999999999999996</v>
      </c>
      <c r="AG37" s="6">
        <f t="array" ref="AG37">INDEX(RawData!BM:BM,MATCH(VALUE(A37),RawData!BK:BK,0)+$AG$1)</f>
        <v>1.375</v>
      </c>
      <c r="AH37" s="6">
        <f t="array" ref="AH37">INDEX(RawData!BR:BR,MATCH(VALUE(B37),RawData!BP:BP,0)+$AH$1)</f>
        <v>3.72</v>
      </c>
      <c r="AI37" s="6">
        <v>1</v>
      </c>
      <c r="AJ37" s="11">
        <f t="shared" si="1"/>
        <v>27812.306430000001</v>
      </c>
      <c r="AK37" s="11">
        <f t="shared" si="2"/>
        <v>27871.016919999998</v>
      </c>
      <c r="AL37" s="17">
        <f t="array" ref="AL37">INDEX(RawData!BW:BW,MATCH(VALUE(A37),RawData!BU:BU,0)+$AL$1)</f>
        <v>15</v>
      </c>
      <c r="AM37" s="11">
        <f t="shared" si="3"/>
        <v>1571.4733846666668</v>
      </c>
      <c r="AN37" s="11"/>
      <c r="AP37" s="11">
        <f t="shared" ref="AP37:AP68" si="23">E37</f>
        <v>23572.100770000001</v>
      </c>
      <c r="AQ37" s="11">
        <f t="shared" si="8"/>
        <v>14779.057192987011</v>
      </c>
      <c r="AR37" s="12">
        <f t="shared" si="9"/>
        <v>-0.37302757453861801</v>
      </c>
      <c r="AS37" s="12">
        <f t="shared" si="10"/>
        <v>0.37302757453861801</v>
      </c>
      <c r="AT37" s="14"/>
      <c r="AU37" s="12"/>
      <c r="AW37" s="6" t="str">
        <f t="shared" ref="AW37:AW68" si="24">TEXT(RIGHT(A37,2),"##")</f>
        <v>1</v>
      </c>
      <c r="AX37" s="6">
        <f t="shared" ref="AX37:AX68" si="25">INDEX($AX$2:$BI$2,MATCH(VALUE(AW37),$AX$1:$BI$1,0))</f>
        <v>4875.9528</v>
      </c>
      <c r="AY37" s="11">
        <f t="shared" si="11"/>
        <v>19167.982584943995</v>
      </c>
      <c r="AZ37" s="12">
        <f t="shared" ref="AZ37:AZ68" si="26">AY37/AP37-1</f>
        <v>-0.18683604944795962</v>
      </c>
      <c r="BA37" s="14">
        <f t="shared" si="12"/>
        <v>0.18683604944795962</v>
      </c>
      <c r="BE37" s="11">
        <f t="shared" si="13"/>
        <v>17851.3049673569</v>
      </c>
      <c r="BF37" s="12">
        <f t="shared" si="14"/>
        <v>-0.24269350697515713</v>
      </c>
      <c r="BG37" s="14">
        <f t="shared" si="15"/>
        <v>0.24269350697515713</v>
      </c>
      <c r="BJ37" s="11">
        <f t="shared" si="16"/>
        <v>17909.296781526704</v>
      </c>
      <c r="BK37" s="12">
        <f t="shared" si="17"/>
        <v>-0.24023331835066208</v>
      </c>
      <c r="BL37" s="14">
        <f t="shared" si="18"/>
        <v>0.24023331835066208</v>
      </c>
      <c r="BQ37" s="6">
        <f t="shared" si="19"/>
        <v>5843.6367</v>
      </c>
      <c r="BR37" s="11">
        <f t="shared" si="20"/>
        <v>19250.828033758004</v>
      </c>
      <c r="BS37" s="12">
        <f t="shared" si="21"/>
        <v>-0.18332149427010946</v>
      </c>
      <c r="BT37" s="14">
        <f t="shared" si="22"/>
        <v>0.18332149427010946</v>
      </c>
    </row>
    <row r="38" spans="1:72">
      <c r="A38" s="1">
        <v>201912</v>
      </c>
      <c r="B38" s="6" t="s">
        <v>75</v>
      </c>
      <c r="C38" s="10" t="s">
        <v>183</v>
      </c>
      <c r="D38" s="1">
        <v>2781230643</v>
      </c>
      <c r="E38" s="9">
        <f t="shared" si="0"/>
        <v>27812.306430000001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6">
        <v>1</v>
      </c>
      <c r="V38" s="6">
        <f t="array" ref="V38">INDEX(RawData!I:I,MATCH(VALUE(B38),RawData!G:G,0)+$V$1)</f>
        <v>3.7</v>
      </c>
      <c r="W38" s="6">
        <f t="array" ref="W38">INDEX(RawData!N:N,MATCH(VALUE(B38),RawData!L:L,0)+$W$1)</f>
        <v>161931</v>
      </c>
      <c r="X38" s="6">
        <f t="array" ref="X38">INDEX(RawData!S:S,MATCH(VALUE(B38),RawData!Q:Q,0)+$V$1)</f>
        <v>6862</v>
      </c>
      <c r="Y38" s="6">
        <f t="array" ref="Y38">INDEX(RawData!X:X,MATCH(VALUE(A38),RawData!V:V,0)+$Y$1)</f>
        <v>99.54</v>
      </c>
      <c r="Z38" s="6">
        <f t="array" ref="Z38">INDEX(RawData!AC:AC,MATCH(VALUE(B38),RawData!AA:AA,0)+$Y$1)</f>
        <v>-3.48</v>
      </c>
      <c r="AA38" s="6">
        <f t="array" ref="AA38">INDEX(RawData!AH:AH,MATCH(VALUE(A38),RawData!AF:AF,0)+$AA$1)</f>
        <v>102.66</v>
      </c>
      <c r="AB38" s="6">
        <f t="array" ref="AB38">INDEX(RawData!AM:AM,MATCH(VALUE(A38),RawData!AK:AK,0)+$AA$1)</f>
        <v>1.1399999999999999</v>
      </c>
      <c r="AC38" s="6">
        <f t="array" ref="AC38">INDEX(RawData!BB:BB,MATCH(VALUE(A38),RawData!AZ:AZ,0)+$AC$1)</f>
        <v>189014</v>
      </c>
      <c r="AD38" s="6">
        <f t="array" ref="AD38">INDEX(RawData!AR:AR,MATCH(VALUE(A38),RawData!AP:AP,0)+$AD$1)</f>
        <v>7.59</v>
      </c>
      <c r="AE38" s="6">
        <f t="array" ref="AE38">INDEX(RawData!BG:BG,MATCH(VALUE(A38),RawData!BE:BE,0)+$AE$1)</f>
        <v>458473</v>
      </c>
      <c r="AF38" s="6">
        <f t="array" ref="AF38">INDEX(RawData!AW:AW,MATCH(VALUE(A38),RawData!AU:AU,0)+$AF$1)</f>
        <v>4.5199999999999996</v>
      </c>
      <c r="AG38" s="6">
        <f t="array" ref="AG38">INDEX(RawData!BM:BM,MATCH(VALUE(A38),RawData!BK:BK,0)+$AG$1)</f>
        <v>1.375</v>
      </c>
      <c r="AH38" s="6">
        <f t="array" ref="AH38">INDEX(RawData!BR:BR,MATCH(VALUE(B38),RawData!BP:BP,0)+$AH$1)</f>
        <v>3.67</v>
      </c>
      <c r="AI38" s="6">
        <v>0</v>
      </c>
      <c r="AJ38" s="11">
        <f t="shared" si="1"/>
        <v>27871.016919999998</v>
      </c>
      <c r="AK38" s="11">
        <f t="shared" si="2"/>
        <v>27971.759999999998</v>
      </c>
      <c r="AL38" s="17">
        <f t="array" ref="AL38">INDEX(RawData!BW:BW,MATCH(VALUE(A38),RawData!BU:BU,0)+$AL$1)</f>
        <v>22</v>
      </c>
      <c r="AM38" s="11">
        <f t="shared" si="3"/>
        <v>1264.1957468181818</v>
      </c>
      <c r="AN38" s="11"/>
      <c r="AP38" s="11">
        <f t="shared" si="23"/>
        <v>27812.306430000001</v>
      </c>
      <c r="AQ38" s="11">
        <f t="shared" si="8"/>
        <v>27018.112146028012</v>
      </c>
      <c r="AR38" s="12">
        <f t="shared" si="9"/>
        <v>-2.8555498839007654E-2</v>
      </c>
      <c r="AS38" s="12">
        <f t="shared" si="10"/>
        <v>2.8555498839007654E-2</v>
      </c>
      <c r="AT38" s="14"/>
      <c r="AU38" s="12">
        <f>SUM(AQ38:AQ40)/SUM(AP38:AP40)-1</f>
        <v>-9.16663478389802E-2</v>
      </c>
      <c r="AW38" s="6" t="str">
        <f t="shared" si="24"/>
        <v>12</v>
      </c>
      <c r="AX38" s="6">
        <f t="shared" si="25"/>
        <v>-3542.1496000000002</v>
      </c>
      <c r="AY38" s="11">
        <f t="shared" si="11"/>
        <v>27697.298873735996</v>
      </c>
      <c r="AZ38" s="12">
        <f t="shared" si="26"/>
        <v>-4.1351319263457365E-3</v>
      </c>
      <c r="BA38" s="14">
        <f t="shared" si="12"/>
        <v>4.1351319263457365E-3</v>
      </c>
      <c r="BC38" s="12">
        <f>SUM(AY38:AY40)/SUM(AP38:AP40)-1</f>
        <v>-1.3687494046588866E-2</v>
      </c>
      <c r="BE38" s="11">
        <f t="shared" si="13"/>
        <v>27493.542855423599</v>
      </c>
      <c r="BF38" s="12">
        <f t="shared" si="14"/>
        <v>-1.1461242000144423E-2</v>
      </c>
      <c r="BG38" s="14">
        <f t="shared" si="15"/>
        <v>1.1461242000144423E-2</v>
      </c>
      <c r="BJ38" s="11">
        <f t="shared" si="16"/>
        <v>28218.539476734801</v>
      </c>
      <c r="BK38" s="12">
        <f t="shared" si="17"/>
        <v>1.4606233674191449E-2</v>
      </c>
      <c r="BL38" s="14">
        <f t="shared" si="18"/>
        <v>1.4606233674191449E-2</v>
      </c>
      <c r="BQ38" s="6">
        <f t="shared" si="19"/>
        <v>0</v>
      </c>
      <c r="BR38" s="11">
        <f t="shared" si="20"/>
        <v>28733.008332751997</v>
      </c>
      <c r="BS38" s="12">
        <f t="shared" si="21"/>
        <v>3.3104119036991175E-2</v>
      </c>
      <c r="BT38" s="14">
        <f t="shared" si="22"/>
        <v>3.3104119036991175E-2</v>
      </c>
    </row>
    <row r="39" spans="1:72">
      <c r="A39" s="1">
        <v>201911</v>
      </c>
      <c r="B39" s="6" t="s">
        <v>75</v>
      </c>
      <c r="C39" s="10" t="s">
        <v>183</v>
      </c>
      <c r="D39" s="1">
        <v>2787101692</v>
      </c>
      <c r="E39" s="9">
        <f t="shared" si="0"/>
        <v>27871.016919999998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f t="array" ref="V39">INDEX(RawData!I:I,MATCH(VALUE(B39),RawData!G:G,0)+$V$1)</f>
        <v>3.7</v>
      </c>
      <c r="W39" s="6">
        <f t="array" ref="W39">INDEX(RawData!N:N,MATCH(VALUE(B39),RawData!L:L,0)+$W$1)</f>
        <v>161931</v>
      </c>
      <c r="X39" s="6">
        <f t="array" ref="X39">INDEX(RawData!S:S,MATCH(VALUE(B39),RawData!Q:Q,0)+$V$1)</f>
        <v>6862</v>
      </c>
      <c r="Y39" s="6">
        <f t="array" ref="Y39">INDEX(RawData!X:X,MATCH(VALUE(A39),RawData!V:V,0)+$Y$1)</f>
        <v>99.72</v>
      </c>
      <c r="Z39" s="6">
        <f t="array" ref="Z39">INDEX(RawData!AC:AC,MATCH(VALUE(B39),RawData!AA:AA,0)+$Y$1)</f>
        <v>-3.48</v>
      </c>
      <c r="AA39" s="6">
        <f t="array" ref="AA39">INDEX(RawData!AH:AH,MATCH(VALUE(A39),RawData!AF:AF,0)+$AA$1)</f>
        <v>102.6</v>
      </c>
      <c r="AB39" s="6">
        <f t="array" ref="AB39">INDEX(RawData!AM:AM,MATCH(VALUE(A39),RawData!AK:AK,0)+$AA$1)</f>
        <v>0.57999999999999996</v>
      </c>
      <c r="AC39" s="6">
        <f t="array" ref="AC39">INDEX(RawData!BB:BB,MATCH(VALUE(A39),RawData!AZ:AZ,0)+$AC$1)</f>
        <v>187404</v>
      </c>
      <c r="AD39" s="6">
        <f t="array" ref="AD39">INDEX(RawData!AR:AR,MATCH(VALUE(A39),RawData!AP:AP,0)+$AD$1)</f>
        <v>7.87</v>
      </c>
      <c r="AE39" s="6">
        <f t="array" ref="AE39">INDEX(RawData!BG:BG,MATCH(VALUE(A39),RawData!BE:BE,0)+$AE$1)</f>
        <v>457668</v>
      </c>
      <c r="AF39" s="6">
        <f t="array" ref="AF39">INDEX(RawData!AW:AW,MATCH(VALUE(A39),RawData!AU:AU,0)+$AF$1)</f>
        <v>4.2300000000000004</v>
      </c>
      <c r="AG39" s="6">
        <f t="array" ref="AG39">INDEX(RawData!BM:BM,MATCH(VALUE(A39),RawData!BK:BK,0)+$AG$1)</f>
        <v>1.375</v>
      </c>
      <c r="AH39" s="6">
        <f t="array" ref="AH39">INDEX(RawData!BR:BR,MATCH(VALUE(B39),RawData!BP:BP,0)+$AH$1)</f>
        <v>3.67</v>
      </c>
      <c r="AI39" s="6">
        <v>0</v>
      </c>
      <c r="AJ39" s="11">
        <f t="shared" si="1"/>
        <v>27971.759999999998</v>
      </c>
      <c r="AK39" s="11">
        <f t="shared" si="2"/>
        <v>22772.077679999999</v>
      </c>
      <c r="AL39" s="17">
        <f t="array" ref="AL39">INDEX(RawData!BW:BW,MATCH(VALUE(A39),RawData!BU:BU,0)+$AL$1)</f>
        <v>21</v>
      </c>
      <c r="AM39" s="11">
        <f t="shared" si="3"/>
        <v>1327.1912819047618</v>
      </c>
      <c r="AN39" s="11"/>
      <c r="AP39" s="11">
        <f t="shared" si="23"/>
        <v>27871.016919999998</v>
      </c>
      <c r="AQ39" s="11">
        <f t="shared" si="8"/>
        <v>25921.664444000009</v>
      </c>
      <c r="AR39" s="12">
        <f t="shared" si="9"/>
        <v>-6.9941921444608313E-2</v>
      </c>
      <c r="AS39" s="12">
        <f t="shared" si="10"/>
        <v>6.9941921444608313E-2</v>
      </c>
      <c r="AT39" s="14"/>
      <c r="AU39" s="12"/>
      <c r="AW39" s="6" t="str">
        <f t="shared" si="24"/>
        <v>11</v>
      </c>
      <c r="AX39" s="6">
        <f t="shared" si="25"/>
        <v>1051.2082</v>
      </c>
      <c r="AY39" s="11">
        <f t="shared" si="11"/>
        <v>30694.807530999999</v>
      </c>
      <c r="AZ39" s="12">
        <f t="shared" si="26"/>
        <v>0.10131638250248676</v>
      </c>
      <c r="BA39" s="14">
        <f t="shared" si="12"/>
        <v>0.10131638250248676</v>
      </c>
      <c r="BE39" s="11">
        <f t="shared" si="13"/>
        <v>29262.864604899998</v>
      </c>
      <c r="BF39" s="12">
        <f t="shared" si="14"/>
        <v>4.9938891318358047E-2</v>
      </c>
      <c r="BG39" s="14">
        <f t="shared" si="15"/>
        <v>4.9938891318358047E-2</v>
      </c>
      <c r="BJ39" s="11">
        <f t="shared" si="16"/>
        <v>27008.425717499988</v>
      </c>
      <c r="BK39" s="12">
        <f t="shared" si="17"/>
        <v>-3.0949398257550609E-2</v>
      </c>
      <c r="BL39" s="14">
        <f t="shared" si="18"/>
        <v>3.0949398257550609E-2</v>
      </c>
      <c r="BQ39" s="6">
        <f t="shared" si="19"/>
        <v>0</v>
      </c>
      <c r="BR39" s="11">
        <f t="shared" si="20"/>
        <v>27474.180548999982</v>
      </c>
      <c r="BS39" s="12">
        <f t="shared" si="21"/>
        <v>-1.4238316891668545E-2</v>
      </c>
      <c r="BT39" s="14">
        <f t="shared" si="22"/>
        <v>1.4238316891668545E-2</v>
      </c>
    </row>
    <row r="40" spans="1:72">
      <c r="A40" s="1">
        <v>201910</v>
      </c>
      <c r="B40" s="6" t="s">
        <v>75</v>
      </c>
      <c r="C40" s="10" t="s">
        <v>183</v>
      </c>
      <c r="D40" s="1">
        <v>2797176000</v>
      </c>
      <c r="E40" s="9">
        <f t="shared" si="0"/>
        <v>27971.759999999998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f t="array" ref="V40">INDEX(RawData!I:I,MATCH(VALUE(B40),RawData!G:G,0)+$V$1)</f>
        <v>3.7</v>
      </c>
      <c r="W40" s="6">
        <f t="array" ref="W40">INDEX(RawData!N:N,MATCH(VALUE(B40),RawData!L:L,0)+$W$1)</f>
        <v>161931</v>
      </c>
      <c r="X40" s="6">
        <f t="array" ref="X40">INDEX(RawData!S:S,MATCH(VALUE(B40),RawData!Q:Q,0)+$V$1)</f>
        <v>6862</v>
      </c>
      <c r="Y40" s="6">
        <f t="array" ref="Y40">INDEX(RawData!X:X,MATCH(VALUE(A40),RawData!V:V,0)+$Y$1)</f>
        <v>100.49</v>
      </c>
      <c r="Z40" s="6">
        <f t="array" ref="Z40">INDEX(RawData!AC:AC,MATCH(VALUE(B40),RawData!AA:AA,0)+$Y$1)</f>
        <v>-3.48</v>
      </c>
      <c r="AA40" s="6">
        <f t="array" ref="AA40">INDEX(RawData!AH:AH,MATCH(VALUE(A40),RawData!AF:AF,0)+$AA$1)</f>
        <v>103.02</v>
      </c>
      <c r="AB40" s="6">
        <f t="array" ref="AB40">INDEX(RawData!AM:AM,MATCH(VALUE(A40),RawData!AK:AK,0)+$AA$1)</f>
        <v>0.37</v>
      </c>
      <c r="AC40" s="6">
        <f t="array" ref="AC40">INDEX(RawData!BB:BB,MATCH(VALUE(A40),RawData!AZ:AZ,0)+$AC$1)</f>
        <v>186632</v>
      </c>
      <c r="AD40" s="6">
        <f t="array" ref="AD40">INDEX(RawData!AR:AR,MATCH(VALUE(A40),RawData!AP:AP,0)+$AD$1)</f>
        <v>7.21</v>
      </c>
      <c r="AE40" s="6">
        <f t="array" ref="AE40">INDEX(RawData!BG:BG,MATCH(VALUE(A40),RawData!BE:BE,0)+$AE$1)</f>
        <v>454835</v>
      </c>
      <c r="AF40" s="6">
        <f t="array" ref="AF40">INDEX(RawData!AW:AW,MATCH(VALUE(A40),RawData!AU:AU,0)+$AF$1)</f>
        <v>4.2300000000000004</v>
      </c>
      <c r="AG40" s="6">
        <f t="array" ref="AG40">INDEX(RawData!BM:BM,MATCH(VALUE(A40),RawData!BK:BK,0)+$AG$1)</f>
        <v>1.375</v>
      </c>
      <c r="AH40" s="6">
        <f t="array" ref="AH40">INDEX(RawData!BR:BR,MATCH(VALUE(B40),RawData!BP:BP,0)+$AH$1)</f>
        <v>3.67</v>
      </c>
      <c r="AI40" s="6">
        <v>0</v>
      </c>
      <c r="AJ40" s="11">
        <f t="shared" si="1"/>
        <v>22772.077679999999</v>
      </c>
      <c r="AK40" s="11">
        <f t="shared" si="2"/>
        <v>26292.794720000002</v>
      </c>
      <c r="AL40" s="17">
        <f t="array" ref="AL40">INDEX(RawData!BW:BW,MATCH(VALUE(A40),RawData!BU:BU,0)+$AL$1)</f>
        <v>21</v>
      </c>
      <c r="AM40" s="11">
        <f t="shared" si="3"/>
        <v>1331.9885714285713</v>
      </c>
      <c r="AN40" s="11"/>
      <c r="AP40" s="11">
        <f t="shared" si="23"/>
        <v>27971.759999999998</v>
      </c>
      <c r="AQ40" s="11">
        <f t="shared" si="8"/>
        <v>23046.950791112005</v>
      </c>
      <c r="AR40" s="12">
        <f t="shared" si="9"/>
        <v>-0.17606361590718611</v>
      </c>
      <c r="AS40" s="12">
        <f t="shared" si="10"/>
        <v>0.17606361590718611</v>
      </c>
      <c r="AT40" s="14"/>
      <c r="AU40" s="12"/>
      <c r="AW40" s="6" t="str">
        <f t="shared" si="24"/>
        <v>10</v>
      </c>
      <c r="AX40" s="6">
        <f t="shared" si="25"/>
        <v>-1566.5134</v>
      </c>
      <c r="AY40" s="11">
        <f t="shared" si="11"/>
        <v>24117.948489943985</v>
      </c>
      <c r="AZ40" s="12">
        <f t="shared" si="26"/>
        <v>-0.137775081369782</v>
      </c>
      <c r="BA40" s="14">
        <f t="shared" si="12"/>
        <v>0.137775081369782</v>
      </c>
      <c r="BE40" s="11">
        <f t="shared" si="13"/>
        <v>23796.649180294389</v>
      </c>
      <c r="BF40" s="12">
        <f t="shared" si="14"/>
        <v>-0.14926164173100331</v>
      </c>
      <c r="BG40" s="14">
        <f t="shared" si="15"/>
        <v>0.14926164173100331</v>
      </c>
      <c r="BJ40" s="11">
        <f t="shared" si="16"/>
        <v>23826.888550339194</v>
      </c>
      <c r="BK40" s="12">
        <f t="shared" si="17"/>
        <v>-0.14818057389527173</v>
      </c>
      <c r="BL40" s="14">
        <f t="shared" si="18"/>
        <v>0.14818057389527173</v>
      </c>
      <c r="BQ40" s="6">
        <f t="shared" si="19"/>
        <v>0</v>
      </c>
      <c r="BR40" s="11">
        <f t="shared" si="20"/>
        <v>24161.147590007989</v>
      </c>
      <c r="BS40" s="12">
        <f t="shared" si="21"/>
        <v>-0.13623069874730831</v>
      </c>
      <c r="BT40" s="14">
        <f t="shared" si="22"/>
        <v>0.13623069874730831</v>
      </c>
    </row>
    <row r="41" spans="1:72">
      <c r="A41" s="1">
        <v>201909</v>
      </c>
      <c r="B41" s="6" t="s">
        <v>76</v>
      </c>
      <c r="C41" s="10" t="s">
        <v>183</v>
      </c>
      <c r="D41" s="1">
        <v>2277207768</v>
      </c>
      <c r="E41" s="9">
        <f t="shared" si="0"/>
        <v>22772.077679999999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0</v>
      </c>
      <c r="V41" s="6">
        <f t="array" ref="V41">INDEX(RawData!I:I,MATCH(VALUE(B41),RawData!G:G,0)+$V$1)</f>
        <v>3.43</v>
      </c>
      <c r="W41" s="6">
        <f t="array" ref="W41">INDEX(RawData!N:N,MATCH(VALUE(B41),RawData!L:L,0)+$W$1)</f>
        <v>152789</v>
      </c>
      <c r="X41" s="6">
        <f t="array" ref="X41">INDEX(RawData!S:S,MATCH(VALUE(B41),RawData!Q:Q,0)+$V$1)</f>
        <v>6475</v>
      </c>
      <c r="Y41" s="6">
        <f t="array" ref="Y41">INDEX(RawData!X:X,MATCH(VALUE(A41),RawData!V:V,0)+$Y$1)</f>
        <v>102.19</v>
      </c>
      <c r="Z41" s="6">
        <f t="array" ref="Z41">INDEX(RawData!AC:AC,MATCH(VALUE(B41),RawData!AA:AA,0)+$Y$1)</f>
        <v>-4.8</v>
      </c>
      <c r="AA41" s="6">
        <f t="array" ref="AA41">INDEX(RawData!AH:AH,MATCH(VALUE(A41),RawData!AF:AF,0)+$AA$1)</f>
        <v>103</v>
      </c>
      <c r="AB41" s="6">
        <f t="array" ref="AB41">INDEX(RawData!AM:AM,MATCH(VALUE(A41),RawData!AK:AK,0)+$AA$1)</f>
        <v>0.42</v>
      </c>
      <c r="AC41" s="6">
        <f t="array" ref="AC41">INDEX(RawData!BB:BB,MATCH(VALUE(A41),RawData!AZ:AZ,0)+$AC$1)</f>
        <v>187446</v>
      </c>
      <c r="AD41" s="6">
        <f t="array" ref="AD41">INDEX(RawData!AR:AR,MATCH(VALUE(A41),RawData!AP:AP,0)+$AD$1)</f>
        <v>7.67</v>
      </c>
      <c r="AE41" s="6">
        <f t="array" ref="AE41">INDEX(RawData!BG:BG,MATCH(VALUE(A41),RawData!BE:BE,0)+$AE$1)</f>
        <v>453277</v>
      </c>
      <c r="AF41" s="6">
        <f t="array" ref="AF41">INDEX(RawData!AW:AW,MATCH(VALUE(A41),RawData!AU:AU,0)+$AF$1)</f>
        <v>3.56</v>
      </c>
      <c r="AG41" s="6">
        <f t="array" ref="AG41">INDEX(RawData!BM:BM,MATCH(VALUE(A41),RawData!BK:BK,0)+$AG$1)</f>
        <v>1.375</v>
      </c>
      <c r="AH41" s="6">
        <f t="array" ref="AH41">INDEX(RawData!BR:BR,MATCH(VALUE(B41),RawData!BP:BP,0)+$AH$1)</f>
        <v>3.8</v>
      </c>
      <c r="AI41" s="6">
        <v>0</v>
      </c>
      <c r="AJ41" s="11">
        <f t="shared" si="1"/>
        <v>26292.794720000002</v>
      </c>
      <c r="AK41" s="11">
        <f t="shared" si="2"/>
        <v>26937.929639999998</v>
      </c>
      <c r="AL41" s="17">
        <f t="array" ref="AL41">INDEX(RawData!BW:BW,MATCH(VALUE(A41),RawData!BU:BU,0)+$AL$1)</f>
        <v>19</v>
      </c>
      <c r="AM41" s="11"/>
      <c r="AN41" s="11"/>
      <c r="AP41" s="11">
        <f t="shared" si="23"/>
        <v>22772.077679999999</v>
      </c>
      <c r="AQ41" s="11">
        <f t="shared" si="8"/>
        <v>18942.566692048011</v>
      </c>
      <c r="AR41" s="12">
        <f t="shared" si="9"/>
        <v>-0.16816695611904253</v>
      </c>
      <c r="AS41" s="12">
        <f t="shared" si="10"/>
        <v>0.16816695611904253</v>
      </c>
      <c r="AT41" s="14"/>
      <c r="AU41" s="12">
        <f>SUM(AQ41:AQ43)/SUM(AP41:AP43)-1</f>
        <v>-0.18269944902365587</v>
      </c>
      <c r="AW41" s="6" t="str">
        <f t="shared" si="24"/>
        <v>9</v>
      </c>
      <c r="AX41" s="6">
        <f t="shared" si="25"/>
        <v>-356.97879999999998</v>
      </c>
      <c r="AY41" s="11">
        <f t="shared" si="11"/>
        <v>20896.011681976001</v>
      </c>
      <c r="AZ41" s="12">
        <f t="shared" si="26"/>
        <v>-8.2384489653822279E-2</v>
      </c>
      <c r="BA41" s="14">
        <f t="shared" si="12"/>
        <v>8.2384489653822279E-2</v>
      </c>
      <c r="BC41" s="12">
        <f>SUM(AY41:AY43)/SUM(AP41:AP43)-1</f>
        <v>-1.2799002708242857E-2</v>
      </c>
      <c r="BE41" s="11">
        <f t="shared" si="13"/>
        <v>20309.978184997603</v>
      </c>
      <c r="BF41" s="12">
        <f t="shared" si="14"/>
        <v>-0.10811922959338838</v>
      </c>
      <c r="BG41" s="14">
        <f t="shared" si="15"/>
        <v>0.10811922959338838</v>
      </c>
      <c r="BJ41" s="11">
        <f t="shared" si="16"/>
        <v>19107.704859216792</v>
      </c>
      <c r="BK41" s="12">
        <f t="shared" si="17"/>
        <v>-0.16091517305869329</v>
      </c>
      <c r="BL41" s="14">
        <f t="shared" si="18"/>
        <v>0.16091517305869329</v>
      </c>
      <c r="BQ41" s="6">
        <f t="shared" si="19"/>
        <v>0</v>
      </c>
      <c r="BR41" s="11">
        <f t="shared" si="20"/>
        <v>19178.478359431985</v>
      </c>
      <c r="BS41" s="12">
        <f t="shared" si="21"/>
        <v>-0.15780726603282924</v>
      </c>
      <c r="BT41" s="14">
        <f t="shared" si="22"/>
        <v>0.15780726603282924</v>
      </c>
    </row>
    <row r="42" spans="1:72">
      <c r="A42" s="1">
        <v>201908</v>
      </c>
      <c r="B42" s="6" t="s">
        <v>76</v>
      </c>
      <c r="C42" s="10" t="s">
        <v>183</v>
      </c>
      <c r="D42" s="1">
        <v>2629279472</v>
      </c>
      <c r="E42" s="9">
        <f t="shared" si="0"/>
        <v>26292.794720000002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0</v>
      </c>
      <c r="V42" s="6">
        <f t="array" ref="V42">INDEX(RawData!I:I,MATCH(VALUE(B42),RawData!G:G,0)+$V$1)</f>
        <v>3.43</v>
      </c>
      <c r="W42" s="6">
        <f t="array" ref="W42">INDEX(RawData!N:N,MATCH(VALUE(B42),RawData!L:L,0)+$W$1)</f>
        <v>152789</v>
      </c>
      <c r="X42" s="6">
        <f t="array" ref="X42">INDEX(RawData!S:S,MATCH(VALUE(B42),RawData!Q:Q,0)+$V$1)</f>
        <v>6475</v>
      </c>
      <c r="Y42" s="6">
        <f t="array" ref="Y42">INDEX(RawData!X:X,MATCH(VALUE(A42),RawData!V:V,0)+$Y$1)</f>
        <v>102.96</v>
      </c>
      <c r="Z42" s="6">
        <f t="array" ref="Z42">INDEX(RawData!AC:AC,MATCH(VALUE(B42),RawData!AA:AA,0)+$Y$1)</f>
        <v>-4.8</v>
      </c>
      <c r="AA42" s="6">
        <f t="array" ref="AA42">INDEX(RawData!AH:AH,MATCH(VALUE(A42),RawData!AF:AF,0)+$AA$1)</f>
        <v>102.84</v>
      </c>
      <c r="AB42" s="6">
        <f t="array" ref="AB42">INDEX(RawData!AM:AM,MATCH(VALUE(A42),RawData!AK:AK,0)+$AA$1)</f>
        <v>0.43</v>
      </c>
      <c r="AC42" s="6">
        <f t="array" ref="AC42">INDEX(RawData!BB:BB,MATCH(VALUE(A42),RawData!AZ:AZ,0)+$AC$1)</f>
        <v>187268</v>
      </c>
      <c r="AD42" s="6">
        <f t="array" ref="AD42">INDEX(RawData!AR:AR,MATCH(VALUE(A42),RawData!AP:AP,0)+$AD$1)</f>
        <v>7.57</v>
      </c>
      <c r="AE42" s="6">
        <f t="array" ref="AE42">INDEX(RawData!BG:BG,MATCH(VALUE(A42),RawData!BE:BE,0)+$AE$1)</f>
        <v>453135</v>
      </c>
      <c r="AF42" s="6">
        <f t="array" ref="AF42">INDEX(RawData!AW:AW,MATCH(VALUE(A42),RawData!AU:AU,0)+$AF$1)</f>
        <v>3.51</v>
      </c>
      <c r="AG42" s="6">
        <f t="array" ref="AG42">INDEX(RawData!BM:BM,MATCH(VALUE(A42),RawData!BK:BK,0)+$AG$1)</f>
        <v>1.375</v>
      </c>
      <c r="AH42" s="6">
        <f t="array" ref="AH42">INDEX(RawData!BR:BR,MATCH(VALUE(B42),RawData!BP:BP,0)+$AH$1)</f>
        <v>3.8</v>
      </c>
      <c r="AI42" s="6">
        <v>0</v>
      </c>
      <c r="AJ42" s="11">
        <f t="shared" si="1"/>
        <v>26937.929639999998</v>
      </c>
      <c r="AK42" s="11">
        <f t="shared" si="2"/>
        <v>20044.11146</v>
      </c>
      <c r="AL42" s="17">
        <f t="array" ref="AL42">INDEX(RawData!BW:BW,MATCH(VALUE(A42),RawData!BU:BU,0)+$AL$1)</f>
        <v>21</v>
      </c>
      <c r="AM42" s="11"/>
      <c r="AN42" s="11"/>
      <c r="AP42" s="11">
        <f t="shared" si="23"/>
        <v>26292.794720000002</v>
      </c>
      <c r="AQ42" s="11">
        <f t="shared" si="8"/>
        <v>21896.853142275992</v>
      </c>
      <c r="AR42" s="12">
        <f t="shared" si="9"/>
        <v>-0.16719187231854715</v>
      </c>
      <c r="AS42" s="12">
        <f t="shared" si="10"/>
        <v>0.16719187231854715</v>
      </c>
      <c r="AT42" s="14"/>
      <c r="AU42" s="12"/>
      <c r="AW42" s="6" t="str">
        <f t="shared" si="24"/>
        <v>8</v>
      </c>
      <c r="AX42" s="6">
        <f t="shared" si="25"/>
        <v>-2239.2440000000001</v>
      </c>
      <c r="AY42" s="11">
        <f t="shared" si="11"/>
        <v>23396.397951111991</v>
      </c>
      <c r="AZ42" s="12">
        <f t="shared" si="26"/>
        <v>-0.11015933451474536</v>
      </c>
      <c r="BA42" s="14">
        <f t="shared" si="12"/>
        <v>0.11015933451474536</v>
      </c>
      <c r="BE42" s="11">
        <f t="shared" si="13"/>
        <v>22946.534508461191</v>
      </c>
      <c r="BF42" s="12">
        <f t="shared" si="14"/>
        <v>-0.12726909585588586</v>
      </c>
      <c r="BG42" s="14">
        <f t="shared" si="15"/>
        <v>0.12726909585588586</v>
      </c>
      <c r="BJ42" s="11">
        <f t="shared" si="16"/>
        <v>22521.832817671591</v>
      </c>
      <c r="BK42" s="12">
        <f t="shared" si="17"/>
        <v>-0.14342187441413268</v>
      </c>
      <c r="BL42" s="14">
        <f t="shared" si="18"/>
        <v>0.14342187441413268</v>
      </c>
      <c r="BQ42" s="6">
        <f t="shared" si="19"/>
        <v>0</v>
      </c>
      <c r="BR42" s="11">
        <f t="shared" si="20"/>
        <v>22789.681249983994</v>
      </c>
      <c r="BS42" s="12">
        <f t="shared" si="21"/>
        <v>-0.13323473245509776</v>
      </c>
      <c r="BT42" s="14">
        <f t="shared" si="22"/>
        <v>0.13323473245509776</v>
      </c>
    </row>
    <row r="43" spans="1:72">
      <c r="A43" s="1">
        <v>201907</v>
      </c>
      <c r="B43" s="6" t="s">
        <v>76</v>
      </c>
      <c r="C43" s="10" t="s">
        <v>183</v>
      </c>
      <c r="D43" s="1">
        <v>2693792964</v>
      </c>
      <c r="E43" s="9">
        <f t="shared" si="0"/>
        <v>26937.929639999998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f t="array" ref="V43">INDEX(RawData!I:I,MATCH(VALUE(B43),RawData!G:G,0)+$V$1)</f>
        <v>3.43</v>
      </c>
      <c r="W43" s="6">
        <f t="array" ref="W43">INDEX(RawData!N:N,MATCH(VALUE(B43),RawData!L:L,0)+$W$1)</f>
        <v>152789</v>
      </c>
      <c r="X43" s="6">
        <f t="array" ref="X43">INDEX(RawData!S:S,MATCH(VALUE(B43),RawData!Q:Q,0)+$V$1)</f>
        <v>6475</v>
      </c>
      <c r="Y43" s="6">
        <f t="array" ref="Y43">INDEX(RawData!X:X,MATCH(VALUE(A43),RawData!V:V,0)+$Y$1)</f>
        <v>102.54</v>
      </c>
      <c r="Z43" s="6">
        <f t="array" ref="Z43">INDEX(RawData!AC:AC,MATCH(VALUE(B43),RawData!AA:AA,0)+$Y$1)</f>
        <v>-4.8</v>
      </c>
      <c r="AA43" s="6">
        <f t="array" ref="AA43">INDEX(RawData!AH:AH,MATCH(VALUE(A43),RawData!AF:AF,0)+$AA$1)</f>
        <v>102.86</v>
      </c>
      <c r="AB43" s="6">
        <f t="array" ref="AB43">INDEX(RawData!AM:AM,MATCH(VALUE(A43),RawData!AK:AK,0)+$AA$1)</f>
        <v>0.38</v>
      </c>
      <c r="AC43" s="6">
        <f t="array" ref="AC43">INDEX(RawData!BB:BB,MATCH(VALUE(A43),RawData!AZ:AZ,0)+$AC$1)</f>
        <v>184632</v>
      </c>
      <c r="AD43" s="6">
        <f t="array" ref="AD43">INDEX(RawData!AR:AR,MATCH(VALUE(A43),RawData!AP:AP,0)+$AD$1)</f>
        <v>7.33</v>
      </c>
      <c r="AE43" s="6">
        <f t="array" ref="AE43">INDEX(RawData!BG:BG,MATCH(VALUE(A43),RawData!BE:BE,0)+$AE$1)</f>
        <v>452028</v>
      </c>
      <c r="AF43" s="6">
        <f t="array" ref="AF43">INDEX(RawData!AW:AW,MATCH(VALUE(A43),RawData!AU:AU,0)+$AF$1)</f>
        <v>3.26</v>
      </c>
      <c r="AG43" s="6">
        <f t="array" ref="AG43">INDEX(RawData!BM:BM,MATCH(VALUE(A43),RawData!BK:BK,0)+$AG$1)</f>
        <v>1.375</v>
      </c>
      <c r="AH43" s="6">
        <f t="array" ref="AH43">INDEX(RawData!BR:BR,MATCH(VALUE(B43),RawData!BP:BP,0)+$AH$1)</f>
        <v>3.8</v>
      </c>
      <c r="AI43" s="6">
        <v>0</v>
      </c>
      <c r="AJ43" s="11">
        <f t="shared" si="1"/>
        <v>20044.11146</v>
      </c>
      <c r="AK43" s="11">
        <f t="shared" si="2"/>
        <v>25925.13264</v>
      </c>
      <c r="AL43" s="17">
        <f t="array" ref="AL43">INDEX(RawData!BW:BW,MATCH(VALUE(A43),RawData!BU:BU,0)+$AL$1)</f>
        <v>23</v>
      </c>
      <c r="AM43" s="11"/>
      <c r="AN43" s="11"/>
      <c r="AP43" s="11">
        <f t="shared" si="23"/>
        <v>26937.929639999998</v>
      </c>
      <c r="AQ43" s="11">
        <f t="shared" si="8"/>
        <v>21277.712148714014</v>
      </c>
      <c r="AR43" s="12">
        <f t="shared" si="9"/>
        <v>-0.21012073187989755</v>
      </c>
      <c r="AS43" s="12">
        <f t="shared" si="10"/>
        <v>0.21012073187989755</v>
      </c>
      <c r="AT43" s="14"/>
      <c r="AU43" s="12"/>
      <c r="AW43" s="6" t="str">
        <f t="shared" si="24"/>
        <v>7</v>
      </c>
      <c r="AX43" s="6">
        <f t="shared" si="25"/>
        <v>5246.1718000000001</v>
      </c>
      <c r="AY43" s="11">
        <f t="shared" si="11"/>
        <v>30737.632337768009</v>
      </c>
      <c r="AZ43" s="12">
        <f t="shared" si="26"/>
        <v>0.14105399889848447</v>
      </c>
      <c r="BA43" s="14">
        <f t="shared" si="12"/>
        <v>0.14105399889848447</v>
      </c>
      <c r="BE43" s="11">
        <f t="shared" si="13"/>
        <v>27899.656281051812</v>
      </c>
      <c r="BF43" s="12">
        <f t="shared" si="14"/>
        <v>3.5701579664969785E-2</v>
      </c>
      <c r="BG43" s="14">
        <f t="shared" si="15"/>
        <v>3.5701579664969785E-2</v>
      </c>
      <c r="BJ43" s="11">
        <f t="shared" si="16"/>
        <v>26875.890313987406</v>
      </c>
      <c r="BK43" s="12">
        <f t="shared" si="17"/>
        <v>-2.3030472958275316E-3</v>
      </c>
      <c r="BL43" s="14">
        <f t="shared" si="18"/>
        <v>2.3030472958275316E-3</v>
      </c>
      <c r="BQ43" s="6">
        <f t="shared" si="19"/>
        <v>6488.2404999999999</v>
      </c>
      <c r="BR43" s="11">
        <f t="shared" si="20"/>
        <v>29275.109527676002</v>
      </c>
      <c r="BS43" s="12">
        <f t="shared" si="21"/>
        <v>8.6761674668774047E-2</v>
      </c>
      <c r="BT43" s="14">
        <f t="shared" si="22"/>
        <v>8.6761674668774047E-2</v>
      </c>
    </row>
    <row r="44" spans="1:72">
      <c r="A44" s="1">
        <v>201906</v>
      </c>
      <c r="B44" s="6" t="s">
        <v>77</v>
      </c>
      <c r="C44" s="10" t="s">
        <v>183</v>
      </c>
      <c r="D44" s="1">
        <v>2004411146</v>
      </c>
      <c r="E44" s="9">
        <f t="shared" si="0"/>
        <v>20044.11146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6">
        <f t="array" ref="V44">INDEX(RawData!I:I,MATCH(VALUE(B44),RawData!G:G,0)+$V$1)</f>
        <v>2.99</v>
      </c>
      <c r="W44" s="6">
        <f t="array" ref="W44">INDEX(RawData!N:N,MATCH(VALUE(B44),RawData!L:L,0)+$W$1)</f>
        <v>148093</v>
      </c>
      <c r="X44" s="6">
        <f t="array" ref="X44">INDEX(RawData!S:S,MATCH(VALUE(B44),RawData!Q:Q,0)+$V$1)</f>
        <v>6276</v>
      </c>
      <c r="Y44" s="6">
        <f t="array" ref="Y44">INDEX(RawData!X:X,MATCH(VALUE(A44),RawData!V:V,0)+$Y$1)</f>
        <v>103.33</v>
      </c>
      <c r="Z44" s="6">
        <f t="array" ref="Z44">INDEX(RawData!AC:AC,MATCH(VALUE(B44),RawData!AA:AA,0)+$Y$1)</f>
        <v>-2.0099999999999998</v>
      </c>
      <c r="AA44" s="6">
        <f t="array" ref="AA44">INDEX(RawData!AH:AH,MATCH(VALUE(A44),RawData!AF:AF,0)+$AA$1)</f>
        <v>102.98</v>
      </c>
      <c r="AB44" s="6">
        <f t="array" ref="AB44">INDEX(RawData!AM:AM,MATCH(VALUE(A44),RawData!AK:AK,0)+$AA$1)</f>
        <v>0.85</v>
      </c>
      <c r="AC44" s="6">
        <f t="array" ref="AC44">INDEX(RawData!BB:BB,MATCH(VALUE(A44),RawData!AZ:AZ,0)+$AC$1)</f>
        <v>182744</v>
      </c>
      <c r="AD44" s="6">
        <f t="array" ref="AD44">INDEX(RawData!AR:AR,MATCH(VALUE(A44),RawData!AP:AP,0)+$AD$1)</f>
        <v>7.87</v>
      </c>
      <c r="AE44" s="6">
        <f t="array" ref="AE44">INDEX(RawData!BG:BG,MATCH(VALUE(A44),RawData!BE:BE,0)+$AE$1)</f>
        <v>450382</v>
      </c>
      <c r="AF44" s="6">
        <f t="array" ref="AF44">INDEX(RawData!AW:AW,MATCH(VALUE(A44),RawData!AU:AU,0)+$AF$1)</f>
        <v>3.36</v>
      </c>
      <c r="AG44" s="6">
        <f t="array" ref="AG44">INDEX(RawData!BM:BM,MATCH(VALUE(A44),RawData!BK:BK,0)+$AG$1)</f>
        <v>1.375</v>
      </c>
      <c r="AH44" s="6">
        <f t="array" ref="AH44">INDEX(RawData!BR:BR,MATCH(VALUE(B44),RawData!BP:BP,0)+$AH$1)</f>
        <v>3.73</v>
      </c>
      <c r="AI44" s="6">
        <v>0</v>
      </c>
      <c r="AJ44" s="11">
        <f t="shared" si="1"/>
        <v>25925.13264</v>
      </c>
      <c r="AK44" s="11">
        <f t="shared" si="2"/>
        <v>26442.734260000001</v>
      </c>
      <c r="AL44" s="17">
        <f t="array" ref="AL44">INDEX(RawData!BW:BW,MATCH(VALUE(A44),RawData!BU:BU,0)+$AL$1)</f>
        <v>19</v>
      </c>
      <c r="AM44" s="11"/>
      <c r="AN44" s="11"/>
      <c r="AP44" s="11">
        <f t="shared" si="23"/>
        <v>20044.11146</v>
      </c>
      <c r="AQ44" s="11">
        <f t="shared" si="8"/>
        <v>15495.017438975981</v>
      </c>
      <c r="AR44" s="12">
        <f t="shared" si="9"/>
        <v>-0.22695413713409962</v>
      </c>
      <c r="AS44" s="12">
        <f t="shared" si="10"/>
        <v>0.22695413713409962</v>
      </c>
      <c r="AT44" s="14"/>
      <c r="AU44" s="12">
        <f>SUM(AQ44:AQ46)/SUM(AP44:AP46)-1</f>
        <v>-0.29121302506052738</v>
      </c>
      <c r="AW44" s="6" t="str">
        <f t="shared" si="24"/>
        <v>6</v>
      </c>
      <c r="AX44" s="6">
        <f t="shared" si="25"/>
        <v>4129.9069</v>
      </c>
      <c r="AY44" s="11">
        <f t="shared" si="11"/>
        <v>23903.704129512</v>
      </c>
      <c r="AZ44" s="12">
        <f t="shared" si="26"/>
        <v>0.19255493950002212</v>
      </c>
      <c r="BA44" s="14">
        <f t="shared" si="12"/>
        <v>0.19255493950002212</v>
      </c>
      <c r="BC44" s="12">
        <f>SUM(AY44:AY46)/SUM(AP44:AP46)-1</f>
        <v>7.818713600057503E-2</v>
      </c>
      <c r="BE44" s="11">
        <f t="shared" si="13"/>
        <v>21381.098122351192</v>
      </c>
      <c r="BF44" s="12">
        <f t="shared" si="14"/>
        <v>6.6702216509785472E-2</v>
      </c>
      <c r="BG44" s="14">
        <f t="shared" si="15"/>
        <v>6.6702216509785472E-2</v>
      </c>
      <c r="BJ44" s="11">
        <f t="shared" si="16"/>
        <v>19698.413353741584</v>
      </c>
      <c r="BK44" s="12">
        <f t="shared" si="17"/>
        <v>-1.7246866090736446E-2</v>
      </c>
      <c r="BL44" s="14">
        <f t="shared" si="18"/>
        <v>1.7246866090736446E-2</v>
      </c>
      <c r="BQ44" s="6">
        <f t="shared" si="19"/>
        <v>5811.8424000000005</v>
      </c>
      <c r="BR44" s="11">
        <f t="shared" si="20"/>
        <v>21499.868745783988</v>
      </c>
      <c r="BS44" s="12">
        <f t="shared" si="21"/>
        <v>7.2627678642133597E-2</v>
      </c>
      <c r="BT44" s="14">
        <f t="shared" si="22"/>
        <v>7.2627678642133597E-2</v>
      </c>
    </row>
    <row r="45" spans="1:72">
      <c r="A45" s="1">
        <v>201905</v>
      </c>
      <c r="B45" s="6" t="s">
        <v>77</v>
      </c>
      <c r="C45" s="10" t="s">
        <v>183</v>
      </c>
      <c r="D45" s="1">
        <v>2592513264</v>
      </c>
      <c r="E45" s="9">
        <f t="shared" si="0"/>
        <v>25925.13264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6">
        <f t="array" ref="V45">INDEX(RawData!I:I,MATCH(VALUE(B45),RawData!G:G,0)+$V$1)</f>
        <v>2.99</v>
      </c>
      <c r="W45" s="6">
        <f t="array" ref="W45">INDEX(RawData!N:N,MATCH(VALUE(B45),RawData!L:L,0)+$W$1)</f>
        <v>148093</v>
      </c>
      <c r="X45" s="6">
        <f t="array" ref="X45">INDEX(RawData!S:S,MATCH(VALUE(B45),RawData!Q:Q,0)+$V$1)</f>
        <v>6276</v>
      </c>
      <c r="Y45" s="6">
        <f t="array" ref="Y45">INDEX(RawData!X:X,MATCH(VALUE(A45),RawData!V:V,0)+$Y$1)</f>
        <v>104.15</v>
      </c>
      <c r="Z45" s="6">
        <f t="array" ref="Z45">INDEX(RawData!AC:AC,MATCH(VALUE(B45),RawData!AA:AA,0)+$Y$1)</f>
        <v>-2.0099999999999998</v>
      </c>
      <c r="AA45" s="6">
        <f t="array" ref="AA45">INDEX(RawData!AH:AH,MATCH(VALUE(A45),RawData!AF:AF,0)+$AA$1)</f>
        <v>102.64</v>
      </c>
      <c r="AB45" s="6">
        <f t="array" ref="AB45">INDEX(RawData!AM:AM,MATCH(VALUE(A45),RawData!AK:AK,0)+$AA$1)</f>
        <v>0.93</v>
      </c>
      <c r="AC45" s="6">
        <f t="array" ref="AC45">INDEX(RawData!BB:BB,MATCH(VALUE(A45),RawData!AZ:AZ,0)+$AC$1)</f>
        <v>183473</v>
      </c>
      <c r="AD45" s="6">
        <f t="array" ref="AD45">INDEX(RawData!AR:AR,MATCH(VALUE(A45),RawData!AP:AP,0)+$AD$1)</f>
        <v>7.1</v>
      </c>
      <c r="AE45" s="6">
        <f t="array" ref="AE45">INDEX(RawData!BG:BG,MATCH(VALUE(A45),RawData!BE:BE,0)+$AE$1)</f>
        <v>452276</v>
      </c>
      <c r="AF45" s="6">
        <f t="array" ref="AF45">INDEX(RawData!AW:AW,MATCH(VALUE(A45),RawData!AU:AU,0)+$AF$1)</f>
        <v>3.13</v>
      </c>
      <c r="AG45" s="6">
        <f t="array" ref="AG45">INDEX(RawData!BM:BM,MATCH(VALUE(A45),RawData!BK:BK,0)+$AG$1)</f>
        <v>1.375</v>
      </c>
      <c r="AH45" s="6">
        <f t="array" ref="AH45">INDEX(RawData!BR:BR,MATCH(VALUE(B45),RawData!BP:BP,0)+$AH$1)</f>
        <v>3.73</v>
      </c>
      <c r="AI45" s="6">
        <v>0</v>
      </c>
      <c r="AJ45" s="11">
        <f t="shared" si="1"/>
        <v>26442.734260000001</v>
      </c>
      <c r="AK45" s="11">
        <f t="shared" si="2"/>
        <v>22701.379730000001</v>
      </c>
      <c r="AL45" s="17">
        <f t="array" ref="AL45">INDEX(RawData!BW:BW,MATCH(VALUE(A45),RawData!BU:BU,0)+$AL$1)</f>
        <v>22</v>
      </c>
      <c r="AM45" s="11"/>
      <c r="AN45" s="11"/>
      <c r="AP45" s="11">
        <f t="shared" si="23"/>
        <v>25925.13264</v>
      </c>
      <c r="AQ45" s="11">
        <f t="shared" si="8"/>
        <v>19866.610479233983</v>
      </c>
      <c r="AR45" s="12">
        <f t="shared" si="9"/>
        <v>-0.23369300535104287</v>
      </c>
      <c r="AS45" s="12">
        <f t="shared" si="10"/>
        <v>0.23369300535104287</v>
      </c>
      <c r="AT45" s="14"/>
      <c r="AU45" s="12"/>
      <c r="AW45" s="6" t="str">
        <f t="shared" si="24"/>
        <v>5</v>
      </c>
      <c r="AX45" s="6">
        <f t="shared" si="25"/>
        <v>5377.7078000000001</v>
      </c>
      <c r="AY45" s="11">
        <f t="shared" si="11"/>
        <v>30915.887979008003</v>
      </c>
      <c r="AZ45" s="12">
        <f t="shared" si="26"/>
        <v>0.19250645342148598</v>
      </c>
      <c r="BA45" s="14">
        <f t="shared" si="12"/>
        <v>0.19250645342148598</v>
      </c>
      <c r="BE45" s="11">
        <f t="shared" si="13"/>
        <v>27601.104729075796</v>
      </c>
      <c r="BF45" s="12">
        <f t="shared" si="14"/>
        <v>6.4646615789727191E-2</v>
      </c>
      <c r="BG45" s="14">
        <f t="shared" si="15"/>
        <v>6.4646615789727191E-2</v>
      </c>
      <c r="BJ45" s="11">
        <f t="shared" si="16"/>
        <v>24992.65521221939</v>
      </c>
      <c r="BK45" s="12">
        <f t="shared" si="17"/>
        <v>-3.5968087057802967E-2</v>
      </c>
      <c r="BL45" s="14">
        <f t="shared" si="18"/>
        <v>3.5968087057802967E-2</v>
      </c>
      <c r="BQ45" s="6">
        <f t="shared" si="19"/>
        <v>6526.3424000000005</v>
      </c>
      <c r="BR45" s="11">
        <f t="shared" si="20"/>
        <v>27189.531526355997</v>
      </c>
      <c r="BS45" s="12">
        <f t="shared" si="21"/>
        <v>4.8771163639300008E-2</v>
      </c>
      <c r="BT45" s="14">
        <f t="shared" si="22"/>
        <v>4.8771163639300008E-2</v>
      </c>
    </row>
    <row r="46" spans="1:72">
      <c r="A46" s="1">
        <v>201904</v>
      </c>
      <c r="B46" s="6" t="s">
        <v>77</v>
      </c>
      <c r="C46" s="10" t="s">
        <v>183</v>
      </c>
      <c r="D46" s="1">
        <v>2644273426</v>
      </c>
      <c r="E46" s="9">
        <f t="shared" si="0"/>
        <v>26442.734260000001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6">
        <f t="array" ref="V46">INDEX(RawData!I:I,MATCH(VALUE(B46),RawData!G:G,0)+$V$1)</f>
        <v>2.99</v>
      </c>
      <c r="W46" s="6">
        <f t="array" ref="W46">INDEX(RawData!N:N,MATCH(VALUE(B46),RawData!L:L,0)+$W$1)</f>
        <v>148093</v>
      </c>
      <c r="X46" s="6">
        <f t="array" ref="X46">INDEX(RawData!S:S,MATCH(VALUE(B46),RawData!Q:Q,0)+$V$1)</f>
        <v>6276</v>
      </c>
      <c r="Y46" s="6">
        <f t="array" ref="Y46">INDEX(RawData!X:X,MATCH(VALUE(A46),RawData!V:V,0)+$Y$1)</f>
        <v>103.53</v>
      </c>
      <c r="Z46" s="6">
        <f t="array" ref="Z46">INDEX(RawData!AC:AC,MATCH(VALUE(B46),RawData!AA:AA,0)+$Y$1)</f>
        <v>-2.0099999999999998</v>
      </c>
      <c r="AA46" s="6">
        <f t="array" ref="AA46">INDEX(RawData!AH:AH,MATCH(VALUE(A46),RawData!AF:AF,0)+$AA$1)</f>
        <v>102.5</v>
      </c>
      <c r="AB46" s="6">
        <f t="array" ref="AB46">INDEX(RawData!AM:AM,MATCH(VALUE(A46),RawData!AK:AK,0)+$AA$1)</f>
        <v>0.66</v>
      </c>
      <c r="AC46" s="6">
        <f t="array" ref="AC46">INDEX(RawData!BB:BB,MATCH(VALUE(A46),RawData!AZ:AZ,0)+$AC$1)</f>
        <v>182616</v>
      </c>
      <c r="AD46" s="6">
        <f t="array" ref="AD46">INDEX(RawData!AR:AR,MATCH(VALUE(A46),RawData!AP:AP,0)+$AD$1)</f>
        <v>7.61</v>
      </c>
      <c r="AE46" s="6">
        <f t="array" ref="AE46">INDEX(RawData!BG:BG,MATCH(VALUE(A46),RawData!BE:BE,0)+$AE$1)</f>
        <v>450874</v>
      </c>
      <c r="AF46" s="6">
        <f t="array" ref="AF46">INDEX(RawData!AW:AW,MATCH(VALUE(A46),RawData!AU:AU,0)+$AF$1)</f>
        <v>3.61</v>
      </c>
      <c r="AG46" s="6">
        <f t="array" ref="AG46">INDEX(RawData!BM:BM,MATCH(VALUE(A46),RawData!BK:BK,0)+$AG$1)</f>
        <v>1.375</v>
      </c>
      <c r="AH46" s="6">
        <f t="array" ref="AH46">INDEX(RawData!BR:BR,MATCH(VALUE(B46),RawData!BP:BP,0)+$AH$1)</f>
        <v>3.73</v>
      </c>
      <c r="AI46" s="6">
        <v>0</v>
      </c>
      <c r="AJ46" s="11">
        <f t="shared" si="1"/>
        <v>22701.379730000001</v>
      </c>
      <c r="AK46" s="11">
        <f t="shared" si="2"/>
        <v>16320.63096</v>
      </c>
      <c r="AL46" s="17">
        <f t="array" ref="AL46">INDEX(RawData!BW:BW,MATCH(VALUE(A46),RawData!BU:BU,0)+$AL$1)</f>
        <v>20</v>
      </c>
      <c r="AM46" s="11"/>
      <c r="AN46" s="11"/>
      <c r="AP46" s="11">
        <f t="shared" si="23"/>
        <v>26442.734260000001</v>
      </c>
      <c r="AQ46" s="11">
        <f t="shared" si="8"/>
        <v>15963.039172956982</v>
      </c>
      <c r="AR46" s="12">
        <f t="shared" si="9"/>
        <v>-0.39631662081540797</v>
      </c>
      <c r="AS46" s="12">
        <f t="shared" si="10"/>
        <v>0.39631662081540797</v>
      </c>
      <c r="AT46" s="14"/>
      <c r="AU46" s="12"/>
      <c r="AW46" s="6" t="str">
        <f t="shared" si="24"/>
        <v>4</v>
      </c>
      <c r="AX46" s="6">
        <f t="shared" si="25"/>
        <v>3153.4654</v>
      </c>
      <c r="AY46" s="11">
        <f t="shared" si="11"/>
        <v>23254.071451583994</v>
      </c>
      <c r="AZ46" s="12">
        <f t="shared" si="26"/>
        <v>-0.12058748452649648</v>
      </c>
      <c r="BA46" s="14">
        <f t="shared" si="12"/>
        <v>0.12058748452649648</v>
      </c>
      <c r="BE46" s="11">
        <f t="shared" si="13"/>
        <v>21066.761767995889</v>
      </c>
      <c r="BF46" s="12">
        <f t="shared" si="14"/>
        <v>-0.20330622541316989</v>
      </c>
      <c r="BG46" s="14">
        <f t="shared" si="15"/>
        <v>0.20330622541316989</v>
      </c>
      <c r="BJ46" s="11">
        <f t="shared" si="16"/>
        <v>19101.946614403707</v>
      </c>
      <c r="BK46" s="12">
        <f t="shared" si="17"/>
        <v>-0.27761076344894953</v>
      </c>
      <c r="BL46" s="14">
        <f t="shared" si="18"/>
        <v>0.27761076344894953</v>
      </c>
      <c r="BQ46" s="6">
        <f t="shared" si="19"/>
        <v>4001.0632000000001</v>
      </c>
      <c r="BR46" s="11">
        <f t="shared" si="20"/>
        <v>20447.192660738019</v>
      </c>
      <c r="BS46" s="12">
        <f t="shared" si="21"/>
        <v>-0.22673682457761013</v>
      </c>
      <c r="BT46" s="14">
        <f t="shared" si="22"/>
        <v>0.22673682457761013</v>
      </c>
    </row>
    <row r="47" spans="1:72">
      <c r="A47" s="1">
        <v>201903</v>
      </c>
      <c r="B47" s="6" t="s">
        <v>78</v>
      </c>
      <c r="C47" s="10" t="s">
        <v>183</v>
      </c>
      <c r="D47" s="1">
        <v>2270137973</v>
      </c>
      <c r="E47" s="9">
        <f t="shared" si="0"/>
        <v>22701.379730000001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0</v>
      </c>
      <c r="U47" s="6">
        <v>0</v>
      </c>
      <c r="V47" s="6">
        <f t="array" ref="V47">INDEX(RawData!I:I,MATCH(VALUE(B47),RawData!G:G,0)+$V$1)</f>
        <v>2.0499999999999998</v>
      </c>
      <c r="W47" s="6">
        <f t="array" ref="W47">INDEX(RawData!N:N,MATCH(VALUE(B47),RawData!L:L,0)+$W$1)</f>
        <v>148523</v>
      </c>
      <c r="X47" s="6">
        <f t="array" ref="X47">INDEX(RawData!S:S,MATCH(VALUE(B47),RawData!Q:Q,0)+$V$1)</f>
        <v>6295</v>
      </c>
      <c r="Y47" s="6">
        <f t="array" ref="Y47">INDEX(RawData!X:X,MATCH(VALUE(A47),RawData!V:V,0)+$Y$1)</f>
        <v>103.07</v>
      </c>
      <c r="Z47" s="6">
        <f t="array" ref="Z47">INDEX(RawData!AC:AC,MATCH(VALUE(B47),RawData!AA:AA,0)+$Y$1)</f>
        <v>1.19</v>
      </c>
      <c r="AA47" s="6">
        <f t="array" ref="AA47">INDEX(RawData!AH:AH,MATCH(VALUE(A47),RawData!AF:AF,0)+$AA$1)</f>
        <v>101.74</v>
      </c>
      <c r="AB47" s="6">
        <f t="array" ref="AB47">INDEX(RawData!AM:AM,MATCH(VALUE(A47),RawData!AK:AK,0)+$AA$1)</f>
        <v>0.56000000000000005</v>
      </c>
      <c r="AC47" s="6">
        <f t="array" ref="AC47">INDEX(RawData!BB:BB,MATCH(VALUE(A47),RawData!AZ:AZ,0)+$AC$1)</f>
        <v>181621</v>
      </c>
      <c r="AD47" s="6">
        <f t="array" ref="AD47">INDEX(RawData!AR:AR,MATCH(VALUE(A47),RawData!AP:AP,0)+$AD$1)</f>
        <v>7.55</v>
      </c>
      <c r="AE47" s="6">
        <f t="array" ref="AE47">INDEX(RawData!BG:BG,MATCH(VALUE(A47),RawData!BE:BE,0)+$AE$1)</f>
        <v>447760</v>
      </c>
      <c r="AF47" s="6">
        <f t="array" ref="AF47">INDEX(RawData!AW:AW,MATCH(VALUE(A47),RawData!AU:AU,0)+$AF$1)</f>
        <v>3.34</v>
      </c>
      <c r="AG47" s="6">
        <f t="array" ref="AG47">INDEX(RawData!BM:BM,MATCH(VALUE(A47),RawData!BK:BK,0)+$AG$1)</f>
        <v>1.375</v>
      </c>
      <c r="AH47" s="6">
        <f t="array" ref="AH47">INDEX(RawData!BR:BR,MATCH(VALUE(B47),RawData!BP:BP,0)+$AH$1)</f>
        <v>3.68</v>
      </c>
      <c r="AI47" s="6">
        <v>0</v>
      </c>
      <c r="AJ47" s="11">
        <f t="shared" si="1"/>
        <v>16320.63096</v>
      </c>
      <c r="AK47" s="11">
        <f t="shared" si="2"/>
        <v>19471.316859999999</v>
      </c>
      <c r="AL47" s="17">
        <f t="array" ref="AL47">INDEX(RawData!BW:BW,MATCH(VALUE(A47),RawData!BU:BU,0)+$AL$1)</f>
        <v>20</v>
      </c>
      <c r="AM47" s="11"/>
      <c r="AN47" s="11"/>
      <c r="AP47" s="11">
        <f t="shared" si="23"/>
        <v>22701.379730000001</v>
      </c>
      <c r="AQ47" s="11">
        <f t="shared" si="8"/>
        <v>13836.521844263993</v>
      </c>
      <c r="AR47" s="12">
        <f t="shared" si="9"/>
        <v>-0.39049863890083514</v>
      </c>
      <c r="AS47" s="12">
        <f t="shared" si="10"/>
        <v>0.39049863890083514</v>
      </c>
      <c r="AT47" s="14"/>
      <c r="AU47" s="12">
        <f>SUM(AQ47:AQ49)/SUM(AP47:AP49)-1</f>
        <v>-0.36622250472069429</v>
      </c>
      <c r="AW47" s="6" t="str">
        <f t="shared" si="24"/>
        <v>3</v>
      </c>
      <c r="AX47" s="6">
        <f t="shared" si="25"/>
        <v>6774.4790999999996</v>
      </c>
      <c r="AY47" s="11">
        <f t="shared" si="11"/>
        <v>24027.214443368001</v>
      </c>
      <c r="AZ47" s="12">
        <f t="shared" si="26"/>
        <v>5.8403265754631839E-2</v>
      </c>
      <c r="BA47" s="14">
        <f t="shared" si="12"/>
        <v>5.8403265754631839E-2</v>
      </c>
      <c r="BC47" s="12">
        <f>SUM(AY47:AY49)/SUM(AP47:AP49)-1</f>
        <v>4.403617361980583E-2</v>
      </c>
      <c r="BE47" s="11">
        <f t="shared" si="13"/>
        <v>20970.006663636796</v>
      </c>
      <c r="BF47" s="12">
        <f t="shared" si="14"/>
        <v>-7.6267305642008454E-2</v>
      </c>
      <c r="BG47" s="14">
        <f t="shared" si="15"/>
        <v>7.6267305642008454E-2</v>
      </c>
      <c r="BJ47" s="11">
        <f t="shared" si="16"/>
        <v>20152.122020542396</v>
      </c>
      <c r="BK47" s="12">
        <f t="shared" si="17"/>
        <v>-0.11229527631259995</v>
      </c>
      <c r="BL47" s="14">
        <f t="shared" si="18"/>
        <v>0.11229527631259995</v>
      </c>
      <c r="BQ47" s="6">
        <f t="shared" si="19"/>
        <v>8359.7392</v>
      </c>
      <c r="BR47" s="11">
        <f t="shared" si="20"/>
        <v>22858.807810376002</v>
      </c>
      <c r="BS47" s="12">
        <f t="shared" si="21"/>
        <v>6.9347362252154543E-3</v>
      </c>
      <c r="BT47" s="14">
        <f t="shared" si="22"/>
        <v>6.9347362252154543E-3</v>
      </c>
    </row>
    <row r="48" spans="1:72">
      <c r="A48" s="1">
        <v>201902</v>
      </c>
      <c r="B48" s="6" t="s">
        <v>78</v>
      </c>
      <c r="C48" s="10" t="s">
        <v>183</v>
      </c>
      <c r="D48" s="1">
        <v>1632063096</v>
      </c>
      <c r="E48" s="9">
        <f t="shared" si="0"/>
        <v>16320.63096</v>
      </c>
      <c r="F48" s="6">
        <v>0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6">
        <v>0</v>
      </c>
      <c r="T48" s="6">
        <v>0</v>
      </c>
      <c r="U48" s="6">
        <v>0</v>
      </c>
      <c r="V48" s="6">
        <f t="array" ref="V48">INDEX(RawData!I:I,MATCH(VALUE(B48),RawData!G:G,0)+$V$1)</f>
        <v>2.0499999999999998</v>
      </c>
      <c r="W48" s="6">
        <f t="array" ref="W48">INDEX(RawData!N:N,MATCH(VALUE(B48),RawData!L:L,0)+$W$1)</f>
        <v>148523</v>
      </c>
      <c r="X48" s="6">
        <f t="array" ref="X48">INDEX(RawData!S:S,MATCH(VALUE(B48),RawData!Q:Q,0)+$V$1)</f>
        <v>6295</v>
      </c>
      <c r="Y48" s="6">
        <f t="array" ref="Y48">INDEX(RawData!X:X,MATCH(VALUE(A48),RawData!V:V,0)+$Y$1)</f>
        <v>102.59</v>
      </c>
      <c r="Z48" s="6">
        <f t="array" ref="Z48">INDEX(RawData!AC:AC,MATCH(VALUE(B48),RawData!AA:AA,0)+$Y$1)</f>
        <v>1.19</v>
      </c>
      <c r="AA48" s="6">
        <f t="array" ref="AA48">INDEX(RawData!AH:AH,MATCH(VALUE(A48),RawData!AF:AF,0)+$AA$1)</f>
        <v>102.38</v>
      </c>
      <c r="AB48" s="6">
        <f t="array" ref="AB48">INDEX(RawData!AM:AM,MATCH(VALUE(A48),RawData!AK:AK,0)+$AA$1)</f>
        <v>0.22</v>
      </c>
      <c r="AC48" s="6">
        <f t="array" ref="AC48">INDEX(RawData!BB:BB,MATCH(VALUE(A48),RawData!AZ:AZ,0)+$AC$1)</f>
        <v>180950</v>
      </c>
      <c r="AD48" s="6">
        <f t="array" ref="AD48">INDEX(RawData!AR:AR,MATCH(VALUE(A48),RawData!AP:AP,0)+$AD$1)</f>
        <v>5.97</v>
      </c>
      <c r="AE48" s="6">
        <f t="array" ref="AE48">INDEX(RawData!BG:BG,MATCH(VALUE(A48),RawData!BE:BE,0)+$AE$1)</f>
        <v>446683</v>
      </c>
      <c r="AF48" s="6">
        <f t="array" ref="AF48">INDEX(RawData!AW:AW,MATCH(VALUE(A48),RawData!AU:AU,0)+$AF$1)</f>
        <v>2.99</v>
      </c>
      <c r="AG48" s="6">
        <f t="array" ref="AG48">INDEX(RawData!BM:BM,MATCH(VALUE(A48),RawData!BK:BK,0)+$AG$1)</f>
        <v>1.375</v>
      </c>
      <c r="AH48" s="6">
        <f t="array" ref="AH48">INDEX(RawData!BR:BR,MATCH(VALUE(B48),RawData!BP:BP,0)+$AH$1)</f>
        <v>3.68</v>
      </c>
      <c r="AI48" s="6">
        <v>1</v>
      </c>
      <c r="AJ48" s="11">
        <f t="shared" si="1"/>
        <v>19471.316859999999</v>
      </c>
      <c r="AK48" s="11">
        <f t="shared" si="2"/>
        <v>20673.606169999999</v>
      </c>
      <c r="AL48" s="17">
        <f t="array" ref="AL48">INDEX(RawData!BW:BW,MATCH(VALUE(A48),RawData!BU:BU,0)+$AL$1)</f>
        <v>13</v>
      </c>
      <c r="AM48" s="11"/>
      <c r="AN48" s="11"/>
      <c r="AP48" s="11">
        <f t="shared" si="23"/>
        <v>16320.63096</v>
      </c>
      <c r="AQ48" s="11">
        <f t="shared" si="8"/>
        <v>5770.306401574011</v>
      </c>
      <c r="AR48" s="12">
        <f t="shared" si="9"/>
        <v>-0.64644097304103187</v>
      </c>
      <c r="AS48" s="12">
        <f t="shared" si="10"/>
        <v>0.64644097304103187</v>
      </c>
      <c r="AT48" s="14"/>
      <c r="AU48" s="12"/>
      <c r="AW48" s="6" t="str">
        <f t="shared" si="24"/>
        <v>2</v>
      </c>
      <c r="AX48" s="6">
        <f t="shared" si="25"/>
        <v>7798.8791000000001</v>
      </c>
      <c r="AY48" s="11">
        <f t="shared" si="11"/>
        <v>10676.579490087992</v>
      </c>
      <c r="AZ48" s="12">
        <f t="shared" si="26"/>
        <v>-0.34582311699498214</v>
      </c>
      <c r="BA48" s="14">
        <f t="shared" si="12"/>
        <v>0.34582311699498214</v>
      </c>
      <c r="BE48" s="11">
        <f t="shared" si="13"/>
        <v>9204.6975635337967</v>
      </c>
      <c r="BF48" s="12">
        <f t="shared" si="14"/>
        <v>-0.43600847380879715</v>
      </c>
      <c r="BG48" s="14">
        <f t="shared" si="15"/>
        <v>0.43600847380879715</v>
      </c>
      <c r="BJ48" s="11">
        <f t="shared" si="16"/>
        <v>8999.0519911133997</v>
      </c>
      <c r="BK48" s="12">
        <f t="shared" si="17"/>
        <v>-0.4486088183006498</v>
      </c>
      <c r="BL48" s="14">
        <f t="shared" si="18"/>
        <v>0.4486088183006498</v>
      </c>
      <c r="BQ48" s="6">
        <f t="shared" si="19"/>
        <v>7567.6518999999998</v>
      </c>
      <c r="BR48" s="11">
        <f t="shared" si="20"/>
        <v>10382.800100915996</v>
      </c>
      <c r="BS48" s="12">
        <f t="shared" si="21"/>
        <v>-0.36382360912620038</v>
      </c>
      <c r="BT48" s="14">
        <f t="shared" si="22"/>
        <v>0.36382360912620038</v>
      </c>
    </row>
    <row r="49" spans="1:72">
      <c r="A49" s="1">
        <v>201901</v>
      </c>
      <c r="B49" s="6" t="s">
        <v>78</v>
      </c>
      <c r="C49" s="10" t="s">
        <v>183</v>
      </c>
      <c r="D49" s="1">
        <v>1947131686</v>
      </c>
      <c r="E49" s="9">
        <f t="shared" si="0"/>
        <v>19471.316859999999</v>
      </c>
      <c r="F49" s="6">
        <v>1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0</v>
      </c>
      <c r="T49" s="6">
        <v>0</v>
      </c>
      <c r="U49" s="6">
        <v>0</v>
      </c>
      <c r="V49" s="6">
        <f t="array" ref="V49">INDEX(RawData!I:I,MATCH(VALUE(B49),RawData!G:G,0)+$V$1)</f>
        <v>2.0499999999999998</v>
      </c>
      <c r="W49" s="6">
        <f t="array" ref="W49">INDEX(RawData!N:N,MATCH(VALUE(B49),RawData!L:L,0)+$W$1)</f>
        <v>148523</v>
      </c>
      <c r="X49" s="6">
        <f t="array" ref="X49">INDEX(RawData!S:S,MATCH(VALUE(B49),RawData!Q:Q,0)+$V$1)</f>
        <v>6295</v>
      </c>
      <c r="Y49" s="6">
        <f t="array" ref="Y49">INDEX(RawData!X:X,MATCH(VALUE(A49),RawData!V:V,0)+$Y$1)</f>
        <v>102.28</v>
      </c>
      <c r="Z49" s="6">
        <f t="array" ref="Z49">INDEX(RawData!AC:AC,MATCH(VALUE(B49),RawData!AA:AA,0)+$Y$1)</f>
        <v>1.19</v>
      </c>
      <c r="AA49" s="6">
        <f t="array" ref="AA49">INDEX(RawData!AH:AH,MATCH(VALUE(A49),RawData!AF:AF,0)+$AA$1)</f>
        <v>101.39</v>
      </c>
      <c r="AB49" s="6">
        <f t="array" ref="AB49">INDEX(RawData!AM:AM,MATCH(VALUE(A49),RawData!AK:AK,0)+$AA$1)</f>
        <v>0.18</v>
      </c>
      <c r="AC49" s="6">
        <f t="array" ref="AC49">INDEX(RawData!BB:BB,MATCH(VALUE(A49),RawData!AZ:AZ,0)+$AC$1)</f>
        <v>178458</v>
      </c>
      <c r="AD49" s="6">
        <f t="array" ref="AD49">INDEX(RawData!AR:AR,MATCH(VALUE(A49),RawData!AP:AP,0)+$AD$1)</f>
        <v>7.07</v>
      </c>
      <c r="AE49" s="6">
        <f t="array" ref="AE49">INDEX(RawData!BG:BG,MATCH(VALUE(A49),RawData!BE:BE,0)+$AE$1)</f>
        <v>442258</v>
      </c>
      <c r="AF49" s="6">
        <f t="array" ref="AF49">INDEX(RawData!AW:AW,MATCH(VALUE(A49),RawData!AU:AU,0)+$AF$1)</f>
        <v>3.38</v>
      </c>
      <c r="AG49" s="6">
        <f t="array" ref="AG49">INDEX(RawData!BM:BM,MATCH(VALUE(A49),RawData!BK:BK,0)+$AG$1)</f>
        <v>1.375</v>
      </c>
      <c r="AH49" s="6">
        <f t="array" ref="AH49">INDEX(RawData!BR:BR,MATCH(VALUE(B49),RawData!BP:BP,0)+$AH$1)</f>
        <v>3.68</v>
      </c>
      <c r="AI49" s="6">
        <v>0</v>
      </c>
      <c r="AJ49" s="11">
        <f t="shared" si="1"/>
        <v>20673.606169999999</v>
      </c>
      <c r="AK49" s="11">
        <f t="shared" si="2"/>
        <v>24843.610229999998</v>
      </c>
      <c r="AL49" s="17">
        <f t="array" ref="AL49">INDEX(RawData!BW:BW,MATCH(VALUE(A49),RawData!BU:BU,0)+$AL$1)</f>
        <v>21</v>
      </c>
      <c r="AM49" s="11"/>
      <c r="AN49" s="11"/>
      <c r="AP49" s="11">
        <f t="shared" si="23"/>
        <v>19471.316859999999</v>
      </c>
      <c r="AQ49" s="11">
        <f t="shared" si="8"/>
        <v>17464.926379353001</v>
      </c>
      <c r="AR49" s="12">
        <f t="shared" si="9"/>
        <v>-0.1030433891591962</v>
      </c>
      <c r="AS49" s="12">
        <f t="shared" si="10"/>
        <v>0.1030433891591962</v>
      </c>
      <c r="AT49" s="14"/>
      <c r="AU49" s="12"/>
      <c r="AW49" s="6" t="str">
        <f t="shared" si="24"/>
        <v>1</v>
      </c>
      <c r="AX49" s="6">
        <f t="shared" si="25"/>
        <v>4875.9528</v>
      </c>
      <c r="AY49" s="11">
        <f t="shared" si="11"/>
        <v>26365.355944135987</v>
      </c>
      <c r="AZ49" s="12">
        <f t="shared" si="26"/>
        <v>0.35406126528085213</v>
      </c>
      <c r="BA49" s="14">
        <f t="shared" si="12"/>
        <v>0.35406126528085213</v>
      </c>
      <c r="BE49" s="11">
        <f t="shared" si="13"/>
        <v>23695.227074701092</v>
      </c>
      <c r="BF49" s="12">
        <f t="shared" si="14"/>
        <v>0.2169298689488377</v>
      </c>
      <c r="BG49" s="14">
        <f t="shared" si="15"/>
        <v>0.2169298689488377</v>
      </c>
      <c r="BJ49" s="11">
        <f t="shared" si="16"/>
        <v>22053.982906967307</v>
      </c>
      <c r="BK49" s="12">
        <f t="shared" si="17"/>
        <v>0.13263951614247982</v>
      </c>
      <c r="BL49" s="14">
        <f t="shared" si="18"/>
        <v>0.13263951614247982</v>
      </c>
      <c r="BQ49" s="6">
        <f t="shared" si="19"/>
        <v>5843.6367</v>
      </c>
      <c r="BR49" s="11">
        <f t="shared" si="20"/>
        <v>24020.721418802015</v>
      </c>
      <c r="BS49" s="12">
        <f t="shared" si="21"/>
        <v>0.23364647555748408</v>
      </c>
      <c r="BT49" s="14">
        <f t="shared" si="22"/>
        <v>0.23364647555748408</v>
      </c>
    </row>
    <row r="50" spans="1:72">
      <c r="A50" s="1">
        <v>201812</v>
      </c>
      <c r="B50" s="6" t="s">
        <v>79</v>
      </c>
      <c r="C50" s="10" t="s">
        <v>184</v>
      </c>
      <c r="D50" s="1">
        <v>2067360617</v>
      </c>
      <c r="E50" s="9">
        <f t="shared" si="0"/>
        <v>20673.606169999999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1</v>
      </c>
      <c r="R50" s="6">
        <v>0</v>
      </c>
      <c r="S50" s="6">
        <v>0</v>
      </c>
      <c r="T50" s="6">
        <v>0</v>
      </c>
      <c r="U50" s="6">
        <v>1</v>
      </c>
      <c r="V50" s="6">
        <f t="array" ref="V50">INDEX(RawData!I:I,MATCH(VALUE(B50),RawData!G:G,0)+$V$1)</f>
        <v>2.12</v>
      </c>
      <c r="W50" s="6">
        <f t="array" ref="W50">INDEX(RawData!N:N,MATCH(VALUE(B50),RawData!L:L,0)+$W$1)</f>
        <v>155404</v>
      </c>
      <c r="X50" s="6">
        <f t="array" ref="X50">INDEX(RawData!S:S,MATCH(VALUE(B50),RawData!Q:Q,0)+$V$1)</f>
        <v>6589</v>
      </c>
      <c r="Y50" s="6">
        <f t="array" ref="Y50">INDEX(RawData!X:X,MATCH(VALUE(A50),RawData!V:V,0)+$Y$1)</f>
        <v>103.13</v>
      </c>
      <c r="Z50" s="6">
        <f t="array" ref="Z50">INDEX(RawData!AC:AC,MATCH(VALUE(B50),RawData!AA:AA,0)+$Y$1)</f>
        <v>0.78</v>
      </c>
      <c r="AA50" s="6">
        <f t="array" ref="AA50">INDEX(RawData!AH:AH,MATCH(VALUE(A50),RawData!AF:AF,0)+$AA$1)</f>
        <v>101.5</v>
      </c>
      <c r="AB50" s="6">
        <f t="array" ref="AB50">INDEX(RawData!AM:AM,MATCH(VALUE(A50),RawData!AK:AK,0)+$AA$1)</f>
        <v>-0.06</v>
      </c>
      <c r="AC50" s="6">
        <f t="array" ref="AC50">INDEX(RawData!BB:BB,MATCH(VALUE(A50),RawData!AZ:AZ,0)+$AC$1)</f>
        <v>175928</v>
      </c>
      <c r="AD50" s="6">
        <f t="array" ref="AD50">INDEX(RawData!AR:AR,MATCH(VALUE(A50),RawData!AP:AP,0)+$AD$1)</f>
        <v>5.82</v>
      </c>
      <c r="AE50" s="6">
        <f t="array" ref="AE50">INDEX(RawData!BG:BG,MATCH(VALUE(A50),RawData!BE:BE,0)+$AE$1)</f>
        <v>440316</v>
      </c>
      <c r="AF50" s="6">
        <f t="array" ref="AF50">INDEX(RawData!AW:AW,MATCH(VALUE(A50),RawData!AU:AU,0)+$AF$1)</f>
        <v>2.65</v>
      </c>
      <c r="AG50" s="6">
        <f t="array" ref="AG50">INDEX(RawData!BM:BM,MATCH(VALUE(A50),RawData!BK:BK,0)+$AG$1)</f>
        <v>1.375</v>
      </c>
      <c r="AH50" s="6">
        <f t="array" ref="AH50">INDEX(RawData!BR:BR,MATCH(VALUE(B50),RawData!BP:BP,0)+$AH$1)</f>
        <v>3.66</v>
      </c>
      <c r="AI50" s="6">
        <v>0</v>
      </c>
      <c r="AJ50" s="11">
        <f t="shared" si="1"/>
        <v>24843.610229999998</v>
      </c>
      <c r="AK50" s="11">
        <f t="shared" si="2"/>
        <v>26774.323209999999</v>
      </c>
      <c r="AL50" s="17">
        <f t="array" ref="AL50">INDEX(RawData!BW:BW,MATCH(VALUE(A50),RawData!BU:BU,0)+$AL$1)</f>
        <v>21</v>
      </c>
      <c r="AM50" s="11"/>
      <c r="AN50" s="11"/>
      <c r="AP50" s="11">
        <f t="shared" si="23"/>
        <v>20673.606169999999</v>
      </c>
      <c r="AQ50" s="11">
        <f t="shared" si="8"/>
        <v>22558.664700407018</v>
      </c>
      <c r="AR50" s="12">
        <f t="shared" si="9"/>
        <v>9.1181892259439179E-2</v>
      </c>
      <c r="AS50" s="12">
        <f t="shared" si="10"/>
        <v>9.1181892259439179E-2</v>
      </c>
      <c r="AT50" s="14"/>
      <c r="AU50" s="12">
        <f>SUM(AQ50:AQ52)/SUM(AP50:AP52)-1</f>
        <v>-5.4016864841896384E-2</v>
      </c>
      <c r="AW50" s="6" t="str">
        <f t="shared" si="24"/>
        <v>12</v>
      </c>
      <c r="AX50" s="6">
        <f t="shared" si="25"/>
        <v>-3542.1496000000002</v>
      </c>
      <c r="AY50" s="11">
        <f t="shared" si="11"/>
        <v>21108.332804984006</v>
      </c>
      <c r="AZ50" s="12">
        <f t="shared" si="26"/>
        <v>2.1028098891370473E-2</v>
      </c>
      <c r="BA50" s="14">
        <f t="shared" si="12"/>
        <v>2.1028098891370473E-2</v>
      </c>
      <c r="BC50" s="12">
        <f>SUM(AY50:AY52)/SUM(AP50:AP52)-1</f>
        <v>-4.7629797977684074E-3</v>
      </c>
      <c r="BE50" s="11">
        <f t="shared" si="13"/>
        <v>21543.432373610907</v>
      </c>
      <c r="BF50" s="12">
        <f t="shared" si="14"/>
        <v>4.2074236901791018E-2</v>
      </c>
      <c r="BG50" s="14">
        <f t="shared" si="15"/>
        <v>4.2074236901791018E-2</v>
      </c>
      <c r="BJ50" s="11">
        <f t="shared" si="16"/>
        <v>22663.214427248691</v>
      </c>
      <c r="BK50" s="12">
        <f t="shared" si="17"/>
        <v>9.6239051904542183E-2</v>
      </c>
      <c r="BL50" s="14">
        <f t="shared" si="18"/>
        <v>9.6239051904542183E-2</v>
      </c>
      <c r="BQ50" s="6">
        <f t="shared" si="19"/>
        <v>0</v>
      </c>
      <c r="BR50" s="11">
        <f t="shared" si="20"/>
        <v>22708.021453037982</v>
      </c>
      <c r="BS50" s="12">
        <f t="shared" si="21"/>
        <v>9.8406406038157757E-2</v>
      </c>
      <c r="BT50" s="14">
        <f t="shared" si="22"/>
        <v>9.8406406038157757E-2</v>
      </c>
    </row>
    <row r="51" spans="1:72">
      <c r="A51" s="1">
        <v>201811</v>
      </c>
      <c r="B51" s="6" t="s">
        <v>79</v>
      </c>
      <c r="C51" s="10" t="s">
        <v>184</v>
      </c>
      <c r="D51" s="1">
        <v>2484361023</v>
      </c>
      <c r="E51" s="9">
        <f t="shared" si="0"/>
        <v>24843.610229999998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f t="array" ref="V51">INDEX(RawData!I:I,MATCH(VALUE(B51),RawData!G:G,0)+$V$1)</f>
        <v>2.12</v>
      </c>
      <c r="W51" s="6">
        <f t="array" ref="W51">INDEX(RawData!N:N,MATCH(VALUE(B51),RawData!L:L,0)+$W$1)</f>
        <v>155404</v>
      </c>
      <c r="X51" s="6">
        <f t="array" ref="X51">INDEX(RawData!S:S,MATCH(VALUE(B51),RawData!Q:Q,0)+$V$1)</f>
        <v>6589</v>
      </c>
      <c r="Y51" s="6">
        <f t="array" ref="Y51">INDEX(RawData!X:X,MATCH(VALUE(A51),RawData!V:V,0)+$Y$1)</f>
        <v>105.06</v>
      </c>
      <c r="Z51" s="6">
        <f t="array" ref="Z51">INDEX(RawData!AC:AC,MATCH(VALUE(B51),RawData!AA:AA,0)+$Y$1)</f>
        <v>0.78</v>
      </c>
      <c r="AA51" s="6">
        <f t="array" ref="AA51">INDEX(RawData!AH:AH,MATCH(VALUE(A51),RawData!AF:AF,0)+$AA$1)</f>
        <v>102.01</v>
      </c>
      <c r="AB51" s="6">
        <f t="array" ref="AB51">INDEX(RawData!AM:AM,MATCH(VALUE(A51),RawData!AK:AK,0)+$AA$1)</f>
        <v>0.28999999999999998</v>
      </c>
      <c r="AC51" s="6">
        <f t="array" ref="AC51">INDEX(RawData!BB:BB,MATCH(VALUE(A51),RawData!AZ:AZ,0)+$AC$1)</f>
        <v>174390</v>
      </c>
      <c r="AD51" s="6">
        <f t="array" ref="AD51">INDEX(RawData!AR:AR,MATCH(VALUE(A51),RawData!AP:AP,0)+$AD$1)</f>
        <v>5.44</v>
      </c>
      <c r="AE51" s="6">
        <f t="array" ref="AE51">INDEX(RawData!BG:BG,MATCH(VALUE(A51),RawData!BE:BE,0)+$AE$1)</f>
        <v>439487</v>
      </c>
      <c r="AF51" s="6">
        <f t="array" ref="AF51">INDEX(RawData!AW:AW,MATCH(VALUE(A51),RawData!AU:AU,0)+$AF$1)</f>
        <v>3.22</v>
      </c>
      <c r="AG51" s="6">
        <f t="array" ref="AG51">INDEX(RawData!BM:BM,MATCH(VALUE(A51),RawData!BK:BK,0)+$AG$1)</f>
        <v>1.375</v>
      </c>
      <c r="AH51" s="6">
        <f t="array" ref="AH51">INDEX(RawData!BR:BR,MATCH(VALUE(B51),RawData!BP:BP,0)+$AH$1)</f>
        <v>3.66</v>
      </c>
      <c r="AI51" s="6">
        <v>0</v>
      </c>
      <c r="AJ51" s="11">
        <f t="shared" si="1"/>
        <v>26774.323209999999</v>
      </c>
      <c r="AK51" s="11">
        <f t="shared" si="2"/>
        <v>24159.502420000001</v>
      </c>
      <c r="AL51" s="17">
        <f t="array" ref="AL51">INDEX(RawData!BW:BW,MATCH(VALUE(A51),RawData!BU:BU,0)+$AL$1)</f>
        <v>22</v>
      </c>
      <c r="AM51" s="11"/>
      <c r="AN51" s="11"/>
      <c r="AP51" s="11">
        <f t="shared" si="23"/>
        <v>24843.610229999998</v>
      </c>
      <c r="AQ51" s="11">
        <f t="shared" si="8"/>
        <v>23927.023824289005</v>
      </c>
      <c r="AR51" s="12">
        <f t="shared" si="9"/>
        <v>-3.6894251569128511E-2</v>
      </c>
      <c r="AS51" s="12">
        <f t="shared" si="10"/>
        <v>3.6894251569128511E-2</v>
      </c>
      <c r="AT51" s="14"/>
      <c r="AU51" s="12"/>
      <c r="AW51" s="6" t="str">
        <f t="shared" si="24"/>
        <v>11</v>
      </c>
      <c r="AX51" s="6">
        <f t="shared" si="25"/>
        <v>1051.2082</v>
      </c>
      <c r="AY51" s="11">
        <f t="shared" si="11"/>
        <v>27948.448071167986</v>
      </c>
      <c r="AZ51" s="12">
        <f t="shared" si="26"/>
        <v>0.12497530803388335</v>
      </c>
      <c r="BA51" s="14">
        <f t="shared" si="12"/>
        <v>0.12497530803388335</v>
      </c>
      <c r="BE51" s="11">
        <f t="shared" si="13"/>
        <v>26742.020797104291</v>
      </c>
      <c r="BF51" s="12">
        <f t="shared" si="14"/>
        <v>7.6414440152979823E-2</v>
      </c>
      <c r="BG51" s="14">
        <f t="shared" si="15"/>
        <v>7.6414440152979823E-2</v>
      </c>
      <c r="BJ51" s="11">
        <f t="shared" si="16"/>
        <v>24037.067042144892</v>
      </c>
      <c r="BK51" s="12">
        <f t="shared" si="17"/>
        <v>-3.2464814106653583E-2</v>
      </c>
      <c r="BL51" s="14">
        <f t="shared" si="18"/>
        <v>3.2464814106653583E-2</v>
      </c>
      <c r="BQ51" s="6">
        <f t="shared" si="19"/>
        <v>0</v>
      </c>
      <c r="BR51" s="11">
        <f t="shared" si="20"/>
        <v>24084.228421225991</v>
      </c>
      <c r="BS51" s="12">
        <f t="shared" si="21"/>
        <v>-3.0566483765592678E-2</v>
      </c>
      <c r="BT51" s="14">
        <f t="shared" si="22"/>
        <v>3.0566483765592678E-2</v>
      </c>
    </row>
    <row r="52" spans="1:72">
      <c r="A52" s="1">
        <v>201810</v>
      </c>
      <c r="B52" s="6" t="s">
        <v>79</v>
      </c>
      <c r="C52" s="10" t="s">
        <v>184</v>
      </c>
      <c r="D52" s="1">
        <v>2677432321</v>
      </c>
      <c r="E52" s="9">
        <f t="shared" si="0"/>
        <v>26774.323209999999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f t="array" ref="V52">INDEX(RawData!I:I,MATCH(VALUE(B52),RawData!G:G,0)+$V$1)</f>
        <v>2.12</v>
      </c>
      <c r="W52" s="6">
        <f t="array" ref="W52">INDEX(RawData!N:N,MATCH(VALUE(B52),RawData!L:L,0)+$W$1)</f>
        <v>155404</v>
      </c>
      <c r="X52" s="6">
        <f t="array" ref="X52">INDEX(RawData!S:S,MATCH(VALUE(B52),RawData!Q:Q,0)+$V$1)</f>
        <v>6589</v>
      </c>
      <c r="Y52" s="6">
        <f t="array" ref="Y52">INDEX(RawData!X:X,MATCH(VALUE(A52),RawData!V:V,0)+$Y$1)</f>
        <v>107.33</v>
      </c>
      <c r="Z52" s="6">
        <f t="array" ref="Z52">INDEX(RawData!AC:AC,MATCH(VALUE(B52),RawData!AA:AA,0)+$Y$1)</f>
        <v>0.78</v>
      </c>
      <c r="AA52" s="6">
        <f t="array" ref="AA52">INDEX(RawData!AH:AH,MATCH(VALUE(A52),RawData!AF:AF,0)+$AA$1)</f>
        <v>102.64</v>
      </c>
      <c r="AB52" s="6">
        <f t="array" ref="AB52">INDEX(RawData!AM:AM,MATCH(VALUE(A52),RawData!AK:AK,0)+$AA$1)</f>
        <v>1.1599999999999999</v>
      </c>
      <c r="AC52" s="6">
        <f t="array" ref="AC52">INDEX(RawData!BB:BB,MATCH(VALUE(A52),RawData!AZ:AZ,0)+$AC$1)</f>
        <v>174445</v>
      </c>
      <c r="AD52" s="6">
        <f t="array" ref="AD52">INDEX(RawData!AR:AR,MATCH(VALUE(A52),RawData!AP:AP,0)+$AD$1)</f>
        <v>5.0199999999999996</v>
      </c>
      <c r="AE52" s="6">
        <f t="array" ref="AE52">INDEX(RawData!BG:BG,MATCH(VALUE(A52),RawData!BE:BE,0)+$AE$1)</f>
        <v>438210</v>
      </c>
      <c r="AF52" s="6">
        <f t="array" ref="AF52">INDEX(RawData!AW:AW,MATCH(VALUE(A52),RawData!AU:AU,0)+$AF$1)</f>
        <v>3.03</v>
      </c>
      <c r="AG52" s="6">
        <f t="array" ref="AG52">INDEX(RawData!BM:BM,MATCH(VALUE(A52),RawData!BK:BK,0)+$AG$1)</f>
        <v>1.375</v>
      </c>
      <c r="AH52" s="6">
        <f t="array" ref="AH52">INDEX(RawData!BR:BR,MATCH(VALUE(B52),RawData!BP:BP,0)+$AH$1)</f>
        <v>3.66</v>
      </c>
      <c r="AI52" s="6">
        <v>0</v>
      </c>
      <c r="AJ52" s="11">
        <f t="shared" si="1"/>
        <v>24159.502420000001</v>
      </c>
      <c r="AK52" s="11">
        <f t="shared" si="2"/>
        <v>28811.952799999999</v>
      </c>
      <c r="AL52" s="17">
        <f t="array" ref="AL52">INDEX(RawData!BW:BW,MATCH(VALUE(A52),RawData!BU:BU,0)+$AL$1)</f>
        <v>22</v>
      </c>
      <c r="AM52" s="11"/>
      <c r="AN52" s="11"/>
      <c r="AP52" s="11">
        <f t="shared" si="23"/>
        <v>26774.323209999999</v>
      </c>
      <c r="AQ52" s="11">
        <f t="shared" si="8"/>
        <v>21900.888760977992</v>
      </c>
      <c r="AR52" s="12">
        <f t="shared" si="9"/>
        <v>-0.18201895938874069</v>
      </c>
      <c r="AS52" s="12">
        <f t="shared" si="10"/>
        <v>0.18201895938874069</v>
      </c>
      <c r="AT52" s="14"/>
      <c r="AU52" s="12"/>
      <c r="AW52" s="6" t="str">
        <f t="shared" si="24"/>
        <v>10</v>
      </c>
      <c r="AX52" s="6">
        <f t="shared" si="25"/>
        <v>-1566.5134</v>
      </c>
      <c r="AY52" s="11">
        <f t="shared" si="11"/>
        <v>22890.435591135996</v>
      </c>
      <c r="AZ52" s="12">
        <f t="shared" si="26"/>
        <v>-0.14506016037833591</v>
      </c>
      <c r="BA52" s="14">
        <f t="shared" si="12"/>
        <v>0.14506016037833591</v>
      </c>
      <c r="BE52" s="11">
        <f t="shared" si="13"/>
        <v>22593.571542088594</v>
      </c>
      <c r="BF52" s="12">
        <f t="shared" si="14"/>
        <v>-0.15614780008145746</v>
      </c>
      <c r="BG52" s="14">
        <f t="shared" si="15"/>
        <v>0.15614780008145746</v>
      </c>
      <c r="BJ52" s="11">
        <f t="shared" si="16"/>
        <v>21771.849405129797</v>
      </c>
      <c r="BK52" s="12">
        <f t="shared" si="17"/>
        <v>-0.18683847825523436</v>
      </c>
      <c r="BL52" s="14">
        <f t="shared" si="18"/>
        <v>0.18683847825523436</v>
      </c>
      <c r="BQ52" s="6">
        <f t="shared" si="19"/>
        <v>0</v>
      </c>
      <c r="BR52" s="11">
        <f t="shared" si="20"/>
        <v>21716.546824051999</v>
      </c>
      <c r="BS52" s="12">
        <f t="shared" si="21"/>
        <v>-0.18890398634087457</v>
      </c>
      <c r="BT52" s="14">
        <f t="shared" si="22"/>
        <v>0.18890398634087457</v>
      </c>
    </row>
    <row r="53" spans="1:72">
      <c r="A53" s="1">
        <v>201809</v>
      </c>
      <c r="B53" s="6" t="s">
        <v>80</v>
      </c>
      <c r="C53" s="10" t="s">
        <v>184</v>
      </c>
      <c r="D53" s="1">
        <v>2415950242</v>
      </c>
      <c r="E53" s="9">
        <f t="shared" si="0"/>
        <v>24159.502420000001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0</v>
      </c>
      <c r="V53" s="6">
        <f t="array" ref="V53">INDEX(RawData!I:I,MATCH(VALUE(B53),RawData!G:G,0)+$V$1)</f>
        <v>2.29</v>
      </c>
      <c r="W53" s="6">
        <f t="array" ref="W53">INDEX(RawData!N:N,MATCH(VALUE(B53),RawData!L:L,0)+$W$1)</f>
        <v>149874</v>
      </c>
      <c r="X53" s="6">
        <f t="array" ref="X53">INDEX(RawData!S:S,MATCH(VALUE(B53),RawData!Q:Q,0)+$V$1)</f>
        <v>6356</v>
      </c>
      <c r="Y53" s="6">
        <f t="array" ref="Y53">INDEX(RawData!X:X,MATCH(VALUE(A53),RawData!V:V,0)+$Y$1)</f>
        <v>107.34</v>
      </c>
      <c r="Z53" s="6">
        <f t="array" ref="Z53">INDEX(RawData!AC:AC,MATCH(VALUE(B53),RawData!AA:AA,0)+$Y$1)</f>
        <v>6.29</v>
      </c>
      <c r="AA53" s="6">
        <f t="array" ref="AA53">INDEX(RawData!AH:AH,MATCH(VALUE(A53),RawData!AF:AF,0)+$AA$1)</f>
        <v>102.57</v>
      </c>
      <c r="AB53" s="6">
        <f t="array" ref="AB53">INDEX(RawData!AM:AM,MATCH(VALUE(A53),RawData!AK:AK,0)+$AA$1)</f>
        <v>1.72</v>
      </c>
      <c r="AC53" s="6">
        <f t="array" ref="AC53">INDEX(RawData!BB:BB,MATCH(VALUE(A53),RawData!AZ:AZ,0)+$AC$1)</f>
        <v>174549</v>
      </c>
      <c r="AD53" s="6">
        <f t="array" ref="AD53">INDEX(RawData!AR:AR,MATCH(VALUE(A53),RawData!AP:AP,0)+$AD$1)</f>
        <v>5.45</v>
      </c>
      <c r="AE53" s="6">
        <f t="array" ref="AE53">INDEX(RawData!BG:BG,MATCH(VALUE(A53),RawData!BE:BE,0)+$AE$1)</f>
        <v>438374</v>
      </c>
      <c r="AF53" s="6">
        <f t="array" ref="AF53">INDEX(RawData!AW:AW,MATCH(VALUE(A53),RawData!AU:AU,0)+$AF$1)</f>
        <v>3.33</v>
      </c>
      <c r="AG53" s="6">
        <f t="array" ref="AG53">INDEX(RawData!BM:BM,MATCH(VALUE(A53),RawData!BK:BK,0)+$AG$1)</f>
        <v>1.375</v>
      </c>
      <c r="AH53" s="6">
        <f t="array" ref="AH53">INDEX(RawData!BR:BR,MATCH(VALUE(B53),RawData!BP:BP,0)+$AH$1)</f>
        <v>3.76</v>
      </c>
      <c r="AI53" s="6">
        <v>0</v>
      </c>
      <c r="AJ53" s="11">
        <f t="shared" si="1"/>
        <v>28811.952799999999</v>
      </c>
      <c r="AK53" s="11">
        <f t="shared" si="2"/>
        <v>31198.27593</v>
      </c>
      <c r="AL53" s="17">
        <f t="array" ref="AL53">INDEX(RawData!BW:BW,MATCH(VALUE(A53),RawData!BU:BU,0)+$AL$1)</f>
        <v>19</v>
      </c>
      <c r="AM53" s="11"/>
      <c r="AN53" s="11"/>
      <c r="AP53" s="11">
        <f t="shared" si="23"/>
        <v>24159.502420000001</v>
      </c>
      <c r="AQ53" s="11">
        <f t="shared" si="8"/>
        <v>18690.460886520021</v>
      </c>
      <c r="AR53" s="12">
        <f t="shared" si="9"/>
        <v>-0.22637227532271254</v>
      </c>
      <c r="AS53" s="12">
        <f t="shared" si="10"/>
        <v>0.22637227532271254</v>
      </c>
      <c r="AT53" s="14"/>
      <c r="AU53" s="12">
        <f>SUM(AQ53:AQ55)/SUM(AP53:AP55)-1</f>
        <v>-0.19811108869220839</v>
      </c>
      <c r="AW53" s="6" t="str">
        <f t="shared" si="24"/>
        <v>9</v>
      </c>
      <c r="AX53" s="6">
        <f t="shared" si="25"/>
        <v>-356.97879999999998</v>
      </c>
      <c r="AY53" s="11">
        <f t="shared" si="11"/>
        <v>19479.753618240007</v>
      </c>
      <c r="AZ53" s="12">
        <f t="shared" si="26"/>
        <v>-0.19370220132869742</v>
      </c>
      <c r="BA53" s="14">
        <f t="shared" si="12"/>
        <v>0.19370220132869742</v>
      </c>
      <c r="BC53" s="12">
        <f>SUM(AY53:AY55)/SUM(AP53:AP55)-1</f>
        <v>-5.5560098813313141E-2</v>
      </c>
      <c r="BE53" s="11">
        <f t="shared" si="13"/>
        <v>19242.96579872401</v>
      </c>
      <c r="BF53" s="12">
        <f t="shared" si="14"/>
        <v>-0.20350322352690209</v>
      </c>
      <c r="BG53" s="14">
        <f t="shared" si="15"/>
        <v>0.20350322352690209</v>
      </c>
      <c r="BJ53" s="11">
        <f t="shared" si="16"/>
        <v>17801.027832332024</v>
      </c>
      <c r="BK53" s="12">
        <f t="shared" si="17"/>
        <v>-0.26318731557998609</v>
      </c>
      <c r="BL53" s="14">
        <f t="shared" si="18"/>
        <v>0.26318731557998609</v>
      </c>
      <c r="BQ53" s="6">
        <f t="shared" si="19"/>
        <v>0</v>
      </c>
      <c r="BR53" s="11">
        <f t="shared" si="20"/>
        <v>17419.842237680026</v>
      </c>
      <c r="BS53" s="12">
        <f t="shared" si="21"/>
        <v>-0.27896518997596031</v>
      </c>
      <c r="BT53" s="14">
        <f t="shared" si="22"/>
        <v>0.27896518997596031</v>
      </c>
    </row>
    <row r="54" spans="1:72">
      <c r="A54" s="1">
        <v>201808</v>
      </c>
      <c r="B54" s="6" t="s">
        <v>80</v>
      </c>
      <c r="C54" s="10" t="s">
        <v>184</v>
      </c>
      <c r="D54" s="1">
        <v>2881195280</v>
      </c>
      <c r="E54" s="9">
        <f t="shared" si="0"/>
        <v>28811.952799999999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0</v>
      </c>
      <c r="V54" s="6">
        <f t="array" ref="V54">INDEX(RawData!I:I,MATCH(VALUE(B54),RawData!G:G,0)+$V$1)</f>
        <v>2.29</v>
      </c>
      <c r="W54" s="6">
        <f t="array" ref="W54">INDEX(RawData!N:N,MATCH(VALUE(B54),RawData!L:L,0)+$W$1)</f>
        <v>149874</v>
      </c>
      <c r="X54" s="6">
        <f t="array" ref="X54">INDEX(RawData!S:S,MATCH(VALUE(B54),RawData!Q:Q,0)+$V$1)</f>
        <v>6356</v>
      </c>
      <c r="Y54" s="6">
        <f t="array" ref="Y54">INDEX(RawData!X:X,MATCH(VALUE(A54),RawData!V:V,0)+$Y$1)</f>
        <v>106.87</v>
      </c>
      <c r="Z54" s="6">
        <f t="array" ref="Z54">INDEX(RawData!AC:AC,MATCH(VALUE(B54),RawData!AA:AA,0)+$Y$1)</f>
        <v>6.29</v>
      </c>
      <c r="AA54" s="6">
        <f t="array" ref="AA54">INDEX(RawData!AH:AH,MATCH(VALUE(A54),RawData!AF:AF,0)+$AA$1)</f>
        <v>102.4</v>
      </c>
      <c r="AB54" s="6">
        <f t="array" ref="AB54">INDEX(RawData!AM:AM,MATCH(VALUE(A54),RawData!AK:AK,0)+$AA$1)</f>
        <v>1.54</v>
      </c>
      <c r="AC54" s="6">
        <f t="array" ref="AC54">INDEX(RawData!BB:BB,MATCH(VALUE(A54),RawData!AZ:AZ,0)+$AC$1)</f>
        <v>174149</v>
      </c>
      <c r="AD54" s="6">
        <f t="array" ref="AD54">INDEX(RawData!AR:AR,MATCH(VALUE(A54),RawData!AP:AP,0)+$AD$1)</f>
        <v>4.8899999999999997</v>
      </c>
      <c r="AE54" s="6">
        <f t="array" ref="AE54">INDEX(RawData!BG:BG,MATCH(VALUE(A54),RawData!BE:BE,0)+$AE$1)</f>
        <v>438438</v>
      </c>
      <c r="AF54" s="6">
        <f t="array" ref="AF54">INDEX(RawData!AW:AW,MATCH(VALUE(A54),RawData!AU:AU,0)+$AF$1)</f>
        <v>3.17</v>
      </c>
      <c r="AG54" s="6">
        <f t="array" ref="AG54">INDEX(RawData!BM:BM,MATCH(VALUE(A54),RawData!BK:BK,0)+$AG$1)</f>
        <v>1.375</v>
      </c>
      <c r="AH54" s="6">
        <f t="array" ref="AH54">INDEX(RawData!BR:BR,MATCH(VALUE(B54),RawData!BP:BP,0)+$AH$1)</f>
        <v>3.76</v>
      </c>
      <c r="AI54" s="6">
        <v>0</v>
      </c>
      <c r="AJ54" s="11">
        <f t="shared" si="1"/>
        <v>31198.27593</v>
      </c>
      <c r="AK54" s="11">
        <f t="shared" si="2"/>
        <v>32052.542539999999</v>
      </c>
      <c r="AL54" s="17">
        <f t="array" ref="AL54">INDEX(RawData!BW:BW,MATCH(VALUE(A54),RawData!BU:BU,0)+$AL$1)</f>
        <v>23</v>
      </c>
      <c r="AM54" s="11"/>
      <c r="AN54" s="11"/>
      <c r="AP54" s="11">
        <f t="shared" si="23"/>
        <v>28811.952799999999</v>
      </c>
      <c r="AQ54" s="11">
        <f t="shared" si="8"/>
        <v>24874.364497537008</v>
      </c>
      <c r="AR54" s="12">
        <f t="shared" si="9"/>
        <v>-0.13666509624654777</v>
      </c>
      <c r="AS54" s="12">
        <f t="shared" si="10"/>
        <v>0.13666509624654777</v>
      </c>
      <c r="AT54" s="14"/>
      <c r="AU54" s="12"/>
      <c r="AW54" s="6" t="str">
        <f t="shared" si="24"/>
        <v>8</v>
      </c>
      <c r="AX54" s="6">
        <f t="shared" si="25"/>
        <v>-2239.2440000000001</v>
      </c>
      <c r="AY54" s="11">
        <f t="shared" si="11"/>
        <v>26476.074002544003</v>
      </c>
      <c r="AZ54" s="12">
        <f t="shared" si="26"/>
        <v>-8.1073255036569258E-2</v>
      </c>
      <c r="BA54" s="14">
        <f t="shared" si="12"/>
        <v>8.1073255036569258E-2</v>
      </c>
      <c r="BE54" s="11">
        <f t="shared" si="13"/>
        <v>25995.561151041904</v>
      </c>
      <c r="BF54" s="12">
        <f t="shared" si="14"/>
        <v>-9.7750807399562878E-2</v>
      </c>
      <c r="BG54" s="14">
        <f t="shared" si="15"/>
        <v>9.7750807399562878E-2</v>
      </c>
      <c r="BJ54" s="11">
        <f t="shared" si="16"/>
        <v>24717.370743781692</v>
      </c>
      <c r="BK54" s="12">
        <f t="shared" si="17"/>
        <v>-0.14211400680270125</v>
      </c>
      <c r="BL54" s="14">
        <f t="shared" si="18"/>
        <v>0.14211400680270125</v>
      </c>
      <c r="BQ54" s="6">
        <f t="shared" si="19"/>
        <v>0</v>
      </c>
      <c r="BR54" s="11">
        <f t="shared" si="20"/>
        <v>24650.087706457991</v>
      </c>
      <c r="BS54" s="12">
        <f t="shared" si="21"/>
        <v>-0.14444925418390964</v>
      </c>
      <c r="BT54" s="14">
        <f t="shared" si="22"/>
        <v>0.14444925418390964</v>
      </c>
    </row>
    <row r="55" spans="1:72">
      <c r="A55" s="1">
        <v>201807</v>
      </c>
      <c r="B55" s="6" t="s">
        <v>80</v>
      </c>
      <c r="C55" s="10" t="s">
        <v>184</v>
      </c>
      <c r="D55" s="1">
        <v>3119827593</v>
      </c>
      <c r="E55" s="9">
        <f t="shared" si="0"/>
        <v>31198.27593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0</v>
      </c>
      <c r="V55" s="6">
        <f t="array" ref="V55">INDEX(RawData!I:I,MATCH(VALUE(B55),RawData!G:G,0)+$V$1)</f>
        <v>2.29</v>
      </c>
      <c r="W55" s="6">
        <f t="array" ref="W55">INDEX(RawData!N:N,MATCH(VALUE(B55),RawData!L:L,0)+$W$1)</f>
        <v>149874</v>
      </c>
      <c r="X55" s="6">
        <f t="array" ref="X55">INDEX(RawData!S:S,MATCH(VALUE(B55),RawData!Q:Q,0)+$V$1)</f>
        <v>6356</v>
      </c>
      <c r="Y55" s="6">
        <f t="array" ref="Y55">INDEX(RawData!X:X,MATCH(VALUE(A55),RawData!V:V,0)+$Y$1)</f>
        <v>106.34</v>
      </c>
      <c r="Z55" s="6">
        <f t="array" ref="Z55">INDEX(RawData!AC:AC,MATCH(VALUE(B55),RawData!AA:AA,0)+$Y$1)</f>
        <v>6.29</v>
      </c>
      <c r="AA55" s="6">
        <f t="array" ref="AA55">INDEX(RawData!AH:AH,MATCH(VALUE(A55),RawData!AF:AF,0)+$AA$1)</f>
        <v>102.47</v>
      </c>
      <c r="AB55" s="6">
        <f t="array" ref="AB55">INDEX(RawData!AM:AM,MATCH(VALUE(A55),RawData!AK:AK,0)+$AA$1)</f>
        <v>1.76</v>
      </c>
      <c r="AC55" s="6">
        <f t="array" ref="AC55">INDEX(RawData!BB:BB,MATCH(VALUE(A55),RawData!AZ:AZ,0)+$AC$1)</f>
        <v>172016</v>
      </c>
      <c r="AD55" s="6">
        <f t="array" ref="AD55">INDEX(RawData!AR:AR,MATCH(VALUE(A55),RawData!AP:AP,0)+$AD$1)</f>
        <v>6</v>
      </c>
      <c r="AE55" s="6">
        <f t="array" ref="AE55">INDEX(RawData!BG:BG,MATCH(VALUE(A55),RawData!BE:BE,0)+$AE$1)</f>
        <v>437234</v>
      </c>
      <c r="AF55" s="6">
        <f t="array" ref="AF55">INDEX(RawData!AW:AW,MATCH(VALUE(A55),RawData!AU:AU,0)+$AF$1)</f>
        <v>3.75</v>
      </c>
      <c r="AG55" s="6">
        <f t="array" ref="AG55">INDEX(RawData!BM:BM,MATCH(VALUE(A55),RawData!BK:BK,0)+$AG$1)</f>
        <v>1.375</v>
      </c>
      <c r="AH55" s="6">
        <f t="array" ref="AH55">INDEX(RawData!BR:BR,MATCH(VALUE(B55),RawData!BP:BP,0)+$AH$1)</f>
        <v>3.76</v>
      </c>
      <c r="AI55" s="6">
        <v>0</v>
      </c>
      <c r="AJ55" s="11">
        <f t="shared" si="1"/>
        <v>32052.542539999999</v>
      </c>
      <c r="AK55" s="11">
        <f t="shared" si="2"/>
        <v>31184.941630000001</v>
      </c>
      <c r="AL55" s="17">
        <f t="array" ref="AL55">INDEX(RawData!BW:BW,MATCH(VALUE(A55),RawData!BU:BU,0)+$AL$1)</f>
        <v>22</v>
      </c>
      <c r="AM55" s="11"/>
      <c r="AN55" s="11"/>
      <c r="AP55" s="11">
        <f t="shared" si="23"/>
        <v>31198.27593</v>
      </c>
      <c r="AQ55" s="11">
        <f t="shared" si="8"/>
        <v>23929.948692886006</v>
      </c>
      <c r="AR55" s="12">
        <f t="shared" si="9"/>
        <v>-0.232972080041283</v>
      </c>
      <c r="AS55" s="12">
        <f t="shared" si="10"/>
        <v>0.232972080041283</v>
      </c>
      <c r="AT55" s="14"/>
      <c r="AU55" s="12"/>
      <c r="AW55" s="6" t="str">
        <f t="shared" si="24"/>
        <v>7</v>
      </c>
      <c r="AX55" s="6">
        <f t="shared" si="25"/>
        <v>5246.1718000000001</v>
      </c>
      <c r="AY55" s="11">
        <f t="shared" si="11"/>
        <v>33537.424949431996</v>
      </c>
      <c r="AZ55" s="12">
        <f t="shared" si="26"/>
        <v>7.497686810259574E-2</v>
      </c>
      <c r="BA55" s="14">
        <f t="shared" si="12"/>
        <v>7.497686810259574E-2</v>
      </c>
      <c r="BE55" s="11">
        <f t="shared" si="13"/>
        <v>30655.182072468197</v>
      </c>
      <c r="BF55" s="12">
        <f t="shared" si="14"/>
        <v>-1.7407816340567983E-2</v>
      </c>
      <c r="BG55" s="14">
        <f t="shared" si="15"/>
        <v>1.7407816340567983E-2</v>
      </c>
      <c r="BJ55" s="11">
        <f t="shared" si="16"/>
        <v>28558.171258172595</v>
      </c>
      <c r="BK55" s="12">
        <f t="shared" si="17"/>
        <v>-8.4623415657680723E-2</v>
      </c>
      <c r="BL55" s="14">
        <f t="shared" si="18"/>
        <v>8.4623415657680723E-2</v>
      </c>
      <c r="BQ55" s="6">
        <f t="shared" si="19"/>
        <v>6488.2404999999999</v>
      </c>
      <c r="BR55" s="11">
        <f t="shared" si="20"/>
        <v>30541.695214723994</v>
      </c>
      <c r="BS55" s="12">
        <f t="shared" si="21"/>
        <v>-2.1045416636136682E-2</v>
      </c>
      <c r="BT55" s="14">
        <f t="shared" si="22"/>
        <v>2.1045416636136682E-2</v>
      </c>
    </row>
    <row r="56" spans="1:72">
      <c r="A56" s="1">
        <v>201806</v>
      </c>
      <c r="B56" s="6" t="s">
        <v>81</v>
      </c>
      <c r="C56" s="10" t="s">
        <v>184</v>
      </c>
      <c r="D56" s="1">
        <v>3205254254</v>
      </c>
      <c r="E56" s="9">
        <f t="shared" si="0"/>
        <v>32052.542539999999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0</v>
      </c>
      <c r="U56" s="6">
        <v>0</v>
      </c>
      <c r="V56" s="6">
        <f t="array" ref="V56">INDEX(RawData!I:I,MATCH(VALUE(B56),RawData!G:G,0)+$V$1)</f>
        <v>3.42</v>
      </c>
      <c r="W56" s="6">
        <f t="array" ref="W56">INDEX(RawData!N:N,MATCH(VALUE(B56),RawData!L:L,0)+$W$1)</f>
        <v>150531</v>
      </c>
      <c r="X56" s="6">
        <f t="array" ref="X56">INDEX(RawData!S:S,MATCH(VALUE(B56),RawData!Q:Q,0)+$V$1)</f>
        <v>6385</v>
      </c>
      <c r="Y56" s="6">
        <f t="array" ref="Y56">INDEX(RawData!X:X,MATCH(VALUE(A56),RawData!V:V,0)+$Y$1)</f>
        <v>105.45</v>
      </c>
      <c r="Z56" s="6">
        <f t="array" ref="Z56">INDEX(RawData!AC:AC,MATCH(VALUE(B56),RawData!AA:AA,0)+$Y$1)</f>
        <v>6.66</v>
      </c>
      <c r="AA56" s="6">
        <f t="array" ref="AA56">INDEX(RawData!AH:AH,MATCH(VALUE(A56),RawData!AF:AF,0)+$AA$1)</f>
        <v>102.11</v>
      </c>
      <c r="AB56" s="6">
        <f t="array" ref="AB56">INDEX(RawData!AM:AM,MATCH(VALUE(A56),RawData!AK:AK,0)+$AA$1)</f>
        <v>1.4</v>
      </c>
      <c r="AC56" s="6">
        <f t="array" ref="AC56">INDEX(RawData!BB:BB,MATCH(VALUE(A56),RawData!AZ:AZ,0)+$AC$1)</f>
        <v>170226</v>
      </c>
      <c r="AD56" s="6">
        <f t="array" ref="AD56">INDEX(RawData!AR:AR,MATCH(VALUE(A56),RawData!AP:AP,0)+$AD$1)</f>
        <v>5.42</v>
      </c>
      <c r="AE56" s="6">
        <f t="array" ref="AE56">INDEX(RawData!BG:BG,MATCH(VALUE(A56),RawData!BE:BE,0)+$AE$1)</f>
        <v>437069</v>
      </c>
      <c r="AF56" s="6">
        <f t="array" ref="AF56">INDEX(RawData!AW:AW,MATCH(VALUE(A56),RawData!AU:AU,0)+$AF$1)</f>
        <v>3.76</v>
      </c>
      <c r="AG56" s="6">
        <f t="array" ref="AG56">INDEX(RawData!BM:BM,MATCH(VALUE(A56),RawData!BK:BK,0)+$AG$1)</f>
        <v>1.375</v>
      </c>
      <c r="AH56" s="6">
        <f t="array" ref="AH56">INDEX(RawData!BR:BR,MATCH(VALUE(B56),RawData!BP:BP,0)+$AH$1)</f>
        <v>3.7</v>
      </c>
      <c r="AI56" s="6">
        <v>0</v>
      </c>
      <c r="AJ56" s="11">
        <f t="shared" si="1"/>
        <v>31184.941630000001</v>
      </c>
      <c r="AK56" s="11">
        <f t="shared" si="2"/>
        <v>24219.17482</v>
      </c>
      <c r="AL56" s="17">
        <f t="array" ref="AL56">INDEX(RawData!BW:BW,MATCH(VALUE(A56),RawData!BU:BU,0)+$AL$1)</f>
        <v>20</v>
      </c>
      <c r="AM56" s="11"/>
      <c r="AN56" s="11"/>
      <c r="AP56" s="11">
        <f t="shared" si="23"/>
        <v>32052.542539999999</v>
      </c>
      <c r="AQ56" s="11">
        <f t="shared" si="8"/>
        <v>21235.265095667011</v>
      </c>
      <c r="AR56" s="12">
        <f t="shared" si="9"/>
        <v>-0.3374857838760702</v>
      </c>
      <c r="AS56" s="12">
        <f t="shared" si="10"/>
        <v>0.3374857838760702</v>
      </c>
      <c r="AT56" s="14"/>
      <c r="AU56" s="12">
        <f>SUM(AQ56:AQ58)/SUM(AP56:AP58)-1</f>
        <v>-0.30905522287160048</v>
      </c>
      <c r="AW56" s="6" t="str">
        <f t="shared" si="24"/>
        <v>6</v>
      </c>
      <c r="AX56" s="6">
        <f t="shared" si="25"/>
        <v>4129.9069</v>
      </c>
      <c r="AY56" s="11">
        <f t="shared" si="11"/>
        <v>27871.627153104004</v>
      </c>
      <c r="AZ56" s="12">
        <f t="shared" si="26"/>
        <v>-0.13043943024733273</v>
      </c>
      <c r="BA56" s="14">
        <f t="shared" si="12"/>
        <v>0.13043943024733273</v>
      </c>
      <c r="BC56" s="12">
        <f>SUM(AY56:AY58)/SUM(AP56:AP58)-1</f>
        <v>-8.5339934160683861E-2</v>
      </c>
      <c r="BE56" s="11">
        <f t="shared" si="13"/>
        <v>25880.718535872904</v>
      </c>
      <c r="BF56" s="12">
        <f t="shared" si="14"/>
        <v>-0.19255333633595406</v>
      </c>
      <c r="BG56" s="14">
        <f t="shared" si="15"/>
        <v>0.19255333633595406</v>
      </c>
      <c r="BJ56" s="11">
        <f t="shared" si="16"/>
        <v>24714.008482114685</v>
      </c>
      <c r="BK56" s="12">
        <f t="shared" si="17"/>
        <v>-0.22895325850444415</v>
      </c>
      <c r="BL56" s="14">
        <f t="shared" si="18"/>
        <v>0.22895325850444415</v>
      </c>
      <c r="BQ56" s="6">
        <f t="shared" si="19"/>
        <v>5811.8424000000005</v>
      </c>
      <c r="BR56" s="11">
        <f t="shared" si="20"/>
        <v>26204.898504877976</v>
      </c>
      <c r="BS56" s="12">
        <f t="shared" si="21"/>
        <v>-0.18243931905946154</v>
      </c>
      <c r="BT56" s="14">
        <f t="shared" si="22"/>
        <v>0.18243931905946154</v>
      </c>
    </row>
    <row r="57" spans="1:72">
      <c r="A57" s="1">
        <v>201805</v>
      </c>
      <c r="B57" s="6" t="s">
        <v>81</v>
      </c>
      <c r="C57" s="10" t="s">
        <v>184</v>
      </c>
      <c r="D57" s="1">
        <v>3118494163</v>
      </c>
      <c r="E57" s="9">
        <f t="shared" si="0"/>
        <v>31184.941630000001</v>
      </c>
      <c r="F57" s="6">
        <v>0</v>
      </c>
      <c r="G57" s="6">
        <v>0</v>
      </c>
      <c r="H57" s="6">
        <v>0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1</v>
      </c>
      <c r="T57" s="6">
        <v>0</v>
      </c>
      <c r="U57" s="6">
        <v>0</v>
      </c>
      <c r="V57" s="6">
        <f t="array" ref="V57">INDEX(RawData!I:I,MATCH(VALUE(B57),RawData!G:G,0)+$V$1)</f>
        <v>3.42</v>
      </c>
      <c r="W57" s="6">
        <f t="array" ref="W57">INDEX(RawData!N:N,MATCH(VALUE(B57),RawData!L:L,0)+$W$1)</f>
        <v>150531</v>
      </c>
      <c r="X57" s="6">
        <f t="array" ref="X57">INDEX(RawData!S:S,MATCH(VALUE(B57),RawData!Q:Q,0)+$V$1)</f>
        <v>6385</v>
      </c>
      <c r="Y57" s="6">
        <f t="array" ref="Y57">INDEX(RawData!X:X,MATCH(VALUE(A57),RawData!V:V,0)+$Y$1)</f>
        <v>104.56</v>
      </c>
      <c r="Z57" s="6">
        <f t="array" ref="Z57">INDEX(RawData!AC:AC,MATCH(VALUE(B57),RawData!AA:AA,0)+$Y$1)</f>
        <v>6.66</v>
      </c>
      <c r="AA57" s="6">
        <f t="array" ref="AA57">INDEX(RawData!AH:AH,MATCH(VALUE(A57),RawData!AF:AF,0)+$AA$1)</f>
        <v>101.69</v>
      </c>
      <c r="AB57" s="6">
        <f t="array" ref="AB57">INDEX(RawData!AM:AM,MATCH(VALUE(A57),RawData!AK:AK,0)+$AA$1)</f>
        <v>1.75</v>
      </c>
      <c r="AC57" s="6">
        <f t="array" ref="AC57">INDEX(RawData!BB:BB,MATCH(VALUE(A57),RawData!AZ:AZ,0)+$AC$1)</f>
        <v>171100</v>
      </c>
      <c r="AD57" s="6">
        <f t="array" ref="AD57">INDEX(RawData!AR:AR,MATCH(VALUE(A57),RawData!AP:AP,0)+$AD$1)</f>
        <v>5.79</v>
      </c>
      <c r="AE57" s="6">
        <f t="array" ref="AE57">INDEX(RawData!BG:BG,MATCH(VALUE(A57),RawData!BE:BE,0)+$AE$1)</f>
        <v>437387</v>
      </c>
      <c r="AF57" s="6">
        <f t="array" ref="AF57">INDEX(RawData!AW:AW,MATCH(VALUE(A57),RawData!AU:AU,0)+$AF$1)</f>
        <v>4.01</v>
      </c>
      <c r="AG57" s="6">
        <f t="array" ref="AG57">INDEX(RawData!BM:BM,MATCH(VALUE(A57),RawData!BK:BK,0)+$AG$1)</f>
        <v>1.375</v>
      </c>
      <c r="AH57" s="6">
        <f t="array" ref="AH57">INDEX(RawData!BR:BR,MATCH(VALUE(B57),RawData!BP:BP,0)+$AH$1)</f>
        <v>3.7</v>
      </c>
      <c r="AI57" s="6">
        <v>0</v>
      </c>
      <c r="AJ57" s="11">
        <f t="shared" si="1"/>
        <v>24219.17482</v>
      </c>
      <c r="AK57" s="11">
        <f t="shared" si="2"/>
        <v>28515.047149999999</v>
      </c>
      <c r="AL57" s="17">
        <f t="array" ref="AL57">INDEX(RawData!BW:BW,MATCH(VALUE(A57),RawData!BU:BU,0)+$AL$1)</f>
        <v>22</v>
      </c>
      <c r="AM57" s="11"/>
      <c r="AN57" s="11"/>
      <c r="AP57" s="11">
        <f t="shared" si="23"/>
        <v>31184.941630000001</v>
      </c>
      <c r="AQ57" s="11">
        <f t="shared" si="8"/>
        <v>21194.298227137988</v>
      </c>
      <c r="AR57" s="12">
        <f t="shared" si="9"/>
        <v>-0.32036755179464527</v>
      </c>
      <c r="AS57" s="12">
        <f t="shared" si="10"/>
        <v>0.32036755179464527</v>
      </c>
      <c r="AT57" s="14"/>
      <c r="AU57" s="12"/>
      <c r="AW57" s="6" t="str">
        <f t="shared" si="24"/>
        <v>5</v>
      </c>
      <c r="AX57" s="6">
        <f t="shared" si="25"/>
        <v>5377.7078000000001</v>
      </c>
      <c r="AY57" s="11">
        <f t="shared" si="11"/>
        <v>29943.322661056009</v>
      </c>
      <c r="AZ57" s="12">
        <f t="shared" si="26"/>
        <v>-3.9814695941247202E-2</v>
      </c>
      <c r="BA57" s="14">
        <f t="shared" si="12"/>
        <v>3.9814695941247202E-2</v>
      </c>
      <c r="BE57" s="11">
        <f t="shared" si="13"/>
        <v>27318.615330880602</v>
      </c>
      <c r="BF57" s="12">
        <f t="shared" si="14"/>
        <v>-0.1239805526972666</v>
      </c>
      <c r="BG57" s="14">
        <f t="shared" si="15"/>
        <v>0.1239805526972666</v>
      </c>
      <c r="BJ57" s="11">
        <f t="shared" si="16"/>
        <v>25928.91610838578</v>
      </c>
      <c r="BK57" s="12">
        <f t="shared" si="17"/>
        <v>-0.16854370240532723</v>
      </c>
      <c r="BL57" s="14">
        <f t="shared" si="18"/>
        <v>0.16854370240532723</v>
      </c>
      <c r="BQ57" s="6">
        <f t="shared" si="19"/>
        <v>6526.3424000000005</v>
      </c>
      <c r="BR57" s="11">
        <f t="shared" si="20"/>
        <v>27958.038057491976</v>
      </c>
      <c r="BS57" s="12">
        <f t="shared" si="21"/>
        <v>-0.10347633838133385</v>
      </c>
      <c r="BT57" s="14">
        <f t="shared" si="22"/>
        <v>0.10347633838133385</v>
      </c>
    </row>
    <row r="58" spans="1:72">
      <c r="A58" s="1">
        <v>201804</v>
      </c>
      <c r="B58" s="6" t="s">
        <v>81</v>
      </c>
      <c r="C58" s="10" t="s">
        <v>184</v>
      </c>
      <c r="D58" s="1">
        <v>2421917482</v>
      </c>
      <c r="E58" s="9">
        <f t="shared" si="0"/>
        <v>24219.17482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1</v>
      </c>
      <c r="T58" s="6">
        <v>0</v>
      </c>
      <c r="U58" s="6">
        <v>0</v>
      </c>
      <c r="V58" s="6">
        <f t="array" ref="V58">INDEX(RawData!I:I,MATCH(VALUE(B58),RawData!G:G,0)+$V$1)</f>
        <v>3.42</v>
      </c>
      <c r="W58" s="6">
        <f t="array" ref="W58">INDEX(RawData!N:N,MATCH(VALUE(B58),RawData!L:L,0)+$W$1)</f>
        <v>150531</v>
      </c>
      <c r="X58" s="6">
        <f t="array" ref="X58">INDEX(RawData!S:S,MATCH(VALUE(B58),RawData!Q:Q,0)+$V$1)</f>
        <v>6385</v>
      </c>
      <c r="Y58" s="6">
        <f t="array" ref="Y58">INDEX(RawData!X:X,MATCH(VALUE(A58),RawData!V:V,0)+$Y$1)</f>
        <v>102.83</v>
      </c>
      <c r="Z58" s="6">
        <f t="array" ref="Z58">INDEX(RawData!AC:AC,MATCH(VALUE(B58),RawData!AA:AA,0)+$Y$1)</f>
        <v>6.66</v>
      </c>
      <c r="AA58" s="6">
        <f t="array" ref="AA58">INDEX(RawData!AH:AH,MATCH(VALUE(A58),RawData!AF:AF,0)+$AA$1)</f>
        <v>101.83</v>
      </c>
      <c r="AB58" s="6">
        <f t="array" ref="AB58">INDEX(RawData!AM:AM,MATCH(VALUE(A58),RawData!AK:AK,0)+$AA$1)</f>
        <v>2</v>
      </c>
      <c r="AC58" s="6">
        <f t="array" ref="AC58">INDEX(RawData!BB:BB,MATCH(VALUE(A58),RawData!AZ:AZ,0)+$AC$1)</f>
        <v>169638</v>
      </c>
      <c r="AD58" s="6">
        <f t="array" ref="AD58">INDEX(RawData!AR:AR,MATCH(VALUE(A58),RawData!AP:AP,0)+$AD$1)</f>
        <v>5.93</v>
      </c>
      <c r="AE58" s="6">
        <f t="array" ref="AE58">INDEX(RawData!BG:BG,MATCH(VALUE(A58),RawData!BE:BE,0)+$AE$1)</f>
        <v>434752</v>
      </c>
      <c r="AF58" s="6">
        <f t="array" ref="AF58">INDEX(RawData!AW:AW,MATCH(VALUE(A58),RawData!AU:AU,0)+$AF$1)</f>
        <v>3.47</v>
      </c>
      <c r="AG58" s="6">
        <f t="array" ref="AG58">INDEX(RawData!BM:BM,MATCH(VALUE(A58),RawData!BK:BK,0)+$AG$1)</f>
        <v>1.375</v>
      </c>
      <c r="AH58" s="6">
        <f t="array" ref="AH58">INDEX(RawData!BR:BR,MATCH(VALUE(B58),RawData!BP:BP,0)+$AH$1)</f>
        <v>3.7</v>
      </c>
      <c r="AI58" s="6">
        <v>0</v>
      </c>
      <c r="AJ58" s="11">
        <f t="shared" si="1"/>
        <v>28515.047149999999</v>
      </c>
      <c r="AK58" s="11">
        <f t="shared" si="2"/>
        <v>18495.25722</v>
      </c>
      <c r="AL58" s="17">
        <f t="array" ref="AL58">INDEX(RawData!BW:BW,MATCH(VALUE(A58),RawData!BU:BU,0)+$AL$1)</f>
        <v>18</v>
      </c>
      <c r="AM58" s="11"/>
      <c r="AN58" s="11"/>
      <c r="AP58" s="11">
        <f t="shared" si="23"/>
        <v>24219.17482</v>
      </c>
      <c r="AQ58" s="11">
        <f t="shared" si="8"/>
        <v>17998.158431434986</v>
      </c>
      <c r="AR58" s="12">
        <f t="shared" si="9"/>
        <v>-0.25686326783634883</v>
      </c>
      <c r="AS58" s="12">
        <f t="shared" si="10"/>
        <v>0.25686326783634883</v>
      </c>
      <c r="AT58" s="14"/>
      <c r="AU58" s="12"/>
      <c r="AW58" s="6" t="str">
        <f t="shared" si="24"/>
        <v>4</v>
      </c>
      <c r="AX58" s="6">
        <f t="shared" si="25"/>
        <v>3153.4654</v>
      </c>
      <c r="AY58" s="11">
        <f t="shared" si="11"/>
        <v>22178.16365572</v>
      </c>
      <c r="AZ58" s="12">
        <f t="shared" si="26"/>
        <v>-8.4272531143156471E-2</v>
      </c>
      <c r="BA58" s="14">
        <f t="shared" si="12"/>
        <v>8.4272531143156471E-2</v>
      </c>
      <c r="BE58" s="11">
        <f t="shared" si="13"/>
        <v>20924.162088434496</v>
      </c>
      <c r="BF58" s="12">
        <f t="shared" si="14"/>
        <v>-0.13604975215111414</v>
      </c>
      <c r="BG58" s="14">
        <f t="shared" si="15"/>
        <v>0.13604975215111414</v>
      </c>
      <c r="BJ58" s="11">
        <f t="shared" si="16"/>
        <v>19997.175165383498</v>
      </c>
      <c r="BK58" s="12">
        <f t="shared" si="17"/>
        <v>-0.17432466985332662</v>
      </c>
      <c r="BL58" s="14">
        <f t="shared" si="18"/>
        <v>0.17432466985332662</v>
      </c>
      <c r="BQ58" s="6">
        <f t="shared" si="19"/>
        <v>4001.0632000000001</v>
      </c>
      <c r="BR58" s="11">
        <f t="shared" si="20"/>
        <v>20853.896622790005</v>
      </c>
      <c r="BS58" s="12">
        <f t="shared" si="21"/>
        <v>-0.13895098500345993</v>
      </c>
      <c r="BT58" s="14">
        <f t="shared" si="22"/>
        <v>0.13895098500345993</v>
      </c>
    </row>
    <row r="59" spans="1:72">
      <c r="A59" s="1">
        <v>201803</v>
      </c>
      <c r="B59" s="6" t="s">
        <v>82</v>
      </c>
      <c r="C59" s="10" t="s">
        <v>184</v>
      </c>
      <c r="D59" s="1">
        <v>2851504715</v>
      </c>
      <c r="E59" s="9">
        <f t="shared" si="0"/>
        <v>28515.047149999999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>
        <v>0</v>
      </c>
      <c r="U59" s="6">
        <v>0</v>
      </c>
      <c r="V59" s="6">
        <f t="array" ref="V59">INDEX(RawData!I:I,MATCH(VALUE(B59),RawData!G:G,0)+$V$1)</f>
        <v>3.41</v>
      </c>
      <c r="W59" s="6">
        <f t="array" ref="W59">INDEX(RawData!N:N,MATCH(VALUE(B59),RawData!L:L,0)+$W$1)</f>
        <v>153442</v>
      </c>
      <c r="X59" s="6">
        <f t="array" ref="X59">INDEX(RawData!S:S,MATCH(VALUE(B59),RawData!Q:Q,0)+$V$1)</f>
        <v>6508</v>
      </c>
      <c r="Y59" s="6">
        <f t="array" ref="Y59">INDEX(RawData!X:X,MATCH(VALUE(A59),RawData!V:V,0)+$Y$1)</f>
        <v>101.86</v>
      </c>
      <c r="Z59" s="6">
        <f t="array" ref="Z59">INDEX(RawData!AC:AC,MATCH(VALUE(B59),RawData!AA:AA,0)+$Y$1)</f>
        <v>0.57999999999999996</v>
      </c>
      <c r="AA59" s="6">
        <f t="array" ref="AA59">INDEX(RawData!AH:AH,MATCH(VALUE(A59),RawData!AF:AF,0)+$AA$1)</f>
        <v>101.17</v>
      </c>
      <c r="AB59" s="6">
        <f t="array" ref="AB59">INDEX(RawData!AM:AM,MATCH(VALUE(A59),RawData!AK:AK,0)+$AA$1)</f>
        <v>1.59</v>
      </c>
      <c r="AC59" s="6">
        <f t="array" ref="AC59">INDEX(RawData!BB:BB,MATCH(VALUE(A59),RawData!AZ:AZ,0)+$AC$1)</f>
        <v>169947</v>
      </c>
      <c r="AD59" s="6">
        <f t="array" ref="AD59">INDEX(RawData!AR:AR,MATCH(VALUE(A59),RawData!AP:AP,0)+$AD$1)</f>
        <v>5.3</v>
      </c>
      <c r="AE59" s="6">
        <f t="array" ref="AE59">INDEX(RawData!BG:BG,MATCH(VALUE(A59),RawData!BE:BE,0)+$AE$1)</f>
        <v>434306</v>
      </c>
      <c r="AF59" s="6">
        <f t="array" ref="AF59">INDEX(RawData!AW:AW,MATCH(VALUE(A59),RawData!AU:AU,0)+$AF$1)</f>
        <v>3.45</v>
      </c>
      <c r="AG59" s="6">
        <f t="array" ref="AG59">INDEX(RawData!BM:BM,MATCH(VALUE(A59),RawData!BK:BK,0)+$AG$1)</f>
        <v>1.375</v>
      </c>
      <c r="AH59" s="6">
        <f t="array" ref="AH59">INDEX(RawData!BR:BR,MATCH(VALUE(B59),RawData!BP:BP,0)+$AH$1)</f>
        <v>3.66</v>
      </c>
      <c r="AI59" s="6">
        <v>0</v>
      </c>
      <c r="AJ59" s="11">
        <f t="shared" si="1"/>
        <v>18495.25722</v>
      </c>
      <c r="AK59" s="11">
        <f t="shared" si="2"/>
        <v>30695.527050000001</v>
      </c>
      <c r="AL59" s="17">
        <f t="array" ref="AL59">INDEX(RawData!BW:BW,MATCH(VALUE(A59),RawData!BU:BU,0)+$AL$1)</f>
        <v>23</v>
      </c>
      <c r="AM59" s="11"/>
      <c r="AN59" s="11"/>
      <c r="AP59" s="11">
        <f t="shared" si="23"/>
        <v>28515.047149999999</v>
      </c>
      <c r="AQ59" s="11">
        <f t="shared" si="8"/>
        <v>21659.92166529801</v>
      </c>
      <c r="AR59" s="12">
        <f t="shared" si="9"/>
        <v>-0.24040379272885015</v>
      </c>
      <c r="AS59" s="12">
        <f t="shared" si="10"/>
        <v>0.24040379272885015</v>
      </c>
      <c r="AT59" s="14"/>
      <c r="AU59" s="12">
        <f>SUM(AQ59:AQ61)/SUM(AP59:AP61)-1</f>
        <v>-0.25181171103772193</v>
      </c>
      <c r="AW59" s="6" t="str">
        <f t="shared" si="24"/>
        <v>3</v>
      </c>
      <c r="AX59" s="6">
        <f t="shared" si="25"/>
        <v>6774.4790999999996</v>
      </c>
      <c r="AY59" s="11">
        <f t="shared" si="11"/>
        <v>30986.135341975998</v>
      </c>
      <c r="AZ59" s="12">
        <f t="shared" si="26"/>
        <v>8.6659095423449184E-2</v>
      </c>
      <c r="BA59" s="14">
        <f t="shared" si="12"/>
        <v>8.6659095423449184E-2</v>
      </c>
      <c r="BC59" s="12">
        <f>SUM(AY59:AY61)/SUM(AP59:AP61)-1</f>
        <v>-1.0402883795307405E-3</v>
      </c>
      <c r="BE59" s="11">
        <f t="shared" si="13"/>
        <v>28188.2712389726</v>
      </c>
      <c r="BF59" s="12">
        <f t="shared" si="14"/>
        <v>-1.1459771022240717E-2</v>
      </c>
      <c r="BG59" s="14">
        <f t="shared" si="15"/>
        <v>1.1459771022240717E-2</v>
      </c>
      <c r="BJ59" s="11">
        <f t="shared" si="16"/>
        <v>27896.372116741804</v>
      </c>
      <c r="BK59" s="12">
        <f t="shared" si="17"/>
        <v>-2.1696440830124786E-2</v>
      </c>
      <c r="BL59" s="14">
        <f t="shared" si="18"/>
        <v>2.1696440830124786E-2</v>
      </c>
      <c r="BQ59" s="6">
        <f t="shared" si="19"/>
        <v>8359.7392</v>
      </c>
      <c r="BR59" s="11">
        <f t="shared" si="20"/>
        <v>30569.136595932003</v>
      </c>
      <c r="BS59" s="12">
        <f t="shared" si="21"/>
        <v>7.203528141218607E-2</v>
      </c>
      <c r="BT59" s="14">
        <f t="shared" si="22"/>
        <v>7.203528141218607E-2</v>
      </c>
    </row>
    <row r="60" spans="1:72">
      <c r="A60" s="1">
        <v>201802</v>
      </c>
      <c r="B60" s="6" t="s">
        <v>82</v>
      </c>
      <c r="C60" s="10" t="s">
        <v>184</v>
      </c>
      <c r="D60" s="1">
        <v>1849525722</v>
      </c>
      <c r="E60" s="9">
        <f t="shared" si="0"/>
        <v>18495.25722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1</v>
      </c>
      <c r="S60" s="6">
        <v>0</v>
      </c>
      <c r="T60" s="6">
        <v>0</v>
      </c>
      <c r="U60" s="6">
        <v>0</v>
      </c>
      <c r="V60" s="6">
        <f t="array" ref="V60">INDEX(RawData!I:I,MATCH(VALUE(B60),RawData!G:G,0)+$V$1)</f>
        <v>3.41</v>
      </c>
      <c r="W60" s="6">
        <f t="array" ref="W60">INDEX(RawData!N:N,MATCH(VALUE(B60),RawData!L:L,0)+$W$1)</f>
        <v>153442</v>
      </c>
      <c r="X60" s="6">
        <f t="array" ref="X60">INDEX(RawData!S:S,MATCH(VALUE(B60),RawData!Q:Q,0)+$V$1)</f>
        <v>6508</v>
      </c>
      <c r="Y60" s="6">
        <f t="array" ref="Y60">INDEX(RawData!X:X,MATCH(VALUE(A60),RawData!V:V,0)+$Y$1)</f>
        <v>101.95</v>
      </c>
      <c r="Z60" s="6">
        <f t="array" ref="Z60">INDEX(RawData!AC:AC,MATCH(VALUE(B60),RawData!AA:AA,0)+$Y$1)</f>
        <v>0.57999999999999996</v>
      </c>
      <c r="AA60" s="6">
        <f t="array" ref="AA60">INDEX(RawData!AH:AH,MATCH(VALUE(A60),RawData!AF:AF,0)+$AA$1)</f>
        <v>102.16</v>
      </c>
      <c r="AB60" s="6">
        <f t="array" ref="AB60">INDEX(RawData!AM:AM,MATCH(VALUE(A60),RawData!AK:AK,0)+$AA$1)</f>
        <v>2.2000000000000002</v>
      </c>
      <c r="AC60" s="6">
        <f t="array" ref="AC60">INDEX(RawData!BB:BB,MATCH(VALUE(A60),RawData!AZ:AZ,0)+$AC$1)</f>
        <v>170755</v>
      </c>
      <c r="AD60" s="6">
        <f t="array" ref="AD60">INDEX(RawData!AR:AR,MATCH(VALUE(A60),RawData!AP:AP,0)+$AD$1)</f>
        <v>5.55</v>
      </c>
      <c r="AE60" s="6">
        <f t="array" ref="AE60">INDEX(RawData!BG:BG,MATCH(VALUE(A60),RawData!BE:BE,0)+$AE$1)</f>
        <v>434028</v>
      </c>
      <c r="AF60" s="6">
        <f t="array" ref="AF60">INDEX(RawData!AW:AW,MATCH(VALUE(A60),RawData!AU:AU,0)+$AF$1)</f>
        <v>3.64</v>
      </c>
      <c r="AG60" s="6">
        <f t="array" ref="AG60">INDEX(RawData!BM:BM,MATCH(VALUE(A60),RawData!BK:BK,0)+$AG$1)</f>
        <v>1.375</v>
      </c>
      <c r="AH60" s="6">
        <f t="array" ref="AH60">INDEX(RawData!BR:BR,MATCH(VALUE(B60),RawData!BP:BP,0)+$AH$1)</f>
        <v>3.66</v>
      </c>
      <c r="AI60" s="6">
        <v>0</v>
      </c>
      <c r="AJ60" s="11">
        <f t="shared" si="1"/>
        <v>30695.527050000001</v>
      </c>
      <c r="AK60" s="11">
        <f t="shared" si="2"/>
        <v>24555.14342</v>
      </c>
      <c r="AL60" s="17">
        <f t="array" ref="AL60">INDEX(RawData!BW:BW,MATCH(VALUE(A60),RawData!BU:BU,0)+$AL$1)</f>
        <v>13</v>
      </c>
      <c r="AM60" s="11"/>
      <c r="AN60" s="11"/>
      <c r="AP60" s="11">
        <f t="shared" si="23"/>
        <v>18495.25722</v>
      </c>
      <c r="AQ60" s="11">
        <f t="shared" si="8"/>
        <v>13426.424012344994</v>
      </c>
      <c r="AR60" s="12">
        <f t="shared" si="9"/>
        <v>-0.27406124431585521</v>
      </c>
      <c r="AS60" s="12">
        <f t="shared" si="10"/>
        <v>0.27406124431585521</v>
      </c>
      <c r="AT60" s="14"/>
      <c r="AU60" s="12"/>
      <c r="AW60" s="6" t="str">
        <f t="shared" si="24"/>
        <v>2</v>
      </c>
      <c r="AX60" s="6">
        <f t="shared" si="25"/>
        <v>7798.8791000000001</v>
      </c>
      <c r="AY60" s="11">
        <f t="shared" si="11"/>
        <v>18326.590668639994</v>
      </c>
      <c r="AZ60" s="12">
        <f t="shared" si="26"/>
        <v>-9.1194488053735201E-3</v>
      </c>
      <c r="BA60" s="14">
        <f t="shared" si="12"/>
        <v>9.1194488053735201E-3</v>
      </c>
      <c r="BE60" s="11">
        <f t="shared" si="13"/>
        <v>16856.540671751492</v>
      </c>
      <c r="BF60" s="12">
        <f t="shared" si="14"/>
        <v>-8.8601987458518106E-2</v>
      </c>
      <c r="BG60" s="14">
        <f t="shared" si="15"/>
        <v>8.8601987458518106E-2</v>
      </c>
      <c r="BJ60" s="11">
        <f t="shared" si="16"/>
        <v>16564.254509814491</v>
      </c>
      <c r="BK60" s="12">
        <f t="shared" si="17"/>
        <v>-0.10440529089248907</v>
      </c>
      <c r="BL60" s="14">
        <f t="shared" si="18"/>
        <v>0.10440529089248907</v>
      </c>
      <c r="BQ60" s="6">
        <f t="shared" si="19"/>
        <v>7567.6518999999998</v>
      </c>
      <c r="BR60" s="11">
        <f t="shared" si="20"/>
        <v>17909.039008729993</v>
      </c>
      <c r="BS60" s="12">
        <f t="shared" si="21"/>
        <v>-3.1695596568189099E-2</v>
      </c>
      <c r="BT60" s="14">
        <f t="shared" si="22"/>
        <v>3.1695596568189099E-2</v>
      </c>
    </row>
    <row r="61" spans="1:72">
      <c r="A61" s="1">
        <v>201801</v>
      </c>
      <c r="B61" s="6" t="s">
        <v>82</v>
      </c>
      <c r="C61" s="10" t="s">
        <v>184</v>
      </c>
      <c r="D61" s="1">
        <v>3069552705</v>
      </c>
      <c r="E61" s="9">
        <f t="shared" si="0"/>
        <v>30695.527050000001</v>
      </c>
      <c r="F61" s="6">
        <v>1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</v>
      </c>
      <c r="S61" s="6">
        <v>0</v>
      </c>
      <c r="T61" s="6">
        <v>0</v>
      </c>
      <c r="U61" s="6">
        <v>0</v>
      </c>
      <c r="V61" s="6">
        <f t="array" ref="V61">INDEX(RawData!I:I,MATCH(VALUE(B61),RawData!G:G,0)+$V$1)</f>
        <v>3.41</v>
      </c>
      <c r="W61" s="6">
        <f t="array" ref="W61">INDEX(RawData!N:N,MATCH(VALUE(B61),RawData!L:L,0)+$W$1)</f>
        <v>153442</v>
      </c>
      <c r="X61" s="6">
        <f t="array" ref="X61">INDEX(RawData!S:S,MATCH(VALUE(B61),RawData!Q:Q,0)+$V$1)</f>
        <v>6508</v>
      </c>
      <c r="Y61" s="6">
        <f t="array" ref="Y61">INDEX(RawData!X:X,MATCH(VALUE(A61),RawData!V:V,0)+$Y$1)</f>
        <v>102.01</v>
      </c>
      <c r="Z61" s="6">
        <f t="array" ref="Z61">INDEX(RawData!AC:AC,MATCH(VALUE(B61),RawData!AA:AA,0)+$Y$1)</f>
        <v>0.57999999999999996</v>
      </c>
      <c r="AA61" s="6">
        <f t="array" ref="AA61">INDEX(RawData!AH:AH,MATCH(VALUE(A61),RawData!AF:AF,0)+$AA$1)</f>
        <v>101.21</v>
      </c>
      <c r="AB61" s="6">
        <f t="array" ref="AB61">INDEX(RawData!AM:AM,MATCH(VALUE(A61),RawData!AK:AK,0)+$AA$1)</f>
        <v>0.89</v>
      </c>
      <c r="AC61" s="6">
        <f t="array" ref="AC61">INDEX(RawData!BB:BB,MATCH(VALUE(A61),RawData!AZ:AZ,0)+$AC$1)</f>
        <v>167487</v>
      </c>
      <c r="AD61" s="6">
        <f t="array" ref="AD61">INDEX(RawData!AR:AR,MATCH(VALUE(A61),RawData!AP:AP,0)+$AD$1)</f>
        <v>3.23</v>
      </c>
      <c r="AE61" s="6">
        <f t="array" ref="AE61">INDEX(RawData!BG:BG,MATCH(VALUE(A61),RawData!BE:BE,0)+$AE$1)</f>
        <v>428810</v>
      </c>
      <c r="AF61" s="6">
        <f t="array" ref="AF61">INDEX(RawData!AW:AW,MATCH(VALUE(A61),RawData!AU:AU,0)+$AF$1)</f>
        <v>3.21</v>
      </c>
      <c r="AG61" s="6">
        <f t="array" ref="AG61">INDEX(RawData!BM:BM,MATCH(VALUE(A61),RawData!BK:BK,0)+$AG$1)</f>
        <v>1.375</v>
      </c>
      <c r="AH61" s="6">
        <f t="array" ref="AH61">INDEX(RawData!BR:BR,MATCH(VALUE(B61),RawData!BP:BP,0)+$AH$1)</f>
        <v>3.66</v>
      </c>
      <c r="AI61" s="6">
        <v>1</v>
      </c>
      <c r="AJ61" s="11">
        <f t="shared" si="1"/>
        <v>24555.14342</v>
      </c>
      <c r="AK61" s="11">
        <f t="shared" si="2"/>
        <v>29522.559939999999</v>
      </c>
      <c r="AL61" s="17">
        <f t="array" ref="AL61">INDEX(RawData!BW:BW,MATCH(VALUE(A61),RawData!BU:BU,0)+$AL$1)</f>
        <v>22</v>
      </c>
      <c r="AM61" s="11"/>
      <c r="AN61" s="11"/>
      <c r="AP61" s="11">
        <f t="shared" si="23"/>
        <v>30695.527050000001</v>
      </c>
      <c r="AQ61" s="11">
        <f t="shared" si="8"/>
        <v>23052.247374878025</v>
      </c>
      <c r="AR61" s="12">
        <f t="shared" si="9"/>
        <v>-0.24900304408104224</v>
      </c>
      <c r="AS61" s="12">
        <f t="shared" si="10"/>
        <v>0.24900304408104224</v>
      </c>
      <c r="AT61" s="14"/>
      <c r="AU61" s="12"/>
      <c r="AW61" s="6" t="str">
        <f t="shared" si="24"/>
        <v>1</v>
      </c>
      <c r="AX61" s="6">
        <f t="shared" si="25"/>
        <v>4875.9528</v>
      </c>
      <c r="AY61" s="11">
        <f t="shared" si="11"/>
        <v>28312.268935936001</v>
      </c>
      <c r="AZ61" s="12">
        <f t="shared" si="26"/>
        <v>-7.7641869780633033E-2</v>
      </c>
      <c r="BA61" s="14">
        <f t="shared" si="12"/>
        <v>7.7641869780633033E-2</v>
      </c>
      <c r="BE61" s="11">
        <f t="shared" si="13"/>
        <v>26734.262467618606</v>
      </c>
      <c r="BF61" s="12">
        <f t="shared" si="14"/>
        <v>-0.12905022207075589</v>
      </c>
      <c r="BG61" s="14">
        <f t="shared" si="15"/>
        <v>0.12905022207075589</v>
      </c>
      <c r="BJ61" s="11">
        <f t="shared" si="16"/>
        <v>26294.202951719813</v>
      </c>
      <c r="BK61" s="12">
        <f t="shared" si="17"/>
        <v>-0.14338649703296713</v>
      </c>
      <c r="BL61" s="14">
        <f t="shared" si="18"/>
        <v>0.14338649703296713</v>
      </c>
      <c r="BQ61" s="6">
        <f t="shared" si="19"/>
        <v>5843.6367</v>
      </c>
      <c r="BR61" s="11">
        <f t="shared" si="20"/>
        <v>27683.612484652011</v>
      </c>
      <c r="BS61" s="12">
        <f t="shared" si="21"/>
        <v>-9.8122262583791975E-2</v>
      </c>
      <c r="BT61" s="14">
        <f t="shared" si="22"/>
        <v>9.8122262583791975E-2</v>
      </c>
    </row>
    <row r="62" spans="1:72">
      <c r="A62" s="1">
        <v>201712</v>
      </c>
      <c r="B62" s="6" t="s">
        <v>83</v>
      </c>
      <c r="C62" s="10" t="s">
        <v>185</v>
      </c>
      <c r="D62" s="1">
        <v>2455514342</v>
      </c>
      <c r="E62" s="9">
        <f t="shared" si="0"/>
        <v>24555.14342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0</v>
      </c>
      <c r="S62" s="6">
        <v>0</v>
      </c>
      <c r="T62" s="6">
        <v>0</v>
      </c>
      <c r="U62" s="6">
        <v>1</v>
      </c>
      <c r="V62" s="6">
        <f t="array" ref="V62">INDEX(RawData!I:I,MATCH(VALUE(B62),RawData!G:G,0)+$V$1)</f>
        <v>3.71</v>
      </c>
      <c r="W62" s="6">
        <f t="array" ref="W62">INDEX(RawData!N:N,MATCH(VALUE(B62),RawData!L:L,0)+$W$1)</f>
        <v>156516</v>
      </c>
      <c r="X62" s="6">
        <f t="array" ref="X62">INDEX(RawData!S:S,MATCH(VALUE(B62),RawData!Q:Q,0)+$V$1)</f>
        <v>6641</v>
      </c>
      <c r="Y62" s="6">
        <f t="array" ref="Y62">INDEX(RawData!X:X,MATCH(VALUE(A62),RawData!V:V,0)+$Y$1)</f>
        <v>102.33</v>
      </c>
      <c r="Z62" s="6">
        <f t="array" ref="Z62">INDEX(RawData!AC:AC,MATCH(VALUE(B62),RawData!AA:AA,0)+$Y$1)</f>
        <v>0.31</v>
      </c>
      <c r="AA62" s="6">
        <f t="array" ref="AA62">INDEX(RawData!AH:AH,MATCH(VALUE(A62),RawData!AF:AF,0)+$AA$1)</f>
        <v>101.56</v>
      </c>
      <c r="AB62" s="6">
        <f t="array" ref="AB62">INDEX(RawData!AM:AM,MATCH(VALUE(A62),RawData!AK:AK,0)+$AA$1)</f>
        <v>1.22</v>
      </c>
      <c r="AC62" s="6">
        <f t="array" ref="AC62">INDEX(RawData!BB:BB,MATCH(VALUE(A62),RawData!AZ:AZ,0)+$AC$1)</f>
        <v>166457</v>
      </c>
      <c r="AD62" s="6">
        <f t="array" ref="AD62">INDEX(RawData!AR:AR,MATCH(VALUE(A62),RawData!AP:AP,0)+$AD$1)</f>
        <v>3.48</v>
      </c>
      <c r="AE62" s="6">
        <f t="array" ref="AE62">INDEX(RawData!BG:BG,MATCH(VALUE(A62),RawData!BE:BE,0)+$AE$1)</f>
        <v>427190</v>
      </c>
      <c r="AF62" s="6">
        <f t="array" ref="AF62">INDEX(RawData!AW:AW,MATCH(VALUE(A62),RawData!AU:AU,0)+$AF$1)</f>
        <v>3.56</v>
      </c>
      <c r="AG62" s="6">
        <f t="array" ref="AG62">INDEX(RawData!BM:BM,MATCH(VALUE(A62),RawData!BK:BK,0)+$AG$1)</f>
        <v>1.375</v>
      </c>
      <c r="AH62" s="6">
        <f t="array" ref="AH62">INDEX(RawData!BR:BR,MATCH(VALUE(B62),RawData!BP:BP,0)+$AH$1)</f>
        <v>3.66</v>
      </c>
      <c r="AI62" s="6">
        <v>0</v>
      </c>
      <c r="AJ62" s="11">
        <f t="shared" si="1"/>
        <v>29522.559939999999</v>
      </c>
      <c r="AK62" s="11">
        <f t="shared" si="2"/>
        <v>23081.73155</v>
      </c>
      <c r="AL62" s="17">
        <f t="array" ref="AL62">INDEX(RawData!BW:BW,MATCH(VALUE(A62),RawData!BU:BU,0)+$AL$1)</f>
        <v>21</v>
      </c>
      <c r="AM62" s="11"/>
      <c r="AN62" s="11"/>
      <c r="AP62" s="11">
        <f t="shared" si="23"/>
        <v>24555.14342</v>
      </c>
      <c r="AQ62" s="11">
        <f t="shared" si="8"/>
        <v>25183.786753545981</v>
      </c>
      <c r="AR62" s="12">
        <f t="shared" si="9"/>
        <v>2.5601289424111329E-2</v>
      </c>
      <c r="AS62" s="12">
        <f t="shared" si="10"/>
        <v>2.5601289424111329E-2</v>
      </c>
      <c r="AT62" s="14"/>
      <c r="AU62" s="12">
        <f>SUM(AQ62:AQ64)/SUM(AP62:AP64)-1</f>
        <v>-8.9750631814418669E-2</v>
      </c>
      <c r="AW62" s="6" t="str">
        <f t="shared" si="24"/>
        <v>12</v>
      </c>
      <c r="AX62" s="6">
        <f t="shared" si="25"/>
        <v>-3542.1496000000002</v>
      </c>
      <c r="AY62" s="11">
        <f t="shared" si="11"/>
        <v>21646.752810352002</v>
      </c>
      <c r="AZ62" s="12">
        <f t="shared" si="26"/>
        <v>-0.11844323447441707</v>
      </c>
      <c r="BA62" s="14">
        <f t="shared" si="12"/>
        <v>0.11844323447441707</v>
      </c>
      <c r="BC62" s="12">
        <f>SUM(AY62:AY64)/SUM(AP62:AP64)-1</f>
        <v>-0.13921785369114736</v>
      </c>
      <c r="BE62" s="11">
        <f t="shared" si="13"/>
        <v>22707.862993310195</v>
      </c>
      <c r="BF62" s="12">
        <f t="shared" si="14"/>
        <v>-7.5229877304858639E-2</v>
      </c>
      <c r="BG62" s="14">
        <f t="shared" si="15"/>
        <v>7.5229877304858639E-2</v>
      </c>
      <c r="BJ62" s="11">
        <f t="shared" si="16"/>
        <v>24223.984094778578</v>
      </c>
      <c r="BK62" s="12">
        <f t="shared" si="17"/>
        <v>-1.3486352718742212E-2</v>
      </c>
      <c r="BL62" s="14">
        <f t="shared" si="18"/>
        <v>1.3486352718742212E-2</v>
      </c>
      <c r="BQ62" s="6">
        <f t="shared" si="19"/>
        <v>0</v>
      </c>
      <c r="BR62" s="11">
        <f t="shared" si="20"/>
        <v>23812.640098163982</v>
      </c>
      <c r="BS62" s="12">
        <f t="shared" si="21"/>
        <v>-3.0238199351393491E-2</v>
      </c>
      <c r="BT62" s="14">
        <f t="shared" si="22"/>
        <v>3.0238199351393491E-2</v>
      </c>
    </row>
    <row r="63" spans="1:72">
      <c r="A63" s="1">
        <v>201711</v>
      </c>
      <c r="B63" s="6" t="s">
        <v>83</v>
      </c>
      <c r="C63" s="10" t="s">
        <v>185</v>
      </c>
      <c r="D63" s="1">
        <v>2952255994</v>
      </c>
      <c r="E63" s="9">
        <f t="shared" si="0"/>
        <v>29522.559939999999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f t="array" ref="V63">INDEX(RawData!I:I,MATCH(VALUE(B63),RawData!G:G,0)+$V$1)</f>
        <v>3.71</v>
      </c>
      <c r="W63" s="6">
        <f t="array" ref="W63">INDEX(RawData!N:N,MATCH(VALUE(B63),RawData!L:L,0)+$W$1)</f>
        <v>156516</v>
      </c>
      <c r="X63" s="6">
        <f t="array" ref="X63">INDEX(RawData!S:S,MATCH(VALUE(B63),RawData!Q:Q,0)+$V$1)</f>
        <v>6641</v>
      </c>
      <c r="Y63" s="6">
        <f t="array" ref="Y63">INDEX(RawData!X:X,MATCH(VALUE(A63),RawData!V:V,0)+$Y$1)</f>
        <v>102.04</v>
      </c>
      <c r="Z63" s="6">
        <f t="array" ref="Z63">INDEX(RawData!AC:AC,MATCH(VALUE(B63),RawData!AA:AA,0)+$Y$1)</f>
        <v>0.31</v>
      </c>
      <c r="AA63" s="6">
        <f t="array" ref="AA63">INDEX(RawData!AH:AH,MATCH(VALUE(A63),RawData!AF:AF,0)+$AA$1)</f>
        <v>101.71</v>
      </c>
      <c r="AB63" s="6">
        <f t="array" ref="AB63">INDEX(RawData!AM:AM,MATCH(VALUE(A63),RawData!AK:AK,0)+$AA$1)</f>
        <v>0.34</v>
      </c>
      <c r="AC63" s="6">
        <f t="array" ref="AC63">INDEX(RawData!BB:BB,MATCH(VALUE(A63),RawData!AZ:AZ,0)+$AC$1)</f>
        <v>165944</v>
      </c>
      <c r="AD63" s="6">
        <f t="array" ref="AD63">INDEX(RawData!AR:AR,MATCH(VALUE(A63),RawData!AP:AP,0)+$AD$1)</f>
        <v>4.53</v>
      </c>
      <c r="AE63" s="6">
        <f t="array" ref="AE63">INDEX(RawData!BG:BG,MATCH(VALUE(A63),RawData!BE:BE,0)+$AE$1)</f>
        <v>426309</v>
      </c>
      <c r="AF63" s="6">
        <f t="array" ref="AF63">INDEX(RawData!AW:AW,MATCH(VALUE(A63),RawData!AU:AU,0)+$AF$1)</f>
        <v>4.01</v>
      </c>
      <c r="AG63" s="6">
        <f t="array" ref="AG63">INDEX(RawData!BM:BM,MATCH(VALUE(A63),RawData!BK:BK,0)+$AG$1)</f>
        <v>1.375</v>
      </c>
      <c r="AH63" s="6">
        <f t="array" ref="AH63">INDEX(RawData!BR:BR,MATCH(VALUE(B63),RawData!BP:BP,0)+$AH$1)</f>
        <v>3.66</v>
      </c>
      <c r="AI63" s="6">
        <v>0</v>
      </c>
      <c r="AJ63" s="11">
        <f t="shared" si="1"/>
        <v>23081.73155</v>
      </c>
      <c r="AK63" s="11">
        <f t="shared" si="2"/>
        <v>26837.296269999999</v>
      </c>
      <c r="AL63" s="17">
        <f t="array" ref="AL63">INDEX(RawData!BW:BW,MATCH(VALUE(A63),RawData!BU:BU,0)+$AL$1)</f>
        <v>22</v>
      </c>
      <c r="AM63" s="11"/>
      <c r="AN63" s="11"/>
      <c r="AP63" s="11">
        <f t="shared" si="23"/>
        <v>29522.559939999999</v>
      </c>
      <c r="AQ63" s="11">
        <f t="shared" si="8"/>
        <v>23360.139331395007</v>
      </c>
      <c r="AR63" s="12">
        <f t="shared" si="9"/>
        <v>-0.20873598431603324</v>
      </c>
      <c r="AS63" s="12">
        <f t="shared" si="10"/>
        <v>0.20873598431603324</v>
      </c>
      <c r="AT63" s="14"/>
      <c r="AU63" s="12"/>
      <c r="AW63" s="6" t="str">
        <f t="shared" si="24"/>
        <v>11</v>
      </c>
      <c r="AX63" s="6">
        <f t="shared" si="25"/>
        <v>1051.2082</v>
      </c>
      <c r="AY63" s="11">
        <f t="shared" si="11"/>
        <v>25582.117179240005</v>
      </c>
      <c r="AZ63" s="12">
        <f t="shared" si="26"/>
        <v>-0.13347225880033198</v>
      </c>
      <c r="BA63" s="14">
        <f t="shared" si="12"/>
        <v>0.13347225880033198</v>
      </c>
      <c r="BE63" s="11">
        <f t="shared" si="13"/>
        <v>24915.523824886503</v>
      </c>
      <c r="BF63" s="12">
        <f t="shared" si="14"/>
        <v>-0.15605137645504252</v>
      </c>
      <c r="BG63" s="14">
        <f t="shared" si="15"/>
        <v>0.15605137645504252</v>
      </c>
      <c r="BJ63" s="11">
        <f t="shared" si="16"/>
        <v>23153.327916819504</v>
      </c>
      <c r="BK63" s="12">
        <f t="shared" si="17"/>
        <v>-0.2157411835601305</v>
      </c>
      <c r="BL63" s="14">
        <f t="shared" si="18"/>
        <v>0.2157411835601305</v>
      </c>
      <c r="BQ63" s="6">
        <f t="shared" si="19"/>
        <v>0</v>
      </c>
      <c r="BR63" s="11">
        <f t="shared" si="20"/>
        <v>23064.694453430006</v>
      </c>
      <c r="BS63" s="12">
        <f t="shared" si="21"/>
        <v>-0.2187434118076006</v>
      </c>
      <c r="BT63" s="14">
        <f t="shared" si="22"/>
        <v>0.2187434118076006</v>
      </c>
    </row>
    <row r="64" spans="1:72">
      <c r="A64" s="1">
        <v>201710</v>
      </c>
      <c r="B64" s="6" t="s">
        <v>83</v>
      </c>
      <c r="C64" s="10" t="s">
        <v>185</v>
      </c>
      <c r="D64" s="1">
        <v>2308173155</v>
      </c>
      <c r="E64" s="9">
        <f t="shared" si="0"/>
        <v>23081.73155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f t="array" ref="V64">INDEX(RawData!I:I,MATCH(VALUE(B64),RawData!G:G,0)+$V$1)</f>
        <v>3.71</v>
      </c>
      <c r="W64" s="6">
        <f t="array" ref="W64">INDEX(RawData!N:N,MATCH(VALUE(B64),RawData!L:L,0)+$W$1)</f>
        <v>156516</v>
      </c>
      <c r="X64" s="6">
        <f t="array" ref="X64">INDEX(RawData!S:S,MATCH(VALUE(B64),RawData!Q:Q,0)+$V$1)</f>
        <v>6641</v>
      </c>
      <c r="Y64" s="6">
        <f t="array" ref="Y64">INDEX(RawData!X:X,MATCH(VALUE(A64),RawData!V:V,0)+$Y$1)</f>
        <v>101.55</v>
      </c>
      <c r="Z64" s="6">
        <f t="array" ref="Z64">INDEX(RawData!AC:AC,MATCH(VALUE(B64),RawData!AA:AA,0)+$Y$1)</f>
        <v>0.31</v>
      </c>
      <c r="AA64" s="6">
        <f t="array" ref="AA64">INDEX(RawData!AH:AH,MATCH(VALUE(A64),RawData!AF:AF,0)+$AA$1)</f>
        <v>101.46</v>
      </c>
      <c r="AB64" s="6">
        <f t="array" ref="AB64">INDEX(RawData!AM:AM,MATCH(VALUE(A64),RawData!AK:AK,0)+$AA$1)</f>
        <v>-0.33</v>
      </c>
      <c r="AC64" s="6">
        <f t="array" ref="AC64">INDEX(RawData!BB:BB,MATCH(VALUE(A64),RawData!AZ:AZ,0)+$AC$1)</f>
        <v>165647</v>
      </c>
      <c r="AD64" s="6">
        <f t="array" ref="AD64">INDEX(RawData!AR:AR,MATCH(VALUE(A64),RawData!AP:AP,0)+$AD$1)</f>
        <v>4.42</v>
      </c>
      <c r="AE64" s="6">
        <f t="array" ref="AE64">INDEX(RawData!BG:BG,MATCH(VALUE(A64),RawData!BE:BE,0)+$AE$1)</f>
        <v>423847</v>
      </c>
      <c r="AF64" s="6">
        <f t="array" ref="AF64">INDEX(RawData!AW:AW,MATCH(VALUE(A64),RawData!AU:AU,0)+$AF$1)</f>
        <v>3.79</v>
      </c>
      <c r="AG64" s="6">
        <f t="array" ref="AG64">INDEX(RawData!BM:BM,MATCH(VALUE(A64),RawData!BK:BK,0)+$AG$1)</f>
        <v>1.375</v>
      </c>
      <c r="AH64" s="6">
        <f t="array" ref="AH64">INDEX(RawData!BR:BR,MATCH(VALUE(B64),RawData!BP:BP,0)+$AH$1)</f>
        <v>3.66</v>
      </c>
      <c r="AI64" s="6">
        <v>0</v>
      </c>
      <c r="AJ64" s="11">
        <f t="shared" si="1"/>
        <v>26837.296269999999</v>
      </c>
      <c r="AK64" s="11">
        <f t="shared" si="2"/>
        <v>26197.288550000001</v>
      </c>
      <c r="AL64" s="17">
        <f t="array" ref="AL64">INDEX(RawData!BW:BW,MATCH(VALUE(A64),RawData!BU:BU,0)+$AL$1)</f>
        <v>19</v>
      </c>
      <c r="AM64" s="11"/>
      <c r="AN64" s="11"/>
      <c r="AP64" s="11">
        <f t="shared" si="23"/>
        <v>23081.73155</v>
      </c>
      <c r="AQ64" s="11">
        <f t="shared" si="8"/>
        <v>21690.400791442997</v>
      </c>
      <c r="AR64" s="12">
        <f t="shared" si="9"/>
        <v>-6.0278439489822588E-2</v>
      </c>
      <c r="AS64" s="12">
        <f t="shared" si="10"/>
        <v>6.0278439489822588E-2</v>
      </c>
      <c r="AT64" s="14"/>
      <c r="AU64" s="12"/>
      <c r="AW64" s="6" t="str">
        <f t="shared" si="24"/>
        <v>10</v>
      </c>
      <c r="AX64" s="6">
        <f t="shared" si="25"/>
        <v>-1566.5134</v>
      </c>
      <c r="AY64" s="11">
        <f t="shared" si="11"/>
        <v>19188.594000215999</v>
      </c>
      <c r="AZ64" s="12">
        <f t="shared" si="26"/>
        <v>-0.16866748239189189</v>
      </c>
      <c r="BA64" s="14">
        <f t="shared" si="12"/>
        <v>0.16866748239189189</v>
      </c>
      <c r="BE64" s="11">
        <f t="shared" si="13"/>
        <v>19939.136037584096</v>
      </c>
      <c r="BF64" s="12">
        <f t="shared" si="14"/>
        <v>-0.13615076952127125</v>
      </c>
      <c r="BG64" s="14">
        <f t="shared" si="15"/>
        <v>0.13615076952127125</v>
      </c>
      <c r="BJ64" s="11">
        <f t="shared" si="16"/>
        <v>20694.294915936302</v>
      </c>
      <c r="BK64" s="12">
        <f t="shared" si="17"/>
        <v>-0.10343403521923811</v>
      </c>
      <c r="BL64" s="14">
        <f t="shared" si="18"/>
        <v>0.10343403521923811</v>
      </c>
      <c r="BQ64" s="6">
        <f t="shared" si="19"/>
        <v>0</v>
      </c>
      <c r="BR64" s="11">
        <f t="shared" si="20"/>
        <v>20267.392397862004</v>
      </c>
      <c r="BS64" s="12">
        <f t="shared" si="21"/>
        <v>-0.12192929053184476</v>
      </c>
      <c r="BT64" s="14">
        <f t="shared" si="22"/>
        <v>0.12192929053184476</v>
      </c>
    </row>
    <row r="65" spans="1:72">
      <c r="A65" s="1">
        <v>201709</v>
      </c>
      <c r="B65" s="6" t="s">
        <v>84</v>
      </c>
      <c r="C65" s="10" t="s">
        <v>185</v>
      </c>
      <c r="D65" s="1">
        <v>2683729627</v>
      </c>
      <c r="E65" s="9">
        <f t="shared" si="0"/>
        <v>26837.296269999999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1</v>
      </c>
      <c r="U65" s="6">
        <v>0</v>
      </c>
      <c r="V65" s="6">
        <f t="array" ref="V65">INDEX(RawData!I:I,MATCH(VALUE(B65),RawData!G:G,0)+$V$1)</f>
        <v>3.61</v>
      </c>
      <c r="W65" s="6">
        <f t="array" ref="W65">INDEX(RawData!N:N,MATCH(VALUE(B65),RawData!L:L,0)+$W$1)</f>
        <v>150431</v>
      </c>
      <c r="X65" s="6">
        <f t="array" ref="X65">INDEX(RawData!S:S,MATCH(VALUE(B65),RawData!Q:Q,0)+$V$1)</f>
        <v>6385</v>
      </c>
      <c r="Y65" s="6">
        <f t="array" ref="Y65">INDEX(RawData!X:X,MATCH(VALUE(A65),RawData!V:V,0)+$Y$1)</f>
        <v>100.99</v>
      </c>
      <c r="Z65" s="6">
        <f t="array" ref="Z65">INDEX(RawData!AC:AC,MATCH(VALUE(B65),RawData!AA:AA,0)+$Y$1)</f>
        <v>1.92</v>
      </c>
      <c r="AA65" s="6">
        <f t="array" ref="AA65">INDEX(RawData!AH:AH,MATCH(VALUE(A65),RawData!AF:AF,0)+$AA$1)</f>
        <v>100.84</v>
      </c>
      <c r="AB65" s="6">
        <f t="array" ref="AB65">INDEX(RawData!AM:AM,MATCH(VALUE(A65),RawData!AK:AK,0)+$AA$1)</f>
        <v>0.49</v>
      </c>
      <c r="AC65" s="6">
        <f t="array" ref="AC65">INDEX(RawData!BB:BB,MATCH(VALUE(A65),RawData!AZ:AZ,0)+$AC$1)</f>
        <v>165890</v>
      </c>
      <c r="AD65" s="6">
        <f t="array" ref="AD65">INDEX(RawData!AR:AR,MATCH(VALUE(A65),RawData!AP:AP,0)+$AD$1)</f>
        <v>4.55</v>
      </c>
      <c r="AE65" s="6">
        <f t="array" ref="AE65">INDEX(RawData!BG:BG,MATCH(VALUE(A65),RawData!BE:BE,0)+$AE$1)</f>
        <v>424219</v>
      </c>
      <c r="AF65" s="6">
        <f t="array" ref="AF65">INDEX(RawData!AW:AW,MATCH(VALUE(A65),RawData!AU:AU,0)+$AF$1)</f>
        <v>3.58</v>
      </c>
      <c r="AG65" s="6">
        <f t="array" ref="AG65">INDEX(RawData!BM:BM,MATCH(VALUE(A65),RawData!BK:BK,0)+$AG$1)</f>
        <v>1.375</v>
      </c>
      <c r="AH65" s="6">
        <f t="array" ref="AH65">INDEX(RawData!BR:BR,MATCH(VALUE(B65),RawData!BP:BP,0)+$AH$1)</f>
        <v>3.77</v>
      </c>
      <c r="AI65" s="6">
        <v>0</v>
      </c>
      <c r="AJ65" s="11">
        <f t="shared" si="1"/>
        <v>26197.288550000001</v>
      </c>
      <c r="AK65" s="11">
        <f t="shared" si="2"/>
        <v>20575.77637</v>
      </c>
      <c r="AL65" s="17">
        <f t="array" ref="AL65">INDEX(RawData!BW:BW,MATCH(VALUE(A65),RawData!BU:BU,0)+$AL$1)</f>
        <v>22</v>
      </c>
      <c r="AM65" s="11"/>
      <c r="AN65" s="11"/>
      <c r="AP65" s="11">
        <f t="shared" si="23"/>
        <v>26837.296269999999</v>
      </c>
      <c r="AQ65" s="11">
        <f t="shared" si="8"/>
        <v>24088.157285695008</v>
      </c>
      <c r="AR65" s="12">
        <f t="shared" si="9"/>
        <v>-0.10243725584898467</v>
      </c>
      <c r="AS65" s="12">
        <f t="shared" si="10"/>
        <v>0.10243725584898467</v>
      </c>
      <c r="AT65" s="14"/>
      <c r="AU65" s="12">
        <f>SUM(AQ65:AQ67)/SUM(AP65:AP67)-1</f>
        <v>-7.4546182037542374E-2</v>
      </c>
      <c r="AW65" s="6" t="str">
        <f t="shared" si="24"/>
        <v>9</v>
      </c>
      <c r="AX65" s="6">
        <f t="shared" si="25"/>
        <v>-356.97879999999998</v>
      </c>
      <c r="AY65" s="11">
        <f t="shared" si="11"/>
        <v>24759.25150984</v>
      </c>
      <c r="AZ65" s="12">
        <f t="shared" si="26"/>
        <v>-7.7431226277549281E-2</v>
      </c>
      <c r="BA65" s="14">
        <f t="shared" si="12"/>
        <v>7.7431226277549281E-2</v>
      </c>
      <c r="BC65" s="12">
        <f>SUM(AY65:AY67)/SUM(AP65:AP67)-1</f>
        <v>-7.3555148266484238E-3</v>
      </c>
      <c r="BE65" s="11">
        <f t="shared" si="13"/>
        <v>24557.923242596498</v>
      </c>
      <c r="BF65" s="12">
        <f t="shared" si="14"/>
        <v>-8.4933035148979985E-2</v>
      </c>
      <c r="BG65" s="14">
        <f t="shared" si="15"/>
        <v>8.4933035148979985E-2</v>
      </c>
      <c r="BJ65" s="11">
        <f t="shared" si="16"/>
        <v>23751.973180749483</v>
      </c>
      <c r="BK65" s="12">
        <f t="shared" si="17"/>
        <v>-0.11496400599412981</v>
      </c>
      <c r="BL65" s="14">
        <f t="shared" si="18"/>
        <v>0.11496400599412981</v>
      </c>
      <c r="BQ65" s="6">
        <f t="shared" si="19"/>
        <v>0</v>
      </c>
      <c r="BR65" s="11">
        <f t="shared" si="20"/>
        <v>23607.894278629974</v>
      </c>
      <c r="BS65" s="12">
        <f t="shared" si="21"/>
        <v>-0.12033261319919186</v>
      </c>
      <c r="BT65" s="14">
        <f t="shared" si="22"/>
        <v>0.12033261319919186</v>
      </c>
    </row>
    <row r="66" spans="1:72">
      <c r="A66" s="1">
        <v>201708</v>
      </c>
      <c r="B66" s="6" t="s">
        <v>84</v>
      </c>
      <c r="C66" s="10" t="s">
        <v>185</v>
      </c>
      <c r="D66" s="1">
        <v>2619728855</v>
      </c>
      <c r="E66" s="9">
        <f t="shared" si="0"/>
        <v>26197.288550000001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1</v>
      </c>
      <c r="U66" s="6">
        <v>0</v>
      </c>
      <c r="V66" s="6">
        <f t="array" ref="V66">INDEX(RawData!I:I,MATCH(VALUE(B66),RawData!G:G,0)+$V$1)</f>
        <v>3.61</v>
      </c>
      <c r="W66" s="6">
        <f t="array" ref="W66">INDEX(RawData!N:N,MATCH(VALUE(B66),RawData!L:L,0)+$W$1)</f>
        <v>150431</v>
      </c>
      <c r="X66" s="6">
        <f t="array" ref="X66">INDEX(RawData!S:S,MATCH(VALUE(B66),RawData!Q:Q,0)+$V$1)</f>
        <v>6385</v>
      </c>
      <c r="Y66" s="6">
        <f t="array" ref="Y66">INDEX(RawData!X:X,MATCH(VALUE(A66),RawData!V:V,0)+$Y$1)</f>
        <v>100.08</v>
      </c>
      <c r="Z66" s="6">
        <f t="array" ref="Z66">INDEX(RawData!AC:AC,MATCH(VALUE(B66),RawData!AA:AA,0)+$Y$1)</f>
        <v>1.92</v>
      </c>
      <c r="AA66" s="6">
        <f t="array" ref="AA66">INDEX(RawData!AH:AH,MATCH(VALUE(A66),RawData!AF:AF,0)+$AA$1)</f>
        <v>100.85</v>
      </c>
      <c r="AB66" s="6">
        <f t="array" ref="AB66">INDEX(RawData!AM:AM,MATCH(VALUE(A66),RawData!AK:AK,0)+$AA$1)</f>
        <v>0.96</v>
      </c>
      <c r="AC66" s="6">
        <f t="array" ref="AC66">INDEX(RawData!BB:BB,MATCH(VALUE(A66),RawData!AZ:AZ,0)+$AC$1)</f>
        <v>165523</v>
      </c>
      <c r="AD66" s="6">
        <f t="array" ref="AD66">INDEX(RawData!AR:AR,MATCH(VALUE(A66),RawData!AP:AP,0)+$AD$1)</f>
        <v>4.71</v>
      </c>
      <c r="AE66" s="6">
        <f t="array" ref="AE66">INDEX(RawData!BG:BG,MATCH(VALUE(A66),RawData!BE:BE,0)+$AE$1)</f>
        <v>423936</v>
      </c>
      <c r="AF66" s="6">
        <f t="array" ref="AF66">INDEX(RawData!AW:AW,MATCH(VALUE(A66),RawData!AU:AU,0)+$AF$1)</f>
        <v>3.74</v>
      </c>
      <c r="AG66" s="6">
        <f t="array" ref="AG66">INDEX(RawData!BM:BM,MATCH(VALUE(A66),RawData!BK:BK,0)+$AG$1)</f>
        <v>1.375</v>
      </c>
      <c r="AH66" s="6">
        <f t="array" ref="AH66">INDEX(RawData!BR:BR,MATCH(VALUE(B66),RawData!BP:BP,0)+$AH$1)</f>
        <v>3.77</v>
      </c>
      <c r="AI66" s="6">
        <v>0</v>
      </c>
      <c r="AJ66" s="11">
        <f t="shared" si="1"/>
        <v>20575.77637</v>
      </c>
      <c r="AK66" s="11">
        <f t="shared" si="2"/>
        <v>22016.853169999998</v>
      </c>
      <c r="AL66" s="17">
        <f t="array" ref="AL66">INDEX(RawData!BW:BW,MATCH(VALUE(A66),RawData!BU:BU,0)+$AL$1)</f>
        <v>23</v>
      </c>
      <c r="AM66" s="11"/>
      <c r="AN66" s="11"/>
      <c r="AP66" s="11">
        <f t="shared" si="23"/>
        <v>26197.288550000001</v>
      </c>
      <c r="AQ66" s="11">
        <f t="shared" si="8"/>
        <v>22819.804286532999</v>
      </c>
      <c r="AR66" s="12">
        <f t="shared" si="9"/>
        <v>-0.12892495561213346</v>
      </c>
      <c r="AS66" s="12">
        <f t="shared" si="10"/>
        <v>0.12892495561213346</v>
      </c>
      <c r="AT66" s="14"/>
      <c r="AU66" s="12"/>
      <c r="AW66" s="6" t="str">
        <f t="shared" si="24"/>
        <v>8</v>
      </c>
      <c r="AX66" s="6">
        <f t="shared" si="25"/>
        <v>-2239.2440000000001</v>
      </c>
      <c r="AY66" s="11">
        <f t="shared" si="11"/>
        <v>21875.612442296006</v>
      </c>
      <c r="AZ66" s="12">
        <f t="shared" si="26"/>
        <v>-0.16496654222270635</v>
      </c>
      <c r="BA66" s="14">
        <f t="shared" si="12"/>
        <v>0.16496654222270635</v>
      </c>
      <c r="BE66" s="11">
        <f t="shared" si="13"/>
        <v>22158.869995567104</v>
      </c>
      <c r="BF66" s="12">
        <f t="shared" si="14"/>
        <v>-0.15415406623953443</v>
      </c>
      <c r="BG66" s="14">
        <f t="shared" si="15"/>
        <v>0.15415406623953443</v>
      </c>
      <c r="BJ66" s="11">
        <f t="shared" si="16"/>
        <v>22842.013496205305</v>
      </c>
      <c r="BK66" s="12">
        <f t="shared" si="17"/>
        <v>-0.12807718811780222</v>
      </c>
      <c r="BL66" s="14">
        <f t="shared" si="18"/>
        <v>0.12807718811780222</v>
      </c>
      <c r="BQ66" s="6">
        <f t="shared" si="19"/>
        <v>0</v>
      </c>
      <c r="BR66" s="11">
        <f t="shared" si="20"/>
        <v>22851.531728922011</v>
      </c>
      <c r="BS66" s="12">
        <f t="shared" si="21"/>
        <v>-0.12771385919166012</v>
      </c>
      <c r="BT66" s="14">
        <f t="shared" si="22"/>
        <v>0.12771385919166012</v>
      </c>
    </row>
    <row r="67" spans="1:72">
      <c r="A67" s="1">
        <v>201707</v>
      </c>
      <c r="B67" s="6" t="s">
        <v>84</v>
      </c>
      <c r="C67" s="10" t="s">
        <v>185</v>
      </c>
      <c r="D67" s="1">
        <v>2057577637</v>
      </c>
      <c r="E67" s="9">
        <f t="shared" si="0"/>
        <v>20575.77637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1</v>
      </c>
      <c r="U67" s="6">
        <v>0</v>
      </c>
      <c r="V67" s="6">
        <f t="array" ref="V67">INDEX(RawData!I:I,MATCH(VALUE(B67),RawData!G:G,0)+$V$1)</f>
        <v>3.61</v>
      </c>
      <c r="W67" s="6">
        <f t="array" ref="W67">INDEX(RawData!N:N,MATCH(VALUE(B67),RawData!L:L,0)+$W$1)</f>
        <v>150431</v>
      </c>
      <c r="X67" s="6">
        <f t="array" ref="X67">INDEX(RawData!S:S,MATCH(VALUE(B67),RawData!Q:Q,0)+$V$1)</f>
        <v>6385</v>
      </c>
      <c r="Y67" s="6">
        <f t="array" ref="Y67">INDEX(RawData!X:X,MATCH(VALUE(A67),RawData!V:V,0)+$Y$1)</f>
        <v>99.35</v>
      </c>
      <c r="Z67" s="6">
        <f t="array" ref="Z67">INDEX(RawData!AC:AC,MATCH(VALUE(B67),RawData!AA:AA,0)+$Y$1)</f>
        <v>1.92</v>
      </c>
      <c r="AA67" s="6">
        <f t="array" ref="AA67">INDEX(RawData!AH:AH,MATCH(VALUE(A67),RawData!AF:AF,0)+$AA$1)</f>
        <v>100.7</v>
      </c>
      <c r="AB67" s="6">
        <f t="array" ref="AB67">INDEX(RawData!AM:AM,MATCH(VALUE(A67),RawData!AK:AK,0)+$AA$1)</f>
        <v>0.77</v>
      </c>
      <c r="AC67" s="6">
        <f t="array" ref="AC67">INDEX(RawData!BB:BB,MATCH(VALUE(A67),RawData!AZ:AZ,0)+$AC$1)</f>
        <v>162655</v>
      </c>
      <c r="AD67" s="6">
        <f t="array" ref="AD67">INDEX(RawData!AR:AR,MATCH(VALUE(A67),RawData!AP:AP,0)+$AD$1)</f>
        <v>4.83</v>
      </c>
      <c r="AE67" s="6">
        <f t="array" ref="AE67">INDEX(RawData!BG:BG,MATCH(VALUE(A67),RawData!BE:BE,0)+$AE$1)</f>
        <v>421707</v>
      </c>
      <c r="AF67" s="6">
        <f t="array" ref="AF67">INDEX(RawData!AW:AW,MATCH(VALUE(A67),RawData!AU:AU,0)+$AF$1)</f>
        <v>3.26</v>
      </c>
      <c r="AG67" s="6">
        <f t="array" ref="AG67">INDEX(RawData!BM:BM,MATCH(VALUE(A67),RawData!BK:BK,0)+$AG$1)</f>
        <v>1.375</v>
      </c>
      <c r="AH67" s="6">
        <f t="array" ref="AH67">INDEX(RawData!BR:BR,MATCH(VALUE(B67),RawData!BP:BP,0)+$AH$1)</f>
        <v>3.77</v>
      </c>
      <c r="AI67" s="6">
        <v>0</v>
      </c>
      <c r="AJ67" s="11">
        <f t="shared" si="1"/>
        <v>22016.853169999998</v>
      </c>
      <c r="AK67" s="11">
        <f t="shared" si="2"/>
        <v>18077.047879999998</v>
      </c>
      <c r="AL67" s="17">
        <f t="array" ref="AL67">INDEX(RawData!BW:BW,MATCH(VALUE(A67),RawData!BU:BU,0)+$AL$1)</f>
        <v>21</v>
      </c>
      <c r="AM67" s="11"/>
      <c r="AN67" s="11"/>
      <c r="AP67" s="11">
        <f t="shared" si="23"/>
        <v>20575.77637</v>
      </c>
      <c r="AQ67" s="11">
        <f t="shared" si="8"/>
        <v>21215.028232653007</v>
      </c>
      <c r="AR67" s="12">
        <f t="shared" si="9"/>
        <v>3.1068177023203525E-2</v>
      </c>
      <c r="AS67" s="12">
        <f t="shared" si="10"/>
        <v>3.1068177023203525E-2</v>
      </c>
      <c r="AT67" s="14"/>
      <c r="AU67" s="12"/>
      <c r="AW67" s="6" t="str">
        <f t="shared" si="24"/>
        <v>7</v>
      </c>
      <c r="AX67" s="6">
        <f t="shared" si="25"/>
        <v>5246.1718000000001</v>
      </c>
      <c r="AY67" s="11">
        <f t="shared" si="11"/>
        <v>26434.055134736005</v>
      </c>
      <c r="AZ67" s="12">
        <f t="shared" si="26"/>
        <v>0.28471726458290658</v>
      </c>
      <c r="BA67" s="14">
        <f t="shared" si="12"/>
        <v>0.28471726458290658</v>
      </c>
      <c r="BE67" s="11">
        <f t="shared" si="13"/>
        <v>24868.347064111105</v>
      </c>
      <c r="BF67" s="12">
        <f t="shared" si="14"/>
        <v>0.20862253831499555</v>
      </c>
      <c r="BG67" s="14">
        <f t="shared" si="15"/>
        <v>0.20862253831499555</v>
      </c>
      <c r="BJ67" s="11">
        <f t="shared" si="16"/>
        <v>25346.37706919729</v>
      </c>
      <c r="BK67" s="12">
        <f t="shared" si="17"/>
        <v>0.23185519775345864</v>
      </c>
      <c r="BL67" s="14">
        <f t="shared" si="18"/>
        <v>0.23185519775345864</v>
      </c>
      <c r="BQ67" s="6">
        <f t="shared" si="19"/>
        <v>6488.2404999999999</v>
      </c>
      <c r="BR67" s="11">
        <f t="shared" si="20"/>
        <v>27116.955142001985</v>
      </c>
      <c r="BS67" s="12">
        <f t="shared" si="21"/>
        <v>0.31790677806642509</v>
      </c>
      <c r="BT67" s="14">
        <f t="shared" si="22"/>
        <v>0.31790677806642509</v>
      </c>
    </row>
    <row r="68" spans="1:72">
      <c r="A68" s="1">
        <v>201706</v>
      </c>
      <c r="B68" s="6" t="s">
        <v>85</v>
      </c>
      <c r="C68" s="10" t="s">
        <v>185</v>
      </c>
      <c r="D68" s="1">
        <v>2201685317</v>
      </c>
      <c r="E68" s="9">
        <f t="shared" ref="E68:E131" si="27">D68/100000</f>
        <v>22016.853169999998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6">
        <f t="array" ref="V68">INDEX(RawData!I:I,MATCH(VALUE(B68),RawData!G:G,0)+$V$1)</f>
        <v>2.64</v>
      </c>
      <c r="W68" s="6">
        <f t="array" ref="W68">INDEX(RawData!N:N,MATCH(VALUE(B68),RawData!L:L,0)+$W$1)</f>
        <v>142223</v>
      </c>
      <c r="X68" s="6">
        <f t="array" ref="X68">INDEX(RawData!S:S,MATCH(VALUE(B68),RawData!Q:Q,0)+$V$1)</f>
        <v>6039</v>
      </c>
      <c r="Y68" s="6">
        <f t="array" ref="Y68">INDEX(RawData!X:X,MATCH(VALUE(A68),RawData!V:V,0)+$Y$1)</f>
        <v>98.87</v>
      </c>
      <c r="Z68" s="6">
        <f t="array" ref="Z68">INDEX(RawData!AC:AC,MATCH(VALUE(B68),RawData!AA:AA,0)+$Y$1)</f>
        <v>-1.74</v>
      </c>
      <c r="AA68" s="6">
        <f t="array" ref="AA68">INDEX(RawData!AH:AH,MATCH(VALUE(A68),RawData!AF:AF,0)+$AA$1)</f>
        <v>100.7</v>
      </c>
      <c r="AB68" s="6">
        <f t="array" ref="AB68">INDEX(RawData!AM:AM,MATCH(VALUE(A68),RawData!AK:AK,0)+$AA$1)</f>
        <v>1</v>
      </c>
      <c r="AC68" s="6">
        <f t="array" ref="AC68">INDEX(RawData!BB:BB,MATCH(VALUE(A68),RawData!AZ:AZ,0)+$AC$1)</f>
        <v>160741</v>
      </c>
      <c r="AD68" s="6">
        <f t="array" ref="AD68">INDEX(RawData!AR:AR,MATCH(VALUE(A68),RawData!AP:AP,0)+$AD$1)</f>
        <v>4.87</v>
      </c>
      <c r="AE68" s="6">
        <f t="array" ref="AE68">INDEX(RawData!BG:BG,MATCH(VALUE(A68),RawData!BE:BE,0)+$AE$1)</f>
        <v>419869</v>
      </c>
      <c r="AF68" s="6">
        <f t="array" ref="AF68">INDEX(RawData!AW:AW,MATCH(VALUE(A68),RawData!AU:AU,0)+$AF$1)</f>
        <v>3.57</v>
      </c>
      <c r="AG68" s="6">
        <f t="array" ref="AG68">INDEX(RawData!BM:BM,MATCH(VALUE(A68),RawData!BK:BK,0)+$AG$1)</f>
        <v>1.375</v>
      </c>
      <c r="AH68" s="6">
        <f t="array" ref="AH68">INDEX(RawData!BR:BR,MATCH(VALUE(B68),RawData!BP:BP,0)+$AH$1)</f>
        <v>3.74</v>
      </c>
      <c r="AI68" s="6">
        <v>0</v>
      </c>
      <c r="AJ68" s="11">
        <f t="shared" ref="AJ68:AJ131" si="28">E69</f>
        <v>18077.047879999998</v>
      </c>
      <c r="AK68" s="11">
        <f t="shared" ref="AK68:AK131" si="29">E70</f>
        <v>16119.763000000001</v>
      </c>
      <c r="AL68" s="17">
        <f t="array" ref="AL68">INDEX(RawData!BW:BW,MATCH(VALUE(A68),RawData!BU:BU,0)+$AL$1)</f>
        <v>23</v>
      </c>
      <c r="AM68" s="11"/>
      <c r="AN68" s="11"/>
      <c r="AP68" s="11">
        <f t="shared" si="23"/>
        <v>22016.853169999998</v>
      </c>
      <c r="AQ68" s="11">
        <f t="shared" si="8"/>
        <v>17270.535680292007</v>
      </c>
      <c r="AR68" s="12">
        <f t="shared" si="9"/>
        <v>-0.2155765609671817</v>
      </c>
      <c r="AS68" s="12">
        <f t="shared" si="10"/>
        <v>0.2155765609671817</v>
      </c>
      <c r="AT68" s="14"/>
      <c r="AU68" s="12">
        <f>SUM(AQ68:AQ70)/SUM(AP68:AP70)-1</f>
        <v>-0.20495530078167845</v>
      </c>
      <c r="AW68" s="6" t="str">
        <f t="shared" si="24"/>
        <v>6</v>
      </c>
      <c r="AX68" s="6">
        <f t="shared" si="25"/>
        <v>4129.9069</v>
      </c>
      <c r="AY68" s="11">
        <f t="shared" si="11"/>
        <v>24534.004064104</v>
      </c>
      <c r="AZ68" s="12">
        <f t="shared" si="26"/>
        <v>0.11432836812182834</v>
      </c>
      <c r="BA68" s="14">
        <f t="shared" si="12"/>
        <v>0.11432836812182834</v>
      </c>
      <c r="BC68" s="12">
        <f>SUM(AY68:AY70)/SUM(AP68:AP70)-1</f>
        <v>3.6147334158766586E-2</v>
      </c>
      <c r="BE68" s="11">
        <f t="shared" si="13"/>
        <v>22354.963548960401</v>
      </c>
      <c r="BF68" s="12">
        <f t="shared" si="14"/>
        <v>1.5356889395125251E-2</v>
      </c>
      <c r="BG68" s="14">
        <f t="shared" si="15"/>
        <v>1.5356889395125251E-2</v>
      </c>
      <c r="BJ68" s="11">
        <f t="shared" si="16"/>
        <v>21227.579988177185</v>
      </c>
      <c r="BK68" s="12">
        <f t="shared" si="17"/>
        <v>-3.5848591791413309E-2</v>
      </c>
      <c r="BL68" s="14">
        <f t="shared" si="18"/>
        <v>3.5848591791413309E-2</v>
      </c>
      <c r="BQ68" s="6">
        <f t="shared" si="19"/>
        <v>5811.8424000000005</v>
      </c>
      <c r="BR68" s="11">
        <f t="shared" si="20"/>
        <v>22923.456120127979</v>
      </c>
      <c r="BS68" s="12">
        <f t="shared" si="21"/>
        <v>4.117768071248773E-2</v>
      </c>
      <c r="BT68" s="14">
        <f t="shared" si="22"/>
        <v>4.117768071248773E-2</v>
      </c>
    </row>
    <row r="69" spans="1:72">
      <c r="A69" s="1">
        <v>201705</v>
      </c>
      <c r="B69" s="6" t="s">
        <v>85</v>
      </c>
      <c r="C69" s="10" t="s">
        <v>185</v>
      </c>
      <c r="D69" s="1">
        <v>1807704788</v>
      </c>
      <c r="E69" s="9">
        <f t="shared" si="27"/>
        <v>18077.047879999998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f t="array" ref="V69">INDEX(RawData!I:I,MATCH(VALUE(B69),RawData!G:G,0)+$V$1)</f>
        <v>2.64</v>
      </c>
      <c r="W69" s="6">
        <f t="array" ref="W69">INDEX(RawData!N:N,MATCH(VALUE(B69),RawData!L:L,0)+$W$1)</f>
        <v>142223</v>
      </c>
      <c r="X69" s="6">
        <f t="array" ref="X69">INDEX(RawData!S:S,MATCH(VALUE(B69),RawData!Q:Q,0)+$V$1)</f>
        <v>6039</v>
      </c>
      <c r="Y69" s="6">
        <f t="array" ref="Y69">INDEX(RawData!X:X,MATCH(VALUE(A69),RawData!V:V,0)+$Y$1)</f>
        <v>99.03</v>
      </c>
      <c r="Z69" s="6">
        <f t="array" ref="Z69">INDEX(RawData!AC:AC,MATCH(VALUE(B69),RawData!AA:AA,0)+$Y$1)</f>
        <v>-1.74</v>
      </c>
      <c r="AA69" s="6">
        <f t="array" ref="AA69">INDEX(RawData!AH:AH,MATCH(VALUE(A69),RawData!AF:AF,0)+$AA$1)</f>
        <v>99.94</v>
      </c>
      <c r="AB69" s="6">
        <f t="array" ref="AB69">INDEX(RawData!AM:AM,MATCH(VALUE(A69),RawData!AK:AK,0)+$AA$1)</f>
        <v>0.59</v>
      </c>
      <c r="AC69" s="6">
        <f t="array" ref="AC69">INDEX(RawData!BB:BB,MATCH(VALUE(A69),RawData!AZ:AZ,0)+$AC$1)</f>
        <v>160888</v>
      </c>
      <c r="AD69" s="6">
        <f t="array" ref="AD69">INDEX(RawData!AR:AR,MATCH(VALUE(A69),RawData!AP:AP,0)+$AD$1)</f>
        <v>4.51</v>
      </c>
      <c r="AE69" s="6">
        <f t="array" ref="AE69">INDEX(RawData!BG:BG,MATCH(VALUE(A69),RawData!BE:BE,0)+$AE$1)</f>
        <v>421673</v>
      </c>
      <c r="AF69" s="6">
        <f t="array" ref="AF69">INDEX(RawData!AW:AW,MATCH(VALUE(A69),RawData!AU:AU,0)+$AF$1)</f>
        <v>3.81</v>
      </c>
      <c r="AG69" s="6">
        <f t="array" ref="AG69">INDEX(RawData!BM:BM,MATCH(VALUE(A69),RawData!BK:BK,0)+$AG$1)</f>
        <v>1.375</v>
      </c>
      <c r="AH69" s="6">
        <f t="array" ref="AH69">INDEX(RawData!BR:BR,MATCH(VALUE(B69),RawData!BP:BP,0)+$AH$1)</f>
        <v>3.74</v>
      </c>
      <c r="AI69" s="6">
        <v>0</v>
      </c>
      <c r="AJ69" s="11">
        <f t="shared" si="28"/>
        <v>16119.763000000001</v>
      </c>
      <c r="AK69" s="11">
        <f t="shared" si="29"/>
        <v>20972.513999999999</v>
      </c>
      <c r="AL69" s="17">
        <f t="array" ref="AL69">INDEX(RawData!BW:BW,MATCH(VALUE(A69),RawData!BU:BU,0)+$AL$1)</f>
        <v>20</v>
      </c>
      <c r="AM69" s="11"/>
      <c r="AN69" s="11"/>
      <c r="AP69" s="11">
        <f t="shared" ref="AP69:AP100" si="30">E69</f>
        <v>18077.047879999998</v>
      </c>
      <c r="AQ69" s="11">
        <f t="shared" si="8"/>
        <v>13788.926980700013</v>
      </c>
      <c r="AR69" s="12">
        <f t="shared" si="9"/>
        <v>-0.23721356096225521</v>
      </c>
      <c r="AS69" s="12">
        <f t="shared" si="10"/>
        <v>0.23721356096225521</v>
      </c>
      <c r="AT69" s="14"/>
      <c r="AU69" s="12"/>
      <c r="AW69" s="6" t="str">
        <f t="shared" ref="AW69:AW100" si="31">TEXT(RIGHT(A69,2),"##")</f>
        <v>5</v>
      </c>
      <c r="AX69" s="6">
        <f t="shared" ref="AX69:AX100" si="32">INDEX($AX$2:$BI$2,MATCH(VALUE(AW69),$AX$1:$BI$1,0))</f>
        <v>5377.7078000000001</v>
      </c>
      <c r="AY69" s="11">
        <f t="shared" si="11"/>
        <v>18979.067035399996</v>
      </c>
      <c r="AZ69" s="12">
        <f t="shared" ref="AZ69:AZ100" si="33">AY69/AP69-1</f>
        <v>4.9898587501002734E-2</v>
      </c>
      <c r="BA69" s="14">
        <f t="shared" si="12"/>
        <v>4.9898587501002734E-2</v>
      </c>
      <c r="BE69" s="11">
        <f t="shared" si="13"/>
        <v>17422.02501899</v>
      </c>
      <c r="BF69" s="12">
        <f t="shared" si="14"/>
        <v>-3.6235057037974583E-2</v>
      </c>
      <c r="BG69" s="14">
        <f t="shared" si="15"/>
        <v>3.6235057037974583E-2</v>
      </c>
      <c r="BJ69" s="11">
        <f t="shared" si="16"/>
        <v>17439.215559770004</v>
      </c>
      <c r="BK69" s="12">
        <f t="shared" si="17"/>
        <v>-3.5284097517696789E-2</v>
      </c>
      <c r="BL69" s="14">
        <f t="shared" si="18"/>
        <v>3.5284097517696789E-2</v>
      </c>
      <c r="BQ69" s="6">
        <f t="shared" si="19"/>
        <v>6526.3424000000005</v>
      </c>
      <c r="BR69" s="11">
        <f t="shared" si="20"/>
        <v>19003.6249508</v>
      </c>
      <c r="BS69" s="12">
        <f t="shared" si="21"/>
        <v>5.1257101101399583E-2</v>
      </c>
      <c r="BT69" s="14">
        <f t="shared" si="22"/>
        <v>5.1257101101399583E-2</v>
      </c>
    </row>
    <row r="70" spans="1:72">
      <c r="A70" s="1">
        <v>201704</v>
      </c>
      <c r="B70" s="6" t="s">
        <v>85</v>
      </c>
      <c r="C70" s="10" t="s">
        <v>185</v>
      </c>
      <c r="D70" s="1">
        <v>1611976300</v>
      </c>
      <c r="E70" s="9">
        <f t="shared" si="27"/>
        <v>16119.763000000001</v>
      </c>
      <c r="F70" s="6">
        <v>0</v>
      </c>
      <c r="G70" s="6">
        <v>0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f t="array" ref="V70">INDEX(RawData!I:I,MATCH(VALUE(B70),RawData!G:G,0)+$V$1)</f>
        <v>2.64</v>
      </c>
      <c r="W70" s="6">
        <f t="array" ref="W70">INDEX(RawData!N:N,MATCH(VALUE(B70),RawData!L:L,0)+$W$1)</f>
        <v>142223</v>
      </c>
      <c r="X70" s="6">
        <f t="array" ref="X70">INDEX(RawData!S:S,MATCH(VALUE(B70),RawData!Q:Q,0)+$V$1)</f>
        <v>6039</v>
      </c>
      <c r="Y70" s="6">
        <f t="array" ref="Y70">INDEX(RawData!X:X,MATCH(VALUE(A70),RawData!V:V,0)+$Y$1)</f>
        <v>100.34</v>
      </c>
      <c r="Z70" s="6">
        <f t="array" ref="Z70">INDEX(RawData!AC:AC,MATCH(VALUE(B70),RawData!AA:AA,0)+$Y$1)</f>
        <v>-1.74</v>
      </c>
      <c r="AA70" s="6">
        <f t="array" ref="AA70">INDEX(RawData!AH:AH,MATCH(VALUE(A70),RawData!AF:AF,0)+$AA$1)</f>
        <v>99.83</v>
      </c>
      <c r="AB70" s="6">
        <f t="array" ref="AB70">INDEX(RawData!AM:AM,MATCH(VALUE(A70),RawData!AK:AK,0)+$AA$1)</f>
        <v>0.1</v>
      </c>
      <c r="AC70" s="6">
        <f t="array" ref="AC70">INDEX(RawData!BB:BB,MATCH(VALUE(A70),RawData!AZ:AZ,0)+$AC$1)</f>
        <v>160641</v>
      </c>
      <c r="AD70" s="6">
        <f t="array" ref="AD70">INDEX(RawData!AR:AR,MATCH(VALUE(A70),RawData!AP:AP,0)+$AD$1)</f>
        <v>3.69</v>
      </c>
      <c r="AE70" s="6">
        <f t="array" ref="AE70">INDEX(RawData!BG:BG,MATCH(VALUE(A70),RawData!BE:BE,0)+$AE$1)</f>
        <v>419672</v>
      </c>
      <c r="AF70" s="6">
        <f t="array" ref="AF70">INDEX(RawData!AW:AW,MATCH(VALUE(A70),RawData!AU:AU,0)+$AF$1)</f>
        <v>3.49</v>
      </c>
      <c r="AG70" s="6">
        <f t="array" ref="AG70">INDEX(RawData!BM:BM,MATCH(VALUE(A70),RawData!BK:BK,0)+$AG$1)</f>
        <v>1.375</v>
      </c>
      <c r="AH70" s="6">
        <f t="array" ref="AH70">INDEX(RawData!BR:BR,MATCH(VALUE(B70),RawData!BP:BP,0)+$AH$1)</f>
        <v>3.74</v>
      </c>
      <c r="AI70" s="6">
        <v>0</v>
      </c>
      <c r="AJ70" s="11">
        <f t="shared" si="28"/>
        <v>20972.513999999999</v>
      </c>
      <c r="AK70" s="11">
        <f t="shared" si="29"/>
        <v>18832.652429999998</v>
      </c>
      <c r="AL70" s="17">
        <f t="array" ref="AL70">INDEX(RawData!BW:BW,MATCH(VALUE(A70),RawData!BU:BU,0)+$AL$1)</f>
        <v>18</v>
      </c>
      <c r="AM70" s="11"/>
      <c r="AN70" s="11"/>
      <c r="AP70" s="11">
        <f t="shared" si="30"/>
        <v>16119.763000000001</v>
      </c>
      <c r="AQ70" s="11">
        <f t="shared" ref="AQ70:AQ133" si="34">$AQ$2*X70+$AR$2*AA70+$AS$2+$AD$5+$AU$2*AH70+$AT$2*AJ70+$AV$2*AL70</f>
        <v>13632.912965600002</v>
      </c>
      <c r="AR70" s="12">
        <f t="shared" ref="AR70:AR133" si="35">AQ70/AP70-1</f>
        <v>-0.1542733621083634</v>
      </c>
      <c r="AS70" s="12">
        <f t="shared" ref="AS70:AS133" si="36">ABS(AR70)</f>
        <v>0.1542733621083634</v>
      </c>
      <c r="AT70" s="14"/>
      <c r="AU70" s="12"/>
      <c r="AW70" s="6" t="str">
        <f t="shared" si="31"/>
        <v>4</v>
      </c>
      <c r="AX70" s="6">
        <f t="shared" si="32"/>
        <v>3153.4654</v>
      </c>
      <c r="AY70" s="11">
        <f t="shared" ref="AY70:AY133" si="37">AX70+$BJ$2*X70+$BK$2*AA70+$BL$2*AD70+$BM$2*AJ70+$BN$2*AL70</f>
        <v>14732.567049199999</v>
      </c>
      <c r="AZ70" s="12">
        <f t="shared" si="33"/>
        <v>-8.60556045892239E-2</v>
      </c>
      <c r="BA70" s="14">
        <f t="shared" ref="BA70:BA133" si="38">ABS(AZ70)</f>
        <v>8.60556045892239E-2</v>
      </c>
      <c r="BE70" s="11">
        <f t="shared" ref="BE70:BE133" si="39">AQ70*$BE$4+(1-$BE$4)*AY70</f>
        <v>14402.670824119999</v>
      </c>
      <c r="BF70" s="12">
        <f t="shared" ref="BF70:BF133" si="40">BE70/AP70-1</f>
        <v>-0.1065209318449658</v>
      </c>
      <c r="BG70" s="14">
        <f t="shared" ref="BG70:BG133" si="41">ABS(BF70)</f>
        <v>0.1065209318449658</v>
      </c>
      <c r="BJ70" s="11">
        <f t="shared" ref="BJ70:BJ133" si="42">AQ70*$BJ$4+(1-$BJ$4)*BR70</f>
        <v>14627.642552359999</v>
      </c>
      <c r="BK70" s="12">
        <f t="shared" ref="BK70:BK133" si="43">BJ70/AP70-1</f>
        <v>-9.2564664110756589E-2</v>
      </c>
      <c r="BL70" s="14">
        <f t="shared" ref="BL70:BL133" si="44">ABS(BK70)</f>
        <v>9.2564664110756589E-2</v>
      </c>
      <c r="BQ70" s="6">
        <f t="shared" ref="BQ70:BQ133" si="45">IFERROR(INDEX($BQ$2:$BW$2,MATCH(VALUE(AW70),$BQ$1:$BW$1,0)),0)</f>
        <v>4001.0632000000001</v>
      </c>
      <c r="BR70" s="11">
        <f t="shared" ref="BR70:BR133" si="46">BQ70+$BX$2*X70+$BY$2*AA70+$BZ$2*AD70+$CA$2*AJ70+$CB$2*AL70+$CC$2*AH70</f>
        <v>15053.9552324</v>
      </c>
      <c r="BS70" s="12">
        <f t="shared" ref="BS70:BS133" si="47">BR70/AP70-1</f>
        <v>-6.6118079254639195E-2</v>
      </c>
      <c r="BT70" s="14">
        <f t="shared" ref="BT70:BT133" si="48">ABS(BS70)</f>
        <v>6.6118079254639195E-2</v>
      </c>
    </row>
    <row r="71" spans="1:72">
      <c r="A71" s="1">
        <v>201703</v>
      </c>
      <c r="B71" s="6" t="s">
        <v>86</v>
      </c>
      <c r="C71" s="10" t="s">
        <v>185</v>
      </c>
      <c r="D71" s="1">
        <v>2097251400</v>
      </c>
      <c r="E71" s="9">
        <f t="shared" si="27"/>
        <v>20972.513999999999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>
        <v>0</v>
      </c>
      <c r="U71" s="6">
        <v>0</v>
      </c>
      <c r="V71" s="6">
        <f t="array" ref="V71">INDEX(RawData!I:I,MATCH(VALUE(B71),RawData!G:G,0)+$V$1)</f>
        <v>3.24</v>
      </c>
      <c r="W71" s="6">
        <f t="array" ref="W71">INDEX(RawData!N:N,MATCH(VALUE(B71),RawData!L:L,0)+$W$1)</f>
        <v>141610</v>
      </c>
      <c r="X71" s="6">
        <f t="array" ref="X71">INDEX(RawData!S:S,MATCH(VALUE(B71),RawData!Q:Q,0)+$V$1)</f>
        <v>6015</v>
      </c>
      <c r="Y71" s="6">
        <f t="array" ref="Y71">INDEX(RawData!X:X,MATCH(VALUE(A71),RawData!V:V,0)+$Y$1)</f>
        <v>101.27</v>
      </c>
      <c r="Z71" s="6">
        <f t="array" ref="Z71">INDEX(RawData!AC:AC,MATCH(VALUE(B71),RawData!AA:AA,0)+$Y$1)</f>
        <v>1.71</v>
      </c>
      <c r="AA71" s="6">
        <f t="array" ref="AA71">INDEX(RawData!AH:AH,MATCH(VALUE(A71),RawData!AF:AF,0)+$AA$1)</f>
        <v>99.59</v>
      </c>
      <c r="AB71" s="6">
        <f t="array" ref="AB71">INDEX(RawData!AM:AM,MATCH(VALUE(A71),RawData!AK:AK,0)+$AA$1)</f>
        <v>0.18</v>
      </c>
      <c r="AC71" s="6">
        <f t="array" ref="AC71">INDEX(RawData!BB:BB,MATCH(VALUE(A71),RawData!AZ:AZ,0)+$AC$1)</f>
        <v>161150</v>
      </c>
      <c r="AD71" s="6">
        <f t="array" ref="AD71">INDEX(RawData!AR:AR,MATCH(VALUE(A71),RawData!AP:AP,0)+$AD$1)</f>
        <v>4.4000000000000004</v>
      </c>
      <c r="AE71" s="6">
        <f t="array" ref="AE71">INDEX(RawData!BG:BG,MATCH(VALUE(A71),RawData!BE:BE,0)+$AE$1)</f>
        <v>419212</v>
      </c>
      <c r="AF71" s="6">
        <f t="array" ref="AF71">INDEX(RawData!AW:AW,MATCH(VALUE(A71),RawData!AU:AU,0)+$AF$1)</f>
        <v>3.59</v>
      </c>
      <c r="AG71" s="6">
        <f t="array" ref="AG71">INDEX(RawData!BM:BM,MATCH(VALUE(A71),RawData!BK:BK,0)+$AG$1)</f>
        <v>1.375</v>
      </c>
      <c r="AH71" s="6">
        <f t="array" ref="AH71">INDEX(RawData!BR:BR,MATCH(VALUE(B71),RawData!BP:BP,0)+$AH$1)</f>
        <v>3.78</v>
      </c>
      <c r="AI71" s="6">
        <v>0</v>
      </c>
      <c r="AJ71" s="11">
        <f t="shared" si="28"/>
        <v>18832.652429999998</v>
      </c>
      <c r="AK71" s="11">
        <f t="shared" si="29"/>
        <v>11200.192719999999</v>
      </c>
      <c r="AL71" s="17">
        <f t="array" ref="AL71">INDEX(RawData!BW:BW,MATCH(VALUE(A71),RawData!BU:BU,0)+$AL$1)</f>
        <v>23</v>
      </c>
      <c r="AM71" s="11"/>
      <c r="AN71" s="11"/>
      <c r="AP71" s="11">
        <f t="shared" si="30"/>
        <v>20972.513999999999</v>
      </c>
      <c r="AQ71" s="11">
        <f t="shared" si="34"/>
        <v>19326.434095386991</v>
      </c>
      <c r="AR71" s="12">
        <f t="shared" si="35"/>
        <v>-7.8487486269553042E-2</v>
      </c>
      <c r="AS71" s="12">
        <f t="shared" si="36"/>
        <v>7.8487486269553042E-2</v>
      </c>
      <c r="AT71" s="14"/>
      <c r="AU71" s="12">
        <f>SUM(AQ71:AQ73)/SUM(AP71:AP73)-1</f>
        <v>-0.28889990888669204</v>
      </c>
      <c r="AW71" s="6" t="str">
        <f t="shared" si="31"/>
        <v>3</v>
      </c>
      <c r="AX71" s="6">
        <f t="shared" si="32"/>
        <v>6774.4790999999996</v>
      </c>
      <c r="AY71" s="11">
        <f t="shared" si="37"/>
        <v>27883.417863743995</v>
      </c>
      <c r="AZ71" s="12">
        <f t="shared" si="33"/>
        <v>0.32952195734588585</v>
      </c>
      <c r="BA71" s="14">
        <f t="shared" si="38"/>
        <v>0.32952195734588585</v>
      </c>
      <c r="BC71" s="12">
        <f>SUM(AY71:AY73)/SUM(AP71:AP73)-1</f>
        <v>3.8940659328422722E-2</v>
      </c>
      <c r="BE71" s="11">
        <f t="shared" si="39"/>
        <v>25316.322733236892</v>
      </c>
      <c r="BF71" s="12">
        <f t="shared" si="40"/>
        <v>0.20711912426125423</v>
      </c>
      <c r="BG71" s="14">
        <f t="shared" si="41"/>
        <v>0.20711912426125423</v>
      </c>
      <c r="BJ71" s="11">
        <f t="shared" si="42"/>
        <v>24940.527832366679</v>
      </c>
      <c r="BK71" s="12">
        <f t="shared" si="43"/>
        <v>0.18920067629310822</v>
      </c>
      <c r="BL71" s="14">
        <f t="shared" si="44"/>
        <v>0.18920067629310822</v>
      </c>
      <c r="BQ71" s="6">
        <f t="shared" si="45"/>
        <v>8359.7392</v>
      </c>
      <c r="BR71" s="11">
        <f t="shared" si="46"/>
        <v>27346.568005357978</v>
      </c>
      <c r="BS71" s="12">
        <f t="shared" si="47"/>
        <v>0.30392417453424891</v>
      </c>
      <c r="BT71" s="14">
        <f t="shared" si="48"/>
        <v>0.30392417453424891</v>
      </c>
    </row>
    <row r="72" spans="1:72">
      <c r="A72" s="1">
        <v>201702</v>
      </c>
      <c r="B72" s="6" t="s">
        <v>86</v>
      </c>
      <c r="C72" s="10" t="s">
        <v>185</v>
      </c>
      <c r="D72" s="1">
        <v>1883265243</v>
      </c>
      <c r="E72" s="9">
        <f t="shared" si="27"/>
        <v>18832.652429999998</v>
      </c>
      <c r="F72" s="6">
        <v>0</v>
      </c>
      <c r="G72" s="6">
        <v>1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</v>
      </c>
      <c r="S72" s="6">
        <v>0</v>
      </c>
      <c r="T72" s="6">
        <v>0</v>
      </c>
      <c r="U72" s="6">
        <v>0</v>
      </c>
      <c r="V72" s="6">
        <f t="array" ref="V72">INDEX(RawData!I:I,MATCH(VALUE(B72),RawData!G:G,0)+$V$1)</f>
        <v>3.24</v>
      </c>
      <c r="W72" s="6">
        <f t="array" ref="W72">INDEX(RawData!N:N,MATCH(VALUE(B72),RawData!L:L,0)+$W$1)</f>
        <v>141610</v>
      </c>
      <c r="X72" s="6">
        <f t="array" ref="X72">INDEX(RawData!S:S,MATCH(VALUE(B72),RawData!Q:Q,0)+$V$1)</f>
        <v>6015</v>
      </c>
      <c r="Y72" s="6">
        <f t="array" ref="Y72">INDEX(RawData!X:X,MATCH(VALUE(A72),RawData!V:V,0)+$Y$1)</f>
        <v>102.16</v>
      </c>
      <c r="Z72" s="6">
        <f t="array" ref="Z72">INDEX(RawData!AC:AC,MATCH(VALUE(B72),RawData!AA:AA,0)+$Y$1)</f>
        <v>1.71</v>
      </c>
      <c r="AA72" s="6">
        <f t="array" ref="AA72">INDEX(RawData!AH:AH,MATCH(VALUE(A72),RawData!AF:AF,0)+$AA$1)</f>
        <v>99.96</v>
      </c>
      <c r="AB72" s="6">
        <f t="array" ref="AB72">INDEX(RawData!AM:AM,MATCH(VALUE(A72),RawData!AK:AK,0)+$AA$1)</f>
        <v>-0.06</v>
      </c>
      <c r="AC72" s="6">
        <f t="array" ref="AC72">INDEX(RawData!BB:BB,MATCH(VALUE(A72),RawData!AZ:AZ,0)+$AC$1)</f>
        <v>162382</v>
      </c>
      <c r="AD72" s="6">
        <f t="array" ref="AD72">INDEX(RawData!AR:AR,MATCH(VALUE(A72),RawData!AP:AP,0)+$AD$1)</f>
        <v>4.68</v>
      </c>
      <c r="AE72" s="6">
        <f t="array" ref="AE72">INDEX(RawData!BG:BG,MATCH(VALUE(A72),RawData!BE:BE,0)+$AE$1)</f>
        <v>418230</v>
      </c>
      <c r="AF72" s="6">
        <f t="array" ref="AF72">INDEX(RawData!AW:AW,MATCH(VALUE(A72),RawData!AU:AU,0)+$AF$1)</f>
        <v>3.45</v>
      </c>
      <c r="AG72" s="6">
        <f t="array" ref="AG72">INDEX(RawData!BM:BM,MATCH(VALUE(A72),RawData!BK:BK,0)+$AG$1)</f>
        <v>1.375</v>
      </c>
      <c r="AH72" s="6">
        <f t="array" ref="AH72">INDEX(RawData!BR:BR,MATCH(VALUE(B72),RawData!BP:BP,0)+$AH$1)</f>
        <v>3.78</v>
      </c>
      <c r="AI72" s="6">
        <v>0</v>
      </c>
      <c r="AJ72" s="11">
        <f t="shared" si="28"/>
        <v>11200.192719999999</v>
      </c>
      <c r="AK72" s="11">
        <f t="shared" si="29"/>
        <v>13999.133330000001</v>
      </c>
      <c r="AL72" s="17">
        <f t="array" ref="AL72">INDEX(RawData!BW:BW,MATCH(VALUE(A72),RawData!BU:BU,0)+$AL$1)</f>
        <v>18</v>
      </c>
      <c r="AM72" s="11"/>
      <c r="AN72" s="11"/>
      <c r="AP72" s="11">
        <f t="shared" si="30"/>
        <v>18832.652429999998</v>
      </c>
      <c r="AQ72" s="11">
        <f t="shared" si="34"/>
        <v>9328.2502862480032</v>
      </c>
      <c r="AR72" s="12">
        <f t="shared" si="35"/>
        <v>-0.50467676707141329</v>
      </c>
      <c r="AS72" s="12">
        <f t="shared" si="36"/>
        <v>0.50467676707141329</v>
      </c>
      <c r="AT72" s="14"/>
      <c r="AU72" s="12"/>
      <c r="AW72" s="6" t="str">
        <f t="shared" si="31"/>
        <v>2</v>
      </c>
      <c r="AX72" s="6">
        <f t="shared" si="32"/>
        <v>7798.8791000000001</v>
      </c>
      <c r="AY72" s="11">
        <f t="shared" si="37"/>
        <v>14632.126613376007</v>
      </c>
      <c r="AZ72" s="12">
        <f t="shared" si="33"/>
        <v>-0.22304483302270506</v>
      </c>
      <c r="BA72" s="14">
        <f t="shared" si="38"/>
        <v>0.22304483302270506</v>
      </c>
      <c r="BE72" s="11">
        <f t="shared" si="39"/>
        <v>13040.963715237605</v>
      </c>
      <c r="BF72" s="12">
        <f t="shared" si="40"/>
        <v>-0.30753441323731756</v>
      </c>
      <c r="BG72" s="14">
        <f t="shared" si="41"/>
        <v>0.30753441323731756</v>
      </c>
      <c r="BJ72" s="11">
        <f t="shared" si="42"/>
        <v>13298.4989511368</v>
      </c>
      <c r="BK72" s="12">
        <f t="shared" si="43"/>
        <v>-0.29385948152727626</v>
      </c>
      <c r="BL72" s="14">
        <f t="shared" si="44"/>
        <v>0.29385948152727626</v>
      </c>
      <c r="BQ72" s="6">
        <f t="shared" si="45"/>
        <v>7567.6518999999998</v>
      </c>
      <c r="BR72" s="11">
        <f t="shared" si="46"/>
        <v>15000.034093232</v>
      </c>
      <c r="BS72" s="12">
        <f t="shared" si="47"/>
        <v>-0.20350921629407459</v>
      </c>
      <c r="BT72" s="14">
        <f t="shared" si="48"/>
        <v>0.20350921629407459</v>
      </c>
    </row>
    <row r="73" spans="1:72">
      <c r="A73" s="1">
        <v>201701</v>
      </c>
      <c r="B73" s="6" t="s">
        <v>86</v>
      </c>
      <c r="C73" s="10" t="s">
        <v>185</v>
      </c>
      <c r="D73" s="1">
        <v>1120019272</v>
      </c>
      <c r="E73" s="9">
        <f t="shared" si="27"/>
        <v>11200.192719999999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0</v>
      </c>
      <c r="T73" s="6">
        <v>0</v>
      </c>
      <c r="U73" s="6">
        <v>0</v>
      </c>
      <c r="V73" s="6">
        <f t="array" ref="V73">INDEX(RawData!I:I,MATCH(VALUE(B73),RawData!G:G,0)+$V$1)</f>
        <v>3.24</v>
      </c>
      <c r="W73" s="6">
        <f t="array" ref="W73">INDEX(RawData!N:N,MATCH(VALUE(B73),RawData!L:L,0)+$W$1)</f>
        <v>141610</v>
      </c>
      <c r="X73" s="6">
        <f t="array" ref="X73">INDEX(RawData!S:S,MATCH(VALUE(B73),RawData!Q:Q,0)+$V$1)</f>
        <v>6015</v>
      </c>
      <c r="Y73" s="6">
        <f t="array" ref="Y73">INDEX(RawData!X:X,MATCH(VALUE(A73),RawData!V:V,0)+$Y$1)</f>
        <v>102.76</v>
      </c>
      <c r="Z73" s="6">
        <f t="array" ref="Z73">INDEX(RawData!AC:AC,MATCH(VALUE(B73),RawData!AA:AA,0)+$Y$1)</f>
        <v>1.71</v>
      </c>
      <c r="AA73" s="6">
        <f t="array" ref="AA73">INDEX(RawData!AH:AH,MATCH(VALUE(A73),RawData!AF:AF,0)+$AA$1)</f>
        <v>100.32</v>
      </c>
      <c r="AB73" s="6">
        <f t="array" ref="AB73">INDEX(RawData!AM:AM,MATCH(VALUE(A73),RawData!AK:AK,0)+$AA$1)</f>
        <v>2.2400000000000002</v>
      </c>
      <c r="AC73" s="6">
        <f t="array" ref="AC73">INDEX(RawData!BB:BB,MATCH(VALUE(A73),RawData!AZ:AZ,0)+$AC$1)</f>
        <v>162441</v>
      </c>
      <c r="AD73" s="6">
        <f t="array" ref="AD73">INDEX(RawData!AR:AR,MATCH(VALUE(A73),RawData!AP:AP,0)+$AD$1)</f>
        <v>6.12</v>
      </c>
      <c r="AE73" s="6">
        <f t="array" ref="AE73">INDEX(RawData!BG:BG,MATCH(VALUE(A73),RawData!BE:BE,0)+$AE$1)</f>
        <v>414630</v>
      </c>
      <c r="AF73" s="6">
        <f t="array" ref="AF73">INDEX(RawData!AW:AW,MATCH(VALUE(A73),RawData!AU:AU,0)+$AF$1)</f>
        <v>3.54</v>
      </c>
      <c r="AG73" s="6">
        <f t="array" ref="AG73">INDEX(RawData!BM:BM,MATCH(VALUE(A73),RawData!BK:BK,0)+$AG$1)</f>
        <v>1.375</v>
      </c>
      <c r="AH73" s="6">
        <f t="array" ref="AH73">INDEX(RawData!BR:BR,MATCH(VALUE(B73),RawData!BP:BP,0)+$AH$1)</f>
        <v>3.78</v>
      </c>
      <c r="AI73" s="6">
        <v>1</v>
      </c>
      <c r="AJ73" s="11">
        <f t="shared" si="28"/>
        <v>13999.133330000001</v>
      </c>
      <c r="AK73" s="11">
        <f t="shared" si="29"/>
        <v>16637.725259999999</v>
      </c>
      <c r="AL73" s="17">
        <f t="array" ref="AL73">INDEX(RawData!BW:BW,MATCH(VALUE(A73),RawData!BU:BU,0)+$AL$1)</f>
        <v>16</v>
      </c>
      <c r="AM73" s="11"/>
      <c r="AN73" s="11"/>
      <c r="AP73" s="11">
        <f t="shared" si="30"/>
        <v>11200.192719999999</v>
      </c>
      <c r="AQ73" s="11">
        <f t="shared" si="34"/>
        <v>7615.2311571969967</v>
      </c>
      <c r="AR73" s="12">
        <f t="shared" si="35"/>
        <v>-0.3200803461534546</v>
      </c>
      <c r="AS73" s="12">
        <f t="shared" si="36"/>
        <v>0.3200803461534546</v>
      </c>
      <c r="AT73" s="14"/>
      <c r="AU73" s="12"/>
      <c r="AW73" s="6" t="str">
        <f t="shared" si="31"/>
        <v>1</v>
      </c>
      <c r="AX73" s="6">
        <f t="shared" si="32"/>
        <v>4875.9528</v>
      </c>
      <c r="AY73" s="11">
        <f t="shared" si="37"/>
        <v>10475.996987464001</v>
      </c>
      <c r="AZ73" s="12">
        <f t="shared" si="33"/>
        <v>-6.4659220661695715E-2</v>
      </c>
      <c r="BA73" s="14">
        <f t="shared" si="38"/>
        <v>6.4659220661695715E-2</v>
      </c>
      <c r="BE73" s="11">
        <f t="shared" si="39"/>
        <v>9617.7672383838999</v>
      </c>
      <c r="BF73" s="12">
        <f t="shared" si="40"/>
        <v>-0.1412855583092234</v>
      </c>
      <c r="BG73" s="14">
        <f t="shared" si="41"/>
        <v>0.1412855583092234</v>
      </c>
      <c r="BJ73" s="11">
        <f t="shared" si="42"/>
        <v>10480.370143487698</v>
      </c>
      <c r="BK73" s="12">
        <f t="shared" si="43"/>
        <v>-6.4268767021028572E-2</v>
      </c>
      <c r="BL73" s="14">
        <f t="shared" si="44"/>
        <v>6.4268767021028572E-2</v>
      </c>
      <c r="BQ73" s="6">
        <f t="shared" si="45"/>
        <v>5843.6367</v>
      </c>
      <c r="BR73" s="11">
        <f t="shared" si="46"/>
        <v>11708.286851897999</v>
      </c>
      <c r="BS73" s="12">
        <f t="shared" si="47"/>
        <v>4.536476689286828E-2</v>
      </c>
      <c r="BT73" s="14">
        <f t="shared" si="48"/>
        <v>4.536476689286828E-2</v>
      </c>
    </row>
    <row r="74" spans="1:72">
      <c r="A74" s="1">
        <v>201612</v>
      </c>
      <c r="B74" s="6" t="s">
        <v>87</v>
      </c>
      <c r="C74" s="10" t="s">
        <v>186</v>
      </c>
      <c r="D74" s="1">
        <v>1399913333</v>
      </c>
      <c r="E74" s="9">
        <f t="shared" si="27"/>
        <v>13999.133330000001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>
        <v>1</v>
      </c>
      <c r="V74" s="6">
        <f t="array" ref="V74">INDEX(RawData!I:I,MATCH(VALUE(B74),RawData!G:G,0)+$V$1)</f>
        <v>3.92</v>
      </c>
      <c r="W74" s="6">
        <f t="array" ref="W74">INDEX(RawData!N:N,MATCH(VALUE(B74),RawData!L:L,0)+$W$1)</f>
        <v>144128</v>
      </c>
      <c r="X74" s="6">
        <f t="array" ref="X74">INDEX(RawData!S:S,MATCH(VALUE(B74),RawData!Q:Q,0)+$V$1)</f>
        <v>6124</v>
      </c>
      <c r="Y74" s="6">
        <f t="array" ref="Y74">INDEX(RawData!X:X,MATCH(VALUE(A74),RawData!V:V,0)+$Y$1)</f>
        <v>102.01</v>
      </c>
      <c r="Z74" s="6">
        <f t="array" ref="Z74">INDEX(RawData!AC:AC,MATCH(VALUE(B74),RawData!AA:AA,0)+$Y$1)</f>
        <v>1.79</v>
      </c>
      <c r="AA74" s="6">
        <f t="array" ref="AA74">INDEX(RawData!AH:AH,MATCH(VALUE(A74),RawData!AF:AF,0)+$AA$1)</f>
        <v>100.34</v>
      </c>
      <c r="AB74" s="6">
        <f t="array" ref="AB74">INDEX(RawData!AM:AM,MATCH(VALUE(A74),RawData!AK:AK,0)+$AA$1)</f>
        <v>1.69</v>
      </c>
      <c r="AC74" s="6">
        <f t="array" ref="AC74">INDEX(RawData!BB:BB,MATCH(VALUE(A74),RawData!AZ:AZ,0)+$AC$1)</f>
        <v>160011</v>
      </c>
      <c r="AD74" s="6">
        <f t="array" ref="AD74">INDEX(RawData!AR:AR,MATCH(VALUE(A74),RawData!AP:AP,0)+$AD$1)</f>
        <v>5.79</v>
      </c>
      <c r="AE74" s="6">
        <f t="array" ref="AE74">INDEX(RawData!BG:BG,MATCH(VALUE(A74),RawData!BE:BE,0)+$AE$1)</f>
        <v>412352</v>
      </c>
      <c r="AF74" s="6">
        <f t="array" ref="AF74">INDEX(RawData!AW:AW,MATCH(VALUE(A74),RawData!AU:AU,0)+$AF$1)</f>
        <v>3.55</v>
      </c>
      <c r="AG74" s="6">
        <f t="array" ref="AG74">INDEX(RawData!BM:BM,MATCH(VALUE(A74),RawData!BK:BK,0)+$AG$1)</f>
        <v>1.375</v>
      </c>
      <c r="AH74" s="6">
        <f t="array" ref="AH74">INDEX(RawData!BR:BR,MATCH(VALUE(B74),RawData!BP:BP,0)+$AH$1)</f>
        <v>3.79</v>
      </c>
      <c r="AI74" s="6">
        <v>0</v>
      </c>
      <c r="AJ74" s="11">
        <f t="shared" si="28"/>
        <v>16637.725259999999</v>
      </c>
      <c r="AK74" s="11">
        <f t="shared" si="29"/>
        <v>13220.575070000001</v>
      </c>
      <c r="AL74" s="17">
        <f t="array" ref="AL74">INDEX(RawData!BW:BW,MATCH(VALUE(A74),RawData!BU:BU,0)+$AL$1)</f>
        <v>22</v>
      </c>
      <c r="AM74" s="11"/>
      <c r="AN74" s="11"/>
      <c r="AP74" s="11">
        <f t="shared" si="30"/>
        <v>13999.133330000001</v>
      </c>
      <c r="AQ74" s="11">
        <f t="shared" si="34"/>
        <v>17568.295381133979</v>
      </c>
      <c r="AR74" s="12">
        <f t="shared" si="35"/>
        <v>0.25495592955638902</v>
      </c>
      <c r="AS74" s="12">
        <f t="shared" si="36"/>
        <v>0.25495592955638902</v>
      </c>
      <c r="AT74" s="14"/>
      <c r="AU74" s="12">
        <f>SUM(AQ74:AQ76)/SUM(AP74:AP76)-1</f>
        <v>9.3629598788280699E-3</v>
      </c>
      <c r="AW74" s="6" t="str">
        <f t="shared" si="31"/>
        <v>12</v>
      </c>
      <c r="AX74" s="6">
        <f t="shared" si="32"/>
        <v>-3542.1496000000002</v>
      </c>
      <c r="AY74" s="11">
        <f t="shared" si="37"/>
        <v>15961.873082807993</v>
      </c>
      <c r="AZ74" s="12">
        <f t="shared" si="33"/>
        <v>0.14020437598103741</v>
      </c>
      <c r="BA74" s="14">
        <f t="shared" si="38"/>
        <v>0.14020437598103741</v>
      </c>
      <c r="BC74" s="12">
        <f>SUM(AY74:AY76)/SUM(AP74:AP76)-1</f>
        <v>5.0090932385485676E-2</v>
      </c>
      <c r="BE74" s="11">
        <f t="shared" si="39"/>
        <v>16443.799772305789</v>
      </c>
      <c r="BF74" s="12">
        <f t="shared" si="40"/>
        <v>0.17462984205364296</v>
      </c>
      <c r="BG74" s="14">
        <f t="shared" si="41"/>
        <v>0.17462984205364296</v>
      </c>
      <c r="BJ74" s="11">
        <f t="shared" si="42"/>
        <v>17725.722238709393</v>
      </c>
      <c r="BK74" s="12">
        <f t="shared" si="43"/>
        <v>0.26620140124841529</v>
      </c>
      <c r="BL74" s="14">
        <f t="shared" si="44"/>
        <v>0.26620140124841529</v>
      </c>
      <c r="BQ74" s="6">
        <f t="shared" si="45"/>
        <v>0</v>
      </c>
      <c r="BR74" s="11">
        <f t="shared" si="46"/>
        <v>17793.190891956001</v>
      </c>
      <c r="BS74" s="12">
        <f t="shared" si="47"/>
        <v>0.27102088911642652</v>
      </c>
      <c r="BT74" s="14">
        <f t="shared" si="48"/>
        <v>0.27102088911642652</v>
      </c>
    </row>
    <row r="75" spans="1:72">
      <c r="A75" s="1">
        <v>201611</v>
      </c>
      <c r="B75" s="6" t="s">
        <v>87</v>
      </c>
      <c r="C75" s="10" t="s">
        <v>186</v>
      </c>
      <c r="D75" s="1">
        <v>1663772526</v>
      </c>
      <c r="E75" s="9">
        <f t="shared" si="27"/>
        <v>16637.725259999999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6">
        <v>1</v>
      </c>
      <c r="V75" s="6">
        <f t="array" ref="V75">INDEX(RawData!I:I,MATCH(VALUE(B75),RawData!G:G,0)+$V$1)</f>
        <v>3.92</v>
      </c>
      <c r="W75" s="6">
        <f t="array" ref="W75">INDEX(RawData!N:N,MATCH(VALUE(B75),RawData!L:L,0)+$W$1)</f>
        <v>144128</v>
      </c>
      <c r="X75" s="6">
        <f t="array" ref="X75">INDEX(RawData!S:S,MATCH(VALUE(B75),RawData!Q:Q,0)+$V$1)</f>
        <v>6124</v>
      </c>
      <c r="Y75" s="6">
        <f t="array" ref="Y75">INDEX(RawData!X:X,MATCH(VALUE(A75),RawData!V:V,0)+$Y$1)</f>
        <v>100.47</v>
      </c>
      <c r="Z75" s="6">
        <f t="array" ref="Z75">INDEX(RawData!AC:AC,MATCH(VALUE(B75),RawData!AA:AA,0)+$Y$1)</f>
        <v>1.79</v>
      </c>
      <c r="AA75" s="6">
        <f t="array" ref="AA75">INDEX(RawData!AH:AH,MATCH(VALUE(A75),RawData!AF:AF,0)+$AA$1)</f>
        <v>101.37</v>
      </c>
      <c r="AB75" s="6">
        <f t="array" ref="AB75">INDEX(RawData!AM:AM,MATCH(VALUE(A75),RawData!AK:AK,0)+$AA$1)</f>
        <v>1.97</v>
      </c>
      <c r="AC75" s="6">
        <f t="array" ref="AC75">INDEX(RawData!BB:BB,MATCH(VALUE(A75),RawData!AZ:AZ,0)+$AC$1)</f>
        <v>158957</v>
      </c>
      <c r="AD75" s="6">
        <f t="array" ref="AD75">INDEX(RawData!AR:AR,MATCH(VALUE(A75),RawData!AP:AP,0)+$AD$1)</f>
        <v>5.96</v>
      </c>
      <c r="AE75" s="6">
        <f t="array" ref="AE75">INDEX(RawData!BG:BG,MATCH(VALUE(A75),RawData!BE:BE,0)+$AE$1)</f>
        <v>409654</v>
      </c>
      <c r="AF75" s="6">
        <f t="array" ref="AF75">INDEX(RawData!AW:AW,MATCH(VALUE(A75),RawData!AU:AU,0)+$AF$1)</f>
        <v>3.77</v>
      </c>
      <c r="AG75" s="6">
        <f t="array" ref="AG75">INDEX(RawData!BM:BM,MATCH(VALUE(A75),RawData!BK:BK,0)+$AG$1)</f>
        <v>1.375</v>
      </c>
      <c r="AH75" s="6">
        <f t="array" ref="AH75">INDEX(RawData!BR:BR,MATCH(VALUE(B75),RawData!BP:BP,0)+$AH$1)</f>
        <v>3.79</v>
      </c>
      <c r="AI75" s="6">
        <v>0</v>
      </c>
      <c r="AJ75" s="11">
        <f t="shared" si="28"/>
        <v>13220.575070000001</v>
      </c>
      <c r="AK75" s="11">
        <f t="shared" si="29"/>
        <v>14300.0725</v>
      </c>
      <c r="AL75" s="17">
        <f t="array" ref="AL75">INDEX(RawData!BW:BW,MATCH(VALUE(A75),RawData!BU:BU,0)+$AL$1)</f>
        <v>22</v>
      </c>
      <c r="AM75" s="11"/>
      <c r="AN75" s="11"/>
      <c r="AP75" s="11">
        <f t="shared" si="30"/>
        <v>16637.725259999999</v>
      </c>
      <c r="AQ75" s="11">
        <f t="shared" si="34"/>
        <v>14633.962125362976</v>
      </c>
      <c r="AR75" s="12">
        <f t="shared" si="35"/>
        <v>-0.12043492144051815</v>
      </c>
      <c r="AS75" s="12">
        <f t="shared" si="36"/>
        <v>0.12043492144051815</v>
      </c>
      <c r="AT75" s="14"/>
      <c r="AU75" s="12"/>
      <c r="AW75" s="6" t="str">
        <f t="shared" si="31"/>
        <v>11</v>
      </c>
      <c r="AX75" s="6">
        <f t="shared" si="32"/>
        <v>1051.2082</v>
      </c>
      <c r="AY75" s="11">
        <f t="shared" si="37"/>
        <v>17934.623466255998</v>
      </c>
      <c r="AZ75" s="12">
        <f t="shared" si="33"/>
        <v>7.7949250032032236E-2</v>
      </c>
      <c r="BA75" s="14">
        <f t="shared" si="38"/>
        <v>7.7949250032032236E-2</v>
      </c>
      <c r="BE75" s="11">
        <f t="shared" si="39"/>
        <v>16944.425063988092</v>
      </c>
      <c r="BF75" s="12">
        <f t="shared" si="40"/>
        <v>1.8433998590267286E-2</v>
      </c>
      <c r="BG75" s="14">
        <f t="shared" si="41"/>
        <v>1.8433998590267286E-2</v>
      </c>
      <c r="BJ75" s="11">
        <f t="shared" si="42"/>
        <v>14782.880230908282</v>
      </c>
      <c r="BK75" s="12">
        <f t="shared" si="43"/>
        <v>-0.11148429248024005</v>
      </c>
      <c r="BL75" s="14">
        <f t="shared" si="44"/>
        <v>0.11148429248024005</v>
      </c>
      <c r="BQ75" s="6">
        <f t="shared" si="45"/>
        <v>0</v>
      </c>
      <c r="BR75" s="11">
        <f t="shared" si="46"/>
        <v>14846.702276141987</v>
      </c>
      <c r="BS75" s="12">
        <f t="shared" si="47"/>
        <v>-0.10764830864012076</v>
      </c>
      <c r="BT75" s="14">
        <f t="shared" si="48"/>
        <v>0.10764830864012076</v>
      </c>
    </row>
    <row r="76" spans="1:72">
      <c r="A76" s="1">
        <v>201610</v>
      </c>
      <c r="B76" s="6" t="s">
        <v>87</v>
      </c>
      <c r="C76" s="10" t="s">
        <v>186</v>
      </c>
      <c r="D76" s="1">
        <v>1322057507</v>
      </c>
      <c r="E76" s="9">
        <f t="shared" si="27"/>
        <v>13220.575070000001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</v>
      </c>
      <c r="V76" s="6">
        <f t="array" ref="V76">INDEX(RawData!I:I,MATCH(VALUE(B76),RawData!G:G,0)+$V$1)</f>
        <v>3.92</v>
      </c>
      <c r="W76" s="6">
        <f t="array" ref="W76">INDEX(RawData!N:N,MATCH(VALUE(B76),RawData!L:L,0)+$W$1)</f>
        <v>144128</v>
      </c>
      <c r="X76" s="6">
        <f t="array" ref="X76">INDEX(RawData!S:S,MATCH(VALUE(B76),RawData!Q:Q,0)+$V$1)</f>
        <v>6124</v>
      </c>
      <c r="Y76" s="6">
        <f t="array" ref="Y76">INDEX(RawData!X:X,MATCH(VALUE(A76),RawData!V:V,0)+$Y$1)</f>
        <v>99.9</v>
      </c>
      <c r="Z76" s="6">
        <f t="array" ref="Z76">INDEX(RawData!AC:AC,MATCH(VALUE(B76),RawData!AA:AA,0)+$Y$1)</f>
        <v>1.79</v>
      </c>
      <c r="AA76" s="6">
        <f t="array" ref="AA76">INDEX(RawData!AH:AH,MATCH(VALUE(A76),RawData!AF:AF,0)+$AA$1)</f>
        <v>101.8</v>
      </c>
      <c r="AB76" s="6">
        <f t="array" ref="AB76">INDEX(RawData!AM:AM,MATCH(VALUE(A76),RawData!AK:AK,0)+$AA$1)</f>
        <v>1.7</v>
      </c>
      <c r="AC76" s="6">
        <f t="array" ref="AC76">INDEX(RawData!BB:BB,MATCH(VALUE(A76),RawData!AZ:AZ,0)+$AC$1)</f>
        <v>158354</v>
      </c>
      <c r="AD76" s="6">
        <f t="array" ref="AD76">INDEX(RawData!AR:AR,MATCH(VALUE(A76),RawData!AP:AP,0)+$AD$1)</f>
        <v>6.53</v>
      </c>
      <c r="AE76" s="6">
        <f t="array" ref="AE76">INDEX(RawData!BG:BG,MATCH(VALUE(A76),RawData!BE:BE,0)+$AE$1)</f>
        <v>408147</v>
      </c>
      <c r="AF76" s="6">
        <f t="array" ref="AF76">INDEX(RawData!AW:AW,MATCH(VALUE(A76),RawData!AU:AU,0)+$AF$1)</f>
        <v>3.83</v>
      </c>
      <c r="AG76" s="6">
        <f t="array" ref="AG76">INDEX(RawData!BM:BM,MATCH(VALUE(A76),RawData!BK:BK,0)+$AG$1)</f>
        <v>1.375</v>
      </c>
      <c r="AH76" s="6">
        <f t="array" ref="AH76">INDEX(RawData!BR:BR,MATCH(VALUE(B76),RawData!BP:BP,0)+$AH$1)</f>
        <v>3.79</v>
      </c>
      <c r="AI76" s="6">
        <v>0</v>
      </c>
      <c r="AJ76" s="11">
        <f t="shared" si="28"/>
        <v>14300.0725</v>
      </c>
      <c r="AK76" s="11">
        <f t="shared" si="29"/>
        <v>17838.376</v>
      </c>
      <c r="AL76" s="17">
        <f t="array" ref="AL76">INDEX(RawData!BW:BW,MATCH(VALUE(A76),RawData!BU:BU,0)+$AL$1)</f>
        <v>20</v>
      </c>
      <c r="AM76" s="11"/>
      <c r="AN76" s="11"/>
      <c r="AP76" s="11">
        <f t="shared" si="30"/>
        <v>13220.575070000001</v>
      </c>
      <c r="AQ76" s="11">
        <f t="shared" si="34"/>
        <v>12065.811545249991</v>
      </c>
      <c r="AR76" s="12">
        <f t="shared" si="35"/>
        <v>-8.7345937573501398E-2</v>
      </c>
      <c r="AS76" s="12">
        <f t="shared" si="36"/>
        <v>8.7345937573501398E-2</v>
      </c>
      <c r="AT76" s="14"/>
      <c r="AU76" s="12"/>
      <c r="AW76" s="6" t="str">
        <f t="shared" si="31"/>
        <v>10</v>
      </c>
      <c r="AX76" s="6">
        <f t="shared" si="32"/>
        <v>-1566.5134</v>
      </c>
      <c r="AY76" s="11">
        <f t="shared" si="37"/>
        <v>12157.796855000001</v>
      </c>
      <c r="AZ76" s="12">
        <f t="shared" si="33"/>
        <v>-8.0388198650423792E-2</v>
      </c>
      <c r="BA76" s="14">
        <f t="shared" si="38"/>
        <v>8.0388198650423792E-2</v>
      </c>
      <c r="BE76" s="11">
        <f t="shared" si="39"/>
        <v>12130.201262074997</v>
      </c>
      <c r="BF76" s="12">
        <f t="shared" si="40"/>
        <v>-8.2475520327347063E-2</v>
      </c>
      <c r="BG76" s="14">
        <f t="shared" si="41"/>
        <v>8.2475520327347063E-2</v>
      </c>
      <c r="BJ76" s="11">
        <f t="shared" si="42"/>
        <v>11926.729721424999</v>
      </c>
      <c r="BK76" s="12">
        <f t="shared" si="43"/>
        <v>-9.786604150911582E-2</v>
      </c>
      <c r="BL76" s="14">
        <f t="shared" si="44"/>
        <v>9.786604150911582E-2</v>
      </c>
      <c r="BQ76" s="6">
        <f t="shared" si="45"/>
        <v>0</v>
      </c>
      <c r="BR76" s="11">
        <f t="shared" si="46"/>
        <v>11867.123225500003</v>
      </c>
      <c r="BS76" s="12">
        <f t="shared" si="47"/>
        <v>-0.10237465748152186</v>
      </c>
      <c r="BT76" s="14">
        <f t="shared" si="48"/>
        <v>0.10237465748152186</v>
      </c>
    </row>
    <row r="77" spans="1:72">
      <c r="A77" s="1">
        <v>201609</v>
      </c>
      <c r="B77" s="6" t="s">
        <v>88</v>
      </c>
      <c r="C77" s="10" t="s">
        <v>186</v>
      </c>
      <c r="D77" s="1">
        <v>1430007250</v>
      </c>
      <c r="E77" s="9">
        <f t="shared" si="27"/>
        <v>14300.0725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0</v>
      </c>
      <c r="V77" s="6">
        <f t="array" ref="V77">INDEX(RawData!I:I,MATCH(VALUE(B77),RawData!G:G,0)+$V$1)</f>
        <v>3</v>
      </c>
      <c r="W77" s="6">
        <f t="array" ref="W77">INDEX(RawData!N:N,MATCH(VALUE(B77),RawData!L:L,0)+$W$1)</f>
        <v>138351</v>
      </c>
      <c r="X77" s="6">
        <f t="array" ref="X77">INDEX(RawData!S:S,MATCH(VALUE(B77),RawData!Q:Q,0)+$V$1)</f>
        <v>5882</v>
      </c>
      <c r="Y77" s="6">
        <f t="array" ref="Y77">INDEX(RawData!X:X,MATCH(VALUE(A77),RawData!V:V,0)+$Y$1)</f>
        <v>99.09</v>
      </c>
      <c r="Z77" s="6">
        <f t="array" ref="Z77">INDEX(RawData!AC:AC,MATCH(VALUE(B77),RawData!AA:AA,0)+$Y$1)</f>
        <v>-3.78</v>
      </c>
      <c r="AA77" s="6">
        <f t="array" ref="AA77">INDEX(RawData!AH:AH,MATCH(VALUE(A77),RawData!AF:AF,0)+$AA$1)</f>
        <v>100.35</v>
      </c>
      <c r="AB77" s="6">
        <f t="array" ref="AB77">INDEX(RawData!AM:AM,MATCH(VALUE(A77),RawData!AK:AK,0)+$AA$1)</f>
        <v>0.34</v>
      </c>
      <c r="AC77" s="6">
        <f t="array" ref="AC77">INDEX(RawData!BB:BB,MATCH(VALUE(A77),RawData!AZ:AZ,0)+$AC$1)</f>
        <v>158727</v>
      </c>
      <c r="AD77" s="6">
        <f t="array" ref="AD77">INDEX(RawData!AR:AR,MATCH(VALUE(A77),RawData!AP:AP,0)+$AD$1)</f>
        <v>5.91</v>
      </c>
      <c r="AE77" s="6">
        <f t="array" ref="AE77">INDEX(RawData!BG:BG,MATCH(VALUE(A77),RawData!BE:BE,0)+$AE$1)</f>
        <v>408681</v>
      </c>
      <c r="AF77" s="6">
        <f t="array" ref="AF77">INDEX(RawData!AW:AW,MATCH(VALUE(A77),RawData!AU:AU,0)+$AF$1)</f>
        <v>3.98</v>
      </c>
      <c r="AG77" s="6">
        <f t="array" ref="AG77">INDEX(RawData!BM:BM,MATCH(VALUE(A77),RawData!BK:BK,0)+$AG$1)</f>
        <v>1.375</v>
      </c>
      <c r="AH77" s="6">
        <f t="array" ref="AH77">INDEX(RawData!BR:BR,MATCH(VALUE(B77),RawData!BP:BP,0)+$AH$1)</f>
        <v>3.99</v>
      </c>
      <c r="AI77" s="6">
        <v>0</v>
      </c>
      <c r="AJ77" s="11">
        <f t="shared" si="28"/>
        <v>17838.376</v>
      </c>
      <c r="AK77" s="11">
        <f t="shared" si="29"/>
        <v>17362.144680000001</v>
      </c>
      <c r="AL77" s="17">
        <f t="array" ref="AL77">INDEX(RawData!BW:BW,MATCH(VALUE(A77),RawData!BU:BU,0)+$AL$1)</f>
        <v>19</v>
      </c>
      <c r="AM77" s="11"/>
      <c r="AN77" s="11"/>
      <c r="AP77" s="11">
        <f t="shared" si="30"/>
        <v>14300.0725</v>
      </c>
      <c r="AQ77" s="11">
        <f t="shared" si="34"/>
        <v>13818.385213400004</v>
      </c>
      <c r="AR77" s="12">
        <f t="shared" si="35"/>
        <v>-3.3684254859546736E-2</v>
      </c>
      <c r="AS77" s="12">
        <f t="shared" si="36"/>
        <v>3.3684254859546736E-2</v>
      </c>
      <c r="AT77" s="14"/>
      <c r="AU77" s="12">
        <f>SUM(AQ77:AQ79)/SUM(AP77:AP79)-1</f>
        <v>-3.8466322137637343E-2</v>
      </c>
      <c r="AW77" s="6" t="str">
        <f t="shared" si="31"/>
        <v>9</v>
      </c>
      <c r="AX77" s="6">
        <f t="shared" si="32"/>
        <v>-356.97879999999998</v>
      </c>
      <c r="AY77" s="11">
        <f t="shared" si="37"/>
        <v>12133.617944800004</v>
      </c>
      <c r="AZ77" s="12">
        <f t="shared" si="33"/>
        <v>-0.15149955045332786</v>
      </c>
      <c r="BA77" s="14">
        <f t="shared" si="38"/>
        <v>0.15149955045332786</v>
      </c>
      <c r="BC77" s="12">
        <f>SUM(AY77:AY79)/SUM(AP77:AP79)-1</f>
        <v>1.7266902517712568E-2</v>
      </c>
      <c r="BE77" s="11">
        <f t="shared" si="39"/>
        <v>12639.048125380003</v>
      </c>
      <c r="BF77" s="12">
        <f t="shared" si="40"/>
        <v>-0.11615496177519358</v>
      </c>
      <c r="BG77" s="14">
        <f t="shared" si="41"/>
        <v>0.11615496177519358</v>
      </c>
      <c r="BJ77" s="11">
        <f t="shared" si="42"/>
        <v>13060.905025739999</v>
      </c>
      <c r="BK77" s="12">
        <f t="shared" si="43"/>
        <v>-8.6654628797161792E-2</v>
      </c>
      <c r="BL77" s="14">
        <f t="shared" si="44"/>
        <v>8.6654628797161792E-2</v>
      </c>
      <c r="BQ77" s="6">
        <f t="shared" si="45"/>
        <v>0</v>
      </c>
      <c r="BR77" s="11">
        <f t="shared" si="46"/>
        <v>12736.270659599999</v>
      </c>
      <c r="BS77" s="12">
        <f t="shared" si="47"/>
        <v>-0.10935621762756809</v>
      </c>
      <c r="BT77" s="14">
        <f t="shared" si="48"/>
        <v>0.10935621762756809</v>
      </c>
    </row>
    <row r="78" spans="1:72">
      <c r="A78" s="1">
        <v>201608</v>
      </c>
      <c r="B78" s="6" t="s">
        <v>88</v>
      </c>
      <c r="C78" s="10" t="s">
        <v>186</v>
      </c>
      <c r="D78" s="1">
        <v>1783837600</v>
      </c>
      <c r="E78" s="9">
        <f t="shared" si="27"/>
        <v>17838.376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</v>
      </c>
      <c r="U78" s="6">
        <v>0</v>
      </c>
      <c r="V78" s="6">
        <f t="array" ref="V78">INDEX(RawData!I:I,MATCH(VALUE(B78),RawData!G:G,0)+$V$1)</f>
        <v>3</v>
      </c>
      <c r="W78" s="6">
        <f t="array" ref="W78">INDEX(RawData!N:N,MATCH(VALUE(B78),RawData!L:L,0)+$W$1)</f>
        <v>138351</v>
      </c>
      <c r="X78" s="6">
        <f t="array" ref="X78">INDEX(RawData!S:S,MATCH(VALUE(B78),RawData!Q:Q,0)+$V$1)</f>
        <v>5882</v>
      </c>
      <c r="Y78" s="6">
        <f t="array" ref="Y78">INDEX(RawData!X:X,MATCH(VALUE(A78),RawData!V:V,0)+$Y$1)</f>
        <v>98.92</v>
      </c>
      <c r="Z78" s="6">
        <f t="array" ref="Z78">INDEX(RawData!AC:AC,MATCH(VALUE(B78),RawData!AA:AA,0)+$Y$1)</f>
        <v>-3.78</v>
      </c>
      <c r="AA78" s="6">
        <f t="array" ref="AA78">INDEX(RawData!AH:AH,MATCH(VALUE(A78),RawData!AF:AF,0)+$AA$1)</f>
        <v>99.89</v>
      </c>
      <c r="AB78" s="6">
        <f t="array" ref="AB78">INDEX(RawData!AM:AM,MATCH(VALUE(A78),RawData!AK:AK,0)+$AA$1)</f>
        <v>0.56000000000000005</v>
      </c>
      <c r="AC78" s="6">
        <f t="array" ref="AC78">INDEX(RawData!BB:BB,MATCH(VALUE(A78),RawData!AZ:AZ,0)+$AC$1)</f>
        <v>157479</v>
      </c>
      <c r="AD78" s="6">
        <f t="array" ref="AD78">INDEX(RawData!AR:AR,MATCH(VALUE(A78),RawData!AP:AP,0)+$AD$1)</f>
        <v>6.49</v>
      </c>
      <c r="AE78" s="6">
        <f t="array" ref="AE78">INDEX(RawData!BG:BG,MATCH(VALUE(A78),RawData!BE:BE,0)+$AE$1)</f>
        <v>408628</v>
      </c>
      <c r="AF78" s="6">
        <f t="array" ref="AF78">INDEX(RawData!AW:AW,MATCH(VALUE(A78),RawData!AU:AU,0)+$AF$1)</f>
        <v>4.24</v>
      </c>
      <c r="AG78" s="6">
        <f t="array" ref="AG78">INDEX(RawData!BM:BM,MATCH(VALUE(A78),RawData!BK:BK,0)+$AG$1)</f>
        <v>1.375</v>
      </c>
      <c r="AH78" s="6">
        <f t="array" ref="AH78">INDEX(RawData!BR:BR,MATCH(VALUE(B78),RawData!BP:BP,0)+$AH$1)</f>
        <v>3.99</v>
      </c>
      <c r="AI78" s="6">
        <v>0</v>
      </c>
      <c r="AJ78" s="11">
        <f t="shared" si="28"/>
        <v>17362.144680000001</v>
      </c>
      <c r="AK78" s="11">
        <f t="shared" si="29"/>
        <v>15596.01858</v>
      </c>
      <c r="AL78" s="17">
        <f t="array" ref="AL78">INDEX(RawData!BW:BW,MATCH(VALUE(A78),RawData!BU:BU,0)+$AL$1)</f>
        <v>23</v>
      </c>
      <c r="AM78" s="11"/>
      <c r="AN78" s="11"/>
      <c r="AP78" s="11">
        <f t="shared" si="30"/>
        <v>17838.376</v>
      </c>
      <c r="AQ78" s="11">
        <f t="shared" si="34"/>
        <v>19142.165658411999</v>
      </c>
      <c r="AR78" s="12">
        <f t="shared" si="35"/>
        <v>7.3089033352139232E-2</v>
      </c>
      <c r="AS78" s="12">
        <f t="shared" si="36"/>
        <v>7.3089033352139232E-2</v>
      </c>
      <c r="AT78" s="14"/>
      <c r="AU78" s="12"/>
      <c r="AW78" s="6" t="str">
        <f t="shared" si="31"/>
        <v>8</v>
      </c>
      <c r="AX78" s="6">
        <f t="shared" si="32"/>
        <v>-2239.2440000000001</v>
      </c>
      <c r="AY78" s="11">
        <f t="shared" si="37"/>
        <v>18954.188868543999</v>
      </c>
      <c r="AZ78" s="12">
        <f t="shared" si="33"/>
        <v>6.255125850828569E-2</v>
      </c>
      <c r="BA78" s="14">
        <f t="shared" si="38"/>
        <v>6.255125850828569E-2</v>
      </c>
      <c r="BE78" s="11">
        <f t="shared" si="39"/>
        <v>19010.581905504398</v>
      </c>
      <c r="BF78" s="12">
        <f t="shared" si="40"/>
        <v>6.5712590961441553E-2</v>
      </c>
      <c r="BG78" s="14">
        <f t="shared" si="41"/>
        <v>6.5712590961441553E-2</v>
      </c>
      <c r="BJ78" s="11">
        <f t="shared" si="42"/>
        <v>19685.874747969203</v>
      </c>
      <c r="BK78" s="12">
        <f t="shared" si="43"/>
        <v>0.103568774868811</v>
      </c>
      <c r="BL78" s="14">
        <f t="shared" si="44"/>
        <v>0.103568774868811</v>
      </c>
      <c r="BQ78" s="6">
        <f t="shared" si="45"/>
        <v>0</v>
      </c>
      <c r="BR78" s="11">
        <f t="shared" si="46"/>
        <v>19918.892929208007</v>
      </c>
      <c r="BS78" s="12">
        <f t="shared" si="47"/>
        <v>0.11663152123309906</v>
      </c>
      <c r="BT78" s="14">
        <f t="shared" si="48"/>
        <v>0.11663152123309906</v>
      </c>
    </row>
    <row r="79" spans="1:72">
      <c r="A79" s="1">
        <v>201607</v>
      </c>
      <c r="B79" s="6" t="s">
        <v>88</v>
      </c>
      <c r="C79" s="10" t="s">
        <v>186</v>
      </c>
      <c r="D79" s="1">
        <v>1736214468</v>
      </c>
      <c r="E79" s="9">
        <f t="shared" si="27"/>
        <v>17362.144680000001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1</v>
      </c>
      <c r="U79" s="6">
        <v>0</v>
      </c>
      <c r="V79" s="6">
        <f t="array" ref="V79">INDEX(RawData!I:I,MATCH(VALUE(B79),RawData!G:G,0)+$V$1)</f>
        <v>3</v>
      </c>
      <c r="W79" s="6">
        <f t="array" ref="W79">INDEX(RawData!N:N,MATCH(VALUE(B79),RawData!L:L,0)+$W$1)</f>
        <v>138351</v>
      </c>
      <c r="X79" s="6">
        <f t="array" ref="X79">INDEX(RawData!S:S,MATCH(VALUE(B79),RawData!Q:Q,0)+$V$1)</f>
        <v>5882</v>
      </c>
      <c r="Y79" s="6">
        <f t="array" ref="Y79">INDEX(RawData!X:X,MATCH(VALUE(A79),RawData!V:V,0)+$Y$1)</f>
        <v>100.01</v>
      </c>
      <c r="Z79" s="6">
        <f t="array" ref="Z79">INDEX(RawData!AC:AC,MATCH(VALUE(B79),RawData!AA:AA,0)+$Y$1)</f>
        <v>-3.78</v>
      </c>
      <c r="AA79" s="6">
        <f t="array" ref="AA79">INDEX(RawData!AH:AH,MATCH(VALUE(A79),RawData!AF:AF,0)+$AA$1)</f>
        <v>99.93</v>
      </c>
      <c r="AB79" s="6">
        <f t="array" ref="AB79">INDEX(RawData!AM:AM,MATCH(VALUE(A79),RawData!AK:AK,0)+$AA$1)</f>
        <v>1.24</v>
      </c>
      <c r="AC79" s="6">
        <f t="array" ref="AC79">INDEX(RawData!BB:BB,MATCH(VALUE(A79),RawData!AZ:AZ,0)+$AC$1)</f>
        <v>154966</v>
      </c>
      <c r="AD79" s="6">
        <f t="array" ref="AD79">INDEX(RawData!AR:AR,MATCH(VALUE(A79),RawData!AP:AP,0)+$AD$1)</f>
        <v>6.33</v>
      </c>
      <c r="AE79" s="6">
        <f t="array" ref="AE79">INDEX(RawData!BG:BG,MATCH(VALUE(A79),RawData!BE:BE,0)+$AE$1)</f>
        <v>407037</v>
      </c>
      <c r="AF79" s="6">
        <f t="array" ref="AF79">INDEX(RawData!AW:AW,MATCH(VALUE(A79),RawData!AU:AU,0)+$AF$1)</f>
        <v>4.71</v>
      </c>
      <c r="AG79" s="6">
        <f t="array" ref="AG79">INDEX(RawData!BM:BM,MATCH(VALUE(A79),RawData!BK:BK,0)+$AG$1)</f>
        <v>1.375</v>
      </c>
      <c r="AH79" s="6">
        <f t="array" ref="AH79">INDEX(RawData!BR:BR,MATCH(VALUE(B79),RawData!BP:BP,0)+$AH$1)</f>
        <v>3.99</v>
      </c>
      <c r="AI79" s="6">
        <v>0</v>
      </c>
      <c r="AJ79" s="11">
        <f t="shared" si="28"/>
        <v>15596.01858</v>
      </c>
      <c r="AK79" s="11">
        <f t="shared" si="29"/>
        <v>15854.936820000001</v>
      </c>
      <c r="AL79" s="17">
        <f t="array" ref="AL79">INDEX(RawData!BW:BW,MATCH(VALUE(A79),RawData!BU:BU,0)+$AL$1)</f>
        <v>20</v>
      </c>
      <c r="AM79" s="11"/>
      <c r="AN79" s="11"/>
      <c r="AP79" s="11">
        <f t="shared" si="30"/>
        <v>17362.144680000001</v>
      </c>
      <c r="AQ79" s="11">
        <f t="shared" si="34"/>
        <v>14635.936544921979</v>
      </c>
      <c r="AR79" s="12">
        <f t="shared" si="35"/>
        <v>-0.1570202406053226</v>
      </c>
      <c r="AS79" s="12">
        <f t="shared" si="36"/>
        <v>0.1570202406053226</v>
      </c>
      <c r="AT79" s="14"/>
      <c r="AU79" s="12"/>
      <c r="AW79" s="6" t="str">
        <f t="shared" si="31"/>
        <v>7</v>
      </c>
      <c r="AX79" s="6">
        <f t="shared" si="32"/>
        <v>5246.1718000000001</v>
      </c>
      <c r="AY79" s="11">
        <f t="shared" si="37"/>
        <v>19267.508283663999</v>
      </c>
      <c r="AZ79" s="12">
        <f t="shared" si="33"/>
        <v>0.10974241021380537</v>
      </c>
      <c r="BA79" s="14">
        <f t="shared" si="38"/>
        <v>0.10974241021380537</v>
      </c>
      <c r="BE79" s="11">
        <f t="shared" si="39"/>
        <v>17878.036762041393</v>
      </c>
      <c r="BF79" s="12">
        <f t="shared" si="40"/>
        <v>2.9713614968067015E-2</v>
      </c>
      <c r="BG79" s="14">
        <f t="shared" si="41"/>
        <v>2.9713614968067015E-2</v>
      </c>
      <c r="BJ79" s="11">
        <f t="shared" si="42"/>
        <v>18918.210306860175</v>
      </c>
      <c r="BK79" s="12">
        <f t="shared" si="43"/>
        <v>8.9624044468000319E-2</v>
      </c>
      <c r="BL79" s="14">
        <f t="shared" si="44"/>
        <v>8.9624044468000319E-2</v>
      </c>
      <c r="BQ79" s="6">
        <f t="shared" si="45"/>
        <v>6488.2404999999999</v>
      </c>
      <c r="BR79" s="11">
        <f t="shared" si="46"/>
        <v>20753.470490547978</v>
      </c>
      <c r="BS79" s="12">
        <f t="shared" si="47"/>
        <v>0.19532873807085305</v>
      </c>
      <c r="BT79" s="14">
        <f t="shared" si="48"/>
        <v>0.19532873807085305</v>
      </c>
    </row>
    <row r="80" spans="1:72">
      <c r="A80" s="1">
        <v>201606</v>
      </c>
      <c r="B80" s="6" t="s">
        <v>89</v>
      </c>
      <c r="C80" s="10" t="s">
        <v>186</v>
      </c>
      <c r="D80" s="1">
        <v>1559601858</v>
      </c>
      <c r="E80" s="9">
        <f t="shared" si="27"/>
        <v>15596.01858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6">
        <f t="array" ref="V80">INDEX(RawData!I:I,MATCH(VALUE(B80),RawData!G:G,0)+$V$1)</f>
        <v>1.69</v>
      </c>
      <c r="W80" s="6">
        <f t="array" ref="W80">INDEX(RawData!N:N,MATCH(VALUE(B80),RawData!L:L,0)+$W$1)</f>
        <v>131157</v>
      </c>
      <c r="X80" s="6">
        <f t="array" ref="X80">INDEX(RawData!S:S,MATCH(VALUE(B80),RawData!Q:Q,0)+$V$1)</f>
        <v>5580</v>
      </c>
      <c r="Y80" s="6">
        <f t="array" ref="Y80">INDEX(RawData!X:X,MATCH(VALUE(A80),RawData!V:V,0)+$Y$1)</f>
        <v>100.62</v>
      </c>
      <c r="Z80" s="6">
        <f t="array" ref="Z80">INDEX(RawData!AC:AC,MATCH(VALUE(B80),RawData!AA:AA,0)+$Y$1)</f>
        <v>-2.8</v>
      </c>
      <c r="AA80" s="6">
        <f t="array" ref="AA80">INDEX(RawData!AH:AH,MATCH(VALUE(A80),RawData!AF:AF,0)+$AA$1)</f>
        <v>99.7</v>
      </c>
      <c r="AB80" s="6">
        <f t="array" ref="AB80">INDEX(RawData!AM:AM,MATCH(VALUE(A80),RawData!AK:AK,0)+$AA$1)</f>
        <v>0.9</v>
      </c>
      <c r="AC80" s="6">
        <f t="array" ref="AC80">INDEX(RawData!BB:BB,MATCH(VALUE(A80),RawData!AZ:AZ,0)+$AC$1)</f>
        <v>153917</v>
      </c>
      <c r="AD80" s="6">
        <f t="array" ref="AD80">INDEX(RawData!AR:AR,MATCH(VALUE(A80),RawData!AP:AP,0)+$AD$1)</f>
        <v>5.91</v>
      </c>
      <c r="AE80" s="6">
        <f t="array" ref="AE80">INDEX(RawData!BG:BG,MATCH(VALUE(A80),RawData!BE:BE,0)+$AE$1)</f>
        <v>404865</v>
      </c>
      <c r="AF80" s="6">
        <f t="array" ref="AF80">INDEX(RawData!AW:AW,MATCH(VALUE(A80),RawData!AU:AU,0)+$AF$1)</f>
        <v>4.6500000000000004</v>
      </c>
      <c r="AG80" s="6">
        <f t="array" ref="AG80">INDEX(RawData!BM:BM,MATCH(VALUE(A80),RawData!BK:BK,0)+$AG$1)</f>
        <v>1.5</v>
      </c>
      <c r="AH80" s="6">
        <f t="array" ref="AH80">INDEX(RawData!BR:BR,MATCH(VALUE(B80),RawData!BP:BP,0)+$AH$1)</f>
        <v>3.92</v>
      </c>
      <c r="AI80" s="6">
        <v>0</v>
      </c>
      <c r="AJ80" s="11">
        <f t="shared" si="28"/>
        <v>15854.936820000001</v>
      </c>
      <c r="AK80" s="11">
        <f t="shared" si="29"/>
        <v>14851.27881</v>
      </c>
      <c r="AL80" s="17">
        <f t="array" ref="AL80">INDEX(RawData!BW:BW,MATCH(VALUE(A80),RawData!BU:BU,0)+$AL$1)</f>
        <v>21</v>
      </c>
      <c r="AM80" s="11"/>
      <c r="AN80" s="11"/>
      <c r="AP80" s="11">
        <f t="shared" si="30"/>
        <v>15596.01858</v>
      </c>
      <c r="AQ80" s="11">
        <f t="shared" si="34"/>
        <v>11701.495213938004</v>
      </c>
      <c r="AR80" s="12">
        <f t="shared" si="35"/>
        <v>-0.24971266519624757</v>
      </c>
      <c r="AS80" s="12">
        <f t="shared" si="36"/>
        <v>0.24971266519624757</v>
      </c>
      <c r="AT80" s="14"/>
      <c r="AU80" s="12">
        <f>SUM(AQ80:AQ82)/SUM(AP80:AP82)-1</f>
        <v>-0.24195071609975316</v>
      </c>
      <c r="AW80" s="6" t="str">
        <f t="shared" si="31"/>
        <v>6</v>
      </c>
      <c r="AX80" s="6">
        <f t="shared" si="32"/>
        <v>4129.9069</v>
      </c>
      <c r="AY80" s="11">
        <f t="shared" si="37"/>
        <v>17779.117117655995</v>
      </c>
      <c r="AZ80" s="12">
        <f t="shared" si="33"/>
        <v>0.13997793901422728</v>
      </c>
      <c r="BA80" s="14">
        <f t="shared" si="38"/>
        <v>0.13997793901422728</v>
      </c>
      <c r="BC80" s="12">
        <f>SUM(AY80:AY82)/SUM(AP80:AP82)-1</f>
        <v>0.13519407907344672</v>
      </c>
      <c r="BE80" s="11">
        <f t="shared" si="39"/>
        <v>15955.830546540596</v>
      </c>
      <c r="BF80" s="12">
        <f t="shared" si="40"/>
        <v>2.3070757751084692E-2</v>
      </c>
      <c r="BG80" s="14">
        <f t="shared" si="41"/>
        <v>2.3070757751084692E-2</v>
      </c>
      <c r="BJ80" s="11">
        <f t="shared" si="42"/>
        <v>15389.768557765794</v>
      </c>
      <c r="BK80" s="12">
        <f t="shared" si="43"/>
        <v>-1.3224530425905989E-2</v>
      </c>
      <c r="BL80" s="14">
        <f t="shared" si="44"/>
        <v>1.3224530425905989E-2</v>
      </c>
      <c r="BQ80" s="6">
        <f t="shared" si="45"/>
        <v>5811.8424000000005</v>
      </c>
      <c r="BR80" s="11">
        <f t="shared" si="46"/>
        <v>16970.457133691991</v>
      </c>
      <c r="BS80" s="12">
        <f t="shared" si="47"/>
        <v>8.8127527332811706E-2</v>
      </c>
      <c r="BT80" s="14">
        <f t="shared" si="48"/>
        <v>8.8127527332811706E-2</v>
      </c>
    </row>
    <row r="81" spans="1:72">
      <c r="A81" s="1">
        <v>201605</v>
      </c>
      <c r="B81" s="6" t="s">
        <v>89</v>
      </c>
      <c r="C81" s="10" t="s">
        <v>186</v>
      </c>
      <c r="D81" s="1">
        <v>1585493682</v>
      </c>
      <c r="E81" s="9">
        <f t="shared" si="27"/>
        <v>15854.936820000001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6">
        <f t="array" ref="V81">INDEX(RawData!I:I,MATCH(VALUE(B81),RawData!G:G,0)+$V$1)</f>
        <v>1.69</v>
      </c>
      <c r="W81" s="6">
        <f t="array" ref="W81">INDEX(RawData!N:N,MATCH(VALUE(B81),RawData!L:L,0)+$W$1)</f>
        <v>131157</v>
      </c>
      <c r="X81" s="6">
        <f t="array" ref="X81">INDEX(RawData!S:S,MATCH(VALUE(B81),RawData!Q:Q,0)+$V$1)</f>
        <v>5580</v>
      </c>
      <c r="Y81" s="6">
        <f t="array" ref="Y81">INDEX(RawData!X:X,MATCH(VALUE(A81),RawData!V:V,0)+$Y$1)</f>
        <v>100.32</v>
      </c>
      <c r="Z81" s="6">
        <f t="array" ref="Z81">INDEX(RawData!AC:AC,MATCH(VALUE(B81),RawData!AA:AA,0)+$Y$1)</f>
        <v>-2.8</v>
      </c>
      <c r="AA81" s="6">
        <f t="array" ref="AA81">INDEX(RawData!AH:AH,MATCH(VALUE(A81),RawData!AF:AF,0)+$AA$1)</f>
        <v>99.35</v>
      </c>
      <c r="AB81" s="6">
        <f t="array" ref="AB81">INDEX(RawData!AM:AM,MATCH(VALUE(A81),RawData!AK:AK,0)+$AA$1)</f>
        <v>1.23</v>
      </c>
      <c r="AC81" s="6">
        <f t="array" ref="AC81">INDEX(RawData!BB:BB,MATCH(VALUE(A81),RawData!AZ:AZ,0)+$AC$1)</f>
        <v>154790</v>
      </c>
      <c r="AD81" s="6">
        <f t="array" ref="AD81">INDEX(RawData!AR:AR,MATCH(VALUE(A81),RawData!AP:AP,0)+$AD$1)</f>
        <v>5.72</v>
      </c>
      <c r="AE81" s="6">
        <f t="array" ref="AE81">INDEX(RawData!BG:BG,MATCH(VALUE(A81),RawData!BE:BE,0)+$AE$1)</f>
        <v>405184</v>
      </c>
      <c r="AF81" s="6">
        <f t="array" ref="AF81">INDEX(RawData!AW:AW,MATCH(VALUE(A81),RawData!AU:AU,0)+$AF$1)</f>
        <v>3.88</v>
      </c>
      <c r="AG81" s="6">
        <f t="array" ref="AG81">INDEX(RawData!BM:BM,MATCH(VALUE(A81),RawData!BK:BK,0)+$AG$1)</f>
        <v>1.5</v>
      </c>
      <c r="AH81" s="6">
        <f t="array" ref="AH81">INDEX(RawData!BR:BR,MATCH(VALUE(B81),RawData!BP:BP,0)+$AH$1)</f>
        <v>3.92</v>
      </c>
      <c r="AI81" s="6">
        <v>0</v>
      </c>
      <c r="AJ81" s="11">
        <f t="shared" si="28"/>
        <v>14851.27881</v>
      </c>
      <c r="AK81" s="11">
        <f t="shared" si="29"/>
        <v>21393.398450000001</v>
      </c>
      <c r="AL81" s="17">
        <f t="array" ref="AL81">INDEX(RawData!BW:BW,MATCH(VALUE(A81),RawData!BU:BU,0)+$AL$1)</f>
        <v>21</v>
      </c>
      <c r="AM81" s="11"/>
      <c r="AN81" s="11"/>
      <c r="AP81" s="11">
        <f t="shared" si="30"/>
        <v>15854.936820000001</v>
      </c>
      <c r="AQ81" s="11">
        <f t="shared" si="34"/>
        <v>11744.127162329009</v>
      </c>
      <c r="AR81" s="12">
        <f t="shared" si="35"/>
        <v>-0.25927631906331317</v>
      </c>
      <c r="AS81" s="12">
        <f t="shared" si="36"/>
        <v>0.25927631906331317</v>
      </c>
      <c r="AT81" s="14"/>
      <c r="AU81" s="12"/>
      <c r="AW81" s="6" t="str">
        <f t="shared" si="31"/>
        <v>5</v>
      </c>
      <c r="AX81" s="6">
        <f t="shared" si="32"/>
        <v>5377.7078000000001</v>
      </c>
      <c r="AY81" s="11">
        <f t="shared" si="37"/>
        <v>18566.315269647999</v>
      </c>
      <c r="AZ81" s="12">
        <f t="shared" si="33"/>
        <v>0.17101162120228475</v>
      </c>
      <c r="BA81" s="14">
        <f t="shared" si="38"/>
        <v>0.17101162120228475</v>
      </c>
      <c r="BE81" s="11">
        <f t="shared" si="39"/>
        <v>16519.658837452302</v>
      </c>
      <c r="BF81" s="12">
        <f t="shared" si="40"/>
        <v>4.1925239122605484E-2</v>
      </c>
      <c r="BG81" s="14">
        <f t="shared" si="41"/>
        <v>4.1925239122605484E-2</v>
      </c>
      <c r="BJ81" s="11">
        <f t="shared" si="42"/>
        <v>15891.073410708908</v>
      </c>
      <c r="BK81" s="12">
        <f t="shared" si="43"/>
        <v>2.2792011799961376E-3</v>
      </c>
      <c r="BL81" s="14">
        <f t="shared" si="44"/>
        <v>2.2792011799961376E-3</v>
      </c>
      <c r="BQ81" s="6">
        <f t="shared" si="45"/>
        <v>6526.3424000000005</v>
      </c>
      <c r="BR81" s="11">
        <f t="shared" si="46"/>
        <v>17668.336088586009</v>
      </c>
      <c r="BS81" s="12">
        <f t="shared" si="47"/>
        <v>0.11437442414141441</v>
      </c>
      <c r="BT81" s="14">
        <f t="shared" si="48"/>
        <v>0.11437442414141441</v>
      </c>
    </row>
    <row r="82" spans="1:72">
      <c r="A82" s="1">
        <v>201604</v>
      </c>
      <c r="B82" s="6" t="s">
        <v>89</v>
      </c>
      <c r="C82" s="10" t="s">
        <v>186</v>
      </c>
      <c r="D82" s="1">
        <v>1485127881</v>
      </c>
      <c r="E82" s="9">
        <f t="shared" si="27"/>
        <v>14851.27881</v>
      </c>
      <c r="F82" s="6">
        <v>0</v>
      </c>
      <c r="G82" s="6">
        <v>0</v>
      </c>
      <c r="H82" s="6">
        <v>0</v>
      </c>
      <c r="I82" s="6">
        <v>1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6">
        <f t="array" ref="V82">INDEX(RawData!I:I,MATCH(VALUE(B82),RawData!G:G,0)+$V$1)</f>
        <v>1.69</v>
      </c>
      <c r="W82" s="6">
        <f t="array" ref="W82">INDEX(RawData!N:N,MATCH(VALUE(B82),RawData!L:L,0)+$W$1)</f>
        <v>131157</v>
      </c>
      <c r="X82" s="6">
        <f t="array" ref="X82">INDEX(RawData!S:S,MATCH(VALUE(B82),RawData!Q:Q,0)+$V$1)</f>
        <v>5580</v>
      </c>
      <c r="Y82" s="6">
        <f t="array" ref="Y82">INDEX(RawData!X:X,MATCH(VALUE(A82),RawData!V:V,0)+$Y$1)</f>
        <v>99.36</v>
      </c>
      <c r="Z82" s="6">
        <f t="array" ref="Z82">INDEX(RawData!AC:AC,MATCH(VALUE(B82),RawData!AA:AA,0)+$Y$1)</f>
        <v>-2.8</v>
      </c>
      <c r="AA82" s="6">
        <f t="array" ref="AA82">INDEX(RawData!AH:AH,MATCH(VALUE(A82),RawData!AF:AF,0)+$AA$1)</f>
        <v>99.73</v>
      </c>
      <c r="AB82" s="6">
        <f t="array" ref="AB82">INDEX(RawData!AM:AM,MATCH(VALUE(A82),RawData!AK:AK,0)+$AA$1)</f>
        <v>1.87</v>
      </c>
      <c r="AC82" s="6">
        <f t="array" ref="AC82">INDEX(RawData!BB:BB,MATCH(VALUE(A82),RawData!AZ:AZ,0)+$AC$1)</f>
        <v>154152</v>
      </c>
      <c r="AD82" s="6">
        <f t="array" ref="AD82">INDEX(RawData!AR:AR,MATCH(VALUE(A82),RawData!AP:AP,0)+$AD$1)</f>
        <v>6.22</v>
      </c>
      <c r="AE82" s="6">
        <f t="array" ref="AE82">INDEX(RawData!BG:BG,MATCH(VALUE(A82),RawData!BE:BE,0)+$AE$1)</f>
        <v>404971</v>
      </c>
      <c r="AF82" s="6">
        <f t="array" ref="AF82">INDEX(RawData!AW:AW,MATCH(VALUE(A82),RawData!AU:AU,0)+$AF$1)</f>
        <v>4.58</v>
      </c>
      <c r="AG82" s="6">
        <f t="array" ref="AG82">INDEX(RawData!BM:BM,MATCH(VALUE(A82),RawData!BK:BK,0)+$AG$1)</f>
        <v>1.5</v>
      </c>
      <c r="AH82" s="6">
        <f t="array" ref="AH82">INDEX(RawData!BR:BR,MATCH(VALUE(B82),RawData!BP:BP,0)+$AH$1)</f>
        <v>3.92</v>
      </c>
      <c r="AI82" s="6">
        <v>0</v>
      </c>
      <c r="AJ82" s="11">
        <f t="shared" si="28"/>
        <v>21393.398450000001</v>
      </c>
      <c r="AK82" s="11">
        <f t="shared" si="29"/>
        <v>10755.55017</v>
      </c>
      <c r="AL82" s="17">
        <f t="array" ref="AL82">INDEX(RawData!BW:BW,MATCH(VALUE(A82),RawData!BU:BU,0)+$AL$1)</f>
        <v>19</v>
      </c>
      <c r="AM82" s="11"/>
      <c r="AN82" s="11"/>
      <c r="AP82" s="11">
        <f t="shared" si="30"/>
        <v>14851.27881</v>
      </c>
      <c r="AQ82" s="11">
        <f t="shared" si="34"/>
        <v>11653.75310960499</v>
      </c>
      <c r="AR82" s="12">
        <f t="shared" si="35"/>
        <v>-0.21530305513098169</v>
      </c>
      <c r="AS82" s="12">
        <f t="shared" si="36"/>
        <v>0.21530305513098169</v>
      </c>
      <c r="AT82" s="14"/>
      <c r="AU82" s="12"/>
      <c r="AW82" s="6" t="str">
        <f t="shared" si="31"/>
        <v>4</v>
      </c>
      <c r="AX82" s="6">
        <f t="shared" si="32"/>
        <v>3153.4654</v>
      </c>
      <c r="AY82" s="11">
        <f t="shared" si="37"/>
        <v>16216.58973575999</v>
      </c>
      <c r="AZ82" s="12">
        <f t="shared" si="33"/>
        <v>9.1932212924362267E-2</v>
      </c>
      <c r="BA82" s="14">
        <f t="shared" si="38"/>
        <v>9.1932212924362267E-2</v>
      </c>
      <c r="BE82" s="11">
        <f t="shared" si="39"/>
        <v>14847.738747913489</v>
      </c>
      <c r="BF82" s="12">
        <f t="shared" si="40"/>
        <v>-2.3836749224093179E-4</v>
      </c>
      <c r="BG82" s="14">
        <f t="shared" si="41"/>
        <v>2.3836749224093179E-4</v>
      </c>
      <c r="BJ82" s="11">
        <f t="shared" si="42"/>
        <v>13679.220738380485</v>
      </c>
      <c r="BK82" s="12">
        <f t="shared" si="43"/>
        <v>-7.8919673289704728E-2</v>
      </c>
      <c r="BL82" s="14">
        <f t="shared" si="44"/>
        <v>7.8919673289704728E-2</v>
      </c>
      <c r="BQ82" s="6">
        <f t="shared" si="45"/>
        <v>4001.0632000000001</v>
      </c>
      <c r="BR82" s="11">
        <f t="shared" si="46"/>
        <v>14547.278293569983</v>
      </c>
      <c r="BS82" s="12">
        <f t="shared" si="47"/>
        <v>-2.0469652500585966E-2</v>
      </c>
      <c r="BT82" s="14">
        <f t="shared" si="48"/>
        <v>2.0469652500585966E-2</v>
      </c>
    </row>
    <row r="83" spans="1:72">
      <c r="A83" s="1">
        <v>201603</v>
      </c>
      <c r="B83" s="6" t="s">
        <v>90</v>
      </c>
      <c r="C83" s="10" t="s">
        <v>186</v>
      </c>
      <c r="D83" s="1">
        <v>2139339845</v>
      </c>
      <c r="E83" s="9">
        <f t="shared" si="27"/>
        <v>21393.398450000001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f t="array" ref="V83">INDEX(RawData!I:I,MATCH(VALUE(B83),RawData!G:G,0)+$V$1)</f>
        <v>-0.09</v>
      </c>
      <c r="W83" s="6">
        <f t="array" ref="W83">INDEX(RawData!N:N,MATCH(VALUE(B83),RawData!L:L,0)+$W$1)</f>
        <v>129366</v>
      </c>
      <c r="X83" s="6">
        <f t="array" ref="X83">INDEX(RawData!S:S,MATCH(VALUE(B83),RawData!Q:Q,0)+$V$1)</f>
        <v>5505</v>
      </c>
      <c r="Y83" s="6">
        <f t="array" ref="Y83">INDEX(RawData!X:X,MATCH(VALUE(A83),RawData!V:V,0)+$Y$1)</f>
        <v>99.57</v>
      </c>
      <c r="Z83" s="6">
        <f t="array" ref="Z83">INDEX(RawData!AC:AC,MATCH(VALUE(B83),RawData!AA:AA,0)+$Y$1)</f>
        <v>-4.93</v>
      </c>
      <c r="AA83" s="6">
        <f t="array" ref="AA83">INDEX(RawData!AH:AH,MATCH(VALUE(A83),RawData!AF:AF,0)+$AA$1)</f>
        <v>99.41</v>
      </c>
      <c r="AB83" s="6">
        <f t="array" ref="AB83">INDEX(RawData!AM:AM,MATCH(VALUE(A83),RawData!AK:AK,0)+$AA$1)</f>
        <v>2.0099999999999998</v>
      </c>
      <c r="AC83" s="6">
        <f t="array" ref="AC83">INDEX(RawData!BB:BB,MATCH(VALUE(A83),RawData!AZ:AZ,0)+$AC$1)</f>
        <v>154112</v>
      </c>
      <c r="AD83" s="6">
        <f t="array" ref="AD83">INDEX(RawData!AR:AR,MATCH(VALUE(A83),RawData!AP:AP,0)+$AD$1)</f>
        <v>6.14</v>
      </c>
      <c r="AE83" s="6">
        <f t="array" ref="AE83">INDEX(RawData!BG:BG,MATCH(VALUE(A83),RawData!BE:BE,0)+$AE$1)</f>
        <v>404498</v>
      </c>
      <c r="AF83" s="6">
        <f t="array" ref="AF83">INDEX(RawData!AW:AW,MATCH(VALUE(A83),RawData!AU:AU,0)+$AF$1)</f>
        <v>4.7</v>
      </c>
      <c r="AG83" s="6">
        <f t="array" ref="AG83">INDEX(RawData!BM:BM,MATCH(VALUE(A83),RawData!BK:BK,0)+$AG$1)</f>
        <v>1.5</v>
      </c>
      <c r="AH83" s="6">
        <f t="array" ref="AH83">INDEX(RawData!BR:BR,MATCH(VALUE(B83),RawData!BP:BP,0)+$AH$1)</f>
        <v>3.89</v>
      </c>
      <c r="AI83" s="6">
        <v>0</v>
      </c>
      <c r="AJ83" s="11">
        <f t="shared" si="28"/>
        <v>10755.55017</v>
      </c>
      <c r="AK83" s="11">
        <f t="shared" si="29"/>
        <v>17346.979009999999</v>
      </c>
      <c r="AL83" s="17">
        <f t="array" ref="AL83">INDEX(RawData!BW:BW,MATCH(VALUE(A83),RawData!BU:BU,0)+$AL$1)</f>
        <v>23</v>
      </c>
      <c r="AM83" s="11"/>
      <c r="AN83" s="11"/>
      <c r="AP83" s="11">
        <f t="shared" si="30"/>
        <v>21393.398450000001</v>
      </c>
      <c r="AQ83" s="11">
        <f t="shared" si="34"/>
        <v>11010.938730953014</v>
      </c>
      <c r="AR83" s="12">
        <f t="shared" si="35"/>
        <v>-0.48531137973765859</v>
      </c>
      <c r="AS83" s="12">
        <f t="shared" si="36"/>
        <v>0.48531137973765859</v>
      </c>
      <c r="AT83" s="14"/>
      <c r="AU83" s="12">
        <f>SUM(AQ83:AQ85)/SUM(AP83:AP85)-1</f>
        <v>-0.49184093081451274</v>
      </c>
      <c r="AW83" s="6" t="str">
        <f t="shared" si="31"/>
        <v>3</v>
      </c>
      <c r="AX83" s="6">
        <f t="shared" si="32"/>
        <v>6774.4790999999996</v>
      </c>
      <c r="AY83" s="11">
        <f t="shared" si="37"/>
        <v>21473.651340336</v>
      </c>
      <c r="AZ83" s="12">
        <f t="shared" si="33"/>
        <v>3.7512922747438004E-3</v>
      </c>
      <c r="BA83" s="14">
        <f t="shared" si="38"/>
        <v>3.7512922747438004E-3</v>
      </c>
      <c r="BC83" s="12">
        <f>SUM(AY83:AY85)/SUM(AP83:AP85)-1</f>
        <v>-2.910638811890498E-2</v>
      </c>
      <c r="BE83" s="11">
        <f t="shared" si="39"/>
        <v>18334.837557521103</v>
      </c>
      <c r="BF83" s="12">
        <f t="shared" si="40"/>
        <v>-0.14296750932897706</v>
      </c>
      <c r="BG83" s="14">
        <f t="shared" si="41"/>
        <v>0.14296750932897706</v>
      </c>
      <c r="BJ83" s="11">
        <f t="shared" si="42"/>
        <v>17101.140603427295</v>
      </c>
      <c r="BK83" s="12">
        <f t="shared" si="43"/>
        <v>-0.20063468908899351</v>
      </c>
      <c r="BL83" s="14">
        <f t="shared" si="44"/>
        <v>0.20063468908899351</v>
      </c>
      <c r="BQ83" s="6">
        <f t="shared" si="45"/>
        <v>8359.7392</v>
      </c>
      <c r="BR83" s="11">
        <f t="shared" si="46"/>
        <v>19711.227120201991</v>
      </c>
      <c r="BS83" s="12">
        <f t="shared" si="47"/>
        <v>-7.8630393096708273E-2</v>
      </c>
      <c r="BT83" s="14">
        <f t="shared" si="48"/>
        <v>7.8630393096708273E-2</v>
      </c>
    </row>
    <row r="84" spans="1:72">
      <c r="A84" s="1">
        <v>201602</v>
      </c>
      <c r="B84" s="6" t="s">
        <v>90</v>
      </c>
      <c r="C84" s="10" t="s">
        <v>186</v>
      </c>
      <c r="D84" s="1">
        <v>1075555017</v>
      </c>
      <c r="E84" s="9">
        <f t="shared" si="27"/>
        <v>10755.55017</v>
      </c>
      <c r="F84" s="6">
        <v>0</v>
      </c>
      <c r="G84" s="6">
        <v>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f t="array" ref="V84">INDEX(RawData!I:I,MATCH(VALUE(B84),RawData!G:G,0)+$V$1)</f>
        <v>-0.09</v>
      </c>
      <c r="W84" s="6">
        <f t="array" ref="W84">INDEX(RawData!N:N,MATCH(VALUE(B84),RawData!L:L,0)+$W$1)</f>
        <v>129366</v>
      </c>
      <c r="X84" s="6">
        <f t="array" ref="X84">INDEX(RawData!S:S,MATCH(VALUE(B84),RawData!Q:Q,0)+$V$1)</f>
        <v>5505</v>
      </c>
      <c r="Y84" s="6">
        <f t="array" ref="Y84">INDEX(RawData!X:X,MATCH(VALUE(A84),RawData!V:V,0)+$Y$1)</f>
        <v>99.7</v>
      </c>
      <c r="Z84" s="6">
        <f t="array" ref="Z84">INDEX(RawData!AC:AC,MATCH(VALUE(B84),RawData!AA:AA,0)+$Y$1)</f>
        <v>-4.93</v>
      </c>
      <c r="AA84" s="6">
        <f t="array" ref="AA84">INDEX(RawData!AH:AH,MATCH(VALUE(A84),RawData!AF:AF,0)+$AA$1)</f>
        <v>100.02</v>
      </c>
      <c r="AB84" s="6">
        <f t="array" ref="AB84">INDEX(RawData!AM:AM,MATCH(VALUE(A84),RawData!AK:AK,0)+$AA$1)</f>
        <v>2.41</v>
      </c>
      <c r="AC84" s="6">
        <f t="array" ref="AC84">INDEX(RawData!BB:BB,MATCH(VALUE(A84),RawData!AZ:AZ,0)+$AC$1)</f>
        <v>154540</v>
      </c>
      <c r="AD84" s="6">
        <f t="array" ref="AD84">INDEX(RawData!AR:AR,MATCH(VALUE(A84),RawData!AP:AP,0)+$AD$1)</f>
        <v>5.58</v>
      </c>
      <c r="AE84" s="6">
        <f t="array" ref="AE84">INDEX(RawData!BG:BG,MATCH(VALUE(A84),RawData!BE:BE,0)+$AE$1)</f>
        <v>403859</v>
      </c>
      <c r="AF84" s="6">
        <f t="array" ref="AF84">INDEX(RawData!AW:AW,MATCH(VALUE(A84),RawData!AU:AU,0)+$AF$1)</f>
        <v>4.7300000000000004</v>
      </c>
      <c r="AG84" s="6">
        <f t="array" ref="AG84">INDEX(RawData!BM:BM,MATCH(VALUE(A84),RawData!BK:BK,0)+$AG$1)</f>
        <v>1.625</v>
      </c>
      <c r="AH84" s="6">
        <f t="array" ref="AH84">INDEX(RawData!BR:BR,MATCH(VALUE(B84),RawData!BP:BP,0)+$AH$1)</f>
        <v>3.89</v>
      </c>
      <c r="AI84" s="6">
        <v>1</v>
      </c>
      <c r="AJ84" s="11">
        <f t="shared" si="28"/>
        <v>17346.979009999999</v>
      </c>
      <c r="AK84" s="11">
        <f t="shared" si="29"/>
        <v>17466.04319</v>
      </c>
      <c r="AL84" s="17">
        <f t="array" ref="AL84">INDEX(RawData!BW:BW,MATCH(VALUE(A84),RawData!BU:BU,0)+$AL$1)</f>
        <v>13</v>
      </c>
      <c r="AM84" s="11"/>
      <c r="AN84" s="11"/>
      <c r="AP84" s="11">
        <f t="shared" si="30"/>
        <v>10755.55017</v>
      </c>
      <c r="AQ84" s="11">
        <f t="shared" si="34"/>
        <v>831.23168750901277</v>
      </c>
      <c r="AR84" s="12">
        <f t="shared" si="35"/>
        <v>-0.92271602341388992</v>
      </c>
      <c r="AS84" s="12">
        <f t="shared" si="36"/>
        <v>0.92271602341388992</v>
      </c>
      <c r="AT84" s="14"/>
      <c r="AU84" s="12"/>
      <c r="AW84" s="6" t="str">
        <f t="shared" si="31"/>
        <v>2</v>
      </c>
      <c r="AX84" s="6">
        <f t="shared" si="32"/>
        <v>7798.8791000000001</v>
      </c>
      <c r="AY84" s="11">
        <f t="shared" si="37"/>
        <v>5153.9008888079952</v>
      </c>
      <c r="AZ84" s="12">
        <f t="shared" si="33"/>
        <v>-0.5208147600683829</v>
      </c>
      <c r="BA84" s="14">
        <f t="shared" si="38"/>
        <v>0.5208147600683829</v>
      </c>
      <c r="BE84" s="11">
        <f t="shared" si="39"/>
        <v>3857.1001284183003</v>
      </c>
      <c r="BF84" s="12">
        <f t="shared" si="40"/>
        <v>-0.64138513907203509</v>
      </c>
      <c r="BG84" s="14">
        <f t="shared" si="41"/>
        <v>0.64138513907203509</v>
      </c>
      <c r="BJ84" s="11">
        <f t="shared" si="42"/>
        <v>3536.5382762468948</v>
      </c>
      <c r="BK84" s="12">
        <f t="shared" si="43"/>
        <v>-0.67118945843317146</v>
      </c>
      <c r="BL84" s="14">
        <f t="shared" si="44"/>
        <v>0.67118945843317146</v>
      </c>
      <c r="BQ84" s="6">
        <f t="shared" si="45"/>
        <v>7567.6518999999998</v>
      </c>
      <c r="BR84" s="11">
        <f t="shared" si="46"/>
        <v>4695.9553857059873</v>
      </c>
      <c r="BS84" s="12">
        <f t="shared" si="47"/>
        <v>-0.56339235915572072</v>
      </c>
      <c r="BT84" s="14">
        <f t="shared" si="48"/>
        <v>0.56339235915572072</v>
      </c>
    </row>
    <row r="85" spans="1:72">
      <c r="A85" s="1">
        <v>201601</v>
      </c>
      <c r="B85" s="6" t="s">
        <v>90</v>
      </c>
      <c r="C85" s="10" t="s">
        <v>186</v>
      </c>
      <c r="D85" s="1">
        <v>1734697901</v>
      </c>
      <c r="E85" s="9">
        <f t="shared" si="27"/>
        <v>17346.979009999999</v>
      </c>
      <c r="F85" s="6">
        <v>1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0</v>
      </c>
      <c r="T85" s="6">
        <v>0</v>
      </c>
      <c r="U85" s="6">
        <v>0</v>
      </c>
      <c r="V85" s="6">
        <f t="array" ref="V85">INDEX(RawData!I:I,MATCH(VALUE(B85),RawData!G:G,0)+$V$1)</f>
        <v>-0.09</v>
      </c>
      <c r="W85" s="6">
        <f t="array" ref="W85">INDEX(RawData!N:N,MATCH(VALUE(B85),RawData!L:L,0)+$W$1)</f>
        <v>129366</v>
      </c>
      <c r="X85" s="6">
        <f t="array" ref="X85">INDEX(RawData!S:S,MATCH(VALUE(B85),RawData!Q:Q,0)+$V$1)</f>
        <v>5505</v>
      </c>
      <c r="Y85" s="6">
        <f t="array" ref="Y85">INDEX(RawData!X:X,MATCH(VALUE(A85),RawData!V:V,0)+$Y$1)</f>
        <v>100.01</v>
      </c>
      <c r="Z85" s="6">
        <f t="array" ref="Z85">INDEX(RawData!AC:AC,MATCH(VALUE(B85),RawData!AA:AA,0)+$Y$1)</f>
        <v>-4.93</v>
      </c>
      <c r="AA85" s="6">
        <f t="array" ref="AA85">INDEX(RawData!AH:AH,MATCH(VALUE(A85),RawData!AF:AF,0)+$AA$1)</f>
        <v>98.12</v>
      </c>
      <c r="AB85" s="6">
        <f t="array" ref="AB85">INDEX(RawData!AM:AM,MATCH(VALUE(A85),RawData!AK:AK,0)+$AA$1)</f>
        <v>0.81</v>
      </c>
      <c r="AC85" s="6">
        <f t="array" ref="AC85">INDEX(RawData!BB:BB,MATCH(VALUE(A85),RawData!AZ:AZ,0)+$AC$1)</f>
        <v>153176</v>
      </c>
      <c r="AD85" s="6">
        <f t="array" ref="AD85">INDEX(RawData!AR:AR,MATCH(VALUE(A85),RawData!AP:AP,0)+$AD$1)</f>
        <v>7.08</v>
      </c>
      <c r="AE85" s="6">
        <f t="array" ref="AE85">INDEX(RawData!BG:BG,MATCH(VALUE(A85),RawData!BE:BE,0)+$AE$1)</f>
        <v>399752</v>
      </c>
      <c r="AF85" s="6">
        <f t="array" ref="AF85">INDEX(RawData!AW:AW,MATCH(VALUE(A85),RawData!AU:AU,0)+$AF$1)</f>
        <v>5.8</v>
      </c>
      <c r="AG85" s="6">
        <f t="array" ref="AG85">INDEX(RawData!BM:BM,MATCH(VALUE(A85),RawData!BK:BK,0)+$AG$1)</f>
        <v>1.625</v>
      </c>
      <c r="AH85" s="6">
        <f t="array" ref="AH85">INDEX(RawData!BR:BR,MATCH(VALUE(B85),RawData!BP:BP,0)+$AH$1)</f>
        <v>3.89</v>
      </c>
      <c r="AI85" s="6">
        <v>0</v>
      </c>
      <c r="AJ85" s="11">
        <f t="shared" si="28"/>
        <v>17466.04319</v>
      </c>
      <c r="AK85" s="11">
        <f t="shared" si="29"/>
        <v>18941.634440000002</v>
      </c>
      <c r="AL85" s="17">
        <f t="array" ref="AL85">INDEX(RawData!BW:BW,MATCH(VALUE(A85),RawData!BU:BU,0)+$AL$1)</f>
        <v>21</v>
      </c>
      <c r="AM85" s="11"/>
      <c r="AN85" s="11"/>
      <c r="AP85" s="11">
        <f t="shared" si="30"/>
        <v>17346.979009999999</v>
      </c>
      <c r="AQ85" s="11">
        <f t="shared" si="34"/>
        <v>13309.634094471014</v>
      </c>
      <c r="AR85" s="12">
        <f t="shared" si="35"/>
        <v>-0.23274052001801471</v>
      </c>
      <c r="AS85" s="12">
        <f t="shared" si="36"/>
        <v>0.23274052001801471</v>
      </c>
      <c r="AT85" s="14"/>
      <c r="AU85" s="12"/>
      <c r="AW85" s="6" t="str">
        <f t="shared" si="31"/>
        <v>1</v>
      </c>
      <c r="AX85" s="6">
        <f t="shared" si="32"/>
        <v>4875.9528</v>
      </c>
      <c r="AY85" s="11">
        <f t="shared" si="37"/>
        <v>21427.727720952</v>
      </c>
      <c r="AZ85" s="12">
        <f t="shared" si="33"/>
        <v>0.23524261536256974</v>
      </c>
      <c r="BA85" s="14">
        <f t="shared" si="38"/>
        <v>0.23524261536256974</v>
      </c>
      <c r="BE85" s="11">
        <f t="shared" si="39"/>
        <v>18992.299633007704</v>
      </c>
      <c r="BF85" s="12">
        <f t="shared" si="40"/>
        <v>9.4847674748394395E-2</v>
      </c>
      <c r="BG85" s="14">
        <f t="shared" si="41"/>
        <v>9.4847674748394395E-2</v>
      </c>
      <c r="BJ85" s="11">
        <f t="shared" si="42"/>
        <v>17661.897455471102</v>
      </c>
      <c r="BK85" s="12">
        <f t="shared" si="43"/>
        <v>1.8154080044113785E-2</v>
      </c>
      <c r="BL85" s="14">
        <f t="shared" si="44"/>
        <v>1.8154080044113785E-2</v>
      </c>
      <c r="BQ85" s="6">
        <f t="shared" si="45"/>
        <v>5843.6367</v>
      </c>
      <c r="BR85" s="11">
        <f t="shared" si="46"/>
        <v>19527.153181613998</v>
      </c>
      <c r="BS85" s="12">
        <f t="shared" si="47"/>
        <v>0.1256803372135975</v>
      </c>
      <c r="BT85" s="14">
        <f t="shared" si="48"/>
        <v>0.1256803372135975</v>
      </c>
    </row>
    <row r="86" spans="1:72">
      <c r="A86" s="1">
        <v>201512</v>
      </c>
      <c r="B86" s="6" t="s">
        <v>91</v>
      </c>
      <c r="C86" s="10" t="s">
        <v>187</v>
      </c>
      <c r="D86" s="1">
        <v>1746604319</v>
      </c>
      <c r="E86" s="9">
        <f t="shared" si="27"/>
        <v>17466.04319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1</v>
      </c>
      <c r="V86" s="6">
        <f t="array" ref="V86">INDEX(RawData!I:I,MATCH(VALUE(B86),RawData!G:G,0)+$V$1)</f>
        <v>-0.2</v>
      </c>
      <c r="W86" s="6">
        <f t="array" ref="W86">INDEX(RawData!N:N,MATCH(VALUE(B86),RawData!L:L,0)+$W$1)</f>
        <v>133778</v>
      </c>
      <c r="X86" s="6">
        <f t="array" ref="X86">INDEX(RawData!S:S,MATCH(VALUE(B86),RawData!Q:Q,0)+$V$1)</f>
        <v>5698</v>
      </c>
      <c r="Y86" s="6">
        <f t="array" ref="Y86">INDEX(RawData!X:X,MATCH(VALUE(A86),RawData!V:V,0)+$Y$1)</f>
        <v>100.22</v>
      </c>
      <c r="Z86" s="6">
        <f t="array" ref="Z86">INDEX(RawData!AC:AC,MATCH(VALUE(B86),RawData!AA:AA,0)+$Y$1)</f>
        <v>-7.3</v>
      </c>
      <c r="AA86" s="6">
        <f t="array" ref="AA86">INDEX(RawData!AH:AH,MATCH(VALUE(A86),RawData!AF:AF,0)+$AA$1)</f>
        <v>98.67</v>
      </c>
      <c r="AB86" s="6">
        <f t="array" ref="AB86">INDEX(RawData!AM:AM,MATCH(VALUE(A86),RawData!AK:AK,0)+$AA$1)</f>
        <v>0.13</v>
      </c>
      <c r="AC86" s="6">
        <f t="array" ref="AC86">INDEX(RawData!BB:BB,MATCH(VALUE(A86),RawData!AZ:AZ,0)+$AC$1)</f>
        <v>150937</v>
      </c>
      <c r="AD86" s="6">
        <f t="array" ref="AD86">INDEX(RawData!AR:AR,MATCH(VALUE(A86),RawData!AP:AP,0)+$AD$1)</f>
        <v>6.87</v>
      </c>
      <c r="AE86" s="6">
        <f t="array" ref="AE86">INDEX(RawData!BG:BG,MATCH(VALUE(A86),RawData!BE:BE,0)+$AE$1)</f>
        <v>396061</v>
      </c>
      <c r="AF86" s="6">
        <f t="array" ref="AF86">INDEX(RawData!AW:AW,MATCH(VALUE(A86),RawData!AU:AU,0)+$AF$1)</f>
        <v>5.8</v>
      </c>
      <c r="AG86" s="6">
        <f t="array" ref="AG86">INDEX(RawData!BM:BM,MATCH(VALUE(A86),RawData!BK:BK,0)+$AG$1)</f>
        <v>1.625</v>
      </c>
      <c r="AH86" s="6">
        <f t="array" ref="AH86">INDEX(RawData!BR:BR,MATCH(VALUE(B86),RawData!BP:BP,0)+$AH$1)</f>
        <v>3.87</v>
      </c>
      <c r="AI86" s="6">
        <v>0</v>
      </c>
      <c r="AJ86" s="11">
        <f t="shared" si="28"/>
        <v>18941.634440000002</v>
      </c>
      <c r="AK86" s="11">
        <f t="shared" si="29"/>
        <v>18658.892690000001</v>
      </c>
      <c r="AL86" s="17">
        <f t="array" ref="AL86">INDEX(RawData!BW:BW,MATCH(VALUE(A86),RawData!BU:BU,0)+$AL$1)</f>
        <v>23</v>
      </c>
      <c r="AM86" s="11"/>
      <c r="AN86" s="11"/>
      <c r="AP86" s="11">
        <f t="shared" si="30"/>
        <v>17466.04319</v>
      </c>
      <c r="AQ86" s="11">
        <f t="shared" si="34"/>
        <v>17800.125131596007</v>
      </c>
      <c r="AR86" s="12">
        <f t="shared" si="35"/>
        <v>1.9127511478231218E-2</v>
      </c>
      <c r="AS86" s="12">
        <f t="shared" si="36"/>
        <v>1.9127511478231218E-2</v>
      </c>
      <c r="AT86" s="14"/>
      <c r="AU86" s="12">
        <f>SUM(AQ86:AQ88)/SUM(AP86:AP88)-1</f>
        <v>-0.19329129031050507</v>
      </c>
      <c r="AW86" s="6" t="str">
        <f t="shared" si="31"/>
        <v>12</v>
      </c>
      <c r="AX86" s="6">
        <f t="shared" si="32"/>
        <v>-3542.1496000000002</v>
      </c>
      <c r="AY86" s="11">
        <f t="shared" si="37"/>
        <v>18589.308149951998</v>
      </c>
      <c r="AZ86" s="12">
        <f t="shared" si="33"/>
        <v>6.4311358201330382E-2</v>
      </c>
      <c r="BA86" s="14">
        <f t="shared" si="38"/>
        <v>6.4311358201330382E-2</v>
      </c>
      <c r="BC86" s="12">
        <f>SUM(AY86:AY88)/SUM(AP86:AP88)-1</f>
        <v>-7.1479625492390952E-2</v>
      </c>
      <c r="BE86" s="11">
        <f t="shared" si="39"/>
        <v>18352.5532444452</v>
      </c>
      <c r="BF86" s="12">
        <f t="shared" si="40"/>
        <v>5.0756204184400522E-2</v>
      </c>
      <c r="BG86" s="14">
        <f t="shared" si="41"/>
        <v>5.0756204184400522E-2</v>
      </c>
      <c r="BJ86" s="11">
        <f t="shared" si="42"/>
        <v>18532.474447383604</v>
      </c>
      <c r="BK86" s="12">
        <f t="shared" si="43"/>
        <v>6.1057404117389247E-2</v>
      </c>
      <c r="BL86" s="14">
        <f t="shared" si="44"/>
        <v>6.1057404117389247E-2</v>
      </c>
      <c r="BQ86" s="6">
        <f t="shared" si="45"/>
        <v>0</v>
      </c>
      <c r="BR86" s="11">
        <f t="shared" si="46"/>
        <v>18846.338439864005</v>
      </c>
      <c r="BS86" s="12">
        <f t="shared" si="47"/>
        <v>7.9027358105599799E-2</v>
      </c>
      <c r="BT86" s="14">
        <f t="shared" si="48"/>
        <v>7.9027358105599799E-2</v>
      </c>
    </row>
    <row r="87" spans="1:72">
      <c r="A87" s="1">
        <v>201511</v>
      </c>
      <c r="B87" s="6" t="s">
        <v>91</v>
      </c>
      <c r="C87" s="10" t="s">
        <v>187</v>
      </c>
      <c r="D87" s="1">
        <v>1894163444</v>
      </c>
      <c r="E87" s="9">
        <f t="shared" si="27"/>
        <v>18941.634440000002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 s="6">
        <v>0</v>
      </c>
      <c r="T87" s="6">
        <v>0</v>
      </c>
      <c r="U87" s="6">
        <v>1</v>
      </c>
      <c r="V87" s="6">
        <f t="array" ref="V87">INDEX(RawData!I:I,MATCH(VALUE(B87),RawData!G:G,0)+$V$1)</f>
        <v>-0.2</v>
      </c>
      <c r="W87" s="6">
        <f t="array" ref="W87">INDEX(RawData!N:N,MATCH(VALUE(B87),RawData!L:L,0)+$W$1)</f>
        <v>133778</v>
      </c>
      <c r="X87" s="6">
        <f t="array" ref="X87">INDEX(RawData!S:S,MATCH(VALUE(B87),RawData!Q:Q,0)+$V$1)</f>
        <v>5698</v>
      </c>
      <c r="Y87" s="6">
        <f t="array" ref="Y87">INDEX(RawData!X:X,MATCH(VALUE(A87),RawData!V:V,0)+$Y$1)</f>
        <v>100.86</v>
      </c>
      <c r="Z87" s="6">
        <f t="array" ref="Z87">INDEX(RawData!AC:AC,MATCH(VALUE(B87),RawData!AA:AA,0)+$Y$1)</f>
        <v>-7.3</v>
      </c>
      <c r="AA87" s="6">
        <f t="array" ref="AA87">INDEX(RawData!AH:AH,MATCH(VALUE(A87),RawData!AF:AF,0)+$AA$1)</f>
        <v>99.41</v>
      </c>
      <c r="AB87" s="6">
        <f t="array" ref="AB87">INDEX(RawData!AM:AM,MATCH(VALUE(A87),RawData!AK:AK,0)+$AA$1)</f>
        <v>0.54</v>
      </c>
      <c r="AC87" s="6">
        <f t="array" ref="AC87">INDEX(RawData!BB:BB,MATCH(VALUE(A87),RawData!AZ:AZ,0)+$AC$1)</f>
        <v>149174</v>
      </c>
      <c r="AD87" s="6">
        <f t="array" ref="AD87">INDEX(RawData!AR:AR,MATCH(VALUE(A87),RawData!AP:AP,0)+$AD$1)</f>
        <v>6.57</v>
      </c>
      <c r="AE87" s="6">
        <f t="array" ref="AE87">INDEX(RawData!BG:BG,MATCH(VALUE(A87),RawData!BE:BE,0)+$AE$1)</f>
        <v>394048</v>
      </c>
      <c r="AF87" s="6">
        <f t="array" ref="AF87">INDEX(RawData!AW:AW,MATCH(VALUE(A87),RawData!AU:AU,0)+$AF$1)</f>
        <v>5.98</v>
      </c>
      <c r="AG87" s="6">
        <f t="array" ref="AG87">INDEX(RawData!BM:BM,MATCH(VALUE(A87),RawData!BK:BK,0)+$AG$1)</f>
        <v>1.75</v>
      </c>
      <c r="AH87" s="6">
        <f t="array" ref="AH87">INDEX(RawData!BR:BR,MATCH(VALUE(B87),RawData!BP:BP,0)+$AH$1)</f>
        <v>3.87</v>
      </c>
      <c r="AI87" s="6">
        <v>0</v>
      </c>
      <c r="AJ87" s="11">
        <f t="shared" si="28"/>
        <v>18658.892690000001</v>
      </c>
      <c r="AK87" s="11">
        <f t="shared" si="29"/>
        <v>16789.21184</v>
      </c>
      <c r="AL87" s="17">
        <f t="array" ref="AL87">INDEX(RawData!BW:BW,MATCH(VALUE(A87),RawData!BU:BU,0)+$AL$1)</f>
        <v>21</v>
      </c>
      <c r="AM87" s="11"/>
      <c r="AN87" s="11"/>
      <c r="AP87" s="11">
        <f t="shared" si="30"/>
        <v>18941.634440000002</v>
      </c>
      <c r="AQ87" s="11">
        <f t="shared" si="34"/>
        <v>14201.663648021018</v>
      </c>
      <c r="AR87" s="12">
        <f t="shared" si="35"/>
        <v>-0.25024085471575508</v>
      </c>
      <c r="AS87" s="12">
        <f t="shared" si="36"/>
        <v>0.25024085471575508</v>
      </c>
      <c r="AT87" s="14"/>
      <c r="AU87" s="12"/>
      <c r="AW87" s="6" t="str">
        <f t="shared" si="31"/>
        <v>11</v>
      </c>
      <c r="AX87" s="6">
        <f t="shared" si="32"/>
        <v>1051.2082</v>
      </c>
      <c r="AY87" s="11">
        <f t="shared" si="37"/>
        <v>18092.818112552002</v>
      </c>
      <c r="AZ87" s="12">
        <f t="shared" si="33"/>
        <v>-4.4812200876156227E-2</v>
      </c>
      <c r="BA87" s="14">
        <f t="shared" si="38"/>
        <v>4.4812200876156227E-2</v>
      </c>
      <c r="BE87" s="11">
        <f t="shared" si="39"/>
        <v>16925.471773192705</v>
      </c>
      <c r="BF87" s="12">
        <f t="shared" si="40"/>
        <v>-0.10644079702803599</v>
      </c>
      <c r="BG87" s="14">
        <f t="shared" si="41"/>
        <v>0.10644079702803599</v>
      </c>
      <c r="BJ87" s="11">
        <f t="shared" si="42"/>
        <v>14228.046646826097</v>
      </c>
      <c r="BK87" s="12">
        <f t="shared" si="43"/>
        <v>-0.2488479971517128</v>
      </c>
      <c r="BL87" s="14">
        <f t="shared" si="44"/>
        <v>0.2488479971517128</v>
      </c>
      <c r="BQ87" s="6">
        <f t="shared" si="45"/>
        <v>0</v>
      </c>
      <c r="BR87" s="11">
        <f t="shared" si="46"/>
        <v>14239.35364631399</v>
      </c>
      <c r="BS87" s="12">
        <f t="shared" si="47"/>
        <v>-0.24825105819569449</v>
      </c>
      <c r="BT87" s="14">
        <f t="shared" si="48"/>
        <v>0.24825105819569449</v>
      </c>
    </row>
    <row r="88" spans="1:72">
      <c r="A88" s="1">
        <v>201510</v>
      </c>
      <c r="B88" s="6" t="s">
        <v>91</v>
      </c>
      <c r="C88" s="10" t="s">
        <v>187</v>
      </c>
      <c r="D88" s="1">
        <v>1865889269</v>
      </c>
      <c r="E88" s="9">
        <f t="shared" si="27"/>
        <v>18658.892690000001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</v>
      </c>
      <c r="V88" s="6">
        <f t="array" ref="V88">INDEX(RawData!I:I,MATCH(VALUE(B88),RawData!G:G,0)+$V$1)</f>
        <v>-0.2</v>
      </c>
      <c r="W88" s="6">
        <f t="array" ref="W88">INDEX(RawData!N:N,MATCH(VALUE(B88),RawData!L:L,0)+$W$1)</f>
        <v>133778</v>
      </c>
      <c r="X88" s="6">
        <f t="array" ref="X88">INDEX(RawData!S:S,MATCH(VALUE(B88),RawData!Q:Q,0)+$V$1)</f>
        <v>5698</v>
      </c>
      <c r="Y88" s="6">
        <f t="array" ref="Y88">INDEX(RawData!X:X,MATCH(VALUE(A88),RawData!V:V,0)+$Y$1)</f>
        <v>101.76</v>
      </c>
      <c r="Z88" s="6">
        <f t="array" ref="Z88">INDEX(RawData!AC:AC,MATCH(VALUE(B88),RawData!AA:AA,0)+$Y$1)</f>
        <v>-7.3</v>
      </c>
      <c r="AA88" s="6">
        <f t="array" ref="AA88">INDEX(RawData!AH:AH,MATCH(VALUE(A88),RawData!AF:AF,0)+$AA$1)</f>
        <v>100.1</v>
      </c>
      <c r="AB88" s="6">
        <f t="array" ref="AB88">INDEX(RawData!AM:AM,MATCH(VALUE(A88),RawData!AK:AK,0)+$AA$1)</f>
        <v>0.31</v>
      </c>
      <c r="AC88" s="6">
        <f t="array" ref="AC88">INDEX(RawData!BB:BB,MATCH(VALUE(A88),RawData!AZ:AZ,0)+$AC$1)</f>
        <v>148906</v>
      </c>
      <c r="AD88" s="6">
        <f t="array" ref="AD88">INDEX(RawData!AR:AR,MATCH(VALUE(A88),RawData!AP:AP,0)+$AD$1)</f>
        <v>7.16</v>
      </c>
      <c r="AE88" s="6">
        <f t="array" ref="AE88">INDEX(RawData!BG:BG,MATCH(VALUE(A88),RawData!BE:BE,0)+$AE$1)</f>
        <v>392518</v>
      </c>
      <c r="AF88" s="6">
        <f t="array" ref="AF88">INDEX(RawData!AW:AW,MATCH(VALUE(A88),RawData!AU:AU,0)+$AF$1)</f>
        <v>6.75</v>
      </c>
      <c r="AG88" s="6">
        <f t="array" ref="AG88">INDEX(RawData!BM:BM,MATCH(VALUE(A88),RawData!BK:BK,0)+$AG$1)</f>
        <v>1.75</v>
      </c>
      <c r="AH88" s="6">
        <f t="array" ref="AH88">INDEX(RawData!BR:BR,MATCH(VALUE(B88),RawData!BP:BP,0)+$AH$1)</f>
        <v>3.87</v>
      </c>
      <c r="AI88" s="6">
        <v>0</v>
      </c>
      <c r="AJ88" s="11">
        <f t="shared" si="28"/>
        <v>16789.21184</v>
      </c>
      <c r="AK88" s="11">
        <f t="shared" si="29"/>
        <v>20101.08813</v>
      </c>
      <c r="AL88" s="17">
        <f t="array" ref="AL88">INDEX(RawData!BW:BW,MATCH(VALUE(A88),RawData!BU:BU,0)+$AL$1)</f>
        <v>21</v>
      </c>
      <c r="AM88" s="11"/>
      <c r="AN88" s="11"/>
      <c r="AP88" s="11">
        <f t="shared" si="30"/>
        <v>18658.892690000001</v>
      </c>
      <c r="AQ88" s="11">
        <f t="shared" si="34"/>
        <v>12420.893110256013</v>
      </c>
      <c r="AR88" s="12">
        <f t="shared" si="35"/>
        <v>-0.3343177799123721</v>
      </c>
      <c r="AS88" s="12">
        <f t="shared" si="36"/>
        <v>0.3343177799123721</v>
      </c>
      <c r="AT88" s="14"/>
      <c r="AU88" s="12"/>
      <c r="AW88" s="6" t="str">
        <f t="shared" si="31"/>
        <v>10</v>
      </c>
      <c r="AX88" s="6">
        <f t="shared" si="32"/>
        <v>-1566.5134</v>
      </c>
      <c r="AY88" s="11">
        <f t="shared" si="37"/>
        <v>14448.306233871997</v>
      </c>
      <c r="AZ88" s="12">
        <f t="shared" si="33"/>
        <v>-0.22566111108965292</v>
      </c>
      <c r="BA88" s="14">
        <f t="shared" si="38"/>
        <v>0.22566111108965292</v>
      </c>
      <c r="BE88" s="11">
        <f t="shared" si="39"/>
        <v>13840.082296787201</v>
      </c>
      <c r="BF88" s="12">
        <f t="shared" si="40"/>
        <v>-0.25825811173646873</v>
      </c>
      <c r="BG88" s="14">
        <f t="shared" si="41"/>
        <v>0.25825811173646873</v>
      </c>
      <c r="BJ88" s="11">
        <f t="shared" si="42"/>
        <v>12654.5033836896</v>
      </c>
      <c r="BK88" s="12">
        <f t="shared" si="43"/>
        <v>-0.32179772969745291</v>
      </c>
      <c r="BL88" s="14">
        <f t="shared" si="44"/>
        <v>0.32179772969745291</v>
      </c>
      <c r="BQ88" s="6">
        <f t="shared" si="45"/>
        <v>0</v>
      </c>
      <c r="BR88" s="11">
        <f t="shared" si="46"/>
        <v>12754.622072303995</v>
      </c>
      <c r="BS88" s="12">
        <f t="shared" si="47"/>
        <v>-0.31643199389105903</v>
      </c>
      <c r="BT88" s="14">
        <f t="shared" si="48"/>
        <v>0.31643199389105903</v>
      </c>
    </row>
    <row r="89" spans="1:72">
      <c r="A89" s="1">
        <v>201509</v>
      </c>
      <c r="B89" s="6" t="s">
        <v>92</v>
      </c>
      <c r="C89" s="10" t="s">
        <v>187</v>
      </c>
      <c r="D89" s="1">
        <v>1678921184</v>
      </c>
      <c r="E89" s="9">
        <f t="shared" si="27"/>
        <v>16789.21184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0</v>
      </c>
      <c r="V89" s="6">
        <f t="array" ref="V89">INDEX(RawData!I:I,MATCH(VALUE(B89),RawData!G:G,0)+$V$1)</f>
        <v>-0.28000000000000003</v>
      </c>
      <c r="W89" s="6">
        <f t="array" ref="W89">INDEX(RawData!N:N,MATCH(VALUE(B89),RawData!L:L,0)+$W$1)</f>
        <v>133081</v>
      </c>
      <c r="X89" s="6">
        <f t="array" ref="X89">INDEX(RawData!S:S,MATCH(VALUE(B89),RawData!Q:Q,0)+$V$1)</f>
        <v>5671</v>
      </c>
      <c r="Y89" s="6">
        <f t="array" ref="Y89">INDEX(RawData!X:X,MATCH(VALUE(A89),RawData!V:V,0)+$Y$1)</f>
        <v>102.98</v>
      </c>
      <c r="Z89" s="6">
        <f t="array" ref="Z89">INDEX(RawData!AC:AC,MATCH(VALUE(B89),RawData!AA:AA,0)+$Y$1)</f>
        <v>-8.7100000000000009</v>
      </c>
      <c r="AA89" s="6">
        <f t="array" ref="AA89">INDEX(RawData!AH:AH,MATCH(VALUE(A89),RawData!AF:AF,0)+$AA$1)</f>
        <v>100.01</v>
      </c>
      <c r="AB89" s="6">
        <f t="array" ref="AB89">INDEX(RawData!AM:AM,MATCH(VALUE(A89),RawData!AK:AK,0)+$AA$1)</f>
        <v>0.28999999999999998</v>
      </c>
      <c r="AC89" s="6">
        <f t="array" ref="AC89">INDEX(RawData!BB:BB,MATCH(VALUE(A89),RawData!AZ:AZ,0)+$AC$1)</f>
        <v>149233</v>
      </c>
      <c r="AD89" s="6">
        <f t="array" ref="AD89">INDEX(RawData!AR:AR,MATCH(VALUE(A89),RawData!AP:AP,0)+$AD$1)</f>
        <v>6.87</v>
      </c>
      <c r="AE89" s="6">
        <f t="array" ref="AE89">INDEX(RawData!BG:BG,MATCH(VALUE(A89),RawData!BE:BE,0)+$AE$1)</f>
        <v>392764</v>
      </c>
      <c r="AF89" s="6">
        <f t="array" ref="AF89">INDEX(RawData!AW:AW,MATCH(VALUE(A89),RawData!AU:AU,0)+$AF$1)</f>
        <v>6.78</v>
      </c>
      <c r="AG89" s="6">
        <f t="array" ref="AG89">INDEX(RawData!BM:BM,MATCH(VALUE(A89),RawData!BK:BK,0)+$AG$1)</f>
        <v>1.75</v>
      </c>
      <c r="AH89" s="6">
        <f t="array" ref="AH89">INDEX(RawData!BR:BR,MATCH(VALUE(B89),RawData!BP:BP,0)+$AH$1)</f>
        <v>3.89</v>
      </c>
      <c r="AI89" s="6">
        <v>0</v>
      </c>
      <c r="AJ89" s="11">
        <f t="shared" si="28"/>
        <v>20101.08813</v>
      </c>
      <c r="AK89" s="11">
        <f t="shared" si="29"/>
        <v>20299.15711</v>
      </c>
      <c r="AL89" s="17">
        <f t="array" ref="AL89">INDEX(RawData!BW:BW,MATCH(VALUE(A89),RawData!BU:BU,0)+$AL$1)</f>
        <v>20</v>
      </c>
      <c r="AM89" s="11"/>
      <c r="AN89" s="11"/>
      <c r="AP89" s="11">
        <f t="shared" si="30"/>
        <v>16789.21184</v>
      </c>
      <c r="AQ89" s="11">
        <f t="shared" si="34"/>
        <v>12687.737077516995</v>
      </c>
      <c r="AR89" s="12">
        <f t="shared" si="35"/>
        <v>-0.2442922753950435</v>
      </c>
      <c r="AS89" s="12">
        <f t="shared" si="36"/>
        <v>0.2442922753950435</v>
      </c>
      <c r="AT89" s="14"/>
      <c r="AU89" s="12">
        <f>SUM(AQ89:AQ91)/SUM(AP89:AP91)-1</f>
        <v>-0.22093366723678198</v>
      </c>
      <c r="AW89" s="6" t="str">
        <f t="shared" si="31"/>
        <v>9</v>
      </c>
      <c r="AX89" s="6">
        <f t="shared" si="32"/>
        <v>-356.97879999999998</v>
      </c>
      <c r="AY89" s="11">
        <f t="shared" si="37"/>
        <v>15094.439425303994</v>
      </c>
      <c r="AZ89" s="12">
        <f t="shared" si="33"/>
        <v>-0.10094413191322305</v>
      </c>
      <c r="BA89" s="14">
        <f t="shared" si="38"/>
        <v>0.10094413191322305</v>
      </c>
      <c r="BC89" s="12">
        <f>SUM(AY89:AY91)/SUM(AP89:AP91)-1</f>
        <v>-4.6428237207528422E-2</v>
      </c>
      <c r="BE89" s="11">
        <f t="shared" si="39"/>
        <v>14372.428720967893</v>
      </c>
      <c r="BF89" s="12">
        <f t="shared" si="40"/>
        <v>-0.14394857495776925</v>
      </c>
      <c r="BG89" s="14">
        <f t="shared" si="41"/>
        <v>0.14394857495776925</v>
      </c>
      <c r="BJ89" s="11">
        <f t="shared" si="42"/>
        <v>12505.152756199683</v>
      </c>
      <c r="BK89" s="12">
        <f t="shared" si="43"/>
        <v>-0.25516737322913652</v>
      </c>
      <c r="BL89" s="14">
        <f t="shared" si="44"/>
        <v>0.25516737322913652</v>
      </c>
      <c r="BQ89" s="6">
        <f t="shared" si="45"/>
        <v>0</v>
      </c>
      <c r="BR89" s="11">
        <f t="shared" si="46"/>
        <v>12426.90233277798</v>
      </c>
      <c r="BS89" s="12">
        <f t="shared" si="47"/>
        <v>-0.25982812944374767</v>
      </c>
      <c r="BT89" s="14">
        <f t="shared" si="48"/>
        <v>0.25982812944374767</v>
      </c>
    </row>
    <row r="90" spans="1:72">
      <c r="A90" s="1">
        <v>201508</v>
      </c>
      <c r="B90" s="6" t="s">
        <v>92</v>
      </c>
      <c r="C90" s="10" t="s">
        <v>187</v>
      </c>
      <c r="D90" s="1">
        <v>2010108813</v>
      </c>
      <c r="E90" s="9">
        <f t="shared" si="27"/>
        <v>20101.08813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0</v>
      </c>
      <c r="V90" s="6">
        <f t="array" ref="V90">INDEX(RawData!I:I,MATCH(VALUE(B90),RawData!G:G,0)+$V$1)</f>
        <v>-0.28000000000000003</v>
      </c>
      <c r="W90" s="6">
        <f t="array" ref="W90">INDEX(RawData!N:N,MATCH(VALUE(B90),RawData!L:L,0)+$W$1)</f>
        <v>133081</v>
      </c>
      <c r="X90" s="6">
        <f t="array" ref="X90">INDEX(RawData!S:S,MATCH(VALUE(B90),RawData!Q:Q,0)+$V$1)</f>
        <v>5671</v>
      </c>
      <c r="Y90" s="6">
        <f t="array" ref="Y90">INDEX(RawData!X:X,MATCH(VALUE(A90),RawData!V:V,0)+$Y$1)</f>
        <v>103.02</v>
      </c>
      <c r="Z90" s="6">
        <f t="array" ref="Z90">INDEX(RawData!AC:AC,MATCH(VALUE(B90),RawData!AA:AA,0)+$Y$1)</f>
        <v>-8.7100000000000009</v>
      </c>
      <c r="AA90" s="6">
        <f t="array" ref="AA90">INDEX(RawData!AH:AH,MATCH(VALUE(A90),RawData!AF:AF,0)+$AA$1)</f>
        <v>99.33</v>
      </c>
      <c r="AB90" s="6">
        <f t="array" ref="AB90">INDEX(RawData!AM:AM,MATCH(VALUE(A90),RawData!AK:AK,0)+$AA$1)</f>
        <v>-0.44</v>
      </c>
      <c r="AC90" s="6">
        <f t="array" ref="AC90">INDEX(RawData!BB:BB,MATCH(VALUE(A90),RawData!AZ:AZ,0)+$AC$1)</f>
        <v>147896</v>
      </c>
      <c r="AD90" s="6">
        <f t="array" ref="AD90">INDEX(RawData!AR:AR,MATCH(VALUE(A90),RawData!AP:AP,0)+$AD$1)</f>
        <v>6.29</v>
      </c>
      <c r="AE90" s="6">
        <f t="array" ref="AE90">INDEX(RawData!BG:BG,MATCH(VALUE(A90),RawData!BE:BE,0)+$AE$1)</f>
        <v>390980</v>
      </c>
      <c r="AF90" s="6">
        <f t="array" ref="AF90">INDEX(RawData!AW:AW,MATCH(VALUE(A90),RawData!AU:AU,0)+$AF$1)</f>
        <v>6.08</v>
      </c>
      <c r="AG90" s="6">
        <f t="array" ref="AG90">INDEX(RawData!BM:BM,MATCH(VALUE(A90),RawData!BK:BK,0)+$AG$1)</f>
        <v>1.875</v>
      </c>
      <c r="AH90" s="6">
        <f t="array" ref="AH90">INDEX(RawData!BR:BR,MATCH(VALUE(B90),RawData!BP:BP,0)+$AH$1)</f>
        <v>3.89</v>
      </c>
      <c r="AI90" s="6">
        <v>0</v>
      </c>
      <c r="AJ90" s="11">
        <f t="shared" si="28"/>
        <v>20299.15711</v>
      </c>
      <c r="AK90" s="11">
        <f t="shared" si="29"/>
        <v>20072.07591</v>
      </c>
      <c r="AL90" s="17">
        <f t="array" ref="AL90">INDEX(RawData!BW:BW,MATCH(VALUE(A90),RawData!BU:BU,0)+$AL$1)</f>
        <v>21</v>
      </c>
      <c r="AM90" s="11"/>
      <c r="AN90" s="11"/>
      <c r="AP90" s="11">
        <f t="shared" si="30"/>
        <v>20101.08813</v>
      </c>
      <c r="AQ90" s="11">
        <f t="shared" si="34"/>
        <v>14941.665662799027</v>
      </c>
      <c r="AR90" s="12">
        <f t="shared" si="35"/>
        <v>-0.25667378968906462</v>
      </c>
      <c r="AS90" s="12">
        <f t="shared" si="36"/>
        <v>0.25667378968906462</v>
      </c>
      <c r="AT90" s="14"/>
      <c r="AU90" s="12"/>
      <c r="AW90" s="6" t="str">
        <f t="shared" si="31"/>
        <v>8</v>
      </c>
      <c r="AX90" s="6">
        <f t="shared" si="32"/>
        <v>-2239.2440000000001</v>
      </c>
      <c r="AY90" s="11">
        <f t="shared" si="37"/>
        <v>15297.212095288</v>
      </c>
      <c r="AZ90" s="12">
        <f t="shared" si="33"/>
        <v>-0.23898587000085958</v>
      </c>
      <c r="BA90" s="14">
        <f t="shared" si="38"/>
        <v>0.23898587000085958</v>
      </c>
      <c r="BE90" s="11">
        <f t="shared" si="39"/>
        <v>15190.548165541306</v>
      </c>
      <c r="BF90" s="12">
        <f t="shared" si="40"/>
        <v>-0.24429224590732113</v>
      </c>
      <c r="BG90" s="14">
        <f t="shared" si="41"/>
        <v>0.24429224590732113</v>
      </c>
      <c r="BJ90" s="11">
        <f t="shared" si="42"/>
        <v>14813.733230735914</v>
      </c>
      <c r="BK90" s="12">
        <f t="shared" si="43"/>
        <v>-0.26303824275925336</v>
      </c>
      <c r="BL90" s="14">
        <f t="shared" si="44"/>
        <v>0.26303824275925336</v>
      </c>
      <c r="BQ90" s="6">
        <f t="shared" si="45"/>
        <v>0</v>
      </c>
      <c r="BR90" s="11">
        <f t="shared" si="46"/>
        <v>14758.905045566011</v>
      </c>
      <c r="BS90" s="12">
        <f t="shared" si="47"/>
        <v>-0.2657658655036198</v>
      </c>
      <c r="BT90" s="14">
        <f t="shared" si="48"/>
        <v>0.2657658655036198</v>
      </c>
    </row>
    <row r="91" spans="1:72">
      <c r="A91" s="1">
        <v>201507</v>
      </c>
      <c r="B91" s="6" t="s">
        <v>92</v>
      </c>
      <c r="C91" s="10" t="s">
        <v>187</v>
      </c>
      <c r="D91" s="1">
        <v>2029915711</v>
      </c>
      <c r="E91" s="9">
        <f t="shared" si="27"/>
        <v>20299.15711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0</v>
      </c>
      <c r="V91" s="6">
        <f t="array" ref="V91">INDEX(RawData!I:I,MATCH(VALUE(B91),RawData!G:G,0)+$V$1)</f>
        <v>-0.28000000000000003</v>
      </c>
      <c r="W91" s="6">
        <f t="array" ref="W91">INDEX(RawData!N:N,MATCH(VALUE(B91),RawData!L:L,0)+$W$1)</f>
        <v>133081</v>
      </c>
      <c r="X91" s="6">
        <f t="array" ref="X91">INDEX(RawData!S:S,MATCH(VALUE(B91),RawData!Q:Q,0)+$V$1)</f>
        <v>5671</v>
      </c>
      <c r="Y91" s="6">
        <f t="array" ref="Y91">INDEX(RawData!X:X,MATCH(VALUE(A91),RawData!V:V,0)+$Y$1)</f>
        <v>102.56</v>
      </c>
      <c r="Z91" s="6">
        <f t="array" ref="Z91">INDEX(RawData!AC:AC,MATCH(VALUE(B91),RawData!AA:AA,0)+$Y$1)</f>
        <v>-8.7100000000000009</v>
      </c>
      <c r="AA91" s="6">
        <f t="array" ref="AA91">INDEX(RawData!AH:AH,MATCH(VALUE(A91),RawData!AF:AF,0)+$AA$1)</f>
        <v>98.71</v>
      </c>
      <c r="AB91" s="6">
        <f t="array" ref="AB91">INDEX(RawData!AM:AM,MATCH(VALUE(A91),RawData!AK:AK,0)+$AA$1)</f>
        <v>-0.63</v>
      </c>
      <c r="AC91" s="6">
        <f t="array" ref="AC91">INDEX(RawData!BB:BB,MATCH(VALUE(A91),RawData!AZ:AZ,0)+$AC$1)</f>
        <v>145863</v>
      </c>
      <c r="AD91" s="6">
        <f t="array" ref="AD91">INDEX(RawData!AR:AR,MATCH(VALUE(A91),RawData!AP:AP,0)+$AD$1)</f>
        <v>5.29</v>
      </c>
      <c r="AE91" s="6">
        <f t="array" ref="AE91">INDEX(RawData!BG:BG,MATCH(VALUE(A91),RawData!BE:BE,0)+$AE$1)</f>
        <v>388749</v>
      </c>
      <c r="AF91" s="6">
        <f t="array" ref="AF91">INDEX(RawData!AW:AW,MATCH(VALUE(A91),RawData!AU:AU,0)+$AF$1)</f>
        <v>5.86</v>
      </c>
      <c r="AG91" s="6">
        <f t="array" ref="AG91">INDEX(RawData!BM:BM,MATCH(VALUE(A91),RawData!BK:BK,0)+$AG$1)</f>
        <v>1.875</v>
      </c>
      <c r="AH91" s="6">
        <f t="array" ref="AH91">INDEX(RawData!BR:BR,MATCH(VALUE(B91),RawData!BP:BP,0)+$AH$1)</f>
        <v>3.89</v>
      </c>
      <c r="AI91" s="6">
        <v>0</v>
      </c>
      <c r="AJ91" s="11">
        <f t="shared" si="28"/>
        <v>20072.07591</v>
      </c>
      <c r="AK91" s="11">
        <f t="shared" si="29"/>
        <v>19492.908729999999</v>
      </c>
      <c r="AL91" s="17">
        <f t="array" ref="AL91">INDEX(RawData!BW:BW,MATCH(VALUE(A91),RawData!BU:BU,0)+$AL$1)</f>
        <v>22</v>
      </c>
      <c r="AM91" s="11"/>
      <c r="AN91" s="11"/>
      <c r="AP91" s="11">
        <f t="shared" si="30"/>
        <v>20299.15711</v>
      </c>
      <c r="AQ91" s="11">
        <f t="shared" si="34"/>
        <v>16924.977859719031</v>
      </c>
      <c r="AR91" s="12">
        <f t="shared" si="35"/>
        <v>-0.16622262845676206</v>
      </c>
      <c r="AS91" s="12">
        <f t="shared" si="36"/>
        <v>0.16622262845676206</v>
      </c>
      <c r="AT91" s="14"/>
      <c r="AU91" s="12"/>
      <c r="AW91" s="6" t="str">
        <f t="shared" si="31"/>
        <v>7</v>
      </c>
      <c r="AX91" s="6">
        <f t="shared" si="32"/>
        <v>5246.1718000000001</v>
      </c>
      <c r="AY91" s="11">
        <f t="shared" si="37"/>
        <v>24142.599880328002</v>
      </c>
      <c r="AZ91" s="12">
        <f t="shared" si="33"/>
        <v>0.18934001788845722</v>
      </c>
      <c r="BA91" s="14">
        <f t="shared" si="38"/>
        <v>0.18934001788845722</v>
      </c>
      <c r="BE91" s="11">
        <f t="shared" si="39"/>
        <v>21977.313274145308</v>
      </c>
      <c r="BF91" s="12">
        <f t="shared" si="40"/>
        <v>8.267122398489124E-2</v>
      </c>
      <c r="BG91" s="14">
        <f t="shared" si="41"/>
        <v>8.267122398489124E-2</v>
      </c>
      <c r="BJ91" s="11">
        <f t="shared" si="42"/>
        <v>21199.609451107917</v>
      </c>
      <c r="BK91" s="12">
        <f t="shared" si="43"/>
        <v>4.4359100046786004E-2</v>
      </c>
      <c r="BL91" s="14">
        <f t="shared" si="44"/>
        <v>4.4359100046786004E-2</v>
      </c>
      <c r="BQ91" s="6">
        <f t="shared" si="45"/>
        <v>6488.2404999999999</v>
      </c>
      <c r="BR91" s="11">
        <f t="shared" si="46"/>
        <v>23031.594418846013</v>
      </c>
      <c r="BS91" s="12">
        <f t="shared" si="47"/>
        <v>0.13460841226259235</v>
      </c>
      <c r="BT91" s="14">
        <f t="shared" si="48"/>
        <v>0.13460841226259235</v>
      </c>
    </row>
    <row r="92" spans="1:72">
      <c r="A92" s="1">
        <v>201506</v>
      </c>
      <c r="B92" s="6" t="s">
        <v>93</v>
      </c>
      <c r="C92" s="10" t="s">
        <v>187</v>
      </c>
      <c r="D92" s="1">
        <v>2007207591</v>
      </c>
      <c r="E92" s="9">
        <f t="shared" si="27"/>
        <v>20072.07591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6">
        <v>0</v>
      </c>
      <c r="U92" s="6">
        <v>0</v>
      </c>
      <c r="V92" s="6">
        <f t="array" ref="V92">INDEX(RawData!I:I,MATCH(VALUE(B92),RawData!G:G,0)+$V$1)</f>
        <v>1.89</v>
      </c>
      <c r="W92" s="6">
        <f t="array" ref="W92">INDEX(RawData!N:N,MATCH(VALUE(B92),RawData!L:L,0)+$W$1)</f>
        <v>134159</v>
      </c>
      <c r="X92" s="6">
        <f t="array" ref="X92">INDEX(RawData!S:S,MATCH(VALUE(B92),RawData!Q:Q,0)+$V$1)</f>
        <v>5719</v>
      </c>
      <c r="Y92" s="6">
        <f t="array" ref="Y92">INDEX(RawData!X:X,MATCH(VALUE(A92),RawData!V:V,0)+$Y$1)</f>
        <v>103.52</v>
      </c>
      <c r="Z92" s="6">
        <f t="array" ref="Z92">INDEX(RawData!AC:AC,MATCH(VALUE(B92),RawData!AA:AA,0)+$Y$1)</f>
        <v>-9.4600000000000009</v>
      </c>
      <c r="AA92" s="6">
        <f t="array" ref="AA92">INDEX(RawData!AH:AH,MATCH(VALUE(A92),RawData!AF:AF,0)+$AA$1)</f>
        <v>98.81</v>
      </c>
      <c r="AB92" s="6">
        <f t="array" ref="AB92">INDEX(RawData!AM:AM,MATCH(VALUE(A92),RawData!AK:AK,0)+$AA$1)</f>
        <v>-0.56000000000000005</v>
      </c>
      <c r="AC92" s="6">
        <f t="array" ref="AC92">INDEX(RawData!BB:BB,MATCH(VALUE(A92),RawData!AZ:AZ,0)+$AC$1)</f>
        <v>144885</v>
      </c>
      <c r="AD92" s="6">
        <f t="array" ref="AD92">INDEX(RawData!AR:AR,MATCH(VALUE(A92),RawData!AP:AP,0)+$AD$1)</f>
        <v>6.07</v>
      </c>
      <c r="AE92" s="6">
        <f t="array" ref="AE92">INDEX(RawData!BG:BG,MATCH(VALUE(A92),RawData!BE:BE,0)+$AE$1)</f>
        <v>387740</v>
      </c>
      <c r="AF92" s="6">
        <f t="array" ref="AF92">INDEX(RawData!AW:AW,MATCH(VALUE(A92),RawData!AU:AU,0)+$AF$1)</f>
        <v>6.33</v>
      </c>
      <c r="AG92" s="6">
        <f t="array" ref="AG92">INDEX(RawData!BM:BM,MATCH(VALUE(A92),RawData!BK:BK,0)+$AG$1)</f>
        <v>1.875</v>
      </c>
      <c r="AH92" s="6">
        <f t="array" ref="AH92">INDEX(RawData!BR:BR,MATCH(VALUE(B92),RawData!BP:BP,0)+$AH$1)</f>
        <v>3.71</v>
      </c>
      <c r="AI92" s="6">
        <v>0</v>
      </c>
      <c r="AJ92" s="11">
        <f t="shared" si="28"/>
        <v>19492.908729999999</v>
      </c>
      <c r="AK92" s="11">
        <f t="shared" si="29"/>
        <v>21451.237829999998</v>
      </c>
      <c r="AL92" s="17">
        <f t="array" ref="AL92">INDEX(RawData!BW:BW,MATCH(VALUE(A92),RawData!BU:BU,0)+$AL$1)</f>
        <v>21</v>
      </c>
      <c r="AM92" s="11"/>
      <c r="AN92" s="11"/>
      <c r="AP92" s="11">
        <f t="shared" si="30"/>
        <v>20072.07591</v>
      </c>
      <c r="AQ92" s="11">
        <f t="shared" si="34"/>
        <v>13733.676460056997</v>
      </c>
      <c r="AR92" s="12">
        <f t="shared" si="35"/>
        <v>-0.31578195889470417</v>
      </c>
      <c r="AS92" s="12">
        <f t="shared" si="36"/>
        <v>0.31578195889470417</v>
      </c>
      <c r="AT92" s="14"/>
      <c r="AU92" s="12">
        <f>SUM(AQ92:AQ94)/SUM(AP92:AP94)-1</f>
        <v>-0.29874223609772466</v>
      </c>
      <c r="AW92" s="6" t="str">
        <f t="shared" si="31"/>
        <v>6</v>
      </c>
      <c r="AX92" s="6">
        <f t="shared" si="32"/>
        <v>4129.9069</v>
      </c>
      <c r="AY92" s="11">
        <f t="shared" si="37"/>
        <v>21791.879117783992</v>
      </c>
      <c r="AZ92" s="12">
        <f t="shared" si="33"/>
        <v>8.5681382209559009E-2</v>
      </c>
      <c r="BA92" s="14">
        <f t="shared" si="38"/>
        <v>8.5681382209559009E-2</v>
      </c>
      <c r="BC92" s="12">
        <f>SUM(AY92:AY94)/SUM(AP92:AP94)-1</f>
        <v>7.6063094417126331E-2</v>
      </c>
      <c r="BE92" s="11">
        <f t="shared" si="39"/>
        <v>19374.418320465891</v>
      </c>
      <c r="BF92" s="12">
        <f t="shared" si="40"/>
        <v>-3.4757620121720012E-2</v>
      </c>
      <c r="BG92" s="14">
        <f t="shared" si="41"/>
        <v>3.4757620121720012E-2</v>
      </c>
      <c r="BJ92" s="11">
        <f t="shared" si="42"/>
        <v>17712.862218213686</v>
      </c>
      <c r="BK92" s="12">
        <f t="shared" si="43"/>
        <v>-0.11753710489959546</v>
      </c>
      <c r="BL92" s="14">
        <f t="shared" si="44"/>
        <v>0.11753710489959546</v>
      </c>
      <c r="BQ92" s="6">
        <f t="shared" si="45"/>
        <v>5811.8424000000005</v>
      </c>
      <c r="BR92" s="11">
        <f t="shared" si="46"/>
        <v>19418.227543137982</v>
      </c>
      <c r="BS92" s="12">
        <f t="shared" si="47"/>
        <v>-3.2575024615977388E-2</v>
      </c>
      <c r="BT92" s="14">
        <f t="shared" si="48"/>
        <v>3.2575024615977388E-2</v>
      </c>
    </row>
    <row r="93" spans="1:72">
      <c r="A93" s="1">
        <v>201505</v>
      </c>
      <c r="B93" s="6" t="s">
        <v>93</v>
      </c>
      <c r="C93" s="10" t="s">
        <v>187</v>
      </c>
      <c r="D93" s="1">
        <v>1949290873</v>
      </c>
      <c r="E93" s="9">
        <f t="shared" si="27"/>
        <v>19492.908729999999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1</v>
      </c>
      <c r="T93" s="6">
        <v>0</v>
      </c>
      <c r="U93" s="6">
        <v>0</v>
      </c>
      <c r="V93" s="6">
        <f t="array" ref="V93">INDEX(RawData!I:I,MATCH(VALUE(B93),RawData!G:G,0)+$V$1)</f>
        <v>1.89</v>
      </c>
      <c r="W93" s="6">
        <f t="array" ref="W93">INDEX(RawData!N:N,MATCH(VALUE(B93),RawData!L:L,0)+$W$1)</f>
        <v>134159</v>
      </c>
      <c r="X93" s="6">
        <f t="array" ref="X93">INDEX(RawData!S:S,MATCH(VALUE(B93),RawData!Q:Q,0)+$V$1)</f>
        <v>5719</v>
      </c>
      <c r="Y93" s="6">
        <f t="array" ref="Y93">INDEX(RawData!X:X,MATCH(VALUE(A93),RawData!V:V,0)+$Y$1)</f>
        <v>103.21</v>
      </c>
      <c r="Z93" s="6">
        <f t="array" ref="Z93">INDEX(RawData!AC:AC,MATCH(VALUE(B93),RawData!AA:AA,0)+$Y$1)</f>
        <v>-9.4600000000000009</v>
      </c>
      <c r="AA93" s="6">
        <f t="array" ref="AA93">INDEX(RawData!AH:AH,MATCH(VALUE(A93),RawData!AF:AF,0)+$AA$1)</f>
        <v>98.14</v>
      </c>
      <c r="AB93" s="6">
        <f t="array" ref="AB93">INDEX(RawData!AM:AM,MATCH(VALUE(A93),RawData!AK:AK,0)+$AA$1)</f>
        <v>-0.73</v>
      </c>
      <c r="AC93" s="6">
        <f t="array" ref="AC93">INDEX(RawData!BB:BB,MATCH(VALUE(A93),RawData!AZ:AZ,0)+$AC$1)</f>
        <v>145612</v>
      </c>
      <c r="AD93" s="6">
        <f t="array" ref="AD93">INDEX(RawData!AR:AR,MATCH(VALUE(A93),RawData!AP:AP,0)+$AD$1)</f>
        <v>6.47</v>
      </c>
      <c r="AE93" s="6">
        <f t="array" ref="AE93">INDEX(RawData!BG:BG,MATCH(VALUE(A93),RawData!BE:BE,0)+$AE$1)</f>
        <v>389065</v>
      </c>
      <c r="AF93" s="6">
        <f t="array" ref="AF93">INDEX(RawData!AW:AW,MATCH(VALUE(A93),RawData!AU:AU,0)+$AF$1)</f>
        <v>6.93</v>
      </c>
      <c r="AG93" s="6">
        <f t="array" ref="AG93">INDEX(RawData!BM:BM,MATCH(VALUE(A93),RawData!BK:BK,0)+$AG$1)</f>
        <v>1.875</v>
      </c>
      <c r="AH93" s="6">
        <f t="array" ref="AH93">INDEX(RawData!BR:BR,MATCH(VALUE(B93),RawData!BP:BP,0)+$AH$1)</f>
        <v>3.71</v>
      </c>
      <c r="AI93" s="6">
        <v>0</v>
      </c>
      <c r="AJ93" s="11">
        <f t="shared" si="28"/>
        <v>21451.237829999998</v>
      </c>
      <c r="AK93" s="11">
        <f t="shared" si="29"/>
        <v>21719.325079999999</v>
      </c>
      <c r="AL93" s="17">
        <f t="array" ref="AL93">INDEX(RawData!BW:BW,MATCH(VALUE(A93),RawData!BU:BU,0)+$AL$1)</f>
        <v>20</v>
      </c>
      <c r="AM93" s="11"/>
      <c r="AN93" s="11"/>
      <c r="AP93" s="11">
        <f t="shared" si="30"/>
        <v>19492.908729999999</v>
      </c>
      <c r="AQ93" s="11">
        <f t="shared" si="34"/>
        <v>14301.77645324699</v>
      </c>
      <c r="AR93" s="12">
        <f t="shared" si="35"/>
        <v>-0.26630875610491866</v>
      </c>
      <c r="AS93" s="12">
        <f t="shared" si="36"/>
        <v>0.26630875610491866</v>
      </c>
      <c r="AT93" s="14"/>
      <c r="AU93" s="12"/>
      <c r="AW93" s="6" t="str">
        <f t="shared" si="31"/>
        <v>5</v>
      </c>
      <c r="AX93" s="6">
        <f t="shared" si="32"/>
        <v>5377.7078000000001</v>
      </c>
      <c r="AY93" s="11">
        <f t="shared" si="37"/>
        <v>23131.402464063991</v>
      </c>
      <c r="AZ93" s="12">
        <f t="shared" si="33"/>
        <v>0.18665730109659173</v>
      </c>
      <c r="BA93" s="14">
        <f t="shared" si="38"/>
        <v>0.18665730109659173</v>
      </c>
      <c r="BE93" s="11">
        <f t="shared" si="39"/>
        <v>20482.514660818888</v>
      </c>
      <c r="BF93" s="12">
        <f t="shared" si="40"/>
        <v>5.0767483936138502E-2</v>
      </c>
      <c r="BG93" s="14">
        <f t="shared" si="41"/>
        <v>5.0767483936138502E-2</v>
      </c>
      <c r="BJ93" s="11">
        <f t="shared" si="42"/>
        <v>18773.776813592682</v>
      </c>
      <c r="BK93" s="12">
        <f t="shared" si="43"/>
        <v>-3.6891975762476048E-2</v>
      </c>
      <c r="BL93" s="14">
        <f t="shared" si="44"/>
        <v>3.6891975762476048E-2</v>
      </c>
      <c r="BQ93" s="6">
        <f t="shared" si="45"/>
        <v>6526.3424000000005</v>
      </c>
      <c r="BR93" s="11">
        <f t="shared" si="46"/>
        <v>20690.348396597979</v>
      </c>
      <c r="BS93" s="12">
        <f t="shared" si="47"/>
        <v>6.1429501527142216E-2</v>
      </c>
      <c r="BT93" s="14">
        <f t="shared" si="48"/>
        <v>6.1429501527142216E-2</v>
      </c>
    </row>
    <row r="94" spans="1:72">
      <c r="A94" s="1">
        <v>201504</v>
      </c>
      <c r="B94" s="6" t="s">
        <v>93</v>
      </c>
      <c r="C94" s="10" t="s">
        <v>187</v>
      </c>
      <c r="D94" s="1">
        <v>2145123783</v>
      </c>
      <c r="E94" s="9">
        <f t="shared" si="27"/>
        <v>21451.237829999998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0</v>
      </c>
      <c r="U94" s="6">
        <v>0</v>
      </c>
      <c r="V94" s="6">
        <f t="array" ref="V94">INDEX(RawData!I:I,MATCH(VALUE(B94),RawData!G:G,0)+$V$1)</f>
        <v>1.89</v>
      </c>
      <c r="W94" s="6">
        <f t="array" ref="W94">INDEX(RawData!N:N,MATCH(VALUE(B94),RawData!L:L,0)+$W$1)</f>
        <v>134159</v>
      </c>
      <c r="X94" s="6">
        <f t="array" ref="X94">INDEX(RawData!S:S,MATCH(VALUE(B94),RawData!Q:Q,0)+$V$1)</f>
        <v>5719</v>
      </c>
      <c r="Y94" s="6">
        <f t="array" ref="Y94">INDEX(RawData!X:X,MATCH(VALUE(A94),RawData!V:V,0)+$Y$1)</f>
        <v>103.72</v>
      </c>
      <c r="Z94" s="6">
        <f t="array" ref="Z94">INDEX(RawData!AC:AC,MATCH(VALUE(B94),RawData!AA:AA,0)+$Y$1)</f>
        <v>-9.4600000000000009</v>
      </c>
      <c r="AA94" s="6">
        <f t="array" ref="AA94">INDEX(RawData!AH:AH,MATCH(VALUE(A94),RawData!AF:AF,0)+$AA$1)</f>
        <v>97.9</v>
      </c>
      <c r="AB94" s="6">
        <f t="array" ref="AB94">INDEX(RawData!AM:AM,MATCH(VALUE(A94),RawData!AK:AK,0)+$AA$1)</f>
        <v>-0.82</v>
      </c>
      <c r="AC94" s="6">
        <f t="array" ref="AC94">INDEX(RawData!BB:BB,MATCH(VALUE(A94),RawData!AZ:AZ,0)+$AC$1)</f>
        <v>145014</v>
      </c>
      <c r="AD94" s="6">
        <f t="array" ref="AD94">INDEX(RawData!AR:AR,MATCH(VALUE(A94),RawData!AP:AP,0)+$AD$1)</f>
        <v>5.96</v>
      </c>
      <c r="AE94" s="6">
        <f t="array" ref="AE94">INDEX(RawData!BG:BG,MATCH(VALUE(A94),RawData!BE:BE,0)+$AE$1)</f>
        <v>386981</v>
      </c>
      <c r="AF94" s="6">
        <f t="array" ref="AF94">INDEX(RawData!AW:AW,MATCH(VALUE(A94),RawData!AU:AU,0)+$AF$1)</f>
        <v>6.7</v>
      </c>
      <c r="AG94" s="6">
        <f t="array" ref="AG94">INDEX(RawData!BM:BM,MATCH(VALUE(A94),RawData!BK:BK,0)+$AG$1)</f>
        <v>1.875</v>
      </c>
      <c r="AH94" s="6">
        <f t="array" ref="AH94">INDEX(RawData!BR:BR,MATCH(VALUE(B94),RawData!BP:BP,0)+$AH$1)</f>
        <v>3.71</v>
      </c>
      <c r="AI94" s="6">
        <v>0</v>
      </c>
      <c r="AJ94" s="11">
        <f t="shared" si="28"/>
        <v>21719.325079999999</v>
      </c>
      <c r="AK94" s="11">
        <f t="shared" si="29"/>
        <v>11014.565720000001</v>
      </c>
      <c r="AL94" s="17">
        <f t="array" ref="AL94">INDEX(RawData!BW:BW,MATCH(VALUE(A94),RawData!BU:BU,0)+$AL$1)</f>
        <v>20</v>
      </c>
      <c r="AM94" s="11"/>
      <c r="AN94" s="11"/>
      <c r="AP94" s="11">
        <f t="shared" si="30"/>
        <v>21451.237829999998</v>
      </c>
      <c r="AQ94" s="11">
        <f t="shared" si="34"/>
        <v>14752.646817771976</v>
      </c>
      <c r="AR94" s="12">
        <f t="shared" si="35"/>
        <v>-0.31227060486271352</v>
      </c>
      <c r="AS94" s="12">
        <f t="shared" si="36"/>
        <v>0.31227060486271352</v>
      </c>
      <c r="AT94" s="14"/>
      <c r="AU94" s="12"/>
      <c r="AW94" s="6" t="str">
        <f t="shared" si="31"/>
        <v>4</v>
      </c>
      <c r="AX94" s="6">
        <f t="shared" si="32"/>
        <v>3153.4654</v>
      </c>
      <c r="AY94" s="11">
        <f t="shared" si="37"/>
        <v>20734.023578863995</v>
      </c>
      <c r="AZ94" s="12">
        <f t="shared" si="33"/>
        <v>-3.3434632389043983E-2</v>
      </c>
      <c r="BA94" s="14">
        <f t="shared" si="38"/>
        <v>3.3434632389043983E-2</v>
      </c>
      <c r="BE94" s="11">
        <f t="shared" si="39"/>
        <v>18939.610550536388</v>
      </c>
      <c r="BF94" s="12">
        <f t="shared" si="40"/>
        <v>-0.11708542413114487</v>
      </c>
      <c r="BG94" s="14">
        <f t="shared" si="41"/>
        <v>0.11708542413114487</v>
      </c>
      <c r="BJ94" s="11">
        <f t="shared" si="42"/>
        <v>17249.388628745179</v>
      </c>
      <c r="BK94" s="12">
        <f t="shared" si="43"/>
        <v>-0.19587910192196212</v>
      </c>
      <c r="BL94" s="14">
        <f t="shared" si="44"/>
        <v>0.19587910192196212</v>
      </c>
      <c r="BQ94" s="6">
        <f t="shared" si="45"/>
        <v>4001.0632000000001</v>
      </c>
      <c r="BR94" s="11">
        <f t="shared" si="46"/>
        <v>18319.420833447981</v>
      </c>
      <c r="BS94" s="12">
        <f t="shared" si="47"/>
        <v>-0.14599702923306868</v>
      </c>
      <c r="BT94" s="14">
        <f t="shared" si="48"/>
        <v>0.14599702923306868</v>
      </c>
    </row>
    <row r="95" spans="1:72">
      <c r="A95" s="1">
        <v>201503</v>
      </c>
      <c r="B95" s="6" t="s">
        <v>94</v>
      </c>
      <c r="C95" s="10" t="s">
        <v>187</v>
      </c>
      <c r="D95" s="1">
        <v>2171932508</v>
      </c>
      <c r="E95" s="9">
        <f t="shared" si="27"/>
        <v>21719.325079999999</v>
      </c>
      <c r="F95" s="6">
        <v>0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>
        <v>0</v>
      </c>
      <c r="U95" s="6">
        <v>0</v>
      </c>
      <c r="V95" s="6">
        <f t="array" ref="V95">INDEX(RawData!I:I,MATCH(VALUE(B95),RawData!G:G,0)+$V$1)</f>
        <v>4.8</v>
      </c>
      <c r="W95" s="6">
        <f t="array" ref="W95">INDEX(RawData!N:N,MATCH(VALUE(B95),RawData!L:L,0)+$W$1)</f>
        <v>133456</v>
      </c>
      <c r="X95" s="6">
        <f t="array" ref="X95">INDEX(RawData!S:S,MATCH(VALUE(B95),RawData!Q:Q,0)+$V$1)</f>
        <v>5692</v>
      </c>
      <c r="Y95" s="6">
        <f t="array" ref="Y95">INDEX(RawData!X:X,MATCH(VALUE(A95),RawData!V:V,0)+$Y$1)</f>
        <v>104.73</v>
      </c>
      <c r="Z95" s="6">
        <f t="array" ref="Z95">INDEX(RawData!AC:AC,MATCH(VALUE(B95),RawData!AA:AA,0)+$Y$1)</f>
        <v>-8.82</v>
      </c>
      <c r="AA95" s="6">
        <f t="array" ref="AA95">INDEX(RawData!AH:AH,MATCH(VALUE(A95),RawData!AF:AF,0)+$AA$1)</f>
        <v>97.45</v>
      </c>
      <c r="AB95" s="6">
        <f t="array" ref="AB95">INDEX(RawData!AM:AM,MATCH(VALUE(A95),RawData!AK:AK,0)+$AA$1)</f>
        <v>-0.61</v>
      </c>
      <c r="AC95" s="6">
        <f t="array" ref="AC95">INDEX(RawData!BB:BB,MATCH(VALUE(A95),RawData!AZ:AZ,0)+$AC$1)</f>
        <v>145171</v>
      </c>
      <c r="AD95" s="6">
        <f t="array" ref="AD95">INDEX(RawData!AR:AR,MATCH(VALUE(A95),RawData!AP:AP,0)+$AD$1)</f>
        <v>5.7</v>
      </c>
      <c r="AE95" s="6">
        <f t="array" ref="AE95">INDEX(RawData!BG:BG,MATCH(VALUE(A95),RawData!BE:BE,0)+$AE$1)</f>
        <v>385930</v>
      </c>
      <c r="AF95" s="6">
        <f t="array" ref="AF95">INDEX(RawData!AW:AW,MATCH(VALUE(A95),RawData!AU:AU,0)+$AF$1)</f>
        <v>6.45</v>
      </c>
      <c r="AG95" s="6">
        <f t="array" ref="AG95">INDEX(RawData!BM:BM,MATCH(VALUE(A95),RawData!BK:BK,0)+$AG$1)</f>
        <v>1.875</v>
      </c>
      <c r="AH95" s="6">
        <f t="array" ref="AH95">INDEX(RawData!BR:BR,MATCH(VALUE(B95),RawData!BP:BP,0)+$AH$1)</f>
        <v>3.72</v>
      </c>
      <c r="AI95" s="6">
        <v>0</v>
      </c>
      <c r="AJ95" s="11">
        <f t="shared" si="28"/>
        <v>11014.565720000001</v>
      </c>
      <c r="AK95" s="11">
        <f t="shared" si="29"/>
        <v>19044.823120000001</v>
      </c>
      <c r="AL95" s="17">
        <f t="array" ref="AL95">INDEX(RawData!BW:BW,MATCH(VALUE(A95),RawData!BU:BU,0)+$AL$1)</f>
        <v>22</v>
      </c>
      <c r="AM95" s="11"/>
      <c r="AN95" s="11"/>
      <c r="AP95" s="11">
        <f t="shared" si="30"/>
        <v>21719.325079999999</v>
      </c>
      <c r="AQ95" s="11">
        <f t="shared" si="34"/>
        <v>12890.161170948002</v>
      </c>
      <c r="AR95" s="12">
        <f t="shared" si="35"/>
        <v>-0.40651189097870422</v>
      </c>
      <c r="AS95" s="12">
        <f t="shared" si="36"/>
        <v>0.40651189097870422</v>
      </c>
      <c r="AT95" s="14"/>
      <c r="AU95" s="12">
        <f>SUM(AQ95:AQ97)/SUM(AP95:AP97)-1</f>
        <v>-0.36941324703960532</v>
      </c>
      <c r="AW95" s="6" t="str">
        <f t="shared" si="31"/>
        <v>3</v>
      </c>
      <c r="AX95" s="6">
        <f t="shared" si="32"/>
        <v>6774.4790999999996</v>
      </c>
      <c r="AY95" s="11">
        <f t="shared" si="37"/>
        <v>22251.556040775991</v>
      </c>
      <c r="AZ95" s="12">
        <f t="shared" si="33"/>
        <v>2.4504949339613225E-2</v>
      </c>
      <c r="BA95" s="14">
        <f t="shared" si="38"/>
        <v>2.4504949339613225E-2</v>
      </c>
      <c r="BC95" s="12">
        <f>SUM(AY95:AY97)/SUM(AP95:AP97)-1</f>
        <v>2.5194188112735105E-2</v>
      </c>
      <c r="BE95" s="11">
        <f t="shared" si="39"/>
        <v>19443.137579827591</v>
      </c>
      <c r="BF95" s="12">
        <f t="shared" si="40"/>
        <v>-0.10480010275588214</v>
      </c>
      <c r="BG95" s="14">
        <f t="shared" si="41"/>
        <v>0.10480010275588214</v>
      </c>
      <c r="BJ95" s="11">
        <f t="shared" si="42"/>
        <v>18916.44839810679</v>
      </c>
      <c r="BK95" s="12">
        <f t="shared" si="43"/>
        <v>-0.12904989780157616</v>
      </c>
      <c r="BL95" s="14">
        <f t="shared" si="44"/>
        <v>0.12904989780157616</v>
      </c>
      <c r="BQ95" s="6">
        <f t="shared" si="45"/>
        <v>8359.7392</v>
      </c>
      <c r="BR95" s="11">
        <f t="shared" si="46"/>
        <v>21499.142924031985</v>
      </c>
      <c r="BS95" s="12">
        <f t="shared" si="47"/>
        <v>-1.0137615011378331E-2</v>
      </c>
      <c r="BT95" s="14">
        <f t="shared" si="48"/>
        <v>1.0137615011378331E-2</v>
      </c>
    </row>
    <row r="96" spans="1:72">
      <c r="A96" s="1">
        <v>201502</v>
      </c>
      <c r="B96" s="6" t="s">
        <v>94</v>
      </c>
      <c r="C96" s="10" t="s">
        <v>187</v>
      </c>
      <c r="D96" s="1">
        <v>1101456572</v>
      </c>
      <c r="E96" s="9">
        <f t="shared" si="27"/>
        <v>11014.565720000001</v>
      </c>
      <c r="F96" s="6">
        <v>0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  <c r="S96" s="6">
        <v>0</v>
      </c>
      <c r="T96" s="6">
        <v>0</v>
      </c>
      <c r="U96" s="6">
        <v>0</v>
      </c>
      <c r="V96" s="6">
        <f t="array" ref="V96">INDEX(RawData!I:I,MATCH(VALUE(B96),RawData!G:G,0)+$V$1)</f>
        <v>4.8</v>
      </c>
      <c r="W96" s="6">
        <f t="array" ref="W96">INDEX(RawData!N:N,MATCH(VALUE(B96),RawData!L:L,0)+$W$1)</f>
        <v>133456</v>
      </c>
      <c r="X96" s="6">
        <f t="array" ref="X96">INDEX(RawData!S:S,MATCH(VALUE(B96),RawData!Q:Q,0)+$V$1)</f>
        <v>5692</v>
      </c>
      <c r="Y96" s="6">
        <f t="array" ref="Y96">INDEX(RawData!X:X,MATCH(VALUE(A96),RawData!V:V,0)+$Y$1)</f>
        <v>104.84</v>
      </c>
      <c r="Z96" s="6">
        <f t="array" ref="Z96">INDEX(RawData!AC:AC,MATCH(VALUE(B96),RawData!AA:AA,0)+$Y$1)</f>
        <v>-8.82</v>
      </c>
      <c r="AA96" s="6">
        <f t="array" ref="AA96">INDEX(RawData!AH:AH,MATCH(VALUE(A96),RawData!AF:AF,0)+$AA$1)</f>
        <v>97.67</v>
      </c>
      <c r="AB96" s="6">
        <f t="array" ref="AB96">INDEX(RawData!AM:AM,MATCH(VALUE(A96),RawData!AK:AK,0)+$AA$1)</f>
        <v>-0.2</v>
      </c>
      <c r="AC96" s="6">
        <f t="array" ref="AC96">INDEX(RawData!BB:BB,MATCH(VALUE(A96),RawData!AZ:AZ,0)+$AC$1)</f>
        <v>145643</v>
      </c>
      <c r="AD96" s="6">
        <f t="array" ref="AD96">INDEX(RawData!AR:AR,MATCH(VALUE(A96),RawData!AP:AP,0)+$AD$1)</f>
        <v>6.85</v>
      </c>
      <c r="AE96" s="6">
        <f t="array" ref="AE96">INDEX(RawData!BG:BG,MATCH(VALUE(A96),RawData!BE:BE,0)+$AE$1)</f>
        <v>383991</v>
      </c>
      <c r="AF96" s="6">
        <f t="array" ref="AF96">INDEX(RawData!AW:AW,MATCH(VALUE(A96),RawData!AU:AU,0)+$AF$1)</f>
        <v>6.9</v>
      </c>
      <c r="AG96" s="6">
        <f t="array" ref="AG96">INDEX(RawData!BM:BM,MATCH(VALUE(A96),RawData!BK:BK,0)+$AG$1)</f>
        <v>1.875</v>
      </c>
      <c r="AH96" s="6">
        <f t="array" ref="AH96">INDEX(RawData!BR:BR,MATCH(VALUE(B96),RawData!BP:BP,0)+$AH$1)</f>
        <v>3.72</v>
      </c>
      <c r="AI96" s="6">
        <v>1</v>
      </c>
      <c r="AJ96" s="11">
        <f t="shared" si="28"/>
        <v>19044.823120000001</v>
      </c>
      <c r="AK96" s="11">
        <f t="shared" si="29"/>
        <v>20184.27058</v>
      </c>
      <c r="AL96" s="17">
        <f t="array" ref="AL96">INDEX(RawData!BW:BW,MATCH(VALUE(A96),RawData!BU:BU,0)+$AL$1)</f>
        <v>13</v>
      </c>
      <c r="AM96" s="11"/>
      <c r="AN96" s="11"/>
      <c r="AP96" s="11">
        <f t="shared" si="30"/>
        <v>11014.565720000001</v>
      </c>
      <c r="AQ96" s="11">
        <f t="shared" si="34"/>
        <v>5109.4565206079951</v>
      </c>
      <c r="AR96" s="12">
        <f t="shared" si="35"/>
        <v>-0.5361182047032178</v>
      </c>
      <c r="AS96" s="12">
        <f t="shared" si="36"/>
        <v>0.5361182047032178</v>
      </c>
      <c r="AT96" s="14"/>
      <c r="AU96" s="12"/>
      <c r="AW96" s="6" t="str">
        <f t="shared" si="31"/>
        <v>2</v>
      </c>
      <c r="AX96" s="6">
        <f t="shared" si="32"/>
        <v>7798.8791000000001</v>
      </c>
      <c r="AY96" s="11">
        <f t="shared" si="37"/>
        <v>10838.459943695992</v>
      </c>
      <c r="AZ96" s="12">
        <f t="shared" si="33"/>
        <v>-1.5988444826675163E-2</v>
      </c>
      <c r="BA96" s="14">
        <f t="shared" si="38"/>
        <v>1.5988444826675163E-2</v>
      </c>
      <c r="BE96" s="11">
        <f t="shared" si="39"/>
        <v>9119.7589167695933</v>
      </c>
      <c r="BF96" s="12">
        <f t="shared" si="40"/>
        <v>-0.17202737278963798</v>
      </c>
      <c r="BG96" s="14">
        <f t="shared" si="41"/>
        <v>0.17202737278963798</v>
      </c>
      <c r="BJ96" s="11">
        <f t="shared" si="42"/>
        <v>8804.185633412786</v>
      </c>
      <c r="BK96" s="12">
        <f t="shared" si="43"/>
        <v>-0.20067791529662005</v>
      </c>
      <c r="BL96" s="14">
        <f t="shared" si="44"/>
        <v>0.20067791529662005</v>
      </c>
      <c r="BQ96" s="6">
        <f t="shared" si="45"/>
        <v>7567.6518999999998</v>
      </c>
      <c r="BR96" s="11">
        <f t="shared" si="46"/>
        <v>10387.640967471983</v>
      </c>
      <c r="BS96" s="12">
        <f t="shared" si="47"/>
        <v>-5.6917791265220896E-2</v>
      </c>
      <c r="BT96" s="14">
        <f t="shared" si="48"/>
        <v>5.6917791265220896E-2</v>
      </c>
    </row>
    <row r="97" spans="1:72">
      <c r="A97" s="1">
        <v>201501</v>
      </c>
      <c r="B97" s="6" t="s">
        <v>94</v>
      </c>
      <c r="C97" s="10" t="s">
        <v>187</v>
      </c>
      <c r="D97" s="1">
        <v>1904482312</v>
      </c>
      <c r="E97" s="9">
        <f t="shared" si="27"/>
        <v>19044.823120000001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1</v>
      </c>
      <c r="S97" s="6">
        <v>0</v>
      </c>
      <c r="T97" s="6">
        <v>0</v>
      </c>
      <c r="U97" s="6">
        <v>0</v>
      </c>
      <c r="V97" s="6">
        <f t="array" ref="V97">INDEX(RawData!I:I,MATCH(VALUE(B97),RawData!G:G,0)+$V$1)</f>
        <v>4.8</v>
      </c>
      <c r="W97" s="6">
        <f t="array" ref="W97">INDEX(RawData!N:N,MATCH(VALUE(B97),RawData!L:L,0)+$W$1)</f>
        <v>133456</v>
      </c>
      <c r="X97" s="6">
        <f t="array" ref="X97">INDEX(RawData!S:S,MATCH(VALUE(B97),RawData!Q:Q,0)+$V$1)</f>
        <v>5692</v>
      </c>
      <c r="Y97" s="6">
        <f t="array" ref="Y97">INDEX(RawData!X:X,MATCH(VALUE(A97),RawData!V:V,0)+$Y$1)</f>
        <v>105.43</v>
      </c>
      <c r="Z97" s="6">
        <f t="array" ref="Z97">INDEX(RawData!AC:AC,MATCH(VALUE(B97),RawData!AA:AA,0)+$Y$1)</f>
        <v>-8.82</v>
      </c>
      <c r="AA97" s="6">
        <f t="array" ref="AA97">INDEX(RawData!AH:AH,MATCH(VALUE(A97),RawData!AF:AF,0)+$AA$1)</f>
        <v>97.33</v>
      </c>
      <c r="AB97" s="6">
        <f t="array" ref="AB97">INDEX(RawData!AM:AM,MATCH(VALUE(A97),RawData!AK:AK,0)+$AA$1)</f>
        <v>-0.94</v>
      </c>
      <c r="AC97" s="6">
        <f t="array" ref="AC97">INDEX(RawData!BB:BB,MATCH(VALUE(A97),RawData!AZ:AZ,0)+$AC$1)</f>
        <v>143263</v>
      </c>
      <c r="AD97" s="6">
        <f t="array" ref="AD97">INDEX(RawData!AR:AR,MATCH(VALUE(A97),RawData!AP:AP,0)+$AD$1)</f>
        <v>4.1399999999999997</v>
      </c>
      <c r="AE97" s="6">
        <f t="array" ref="AE97">INDEX(RawData!BG:BG,MATCH(VALUE(A97),RawData!BE:BE,0)+$AE$1)</f>
        <v>378461</v>
      </c>
      <c r="AF97" s="6">
        <f t="array" ref="AF97">INDEX(RawData!AW:AW,MATCH(VALUE(A97),RawData!AU:AU,0)+$AF$1)</f>
        <v>5.7</v>
      </c>
      <c r="AG97" s="6">
        <f t="array" ref="AG97">INDEX(RawData!BM:BM,MATCH(VALUE(A97),RawData!BK:BK,0)+$AG$1)</f>
        <v>1.875</v>
      </c>
      <c r="AH97" s="6">
        <f t="array" ref="AH97">INDEX(RawData!BR:BR,MATCH(VALUE(B97),RawData!BP:BP,0)+$AH$1)</f>
        <v>3.72</v>
      </c>
      <c r="AI97" s="6">
        <v>0</v>
      </c>
      <c r="AJ97" s="11">
        <f t="shared" si="28"/>
        <v>20184.27058</v>
      </c>
      <c r="AK97" s="11">
        <f t="shared" si="29"/>
        <v>15816.9558</v>
      </c>
      <c r="AL97" s="17">
        <f t="array" ref="AL97">INDEX(RawData!BW:BW,MATCH(VALUE(A97),RawData!BU:BU,0)+$AL$1)</f>
        <v>20</v>
      </c>
      <c r="AM97" s="11"/>
      <c r="AN97" s="11"/>
      <c r="AP97" s="11">
        <f t="shared" si="30"/>
        <v>19044.823120000001</v>
      </c>
      <c r="AQ97" s="11">
        <f t="shared" si="34"/>
        <v>14651.353391721992</v>
      </c>
      <c r="AR97" s="12">
        <f t="shared" si="35"/>
        <v>-0.23069102299323474</v>
      </c>
      <c r="AS97" s="12">
        <f t="shared" si="36"/>
        <v>0.23069102299323474</v>
      </c>
      <c r="AT97" s="14"/>
      <c r="AU97" s="12"/>
      <c r="AW97" s="6" t="str">
        <f t="shared" si="31"/>
        <v>1</v>
      </c>
      <c r="AX97" s="6">
        <f t="shared" si="32"/>
        <v>4875.9528</v>
      </c>
      <c r="AY97" s="11">
        <f t="shared" si="37"/>
        <v>19993.220594263996</v>
      </c>
      <c r="AZ97" s="12">
        <f t="shared" si="33"/>
        <v>4.9798177084040773E-2</v>
      </c>
      <c r="BA97" s="14">
        <f t="shared" si="38"/>
        <v>4.9798177084040773E-2</v>
      </c>
      <c r="BE97" s="11">
        <f t="shared" si="39"/>
        <v>18390.660433501394</v>
      </c>
      <c r="BF97" s="12">
        <f t="shared" si="40"/>
        <v>-3.4348582939141892E-2</v>
      </c>
      <c r="BG97" s="14">
        <f t="shared" si="41"/>
        <v>3.4348582939141892E-2</v>
      </c>
      <c r="BJ97" s="11">
        <f t="shared" si="42"/>
        <v>17662.8093420402</v>
      </c>
      <c r="BK97" s="12">
        <f t="shared" si="43"/>
        <v>-7.2566375085336143E-2</v>
      </c>
      <c r="BL97" s="14">
        <f t="shared" si="44"/>
        <v>7.2566375085336143E-2</v>
      </c>
      <c r="BQ97" s="6">
        <f t="shared" si="45"/>
        <v>5843.6367</v>
      </c>
      <c r="BR97" s="11">
        <f t="shared" si="46"/>
        <v>18953.433320748005</v>
      </c>
      <c r="BS97" s="12">
        <f t="shared" si="47"/>
        <v>-4.7986688390937449E-3</v>
      </c>
      <c r="BT97" s="14">
        <f t="shared" si="48"/>
        <v>4.7986688390937449E-3</v>
      </c>
    </row>
    <row r="98" spans="1:72">
      <c r="A98" s="1">
        <v>201412</v>
      </c>
      <c r="B98" s="6" t="s">
        <v>95</v>
      </c>
      <c r="C98" s="10" t="s">
        <v>188</v>
      </c>
      <c r="D98" s="1">
        <v>2018427058</v>
      </c>
      <c r="E98" s="9">
        <f t="shared" si="27"/>
        <v>20184.27058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>
        <v>0</v>
      </c>
      <c r="S98" s="6">
        <v>0</v>
      </c>
      <c r="T98" s="6">
        <v>0</v>
      </c>
      <c r="U98" s="6">
        <v>1</v>
      </c>
      <c r="V98" s="6">
        <f t="array" ref="V98">INDEX(RawData!I:I,MATCH(VALUE(B98),RawData!G:G,0)+$V$1)</f>
        <v>4.38</v>
      </c>
      <c r="W98" s="6">
        <f t="array" ref="W98">INDEX(RawData!N:N,MATCH(VALUE(B98),RawData!L:L,0)+$W$1)</f>
        <v>138879</v>
      </c>
      <c r="X98" s="6">
        <f t="array" ref="X98">INDEX(RawData!S:S,MATCH(VALUE(B98),RawData!Q:Q,0)+$V$1)</f>
        <v>5927</v>
      </c>
      <c r="Y98" s="6">
        <f t="array" ref="Y98">INDEX(RawData!X:X,MATCH(VALUE(A98),RawData!V:V,0)+$Y$1)</f>
        <v>108.11</v>
      </c>
      <c r="Z98" s="6">
        <f t="array" ref="Z98">INDEX(RawData!AC:AC,MATCH(VALUE(B98),RawData!AA:AA,0)+$Y$1)</f>
        <v>-4.78</v>
      </c>
      <c r="AA98" s="6">
        <f t="array" ref="AA98">INDEX(RawData!AH:AH,MATCH(VALUE(A98),RawData!AF:AF,0)+$AA$1)</f>
        <v>98.54</v>
      </c>
      <c r="AB98" s="6">
        <f t="array" ref="AB98">INDEX(RawData!AM:AM,MATCH(VALUE(A98),RawData!AK:AK,0)+$AA$1)</f>
        <v>0.6</v>
      </c>
      <c r="AC98" s="6">
        <f t="array" ref="AC98">INDEX(RawData!BB:BB,MATCH(VALUE(A98),RawData!AZ:AZ,0)+$AC$1)</f>
        <v>141894</v>
      </c>
      <c r="AD98" s="6">
        <f t="array" ref="AD98">INDEX(RawData!AR:AR,MATCH(VALUE(A98),RawData!AP:AP,0)+$AD$1)</f>
        <v>6.23</v>
      </c>
      <c r="AE98" s="6">
        <f t="array" ref="AE98">INDEX(RawData!BG:BG,MATCH(VALUE(A98),RawData!BE:BE,0)+$AE$1)</f>
        <v>374757</v>
      </c>
      <c r="AF98" s="6">
        <f t="array" ref="AF98">INDEX(RawData!AW:AW,MATCH(VALUE(A98),RawData!AU:AU,0)+$AF$1)</f>
        <v>6.13</v>
      </c>
      <c r="AG98" s="6">
        <f t="array" ref="AG98">INDEX(RawData!BM:BM,MATCH(VALUE(A98),RawData!BK:BK,0)+$AG$1)</f>
        <v>1.875</v>
      </c>
      <c r="AH98" s="6">
        <f t="array" ref="AH98">INDEX(RawData!BR:BR,MATCH(VALUE(B98),RawData!BP:BP,0)+$AH$1)</f>
        <v>3.79</v>
      </c>
      <c r="AI98" s="6">
        <v>0</v>
      </c>
      <c r="AJ98" s="11">
        <f t="shared" si="28"/>
        <v>15816.9558</v>
      </c>
      <c r="AK98" s="11">
        <f t="shared" si="29"/>
        <v>18432.009740000001</v>
      </c>
      <c r="AL98" s="17">
        <f t="array" ref="AL98">INDEX(RawData!BW:BW,MATCH(VALUE(A98),RawData!BU:BU,0)+$AL$1)</f>
        <v>24</v>
      </c>
      <c r="AM98" s="11"/>
      <c r="AN98" s="11"/>
      <c r="AP98" s="11">
        <f t="shared" si="30"/>
        <v>20184.27058</v>
      </c>
      <c r="AQ98" s="11">
        <f t="shared" si="34"/>
        <v>19704.665546220003</v>
      </c>
      <c r="AR98" s="12">
        <f t="shared" si="35"/>
        <v>-2.376132602261205E-2</v>
      </c>
      <c r="AS98" s="12">
        <f t="shared" si="36"/>
        <v>2.376132602261205E-2</v>
      </c>
      <c r="AT98" s="14"/>
      <c r="AU98" s="12">
        <f>SUM(AQ98:AQ100)/SUM(AP98:AP100)-1</f>
        <v>-5.8237476618412054E-2</v>
      </c>
      <c r="AW98" s="6" t="str">
        <f t="shared" si="31"/>
        <v>12</v>
      </c>
      <c r="AX98" s="6">
        <f t="shared" si="32"/>
        <v>-3542.1496000000002</v>
      </c>
      <c r="AY98" s="11">
        <f t="shared" si="37"/>
        <v>20001.751445639995</v>
      </c>
      <c r="AZ98" s="12">
        <f t="shared" si="33"/>
        <v>-9.0426420730238544E-3</v>
      </c>
      <c r="BA98" s="14">
        <f t="shared" si="38"/>
        <v>9.0426420730238544E-3</v>
      </c>
      <c r="BC98" s="12">
        <f>SUM(AY98:AY100)/SUM(AP98:AP100)-1</f>
        <v>3.7000409143853386E-2</v>
      </c>
      <c r="BE98" s="11">
        <f t="shared" si="39"/>
        <v>19912.625675813997</v>
      </c>
      <c r="BF98" s="12">
        <f t="shared" si="40"/>
        <v>-1.3458247257900346E-2</v>
      </c>
      <c r="BG98" s="14">
        <f t="shared" si="41"/>
        <v>1.3458247257900346E-2</v>
      </c>
      <c r="BJ98" s="11">
        <f t="shared" si="42"/>
        <v>20612.210808801996</v>
      </c>
      <c r="BK98" s="12">
        <f t="shared" si="43"/>
        <v>2.1201669245656474E-2</v>
      </c>
      <c r="BL98" s="14">
        <f t="shared" si="44"/>
        <v>2.1201669245656474E-2</v>
      </c>
      <c r="BQ98" s="6">
        <f t="shared" si="45"/>
        <v>0</v>
      </c>
      <c r="BR98" s="11">
        <f t="shared" si="46"/>
        <v>21001.158778479992</v>
      </c>
      <c r="BS98" s="12">
        <f t="shared" si="47"/>
        <v>4.0471524360628841E-2</v>
      </c>
      <c r="BT98" s="14">
        <f t="shared" si="48"/>
        <v>4.0471524360628841E-2</v>
      </c>
    </row>
    <row r="99" spans="1:72">
      <c r="A99" s="1">
        <v>201411</v>
      </c>
      <c r="B99" s="6" t="s">
        <v>95</v>
      </c>
      <c r="C99" s="10" t="s">
        <v>188</v>
      </c>
      <c r="D99" s="1">
        <v>1581695580</v>
      </c>
      <c r="E99" s="9">
        <f t="shared" si="27"/>
        <v>15816.9558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f t="array" ref="V99">INDEX(RawData!I:I,MATCH(VALUE(B99),RawData!G:G,0)+$V$1)</f>
        <v>4.38</v>
      </c>
      <c r="W99" s="6">
        <f t="array" ref="W99">INDEX(RawData!N:N,MATCH(VALUE(B99),RawData!L:L,0)+$W$1)</f>
        <v>138879</v>
      </c>
      <c r="X99" s="6">
        <f t="array" ref="X99">INDEX(RawData!S:S,MATCH(VALUE(B99),RawData!Q:Q,0)+$V$1)</f>
        <v>5927</v>
      </c>
      <c r="Y99" s="6">
        <f t="array" ref="Y99">INDEX(RawData!X:X,MATCH(VALUE(A99),RawData!V:V,0)+$Y$1)</f>
        <v>109.6</v>
      </c>
      <c r="Z99" s="6">
        <f t="array" ref="Z99">INDEX(RawData!AC:AC,MATCH(VALUE(B99),RawData!AA:AA,0)+$Y$1)</f>
        <v>-4.78</v>
      </c>
      <c r="AA99" s="6">
        <f t="array" ref="AA99">INDEX(RawData!AH:AH,MATCH(VALUE(A99),RawData!AF:AF,0)+$AA$1)</f>
        <v>98.88</v>
      </c>
      <c r="AB99" s="6">
        <f t="array" ref="AB99">INDEX(RawData!AM:AM,MATCH(VALUE(A99),RawData!AK:AK,0)+$AA$1)</f>
        <v>0.86</v>
      </c>
      <c r="AC99" s="6">
        <f t="array" ref="AC99">INDEX(RawData!BB:BB,MATCH(VALUE(A99),RawData!AZ:AZ,0)+$AC$1)</f>
        <v>139765</v>
      </c>
      <c r="AD99" s="6">
        <f t="array" ref="AD99">INDEX(RawData!AR:AR,MATCH(VALUE(A99),RawData!AP:AP,0)+$AD$1)</f>
        <v>6.95</v>
      </c>
      <c r="AE99" s="6">
        <f t="array" ref="AE99">INDEX(RawData!BG:BG,MATCH(VALUE(A99),RawData!BE:BE,0)+$AE$1)</f>
        <v>370367</v>
      </c>
      <c r="AF99" s="6">
        <f t="array" ref="AF99">INDEX(RawData!AW:AW,MATCH(VALUE(A99),RawData!AU:AU,0)+$AF$1)</f>
        <v>5.67</v>
      </c>
      <c r="AG99" s="6">
        <f t="array" ref="AG99">INDEX(RawData!BM:BM,MATCH(VALUE(A99),RawData!BK:BK,0)+$AG$1)</f>
        <v>1.875</v>
      </c>
      <c r="AH99" s="6">
        <f t="array" ref="AH99">INDEX(RawData!BR:BR,MATCH(VALUE(B99),RawData!BP:BP,0)+$AH$1)</f>
        <v>3.79</v>
      </c>
      <c r="AI99" s="6">
        <v>0</v>
      </c>
      <c r="AJ99" s="11">
        <f t="shared" si="28"/>
        <v>18432.009740000001</v>
      </c>
      <c r="AK99" s="11">
        <f t="shared" si="29"/>
        <v>17051.587790000001</v>
      </c>
      <c r="AL99" s="17">
        <f t="array" ref="AL99">INDEX(RawData!BW:BW,MATCH(VALUE(A99),RawData!BU:BU,0)+$AL$1)</f>
        <v>20</v>
      </c>
      <c r="AM99" s="11"/>
      <c r="AN99" s="11"/>
      <c r="AP99" s="11">
        <f t="shared" si="30"/>
        <v>15816.9558</v>
      </c>
      <c r="AQ99" s="11">
        <f t="shared" si="34"/>
        <v>15490.227342366001</v>
      </c>
      <c r="AR99" s="12">
        <f t="shared" si="35"/>
        <v>-2.0656848369899228E-2</v>
      </c>
      <c r="AS99" s="12">
        <f t="shared" si="36"/>
        <v>2.0656848369899228E-2</v>
      </c>
      <c r="AT99" s="14"/>
      <c r="AU99" s="12"/>
      <c r="AW99" s="6" t="str">
        <f t="shared" si="31"/>
        <v>11</v>
      </c>
      <c r="AX99" s="6">
        <f t="shared" si="32"/>
        <v>1051.2082</v>
      </c>
      <c r="AY99" s="11">
        <f t="shared" si="37"/>
        <v>18541.821589192004</v>
      </c>
      <c r="AZ99" s="12">
        <f t="shared" si="33"/>
        <v>0.17227498285049303</v>
      </c>
      <c r="BA99" s="14">
        <f t="shared" si="38"/>
        <v>0.17227498285049303</v>
      </c>
      <c r="BE99" s="11">
        <f t="shared" si="39"/>
        <v>17626.343315144204</v>
      </c>
      <c r="BF99" s="12">
        <f t="shared" si="40"/>
        <v>0.11439543348437531</v>
      </c>
      <c r="BG99" s="14">
        <f t="shared" si="41"/>
        <v>0.11439543348437531</v>
      </c>
      <c r="BJ99" s="11">
        <f t="shared" si="42"/>
        <v>15683.647313640595</v>
      </c>
      <c r="BK99" s="12">
        <f t="shared" si="43"/>
        <v>-8.4282012319591981E-3</v>
      </c>
      <c r="BL99" s="14">
        <f t="shared" si="44"/>
        <v>8.4282012319591981E-3</v>
      </c>
      <c r="BQ99" s="6">
        <f t="shared" si="45"/>
        <v>0</v>
      </c>
      <c r="BR99" s="11">
        <f t="shared" si="46"/>
        <v>15766.541587043994</v>
      </c>
      <c r="BS99" s="12">
        <f t="shared" si="47"/>
        <v>-3.1873524585562807E-3</v>
      </c>
      <c r="BT99" s="14">
        <f t="shared" si="48"/>
        <v>3.1873524585562807E-3</v>
      </c>
    </row>
    <row r="100" spans="1:72">
      <c r="A100" s="1">
        <v>201410</v>
      </c>
      <c r="B100" s="6" t="s">
        <v>95</v>
      </c>
      <c r="C100" s="10" t="s">
        <v>188</v>
      </c>
      <c r="D100" s="1">
        <v>1843200974</v>
      </c>
      <c r="E100" s="9">
        <f t="shared" si="27"/>
        <v>18432.009740000001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f t="array" ref="V100">INDEX(RawData!I:I,MATCH(VALUE(B100),RawData!G:G,0)+$V$1)</f>
        <v>4.38</v>
      </c>
      <c r="W100" s="6">
        <f t="array" ref="W100">INDEX(RawData!N:N,MATCH(VALUE(B100),RawData!L:L,0)+$W$1)</f>
        <v>138879</v>
      </c>
      <c r="X100" s="6">
        <f t="array" ref="X100">INDEX(RawData!S:S,MATCH(VALUE(B100),RawData!Q:Q,0)+$V$1)</f>
        <v>5927</v>
      </c>
      <c r="Y100" s="6">
        <f t="array" ref="Y100">INDEX(RawData!X:X,MATCH(VALUE(A100),RawData!V:V,0)+$Y$1)</f>
        <v>111.41</v>
      </c>
      <c r="Z100" s="6">
        <f t="array" ref="Z100">INDEX(RawData!AC:AC,MATCH(VALUE(B100),RawData!AA:AA,0)+$Y$1)</f>
        <v>-4.78</v>
      </c>
      <c r="AA100" s="6">
        <f t="array" ref="AA100">INDEX(RawData!AH:AH,MATCH(VALUE(A100),RawData!AF:AF,0)+$AA$1)</f>
        <v>99.79</v>
      </c>
      <c r="AB100" s="6">
        <f t="array" ref="AB100">INDEX(RawData!AM:AM,MATCH(VALUE(A100),RawData!AK:AK,0)+$AA$1)</f>
        <v>1.05</v>
      </c>
      <c r="AC100" s="6">
        <f t="array" ref="AC100">INDEX(RawData!BB:BB,MATCH(VALUE(A100),RawData!AZ:AZ,0)+$AC$1)</f>
        <v>139487</v>
      </c>
      <c r="AD100" s="6">
        <f t="array" ref="AD100">INDEX(RawData!AR:AR,MATCH(VALUE(A100),RawData!AP:AP,0)+$AD$1)</f>
        <v>6.51</v>
      </c>
      <c r="AE100" s="6">
        <f t="array" ref="AE100">INDEX(RawData!BG:BG,MATCH(VALUE(A100),RawData!BE:BE,0)+$AE$1)</f>
        <v>368276</v>
      </c>
      <c r="AF100" s="6">
        <f t="array" ref="AF100">INDEX(RawData!AW:AW,MATCH(VALUE(A100),RawData!AU:AU,0)+$AF$1)</f>
        <v>4.87</v>
      </c>
      <c r="AG100" s="6">
        <f t="array" ref="AG100">INDEX(RawData!BM:BM,MATCH(VALUE(A100),RawData!BK:BK,0)+$AG$1)</f>
        <v>1.875</v>
      </c>
      <c r="AH100" s="6">
        <f t="array" ref="AH100">INDEX(RawData!BR:BR,MATCH(VALUE(B100),RawData!BP:BP,0)+$AH$1)</f>
        <v>3.79</v>
      </c>
      <c r="AI100" s="6">
        <v>0</v>
      </c>
      <c r="AJ100" s="11">
        <f t="shared" si="28"/>
        <v>17051.587790000001</v>
      </c>
      <c r="AK100" s="11">
        <f t="shared" si="29"/>
        <v>19368.210419999999</v>
      </c>
      <c r="AL100" s="17">
        <f t="array" ref="AL100">INDEX(RawData!BW:BW,MATCH(VALUE(A100),RawData!BU:BU,0)+$AL$1)</f>
        <v>22</v>
      </c>
      <c r="AM100" s="11"/>
      <c r="AN100" s="11"/>
      <c r="AP100" s="11">
        <f t="shared" si="30"/>
        <v>18432.009740000001</v>
      </c>
      <c r="AQ100" s="11">
        <f t="shared" si="34"/>
        <v>16068.288915610992</v>
      </c>
      <c r="AR100" s="12">
        <f t="shared" si="35"/>
        <v>-0.12823999432136846</v>
      </c>
      <c r="AS100" s="12">
        <f t="shared" si="36"/>
        <v>0.12823999432136846</v>
      </c>
      <c r="AT100" s="14"/>
      <c r="AU100" s="12"/>
      <c r="AW100" s="6" t="str">
        <f t="shared" si="31"/>
        <v>10</v>
      </c>
      <c r="AX100" s="6">
        <f t="shared" si="32"/>
        <v>-1566.5134</v>
      </c>
      <c r="AY100" s="11">
        <f t="shared" si="37"/>
        <v>17903.715092631985</v>
      </c>
      <c r="AZ100" s="12">
        <f t="shared" si="33"/>
        <v>-2.8661803830406174E-2</v>
      </c>
      <c r="BA100" s="14">
        <f t="shared" si="38"/>
        <v>2.8661803830406174E-2</v>
      </c>
      <c r="BE100" s="11">
        <f t="shared" si="39"/>
        <v>17353.087239525688</v>
      </c>
      <c r="BF100" s="12">
        <f t="shared" si="40"/>
        <v>-5.8535260977694792E-2</v>
      </c>
      <c r="BG100" s="14">
        <f t="shared" si="41"/>
        <v>5.8535260977694792E-2</v>
      </c>
      <c r="BJ100" s="11">
        <f t="shared" si="42"/>
        <v>16467.406322945091</v>
      </c>
      <c r="BK100" s="12">
        <f t="shared" si="43"/>
        <v>-0.10658650059149277</v>
      </c>
      <c r="BL100" s="14">
        <f t="shared" si="44"/>
        <v>0.10658650059149277</v>
      </c>
      <c r="BQ100" s="6">
        <f t="shared" si="45"/>
        <v>0</v>
      </c>
      <c r="BR100" s="11">
        <f t="shared" si="46"/>
        <v>16638.456640373988</v>
      </c>
      <c r="BS100" s="12">
        <f t="shared" si="47"/>
        <v>-9.7306431850117558E-2</v>
      </c>
      <c r="BT100" s="14">
        <f t="shared" si="48"/>
        <v>9.7306431850117558E-2</v>
      </c>
    </row>
    <row r="101" spans="1:72">
      <c r="A101" s="1">
        <v>201409</v>
      </c>
      <c r="B101" s="6" t="s">
        <v>96</v>
      </c>
      <c r="C101" s="10" t="s">
        <v>188</v>
      </c>
      <c r="D101" s="1">
        <v>1705158779</v>
      </c>
      <c r="E101" s="9">
        <f t="shared" si="27"/>
        <v>17051.587790000001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1</v>
      </c>
      <c r="U101" s="6">
        <v>0</v>
      </c>
      <c r="V101" s="6">
        <f t="array" ref="V101">INDEX(RawData!I:I,MATCH(VALUE(B101),RawData!G:G,0)+$V$1)</f>
        <v>4.9000000000000004</v>
      </c>
      <c r="W101" s="6">
        <f t="array" ref="W101">INDEX(RawData!N:N,MATCH(VALUE(B101),RawData!L:L,0)+$W$1)</f>
        <v>137646</v>
      </c>
      <c r="X101" s="6">
        <f t="array" ref="X101">INDEX(RawData!S:S,MATCH(VALUE(B101),RawData!Q:Q,0)+$V$1)</f>
        <v>5880</v>
      </c>
      <c r="Y101" s="6">
        <f t="array" ref="Y101">INDEX(RawData!X:X,MATCH(VALUE(A101),RawData!V:V,0)+$Y$1)</f>
        <v>112.8</v>
      </c>
      <c r="Z101" s="6">
        <f t="array" ref="Z101">INDEX(RawData!AC:AC,MATCH(VALUE(B101),RawData!AA:AA,0)+$Y$1)</f>
        <v>-0.85</v>
      </c>
      <c r="AA101" s="6">
        <f t="array" ref="AA101">INDEX(RawData!AH:AH,MATCH(VALUE(A101),RawData!AF:AF,0)+$AA$1)</f>
        <v>99.72</v>
      </c>
      <c r="AB101" s="6">
        <f t="array" ref="AB101">INDEX(RawData!AM:AM,MATCH(VALUE(A101),RawData!AK:AK,0)+$AA$1)</f>
        <v>0.71</v>
      </c>
      <c r="AC101" s="6">
        <f t="array" ref="AC101">INDEX(RawData!BB:BB,MATCH(VALUE(A101),RawData!AZ:AZ,0)+$AC$1)</f>
        <v>139965</v>
      </c>
      <c r="AD101" s="6">
        <f t="array" ref="AD101">INDEX(RawData!AR:AR,MATCH(VALUE(A101),RawData!AP:AP,0)+$AD$1)</f>
        <v>7.06</v>
      </c>
      <c r="AE101" s="6">
        <f t="array" ref="AE101">INDEX(RawData!BG:BG,MATCH(VALUE(A101),RawData!BE:BE,0)+$AE$1)</f>
        <v>368802</v>
      </c>
      <c r="AF101" s="6">
        <f t="array" ref="AF101">INDEX(RawData!AW:AW,MATCH(VALUE(A101),RawData!AU:AU,0)+$AF$1)</f>
        <v>5.03</v>
      </c>
      <c r="AG101" s="6">
        <f t="array" ref="AG101">INDEX(RawData!BM:BM,MATCH(VALUE(A101),RawData!BK:BK,0)+$AG$1)</f>
        <v>1.875</v>
      </c>
      <c r="AH101" s="6">
        <f t="array" ref="AH101">INDEX(RawData!BR:BR,MATCH(VALUE(B101),RawData!BP:BP,0)+$AH$1)</f>
        <v>3.96</v>
      </c>
      <c r="AI101" s="6">
        <v>0</v>
      </c>
      <c r="AJ101" s="11">
        <f t="shared" si="28"/>
        <v>19368.210419999999</v>
      </c>
      <c r="AK101" s="11">
        <f t="shared" si="29"/>
        <v>25542.556410000001</v>
      </c>
      <c r="AL101" s="17">
        <f t="array" ref="AL101">INDEX(RawData!BW:BW,MATCH(VALUE(A101),RawData!BU:BU,0)+$AL$1)</f>
        <v>21</v>
      </c>
      <c r="AM101" s="11"/>
      <c r="AN101" s="11"/>
      <c r="AP101" s="11">
        <f t="shared" ref="AP101:AP132" si="49">E101</f>
        <v>17051.587790000001</v>
      </c>
      <c r="AQ101" s="11">
        <f t="shared" si="34"/>
        <v>17427.894986177998</v>
      </c>
      <c r="AR101" s="12">
        <f t="shared" si="35"/>
        <v>2.2068748131401916E-2</v>
      </c>
      <c r="AS101" s="12">
        <f t="shared" si="36"/>
        <v>2.2068748131401916E-2</v>
      </c>
      <c r="AT101" s="14"/>
      <c r="AU101" s="12">
        <f>SUM(AQ101:AQ103)/SUM(AP101:AP103)-1</f>
        <v>-7.7554982883847323E-2</v>
      </c>
      <c r="AW101" s="6" t="str">
        <f t="shared" ref="AW101:AW132" si="50">TEXT(RIGHT(A101,2),"##")</f>
        <v>9</v>
      </c>
      <c r="AX101" s="6">
        <f t="shared" ref="AX101:AX132" si="51">INDEX($AX$2:$BI$2,MATCH(VALUE(AW101),$AX$1:$BI$1,0))</f>
        <v>-356.97879999999998</v>
      </c>
      <c r="AY101" s="11">
        <f t="shared" si="37"/>
        <v>18694.822025536014</v>
      </c>
      <c r="AZ101" s="12">
        <f t="shared" ref="AZ101:AZ132" si="52">AY101/AP101-1</f>
        <v>9.6368400161520151E-2</v>
      </c>
      <c r="BA101" s="14">
        <f t="shared" si="38"/>
        <v>9.6368400161520151E-2</v>
      </c>
      <c r="BC101" s="12">
        <f>SUM(AY101:AY103)/SUM(AP101:AP103)-1</f>
        <v>7.7141325265150495E-2</v>
      </c>
      <c r="BE101" s="11">
        <f t="shared" si="39"/>
        <v>18314.743913728609</v>
      </c>
      <c r="BF101" s="12">
        <f t="shared" si="40"/>
        <v>7.407850455248477E-2</v>
      </c>
      <c r="BG101" s="14">
        <f t="shared" si="41"/>
        <v>7.407850455248477E-2</v>
      </c>
      <c r="BJ101" s="11">
        <f t="shared" si="42"/>
        <v>17746.859608849802</v>
      </c>
      <c r="BK101" s="12">
        <f t="shared" si="43"/>
        <v>4.0774608641287235E-2</v>
      </c>
      <c r="BL101" s="14">
        <f t="shared" si="44"/>
        <v>4.0774608641287235E-2</v>
      </c>
      <c r="BQ101" s="6">
        <f t="shared" si="45"/>
        <v>0</v>
      </c>
      <c r="BR101" s="11">
        <f t="shared" si="46"/>
        <v>17883.558732852005</v>
      </c>
      <c r="BS101" s="12">
        <f t="shared" si="47"/>
        <v>4.8791406002666626E-2</v>
      </c>
      <c r="BT101" s="14">
        <f t="shared" si="48"/>
        <v>4.8791406002666626E-2</v>
      </c>
    </row>
    <row r="102" spans="1:72">
      <c r="A102" s="1">
        <v>201408</v>
      </c>
      <c r="B102" s="6" t="s">
        <v>96</v>
      </c>
      <c r="C102" s="10" t="s">
        <v>188</v>
      </c>
      <c r="D102" s="1">
        <v>1936821042</v>
      </c>
      <c r="E102" s="9">
        <f t="shared" si="27"/>
        <v>19368.210419999999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1</v>
      </c>
      <c r="U102" s="6">
        <v>0</v>
      </c>
      <c r="V102" s="6">
        <f t="array" ref="V102">INDEX(RawData!I:I,MATCH(VALUE(B102),RawData!G:G,0)+$V$1)</f>
        <v>4.9000000000000004</v>
      </c>
      <c r="W102" s="6">
        <f t="array" ref="W102">INDEX(RawData!N:N,MATCH(VALUE(B102),RawData!L:L,0)+$W$1)</f>
        <v>137646</v>
      </c>
      <c r="X102" s="6">
        <f t="array" ref="X102">INDEX(RawData!S:S,MATCH(VALUE(B102),RawData!Q:Q,0)+$V$1)</f>
        <v>5880</v>
      </c>
      <c r="Y102" s="6">
        <f t="array" ref="Y102">INDEX(RawData!X:X,MATCH(VALUE(A102),RawData!V:V,0)+$Y$1)</f>
        <v>113.78</v>
      </c>
      <c r="Z102" s="6">
        <f t="array" ref="Z102">INDEX(RawData!AC:AC,MATCH(VALUE(B102),RawData!AA:AA,0)+$Y$1)</f>
        <v>-0.85</v>
      </c>
      <c r="AA102" s="6">
        <f t="array" ref="AA102">INDEX(RawData!AH:AH,MATCH(VALUE(A102),RawData!AF:AF,0)+$AA$1)</f>
        <v>99.77</v>
      </c>
      <c r="AB102" s="6">
        <f t="array" ref="AB102">INDEX(RawData!AM:AM,MATCH(VALUE(A102),RawData!AK:AK,0)+$AA$1)</f>
        <v>2.08</v>
      </c>
      <c r="AC102" s="6">
        <f t="array" ref="AC102">INDEX(RawData!BB:BB,MATCH(VALUE(A102),RawData!AZ:AZ,0)+$AC$1)</f>
        <v>139705</v>
      </c>
      <c r="AD102" s="6">
        <f t="array" ref="AD102">INDEX(RawData!AR:AR,MATCH(VALUE(A102),RawData!AP:AP,0)+$AD$1)</f>
        <v>7.38</v>
      </c>
      <c r="AE102" s="6">
        <f t="array" ref="AE102">INDEX(RawData!BG:BG,MATCH(VALUE(A102),RawData!BE:BE,0)+$AE$1)</f>
        <v>368799</v>
      </c>
      <c r="AF102" s="6">
        <f t="array" ref="AF102">INDEX(RawData!AW:AW,MATCH(VALUE(A102),RawData!AU:AU,0)+$AF$1)</f>
        <v>5.75</v>
      </c>
      <c r="AG102" s="6">
        <f t="array" ref="AG102">INDEX(RawData!BM:BM,MATCH(VALUE(A102),RawData!BK:BK,0)+$AG$1)</f>
        <v>1.875</v>
      </c>
      <c r="AH102" s="6">
        <f t="array" ref="AH102">INDEX(RawData!BR:BR,MATCH(VALUE(B102),RawData!BP:BP,0)+$AH$1)</f>
        <v>3.96</v>
      </c>
      <c r="AI102" s="6">
        <v>0</v>
      </c>
      <c r="AJ102" s="11">
        <f t="shared" si="28"/>
        <v>25542.556410000001</v>
      </c>
      <c r="AK102" s="11">
        <f t="shared" si="29"/>
        <v>20432.97784</v>
      </c>
      <c r="AL102" s="17">
        <f t="array" ref="AL102">INDEX(RawData!BW:BW,MATCH(VALUE(A102),RawData!BU:BU,0)+$AL$1)</f>
        <v>21</v>
      </c>
      <c r="AM102" s="11"/>
      <c r="AN102" s="11"/>
      <c r="AP102" s="11">
        <f t="shared" si="49"/>
        <v>19368.210419999999</v>
      </c>
      <c r="AQ102" s="11">
        <f t="shared" si="34"/>
        <v>20080.857738169005</v>
      </c>
      <c r="AR102" s="12">
        <f t="shared" si="35"/>
        <v>3.6794691027990378E-2</v>
      </c>
      <c r="AS102" s="12">
        <f t="shared" si="36"/>
        <v>3.6794691027990378E-2</v>
      </c>
      <c r="AT102" s="14"/>
      <c r="AU102" s="12"/>
      <c r="AW102" s="6" t="str">
        <f t="shared" si="50"/>
        <v>8</v>
      </c>
      <c r="AX102" s="6">
        <f t="shared" si="51"/>
        <v>-2239.2440000000001</v>
      </c>
      <c r="AY102" s="11">
        <f t="shared" si="37"/>
        <v>20564.084439728009</v>
      </c>
      <c r="AZ102" s="12">
        <f t="shared" si="52"/>
        <v>6.1744167054955446E-2</v>
      </c>
      <c r="BA102" s="14">
        <f t="shared" si="38"/>
        <v>6.1744167054955446E-2</v>
      </c>
      <c r="BE102" s="11">
        <f t="shared" si="39"/>
        <v>20419.116429260306</v>
      </c>
      <c r="BF102" s="12">
        <f t="shared" si="40"/>
        <v>5.4259324246865859E-2</v>
      </c>
      <c r="BG102" s="14">
        <f t="shared" si="41"/>
        <v>5.4259324246865859E-2</v>
      </c>
      <c r="BJ102" s="11">
        <f t="shared" si="42"/>
        <v>20495.095352852906</v>
      </c>
      <c r="BK102" s="12">
        <f t="shared" si="43"/>
        <v>5.8182191767663927E-2</v>
      </c>
      <c r="BL102" s="14">
        <f t="shared" si="44"/>
        <v>5.8182191767663927E-2</v>
      </c>
      <c r="BQ102" s="6">
        <f t="shared" si="45"/>
        <v>0</v>
      </c>
      <c r="BR102" s="11">
        <f t="shared" si="46"/>
        <v>20672.625759146009</v>
      </c>
      <c r="BS102" s="12">
        <f t="shared" si="47"/>
        <v>6.7348263513238305E-2</v>
      </c>
      <c r="BT102" s="14">
        <f t="shared" si="48"/>
        <v>6.7348263513238305E-2</v>
      </c>
    </row>
    <row r="103" spans="1:72">
      <c r="A103" s="1">
        <v>201407</v>
      </c>
      <c r="B103" s="6" t="s">
        <v>96</v>
      </c>
      <c r="C103" s="10" t="s">
        <v>188</v>
      </c>
      <c r="D103" s="1">
        <v>2554255641</v>
      </c>
      <c r="E103" s="9">
        <f t="shared" si="27"/>
        <v>25542.556410000001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0</v>
      </c>
      <c r="V103" s="6">
        <f t="array" ref="V103">INDEX(RawData!I:I,MATCH(VALUE(B103),RawData!G:G,0)+$V$1)</f>
        <v>4.9000000000000004</v>
      </c>
      <c r="W103" s="6">
        <f t="array" ref="W103">INDEX(RawData!N:N,MATCH(VALUE(B103),RawData!L:L,0)+$W$1)</f>
        <v>137646</v>
      </c>
      <c r="X103" s="6">
        <f t="array" ref="X103">INDEX(RawData!S:S,MATCH(VALUE(B103),RawData!Q:Q,0)+$V$1)</f>
        <v>5880</v>
      </c>
      <c r="Y103" s="6">
        <f t="array" ref="Y103">INDEX(RawData!X:X,MATCH(VALUE(A103),RawData!V:V,0)+$Y$1)</f>
        <v>114.24</v>
      </c>
      <c r="Z103" s="6">
        <f t="array" ref="Z103">INDEX(RawData!AC:AC,MATCH(VALUE(B103),RawData!AA:AA,0)+$Y$1)</f>
        <v>-0.85</v>
      </c>
      <c r="AA103" s="6">
        <f t="array" ref="AA103">INDEX(RawData!AH:AH,MATCH(VALUE(A103),RawData!AF:AF,0)+$AA$1)</f>
        <v>99.34</v>
      </c>
      <c r="AB103" s="6">
        <f t="array" ref="AB103">INDEX(RawData!AM:AM,MATCH(VALUE(A103),RawData!AK:AK,0)+$AA$1)</f>
        <v>1.76</v>
      </c>
      <c r="AC103" s="6">
        <f t="array" ref="AC103">INDEX(RawData!BB:BB,MATCH(VALUE(A103),RawData!AZ:AZ,0)+$AC$1)</f>
        <v>138044</v>
      </c>
      <c r="AD103" s="6">
        <f t="array" ref="AD103">INDEX(RawData!AR:AR,MATCH(VALUE(A103),RawData!AP:AP,0)+$AD$1)</f>
        <v>7.32</v>
      </c>
      <c r="AE103" s="6">
        <f t="array" ref="AE103">INDEX(RawData!BG:BG,MATCH(VALUE(A103),RawData!BE:BE,0)+$AE$1)</f>
        <v>366529</v>
      </c>
      <c r="AF103" s="6">
        <f t="array" ref="AF103">INDEX(RawData!AW:AW,MATCH(VALUE(A103),RawData!AU:AU,0)+$AF$1)</f>
        <v>5.59</v>
      </c>
      <c r="AG103" s="6">
        <f t="array" ref="AG103">INDEX(RawData!BM:BM,MATCH(VALUE(A103),RawData!BK:BK,0)+$AG$1)</f>
        <v>1.875</v>
      </c>
      <c r="AH103" s="6">
        <f t="array" ref="AH103">INDEX(RawData!BR:BR,MATCH(VALUE(B103),RawData!BP:BP,0)+$AH$1)</f>
        <v>3.96</v>
      </c>
      <c r="AI103" s="6">
        <v>0</v>
      </c>
      <c r="AJ103" s="11">
        <f t="shared" si="28"/>
        <v>20432.97784</v>
      </c>
      <c r="AK103" s="11">
        <f t="shared" si="29"/>
        <v>19232.233550000001</v>
      </c>
      <c r="AL103" s="17">
        <f t="array" ref="AL103">INDEX(RawData!BW:BW,MATCH(VALUE(A103),RawData!BU:BU,0)+$AL$1)</f>
        <v>22</v>
      </c>
      <c r="AM103" s="11"/>
      <c r="AN103" s="11"/>
      <c r="AP103" s="11">
        <f t="shared" si="49"/>
        <v>25542.556410000001</v>
      </c>
      <c r="AQ103" s="11">
        <f t="shared" si="34"/>
        <v>19648.112543656014</v>
      </c>
      <c r="AR103" s="12">
        <f t="shared" si="35"/>
        <v>-0.23076953503511854</v>
      </c>
      <c r="AS103" s="12">
        <f t="shared" si="36"/>
        <v>0.23076953503511854</v>
      </c>
      <c r="AT103" s="14"/>
      <c r="AU103" s="12"/>
      <c r="AW103" s="6" t="str">
        <f t="shared" si="50"/>
        <v>7</v>
      </c>
      <c r="AX103" s="6">
        <f t="shared" si="51"/>
        <v>5246.1718000000001</v>
      </c>
      <c r="AY103" s="11">
        <f t="shared" si="37"/>
        <v>27483.306306671991</v>
      </c>
      <c r="AZ103" s="12">
        <f t="shared" si="52"/>
        <v>7.5981035943300412E-2</v>
      </c>
      <c r="BA103" s="14">
        <f t="shared" si="38"/>
        <v>7.5981035943300412E-2</v>
      </c>
      <c r="BE103" s="11">
        <f t="shared" si="39"/>
        <v>25132.748177767196</v>
      </c>
      <c r="BF103" s="12">
        <f t="shared" si="40"/>
        <v>-1.6044135350225308E-2</v>
      </c>
      <c r="BG103" s="14">
        <f t="shared" si="41"/>
        <v>1.6044135350225308E-2</v>
      </c>
      <c r="BJ103" s="11">
        <f t="shared" si="42"/>
        <v>24906.134009029593</v>
      </c>
      <c r="BK103" s="12">
        <f t="shared" si="43"/>
        <v>-2.4916159164133145E-2</v>
      </c>
      <c r="BL103" s="14">
        <f t="shared" si="44"/>
        <v>2.4916159164133145E-2</v>
      </c>
      <c r="BQ103" s="6">
        <f t="shared" si="45"/>
        <v>6488.2404999999999</v>
      </c>
      <c r="BR103" s="11">
        <f t="shared" si="46"/>
        <v>27159.571779903985</v>
      </c>
      <c r="BS103" s="12">
        <f t="shared" si="47"/>
        <v>6.3306716209146519E-2</v>
      </c>
      <c r="BT103" s="14">
        <f t="shared" si="48"/>
        <v>6.3306716209146519E-2</v>
      </c>
    </row>
    <row r="104" spans="1:72">
      <c r="A104" s="1">
        <v>201406</v>
      </c>
      <c r="B104" s="6" t="s">
        <v>97</v>
      </c>
      <c r="C104" s="10" t="s">
        <v>188</v>
      </c>
      <c r="D104" s="1">
        <v>2043297784</v>
      </c>
      <c r="E104" s="9">
        <f t="shared" si="27"/>
        <v>20432.97784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6">
        <v>0</v>
      </c>
      <c r="U104" s="6">
        <v>0</v>
      </c>
      <c r="V104" s="6">
        <f t="array" ref="V104">INDEX(RawData!I:I,MATCH(VALUE(B104),RawData!G:G,0)+$V$1)</f>
        <v>4.92</v>
      </c>
      <c r="W104" s="6">
        <f t="array" ref="W104">INDEX(RawData!N:N,MATCH(VALUE(B104),RawData!L:L,0)+$W$1)</f>
        <v>131523</v>
      </c>
      <c r="X104" s="6">
        <f t="array" ref="X104">INDEX(RawData!S:S,MATCH(VALUE(B104),RawData!Q:Q,0)+$V$1)</f>
        <v>5623</v>
      </c>
      <c r="Y104" s="6">
        <f t="array" ref="Y104">INDEX(RawData!X:X,MATCH(VALUE(A104),RawData!V:V,0)+$Y$1)</f>
        <v>114.34</v>
      </c>
      <c r="Z104" s="6">
        <f t="array" ref="Z104">INDEX(RawData!AC:AC,MATCH(VALUE(B104),RawData!AA:AA,0)+$Y$1)</f>
        <v>0.8</v>
      </c>
      <c r="AA104" s="6">
        <f t="array" ref="AA104">INDEX(RawData!AH:AH,MATCH(VALUE(A104),RawData!AF:AF,0)+$AA$1)</f>
        <v>99.37</v>
      </c>
      <c r="AB104" s="6">
        <f t="array" ref="AB104">INDEX(RawData!AM:AM,MATCH(VALUE(A104),RawData!AK:AK,0)+$AA$1)</f>
        <v>1.64</v>
      </c>
      <c r="AC104" s="6">
        <f t="array" ref="AC104">INDEX(RawData!BB:BB,MATCH(VALUE(A104),RawData!AZ:AZ,0)+$AC$1)</f>
        <v>136572</v>
      </c>
      <c r="AD104" s="6">
        <f t="array" ref="AD104">INDEX(RawData!AR:AR,MATCH(VALUE(A104),RawData!AP:AP,0)+$AD$1)</f>
        <v>6.9</v>
      </c>
      <c r="AE104" s="6">
        <f t="array" ref="AE104">INDEX(RawData!BG:BG,MATCH(VALUE(A104),RawData!BE:BE,0)+$AE$1)</f>
        <v>363987</v>
      </c>
      <c r="AF104" s="6">
        <f t="array" ref="AF104">INDEX(RawData!AW:AW,MATCH(VALUE(A104),RawData!AU:AU,0)+$AF$1)</f>
        <v>5.38</v>
      </c>
      <c r="AG104" s="6">
        <f t="array" ref="AG104">INDEX(RawData!BM:BM,MATCH(VALUE(A104),RawData!BK:BK,0)+$AG$1)</f>
        <v>1.875</v>
      </c>
      <c r="AH104" s="6">
        <f t="array" ref="AH104">INDEX(RawData!BR:BR,MATCH(VALUE(B104),RawData!BP:BP,0)+$AH$1)</f>
        <v>3.92</v>
      </c>
      <c r="AI104" s="6">
        <v>0</v>
      </c>
      <c r="AJ104" s="11">
        <f t="shared" si="28"/>
        <v>19232.233550000001</v>
      </c>
      <c r="AK104" s="11">
        <f t="shared" si="29"/>
        <v>20116.088960000001</v>
      </c>
      <c r="AL104" s="17">
        <f t="array" ref="AL104">INDEX(RawData!BW:BW,MATCH(VALUE(A104),RawData!BU:BU,0)+$AL$1)</f>
        <v>20</v>
      </c>
      <c r="AM104" s="11"/>
      <c r="AN104" s="11"/>
      <c r="AP104" s="11">
        <f t="shared" si="49"/>
        <v>20432.97784</v>
      </c>
      <c r="AQ104" s="11">
        <f t="shared" si="34"/>
        <v>12957.581749195004</v>
      </c>
      <c r="AR104" s="12">
        <f t="shared" si="35"/>
        <v>-0.36584956678076619</v>
      </c>
      <c r="AS104" s="12">
        <f t="shared" si="36"/>
        <v>0.36584956678076619</v>
      </c>
      <c r="AT104" s="14"/>
      <c r="AU104" s="12">
        <f>SUM(AQ104:AQ106)/SUM(AP104:AP106)-1</f>
        <v>-0.26669836064950947</v>
      </c>
      <c r="AW104" s="6" t="str">
        <f t="shared" si="50"/>
        <v>6</v>
      </c>
      <c r="AX104" s="6">
        <f t="shared" si="51"/>
        <v>4129.9069</v>
      </c>
      <c r="AY104" s="11">
        <f t="shared" si="37"/>
        <v>19311.078787840001</v>
      </c>
      <c r="AZ104" s="12">
        <f t="shared" si="52"/>
        <v>-5.4906292217659414E-2</v>
      </c>
      <c r="BA104" s="14">
        <f t="shared" si="38"/>
        <v>5.4906292217659414E-2</v>
      </c>
      <c r="BC104" s="12">
        <f>SUM(AY104:AY106)/SUM(AP104:AP106)-1</f>
        <v>0.122575568191166</v>
      </c>
      <c r="BE104" s="11">
        <f t="shared" si="39"/>
        <v>17405.0296762465</v>
      </c>
      <c r="BF104" s="12">
        <f t="shared" si="40"/>
        <v>-0.14818927458659148</v>
      </c>
      <c r="BG104" s="14">
        <f t="shared" si="41"/>
        <v>0.14818927458659148</v>
      </c>
      <c r="BJ104" s="11">
        <f t="shared" si="42"/>
        <v>16890.226559299481</v>
      </c>
      <c r="BK104" s="12">
        <f t="shared" si="43"/>
        <v>-0.17338399270248117</v>
      </c>
      <c r="BL104" s="14">
        <f t="shared" si="44"/>
        <v>0.17338399270248117</v>
      </c>
      <c r="BQ104" s="6">
        <f t="shared" si="45"/>
        <v>5811.8424000000005</v>
      </c>
      <c r="BR104" s="11">
        <f t="shared" si="46"/>
        <v>18575.645763629971</v>
      </c>
      <c r="BS104" s="12">
        <f t="shared" si="47"/>
        <v>-9.0898746668930386E-2</v>
      </c>
      <c r="BT104" s="14">
        <f t="shared" si="48"/>
        <v>9.0898746668930386E-2</v>
      </c>
    </row>
    <row r="105" spans="1:72">
      <c r="A105" s="1">
        <v>201405</v>
      </c>
      <c r="B105" s="6" t="s">
        <v>97</v>
      </c>
      <c r="C105" s="10" t="s">
        <v>188</v>
      </c>
      <c r="D105" s="1">
        <v>1923223355</v>
      </c>
      <c r="E105" s="9">
        <f t="shared" si="27"/>
        <v>19232.233550000001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1</v>
      </c>
      <c r="T105" s="6">
        <v>0</v>
      </c>
      <c r="U105" s="6">
        <v>0</v>
      </c>
      <c r="V105" s="6">
        <f t="array" ref="V105">INDEX(RawData!I:I,MATCH(VALUE(B105),RawData!G:G,0)+$V$1)</f>
        <v>4.92</v>
      </c>
      <c r="W105" s="6">
        <f t="array" ref="W105">INDEX(RawData!N:N,MATCH(VALUE(B105),RawData!L:L,0)+$W$1)</f>
        <v>131523</v>
      </c>
      <c r="X105" s="6">
        <f t="array" ref="X105">INDEX(RawData!S:S,MATCH(VALUE(B105),RawData!Q:Q,0)+$V$1)</f>
        <v>5623</v>
      </c>
      <c r="Y105" s="6">
        <f t="array" ref="Y105">INDEX(RawData!X:X,MATCH(VALUE(A105),RawData!V:V,0)+$Y$1)</f>
        <v>114.25</v>
      </c>
      <c r="Z105" s="6">
        <f t="array" ref="Z105">INDEX(RawData!AC:AC,MATCH(VALUE(B105),RawData!AA:AA,0)+$Y$1)</f>
        <v>0.8</v>
      </c>
      <c r="AA105" s="6">
        <f t="array" ref="AA105">INDEX(RawData!AH:AH,MATCH(VALUE(A105),RawData!AF:AF,0)+$AA$1)</f>
        <v>98.86</v>
      </c>
      <c r="AB105" s="6">
        <f t="array" ref="AB105">INDEX(RawData!AM:AM,MATCH(VALUE(A105),RawData!AK:AK,0)+$AA$1)</f>
        <v>1.62</v>
      </c>
      <c r="AC105" s="6">
        <f t="array" ref="AC105">INDEX(RawData!BB:BB,MATCH(VALUE(A105),RawData!AZ:AZ,0)+$AC$1)</f>
        <v>137138</v>
      </c>
      <c r="AD105" s="6">
        <f t="array" ref="AD105">INDEX(RawData!AR:AR,MATCH(VALUE(A105),RawData!AP:AP,0)+$AD$1)</f>
        <v>7.49</v>
      </c>
      <c r="AE105" s="6">
        <f t="array" ref="AE105">INDEX(RawData!BG:BG,MATCH(VALUE(A105),RawData!BE:BE,0)+$AE$1)</f>
        <v>364250</v>
      </c>
      <c r="AF105" s="6">
        <f t="array" ref="AF105">INDEX(RawData!AW:AW,MATCH(VALUE(A105),RawData!AU:AU,0)+$AF$1)</f>
        <v>5.97</v>
      </c>
      <c r="AG105" s="6">
        <f t="array" ref="AG105">INDEX(RawData!BM:BM,MATCH(VALUE(A105),RawData!BK:BK,0)+$AG$1)</f>
        <v>1.875</v>
      </c>
      <c r="AH105" s="6">
        <f t="array" ref="AH105">INDEX(RawData!BR:BR,MATCH(VALUE(B105),RawData!BP:BP,0)+$AH$1)</f>
        <v>3.92</v>
      </c>
      <c r="AI105" s="6">
        <v>0</v>
      </c>
      <c r="AJ105" s="11">
        <f t="shared" si="28"/>
        <v>20116.088960000001</v>
      </c>
      <c r="AK105" s="11">
        <f t="shared" si="29"/>
        <v>20378.645</v>
      </c>
      <c r="AL105" s="17">
        <f t="array" ref="AL105">INDEX(RawData!BW:BW,MATCH(VALUE(A105),RawData!BU:BU,0)+$AL$1)</f>
        <v>21</v>
      </c>
      <c r="AM105" s="11"/>
      <c r="AN105" s="11"/>
      <c r="AP105" s="11">
        <f t="shared" si="49"/>
        <v>19232.233550000001</v>
      </c>
      <c r="AQ105" s="11">
        <f t="shared" si="34"/>
        <v>15278.231828464022</v>
      </c>
      <c r="AR105" s="12">
        <f t="shared" si="35"/>
        <v>-0.20559243476616262</v>
      </c>
      <c r="AS105" s="12">
        <f t="shared" si="36"/>
        <v>0.20559243476616262</v>
      </c>
      <c r="AT105" s="14"/>
      <c r="AU105" s="12"/>
      <c r="AW105" s="6" t="str">
        <f t="shared" si="50"/>
        <v>5</v>
      </c>
      <c r="AX105" s="6">
        <f t="shared" si="51"/>
        <v>5377.7078000000001</v>
      </c>
      <c r="AY105" s="11">
        <f t="shared" si="37"/>
        <v>24095.948663767995</v>
      </c>
      <c r="AZ105" s="12">
        <f t="shared" si="52"/>
        <v>0.25289392940883837</v>
      </c>
      <c r="BA105" s="14">
        <f t="shared" si="38"/>
        <v>0.25289392940883837</v>
      </c>
      <c r="BE105" s="11">
        <f t="shared" si="39"/>
        <v>21450.633613176804</v>
      </c>
      <c r="BF105" s="12">
        <f t="shared" si="40"/>
        <v>0.11534802015633816</v>
      </c>
      <c r="BG105" s="14">
        <f t="shared" si="41"/>
        <v>0.11534802015633816</v>
      </c>
      <c r="BJ105" s="11">
        <f t="shared" si="42"/>
        <v>20273.212766762397</v>
      </c>
      <c r="BK105" s="12">
        <f t="shared" si="43"/>
        <v>5.4126797808276228E-2</v>
      </c>
      <c r="BL105" s="14">
        <f t="shared" si="44"/>
        <v>5.4126797808276228E-2</v>
      </c>
      <c r="BQ105" s="6">
        <f t="shared" si="45"/>
        <v>6526.3424000000005</v>
      </c>
      <c r="BR105" s="11">
        <f t="shared" si="46"/>
        <v>22413.918883175989</v>
      </c>
      <c r="BS105" s="12">
        <f t="shared" si="47"/>
        <v>0.16543504034017875</v>
      </c>
      <c r="BT105" s="14">
        <f t="shared" si="48"/>
        <v>0.16543504034017875</v>
      </c>
    </row>
    <row r="106" spans="1:72">
      <c r="A106" s="1">
        <v>201404</v>
      </c>
      <c r="B106" s="6" t="s">
        <v>97</v>
      </c>
      <c r="C106" s="10" t="s">
        <v>188</v>
      </c>
      <c r="D106" s="1">
        <v>2011608896</v>
      </c>
      <c r="E106" s="9">
        <f t="shared" si="27"/>
        <v>20116.088960000001</v>
      </c>
      <c r="F106" s="6">
        <v>0</v>
      </c>
      <c r="G106" s="6">
        <v>0</v>
      </c>
      <c r="H106" s="6">
        <v>0</v>
      </c>
      <c r="I106" s="6">
        <v>1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1</v>
      </c>
      <c r="T106" s="6">
        <v>0</v>
      </c>
      <c r="U106" s="6">
        <v>0</v>
      </c>
      <c r="V106" s="6">
        <f t="array" ref="V106">INDEX(RawData!I:I,MATCH(VALUE(B106),RawData!G:G,0)+$V$1)</f>
        <v>4.92</v>
      </c>
      <c r="W106" s="6">
        <f t="array" ref="W106">INDEX(RawData!N:N,MATCH(VALUE(B106),RawData!L:L,0)+$W$1)</f>
        <v>131523</v>
      </c>
      <c r="X106" s="6">
        <f t="array" ref="X106">INDEX(RawData!S:S,MATCH(VALUE(B106),RawData!Q:Q,0)+$V$1)</f>
        <v>5623</v>
      </c>
      <c r="Y106" s="6">
        <f t="array" ref="Y106">INDEX(RawData!X:X,MATCH(VALUE(A106),RawData!V:V,0)+$Y$1)</f>
        <v>114.14</v>
      </c>
      <c r="Z106" s="6">
        <f t="array" ref="Z106">INDEX(RawData!AC:AC,MATCH(VALUE(B106),RawData!AA:AA,0)+$Y$1)</f>
        <v>0.8</v>
      </c>
      <c r="AA106" s="6">
        <f t="array" ref="AA106">INDEX(RawData!AH:AH,MATCH(VALUE(A106),RawData!AF:AF,0)+$AA$1)</f>
        <v>98.71</v>
      </c>
      <c r="AB106" s="6">
        <f t="array" ref="AB106">INDEX(RawData!AM:AM,MATCH(VALUE(A106),RawData!AK:AK,0)+$AA$1)</f>
        <v>1.66</v>
      </c>
      <c r="AC106" s="6">
        <f t="array" ref="AC106">INDEX(RawData!BB:BB,MATCH(VALUE(A106),RawData!AZ:AZ,0)+$AC$1)</f>
        <v>136997</v>
      </c>
      <c r="AD106" s="6">
        <f t="array" ref="AD106">INDEX(RawData!AR:AR,MATCH(VALUE(A106),RawData!AP:AP,0)+$AD$1)</f>
        <v>8.99</v>
      </c>
      <c r="AE106" s="6">
        <f t="array" ref="AE106">INDEX(RawData!BG:BG,MATCH(VALUE(A106),RawData!BE:BE,0)+$AE$1)</f>
        <v>363274</v>
      </c>
      <c r="AF106" s="6">
        <f t="array" ref="AF106">INDEX(RawData!AW:AW,MATCH(VALUE(A106),RawData!AU:AU,0)+$AF$1)</f>
        <v>6.18</v>
      </c>
      <c r="AG106" s="6">
        <f t="array" ref="AG106">INDEX(RawData!BM:BM,MATCH(VALUE(A106),RawData!BK:BK,0)+$AG$1)</f>
        <v>1.875</v>
      </c>
      <c r="AH106" s="6">
        <f t="array" ref="AH106">INDEX(RawData!BR:BR,MATCH(VALUE(B106),RawData!BP:BP,0)+$AH$1)</f>
        <v>3.92</v>
      </c>
      <c r="AI106" s="6">
        <v>0</v>
      </c>
      <c r="AJ106" s="11">
        <f t="shared" si="28"/>
        <v>20378.645</v>
      </c>
      <c r="AK106" s="11">
        <f t="shared" si="29"/>
        <v>15741.880579999999</v>
      </c>
      <c r="AL106" s="17">
        <f t="array" ref="AL106">INDEX(RawData!BW:BW,MATCH(VALUE(A106),RawData!BU:BU,0)+$AL$1)</f>
        <v>21</v>
      </c>
      <c r="AM106" s="11"/>
      <c r="AN106" s="11"/>
      <c r="AP106" s="11">
        <f t="shared" si="49"/>
        <v>20116.088960000001</v>
      </c>
      <c r="AQ106" s="11">
        <f t="shared" si="34"/>
        <v>15601.911971500027</v>
      </c>
      <c r="AR106" s="12">
        <f t="shared" si="35"/>
        <v>-0.22440629475621354</v>
      </c>
      <c r="AS106" s="12">
        <f t="shared" si="36"/>
        <v>0.22440629475621354</v>
      </c>
      <c r="AT106" s="14"/>
      <c r="AU106" s="12"/>
      <c r="AW106" s="6" t="str">
        <f t="shared" si="50"/>
        <v>4</v>
      </c>
      <c r="AX106" s="6">
        <f t="shared" si="51"/>
        <v>3153.4654</v>
      </c>
      <c r="AY106" s="11">
        <f t="shared" si="37"/>
        <v>23701.999756000005</v>
      </c>
      <c r="AZ106" s="12">
        <f t="shared" si="52"/>
        <v>0.17826083405827231</v>
      </c>
      <c r="BA106" s="14">
        <f t="shared" si="38"/>
        <v>0.17826083405827231</v>
      </c>
      <c r="BE106" s="11">
        <f t="shared" si="39"/>
        <v>21271.973420650011</v>
      </c>
      <c r="BF106" s="12">
        <f t="shared" si="40"/>
        <v>5.746069541392651E-2</v>
      </c>
      <c r="BG106" s="14">
        <f t="shared" si="41"/>
        <v>5.746069541392651E-2</v>
      </c>
      <c r="BJ106" s="11">
        <f t="shared" si="42"/>
        <v>19523.71442075001</v>
      </c>
      <c r="BK106" s="12">
        <f t="shared" si="43"/>
        <v>-2.9447798745964149E-2</v>
      </c>
      <c r="BL106" s="14">
        <f t="shared" si="44"/>
        <v>2.9447798745964149E-2</v>
      </c>
      <c r="BQ106" s="6">
        <f t="shared" si="45"/>
        <v>4001.0632000000001</v>
      </c>
      <c r="BR106" s="11">
        <f t="shared" si="46"/>
        <v>21204.486899000003</v>
      </c>
      <c r="BS106" s="12">
        <f t="shared" si="47"/>
        <v>5.4105842401285686E-2</v>
      </c>
      <c r="BT106" s="14">
        <f t="shared" si="48"/>
        <v>5.4105842401285686E-2</v>
      </c>
    </row>
    <row r="107" spans="1:72">
      <c r="A107" s="1">
        <v>201403</v>
      </c>
      <c r="B107" s="6" t="s">
        <v>98</v>
      </c>
      <c r="C107" s="10" t="s">
        <v>188</v>
      </c>
      <c r="D107" s="1">
        <v>2037864500</v>
      </c>
      <c r="E107" s="9">
        <f t="shared" si="27"/>
        <v>20378.645</v>
      </c>
      <c r="F107" s="6">
        <v>0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6">
        <v>0</v>
      </c>
      <c r="T107" s="6">
        <v>0</v>
      </c>
      <c r="U107" s="6">
        <v>0</v>
      </c>
      <c r="V107" s="6">
        <f t="array" ref="V107">INDEX(RawData!I:I,MATCH(VALUE(B107),RawData!G:G,0)+$V$1)</f>
        <v>4.6900000000000004</v>
      </c>
      <c r="W107" s="6">
        <f t="array" ref="W107">INDEX(RawData!N:N,MATCH(VALUE(B107),RawData!L:L,0)+$W$1)</f>
        <v>127284</v>
      </c>
      <c r="X107" s="6">
        <f t="array" ref="X107">INDEX(RawData!S:S,MATCH(VALUE(B107),RawData!Q:Q,0)+$V$1)</f>
        <v>5444</v>
      </c>
      <c r="Y107" s="6">
        <f t="array" ref="Y107">INDEX(RawData!X:X,MATCH(VALUE(A107),RawData!V:V,0)+$Y$1)</f>
        <v>114.86</v>
      </c>
      <c r="Z107" s="6">
        <f t="array" ref="Z107">INDEX(RawData!AC:AC,MATCH(VALUE(B107),RawData!AA:AA,0)+$Y$1)</f>
        <v>-0.02</v>
      </c>
      <c r="AA107" s="6">
        <f t="array" ref="AA107">INDEX(RawData!AH:AH,MATCH(VALUE(A107),RawData!AF:AF,0)+$AA$1)</f>
        <v>98.05</v>
      </c>
      <c r="AB107" s="6">
        <f t="array" ref="AB107">INDEX(RawData!AM:AM,MATCH(VALUE(A107),RawData!AK:AK,0)+$AA$1)</f>
        <v>1.61</v>
      </c>
      <c r="AC107" s="6">
        <f t="array" ref="AC107">INDEX(RawData!BB:BB,MATCH(VALUE(A107),RawData!AZ:AZ,0)+$AC$1)</f>
        <v>137126</v>
      </c>
      <c r="AD107" s="6">
        <f t="array" ref="AD107">INDEX(RawData!AR:AR,MATCH(VALUE(A107),RawData!AP:AP,0)+$AD$1)</f>
        <v>8.35</v>
      </c>
      <c r="AE107" s="6">
        <f t="array" ref="AE107">INDEX(RawData!BG:BG,MATCH(VALUE(A107),RawData!BE:BE,0)+$AE$1)</f>
        <v>362153</v>
      </c>
      <c r="AF107" s="6">
        <f t="array" ref="AF107">INDEX(RawData!AW:AW,MATCH(VALUE(A107),RawData!AU:AU,0)+$AF$1)</f>
        <v>5.93</v>
      </c>
      <c r="AG107" s="6">
        <f t="array" ref="AG107">INDEX(RawData!BM:BM,MATCH(VALUE(A107),RawData!BK:BK,0)+$AG$1)</f>
        <v>1.875</v>
      </c>
      <c r="AH107" s="6">
        <f t="array" ref="AH107">INDEX(RawData!BR:BR,MATCH(VALUE(B107),RawData!BP:BP,0)+$AH$1)</f>
        <v>4.03</v>
      </c>
      <c r="AI107" s="6">
        <v>0</v>
      </c>
      <c r="AJ107" s="11">
        <f t="shared" si="28"/>
        <v>15741.880579999999</v>
      </c>
      <c r="AK107" s="11">
        <f t="shared" si="29"/>
        <v>18135.426200000002</v>
      </c>
      <c r="AL107" s="17">
        <f t="array" ref="AL107">INDEX(RawData!BW:BW,MATCH(VALUE(A107),RawData!BU:BU,0)+$AL$1)</f>
        <v>21</v>
      </c>
      <c r="AM107" s="11"/>
      <c r="AN107" s="11"/>
      <c r="AP107" s="11">
        <f t="shared" si="49"/>
        <v>20378.645</v>
      </c>
      <c r="AQ107" s="11">
        <f t="shared" si="34"/>
        <v>13576.44535272201</v>
      </c>
      <c r="AR107" s="12">
        <f t="shared" si="35"/>
        <v>-0.3337905757364138</v>
      </c>
      <c r="AS107" s="12">
        <f t="shared" si="36"/>
        <v>0.3337905757364138</v>
      </c>
      <c r="AT107" s="14"/>
      <c r="AU107" s="12">
        <f>SUM(AQ107:AQ109)/SUM(AP107:AP109)-1</f>
        <v>-0.38308405788895705</v>
      </c>
      <c r="AW107" s="6" t="str">
        <f t="shared" si="50"/>
        <v>3</v>
      </c>
      <c r="AX107" s="6">
        <f t="shared" si="51"/>
        <v>6774.4790999999996</v>
      </c>
      <c r="AY107" s="11">
        <f t="shared" si="37"/>
        <v>23276.595239264003</v>
      </c>
      <c r="AZ107" s="12">
        <f t="shared" si="52"/>
        <v>0.14220524668171031</v>
      </c>
      <c r="BA107" s="14">
        <f t="shared" si="38"/>
        <v>0.14220524668171031</v>
      </c>
      <c r="BC107" s="12">
        <f>SUM(AY107:AY109)/SUM(AP107:AP109)-1</f>
        <v>7.3969306338099949E-2</v>
      </c>
      <c r="BE107" s="11">
        <f t="shared" si="39"/>
        <v>20366.550273301404</v>
      </c>
      <c r="BF107" s="12">
        <f t="shared" si="40"/>
        <v>-5.9350004372693554E-4</v>
      </c>
      <c r="BG107" s="14">
        <f t="shared" si="41"/>
        <v>5.9350004372693554E-4</v>
      </c>
      <c r="BJ107" s="11">
        <f t="shared" si="42"/>
        <v>20209.029244240202</v>
      </c>
      <c r="BK107" s="12">
        <f t="shared" si="43"/>
        <v>-8.3232106825452679E-3</v>
      </c>
      <c r="BL107" s="14">
        <f t="shared" si="44"/>
        <v>8.3232106825452679E-3</v>
      </c>
      <c r="BQ107" s="6">
        <f t="shared" si="45"/>
        <v>8359.7392</v>
      </c>
      <c r="BR107" s="11">
        <f t="shared" si="46"/>
        <v>23051.565197748001</v>
      </c>
      <c r="BS107" s="12">
        <f t="shared" si="47"/>
        <v>0.1311628029119698</v>
      </c>
      <c r="BT107" s="14">
        <f t="shared" si="48"/>
        <v>0.1311628029119698</v>
      </c>
    </row>
    <row r="108" spans="1:72">
      <c r="A108" s="1">
        <v>201402</v>
      </c>
      <c r="B108" s="6" t="s">
        <v>98</v>
      </c>
      <c r="C108" s="10" t="s">
        <v>188</v>
      </c>
      <c r="D108" s="1">
        <v>1574188058</v>
      </c>
      <c r="E108" s="9">
        <f t="shared" si="27"/>
        <v>15741.880579999999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1</v>
      </c>
      <c r="S108" s="6">
        <v>0</v>
      </c>
      <c r="T108" s="6">
        <v>0</v>
      </c>
      <c r="U108" s="6">
        <v>0</v>
      </c>
      <c r="V108" s="6">
        <f t="array" ref="V108">INDEX(RawData!I:I,MATCH(VALUE(B108),RawData!G:G,0)+$V$1)</f>
        <v>4.6900000000000004</v>
      </c>
      <c r="W108" s="6">
        <f t="array" ref="W108">INDEX(RawData!N:N,MATCH(VALUE(B108),RawData!L:L,0)+$W$1)</f>
        <v>127284</v>
      </c>
      <c r="X108" s="6">
        <f t="array" ref="X108">INDEX(RawData!S:S,MATCH(VALUE(B108),RawData!Q:Q,0)+$V$1)</f>
        <v>5444</v>
      </c>
      <c r="Y108" s="6">
        <f t="array" ref="Y108">INDEX(RawData!X:X,MATCH(VALUE(A108),RawData!V:V,0)+$Y$1)</f>
        <v>114.99</v>
      </c>
      <c r="Z108" s="6">
        <f t="array" ref="Z108">INDEX(RawData!AC:AC,MATCH(VALUE(B108),RawData!AA:AA,0)+$Y$1)</f>
        <v>-0.02</v>
      </c>
      <c r="AA108" s="6">
        <f t="array" ref="AA108">INDEX(RawData!AH:AH,MATCH(VALUE(A108),RawData!AF:AF,0)+$AA$1)</f>
        <v>97.87</v>
      </c>
      <c r="AB108" s="6">
        <f t="array" ref="AB108">INDEX(RawData!AM:AM,MATCH(VALUE(A108),RawData!AK:AK,0)+$AA$1)</f>
        <v>-0.04</v>
      </c>
      <c r="AC108" s="6">
        <f t="array" ref="AC108">INDEX(RawData!BB:BB,MATCH(VALUE(A108),RawData!AZ:AZ,0)+$AC$1)</f>
        <v>137240</v>
      </c>
      <c r="AD108" s="6">
        <f t="array" ref="AD108">INDEX(RawData!AR:AR,MATCH(VALUE(A108),RawData!AP:AP,0)+$AD$1)</f>
        <v>8.33</v>
      </c>
      <c r="AE108" s="6">
        <f t="array" ref="AE108">INDEX(RawData!BG:BG,MATCH(VALUE(A108),RawData!BE:BE,0)+$AE$1)</f>
        <v>360510</v>
      </c>
      <c r="AF108" s="6">
        <f t="array" ref="AF108">INDEX(RawData!AW:AW,MATCH(VALUE(A108),RawData!AU:AU,0)+$AF$1)</f>
        <v>5.82</v>
      </c>
      <c r="AG108" s="6">
        <f t="array" ref="AG108">INDEX(RawData!BM:BM,MATCH(VALUE(A108),RawData!BK:BK,0)+$AG$1)</f>
        <v>1.875</v>
      </c>
      <c r="AH108" s="6">
        <f t="array" ref="AH108">INDEX(RawData!BR:BR,MATCH(VALUE(B108),RawData!BP:BP,0)+$AH$1)</f>
        <v>4.03</v>
      </c>
      <c r="AI108" s="6">
        <v>0</v>
      </c>
      <c r="AJ108" s="11">
        <f t="shared" si="28"/>
        <v>18135.426200000002</v>
      </c>
      <c r="AK108" s="11">
        <f t="shared" si="29"/>
        <v>16382.989320000001</v>
      </c>
      <c r="AL108" s="17">
        <f t="array" ref="AL108">INDEX(RawData!BW:BW,MATCH(VALUE(A108),RawData!BU:BU,0)+$AL$1)</f>
        <v>17</v>
      </c>
      <c r="AM108" s="11"/>
      <c r="AN108" s="11"/>
      <c r="AP108" s="11">
        <f t="shared" si="49"/>
        <v>15741.880579999999</v>
      </c>
      <c r="AQ108" s="11">
        <f t="shared" si="34"/>
        <v>9985.130638579998</v>
      </c>
      <c r="AR108" s="12">
        <f t="shared" si="35"/>
        <v>-0.36569645616127533</v>
      </c>
      <c r="AS108" s="12">
        <f t="shared" si="36"/>
        <v>0.36569645616127533</v>
      </c>
      <c r="AT108" s="14"/>
      <c r="AU108" s="12"/>
      <c r="AW108" s="6" t="str">
        <f t="shared" si="50"/>
        <v>2</v>
      </c>
      <c r="AX108" s="6">
        <f t="shared" si="51"/>
        <v>7798.8791000000001</v>
      </c>
      <c r="AY108" s="11">
        <f t="shared" si="37"/>
        <v>17800.953862959999</v>
      </c>
      <c r="AZ108" s="12">
        <f t="shared" si="52"/>
        <v>0.1308022426225266</v>
      </c>
      <c r="BA108" s="14">
        <f t="shared" si="38"/>
        <v>0.1308022426225266</v>
      </c>
      <c r="BE108" s="11">
        <f t="shared" si="39"/>
        <v>15456.206895645999</v>
      </c>
      <c r="BF108" s="12">
        <f t="shared" si="40"/>
        <v>-1.8147367012613991E-2</v>
      </c>
      <c r="BG108" s="14">
        <f t="shared" si="41"/>
        <v>1.8147367012613991E-2</v>
      </c>
      <c r="BJ108" s="11">
        <f t="shared" si="42"/>
        <v>15070.745835577985</v>
      </c>
      <c r="BK108" s="12">
        <f t="shared" si="43"/>
        <v>-4.2633708279726568E-2</v>
      </c>
      <c r="BL108" s="14">
        <f t="shared" si="44"/>
        <v>4.2633708279726568E-2</v>
      </c>
      <c r="BQ108" s="6">
        <f t="shared" si="45"/>
        <v>7567.6518999999998</v>
      </c>
      <c r="BR108" s="11">
        <f t="shared" si="46"/>
        <v>17250.295205719984</v>
      </c>
      <c r="BS108" s="12">
        <f t="shared" si="47"/>
        <v>9.5821755098080219E-2</v>
      </c>
      <c r="BT108" s="14">
        <f t="shared" si="48"/>
        <v>9.5821755098080219E-2</v>
      </c>
    </row>
    <row r="109" spans="1:72">
      <c r="A109" s="1">
        <v>201401</v>
      </c>
      <c r="B109" s="6" t="s">
        <v>98</v>
      </c>
      <c r="C109" s="10" t="s">
        <v>188</v>
      </c>
      <c r="D109" s="1">
        <v>1813542620</v>
      </c>
      <c r="E109" s="9">
        <f t="shared" si="27"/>
        <v>18135.426200000002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0</v>
      </c>
      <c r="T109" s="6">
        <v>0</v>
      </c>
      <c r="U109" s="6">
        <v>0</v>
      </c>
      <c r="V109" s="6">
        <f t="array" ref="V109">INDEX(RawData!I:I,MATCH(VALUE(B109),RawData!G:G,0)+$V$1)</f>
        <v>4.6900000000000004</v>
      </c>
      <c r="W109" s="6">
        <f t="array" ref="W109">INDEX(RawData!N:N,MATCH(VALUE(B109),RawData!L:L,0)+$W$1)</f>
        <v>127284</v>
      </c>
      <c r="X109" s="6">
        <f t="array" ref="X109">INDEX(RawData!S:S,MATCH(VALUE(B109),RawData!Q:Q,0)+$V$1)</f>
        <v>5444</v>
      </c>
      <c r="Y109" s="6">
        <f t="array" ref="Y109">INDEX(RawData!X:X,MATCH(VALUE(A109),RawData!V:V,0)+$Y$1)</f>
        <v>114.44</v>
      </c>
      <c r="Z109" s="6">
        <f t="array" ref="Z109">INDEX(RawData!AC:AC,MATCH(VALUE(B109),RawData!AA:AA,0)+$Y$1)</f>
        <v>-0.02</v>
      </c>
      <c r="AA109" s="6">
        <f t="array" ref="AA109">INDEX(RawData!AH:AH,MATCH(VALUE(A109),RawData!AF:AF,0)+$AA$1)</f>
        <v>98.25</v>
      </c>
      <c r="AB109" s="6">
        <f t="array" ref="AB109">INDEX(RawData!AM:AM,MATCH(VALUE(A109),RawData!AK:AK,0)+$AA$1)</f>
        <v>0.82</v>
      </c>
      <c r="AC109" s="6">
        <f t="array" ref="AC109">INDEX(RawData!BB:BB,MATCH(VALUE(A109),RawData!AZ:AZ,0)+$AC$1)</f>
        <v>136397</v>
      </c>
      <c r="AD109" s="6">
        <f t="array" ref="AD109">INDEX(RawData!AR:AR,MATCH(VALUE(A109),RawData!AP:AP,0)+$AD$1)</f>
        <v>9.9</v>
      </c>
      <c r="AE109" s="6">
        <f t="array" ref="AE109">INDEX(RawData!BG:BG,MATCH(VALUE(A109),RawData!BE:BE,0)+$AE$1)</f>
        <v>357498</v>
      </c>
      <c r="AF109" s="6">
        <f t="array" ref="AF109">INDEX(RawData!AW:AW,MATCH(VALUE(A109),RawData!AU:AU,0)+$AF$1)</f>
        <v>6.05</v>
      </c>
      <c r="AG109" s="6">
        <f t="array" ref="AG109">INDEX(RawData!BM:BM,MATCH(VALUE(A109),RawData!BK:BK,0)+$AG$1)</f>
        <v>1.875</v>
      </c>
      <c r="AH109" s="6">
        <f t="array" ref="AH109">INDEX(RawData!BR:BR,MATCH(VALUE(B109),RawData!BP:BP,0)+$AH$1)</f>
        <v>4.03</v>
      </c>
      <c r="AI109" s="6">
        <v>1</v>
      </c>
      <c r="AJ109" s="11">
        <f t="shared" si="28"/>
        <v>16382.989320000001</v>
      </c>
      <c r="AK109" s="11">
        <f t="shared" si="29"/>
        <v>16057.36709</v>
      </c>
      <c r="AL109" s="17">
        <f t="array" ref="AL109">INDEX(RawData!BW:BW,MATCH(VALUE(A109),RawData!BU:BU,0)+$AL$1)</f>
        <v>18</v>
      </c>
      <c r="AM109" s="11"/>
      <c r="AN109" s="11"/>
      <c r="AP109" s="11">
        <f t="shared" si="49"/>
        <v>18135.426200000002</v>
      </c>
      <c r="AQ109" s="11">
        <f t="shared" si="34"/>
        <v>9909.78561618801</v>
      </c>
      <c r="AR109" s="12">
        <f t="shared" si="35"/>
        <v>-0.4535675364393692</v>
      </c>
      <c r="AS109" s="12">
        <f t="shared" si="36"/>
        <v>0.4535675364393692</v>
      </c>
      <c r="AT109" s="14"/>
      <c r="AU109" s="12"/>
      <c r="AW109" s="6" t="str">
        <f t="shared" si="50"/>
        <v>1</v>
      </c>
      <c r="AX109" s="6">
        <f t="shared" si="51"/>
        <v>4875.9528</v>
      </c>
      <c r="AY109" s="11">
        <f t="shared" si="37"/>
        <v>17191.677795655993</v>
      </c>
      <c r="AZ109" s="12">
        <f t="shared" si="52"/>
        <v>-5.2038942671444266E-2</v>
      </c>
      <c r="BA109" s="14">
        <f t="shared" si="38"/>
        <v>5.2038942671444266E-2</v>
      </c>
      <c r="BE109" s="11">
        <f t="shared" si="39"/>
        <v>15007.110141815596</v>
      </c>
      <c r="BF109" s="12">
        <f t="shared" si="40"/>
        <v>-0.1724975208018219</v>
      </c>
      <c r="BG109" s="14">
        <f t="shared" si="41"/>
        <v>0.1724975208018219</v>
      </c>
      <c r="BJ109" s="11">
        <f t="shared" si="42"/>
        <v>14719.014425190806</v>
      </c>
      <c r="BK109" s="12">
        <f t="shared" si="43"/>
        <v>-0.18838331876695547</v>
      </c>
      <c r="BL109" s="14">
        <f t="shared" si="44"/>
        <v>0.18838331876695547</v>
      </c>
      <c r="BQ109" s="6">
        <f t="shared" si="45"/>
        <v>5843.6367</v>
      </c>
      <c r="BR109" s="11">
        <f t="shared" si="46"/>
        <v>16780.112486192007</v>
      </c>
      <c r="BS109" s="12">
        <f t="shared" si="47"/>
        <v>-7.4732939764492246E-2</v>
      </c>
      <c r="BT109" s="14">
        <f t="shared" si="48"/>
        <v>7.4732939764492246E-2</v>
      </c>
    </row>
    <row r="110" spans="1:72">
      <c r="A110" s="1">
        <v>201312</v>
      </c>
      <c r="B110" s="6" t="s">
        <v>99</v>
      </c>
      <c r="C110" s="10" t="s">
        <v>189</v>
      </c>
      <c r="D110" s="1">
        <v>1638298932</v>
      </c>
      <c r="E110" s="9">
        <f t="shared" si="27"/>
        <v>16382.989320000001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1</v>
      </c>
      <c r="V110" s="6">
        <f t="array" ref="V110">INDEX(RawData!I:I,MATCH(VALUE(B110),RawData!G:G,0)+$V$1)</f>
        <v>3.73</v>
      </c>
      <c r="W110" s="6">
        <f t="array" ref="W110">INDEX(RawData!N:N,MATCH(VALUE(B110),RawData!L:L,0)+$W$1)</f>
        <v>135036</v>
      </c>
      <c r="X110" s="6">
        <f t="array" ref="X110">INDEX(RawData!S:S,MATCH(VALUE(B110),RawData!Q:Q,0)+$V$1)</f>
        <v>5779</v>
      </c>
      <c r="Y110" s="6">
        <f t="array" ref="Y110">INDEX(RawData!X:X,MATCH(VALUE(A110),RawData!V:V,0)+$Y$1)</f>
        <v>113.54</v>
      </c>
      <c r="Z110" s="6">
        <f t="array" ref="Z110">INDEX(RawData!AC:AC,MATCH(VALUE(B110),RawData!AA:AA,0)+$Y$1)</f>
        <v>-0.01</v>
      </c>
      <c r="AA110" s="6">
        <f t="array" ref="AA110">INDEX(RawData!AH:AH,MATCH(VALUE(A110),RawData!AF:AF,0)+$AA$1)</f>
        <v>97.95</v>
      </c>
      <c r="AB110" s="6">
        <f t="array" ref="AB110">INDEX(RawData!AM:AM,MATCH(VALUE(A110),RawData!AK:AK,0)+$AA$1)</f>
        <v>0.34</v>
      </c>
      <c r="AC110" s="6">
        <f t="array" ref="AC110">INDEX(RawData!BB:BB,MATCH(VALUE(A110),RawData!AZ:AZ,0)+$AC$1)</f>
        <v>132741</v>
      </c>
      <c r="AD110" s="6">
        <f t="array" ref="AD110">INDEX(RawData!AR:AR,MATCH(VALUE(A110),RawData!AP:AP,0)+$AD$1)</f>
        <v>8.4700000000000006</v>
      </c>
      <c r="AE110" s="6">
        <f t="array" ref="AE110">INDEX(RawData!BG:BG,MATCH(VALUE(A110),RawData!BE:BE,0)+$AE$1)</f>
        <v>354055</v>
      </c>
      <c r="AF110" s="6">
        <f t="array" ref="AF110">INDEX(RawData!AW:AW,MATCH(VALUE(A110),RawData!AU:AU,0)+$AF$1)</f>
        <v>5.79</v>
      </c>
      <c r="AG110" s="6">
        <f t="array" ref="AG110">INDEX(RawData!BM:BM,MATCH(VALUE(A110),RawData!BK:BK,0)+$AG$1)</f>
        <v>1.875</v>
      </c>
      <c r="AH110" s="6">
        <f t="array" ref="AH110">INDEX(RawData!BR:BR,MATCH(VALUE(B110),RawData!BP:BP,0)+$AH$1)</f>
        <v>4.08</v>
      </c>
      <c r="AI110" s="6">
        <v>0</v>
      </c>
      <c r="AJ110" s="11">
        <f t="shared" si="28"/>
        <v>16057.36709</v>
      </c>
      <c r="AK110" s="11">
        <f t="shared" si="29"/>
        <v>18051.66372</v>
      </c>
      <c r="AL110" s="17">
        <f t="array" ref="AL110">INDEX(RawData!BW:BW,MATCH(VALUE(A110),RawData!BU:BU,0)+$AL$1)</f>
        <v>22</v>
      </c>
      <c r="AM110" s="11"/>
      <c r="AN110" s="11"/>
      <c r="AP110" s="11">
        <f t="shared" si="49"/>
        <v>16382.989320000001</v>
      </c>
      <c r="AQ110" s="11">
        <f t="shared" si="34"/>
        <v>19838.173144980996</v>
      </c>
      <c r="AR110" s="12">
        <f t="shared" si="35"/>
        <v>0.21090069446379855</v>
      </c>
      <c r="AS110" s="12">
        <f t="shared" si="36"/>
        <v>0.21090069446379855</v>
      </c>
      <c r="AT110" s="14"/>
      <c r="AU110" s="12">
        <f>SUM(AQ110:AQ112)/SUM(AP110:AP112)-1</f>
        <v>0.14381909389070779</v>
      </c>
      <c r="AW110" s="6" t="str">
        <f t="shared" si="50"/>
        <v>12</v>
      </c>
      <c r="AX110" s="6">
        <f t="shared" si="51"/>
        <v>-3542.1496000000002</v>
      </c>
      <c r="AY110" s="11">
        <f t="shared" si="37"/>
        <v>17861.406192071998</v>
      </c>
      <c r="AZ110" s="12">
        <f t="shared" si="52"/>
        <v>9.024097148541621E-2</v>
      </c>
      <c r="BA110" s="14">
        <f t="shared" si="38"/>
        <v>9.024097148541621E-2</v>
      </c>
      <c r="BC110" s="12">
        <f>SUM(AY110:AY112)/SUM(AP110:AP112)-1</f>
        <v>0.16419393353149214</v>
      </c>
      <c r="BE110" s="11">
        <f t="shared" si="39"/>
        <v>18454.436277944696</v>
      </c>
      <c r="BF110" s="12">
        <f t="shared" si="40"/>
        <v>0.12643888837893091</v>
      </c>
      <c r="BG110" s="14">
        <f t="shared" si="41"/>
        <v>0.12643888837893091</v>
      </c>
      <c r="BJ110" s="11">
        <f t="shared" si="42"/>
        <v>21155.636594362091</v>
      </c>
      <c r="BK110" s="12">
        <f t="shared" si="43"/>
        <v>0.29131724260698544</v>
      </c>
      <c r="BL110" s="14">
        <f t="shared" si="44"/>
        <v>0.29131724260698544</v>
      </c>
      <c r="BQ110" s="6">
        <f t="shared" si="45"/>
        <v>0</v>
      </c>
      <c r="BR110" s="11">
        <f t="shared" si="46"/>
        <v>21720.26378695399</v>
      </c>
      <c r="BS110" s="12">
        <f t="shared" si="47"/>
        <v>0.32578147752549413</v>
      </c>
      <c r="BT110" s="14">
        <f t="shared" si="48"/>
        <v>0.32578147752549413</v>
      </c>
    </row>
    <row r="111" spans="1:72">
      <c r="A111" s="1">
        <v>201311</v>
      </c>
      <c r="B111" s="6" t="s">
        <v>99</v>
      </c>
      <c r="C111" s="10" t="s">
        <v>189</v>
      </c>
      <c r="D111" s="1">
        <v>1605736709</v>
      </c>
      <c r="E111" s="9">
        <f t="shared" si="27"/>
        <v>16057.36709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f t="array" ref="V111">INDEX(RawData!I:I,MATCH(VALUE(B111),RawData!G:G,0)+$V$1)</f>
        <v>3.73</v>
      </c>
      <c r="W111" s="6">
        <f t="array" ref="W111">INDEX(RawData!N:N,MATCH(VALUE(B111),RawData!L:L,0)+$W$1)</f>
        <v>135036</v>
      </c>
      <c r="X111" s="6">
        <f t="array" ref="X111">INDEX(RawData!S:S,MATCH(VALUE(B111),RawData!Q:Q,0)+$V$1)</f>
        <v>5779</v>
      </c>
      <c r="Y111" s="6">
        <f t="array" ref="Y111">INDEX(RawData!X:X,MATCH(VALUE(A111),RawData!V:V,0)+$Y$1)</f>
        <v>112.88</v>
      </c>
      <c r="Z111" s="6">
        <f t="array" ref="Z111">INDEX(RawData!AC:AC,MATCH(VALUE(B111),RawData!AA:AA,0)+$Y$1)</f>
        <v>-0.01</v>
      </c>
      <c r="AA111" s="6">
        <f t="array" ref="AA111">INDEX(RawData!AH:AH,MATCH(VALUE(A111),RawData!AF:AF,0)+$AA$1)</f>
        <v>98.04</v>
      </c>
      <c r="AB111" s="6">
        <f t="array" ref="AB111">INDEX(RawData!AM:AM,MATCH(VALUE(A111),RawData!AK:AK,0)+$AA$1)</f>
        <v>0.68</v>
      </c>
      <c r="AC111" s="6">
        <f t="array" ref="AC111">INDEX(RawData!BB:BB,MATCH(VALUE(A111),RawData!AZ:AZ,0)+$AC$1)</f>
        <v>130680</v>
      </c>
      <c r="AD111" s="6">
        <f t="array" ref="AD111">INDEX(RawData!AR:AR,MATCH(VALUE(A111),RawData!AP:AP,0)+$AD$1)</f>
        <v>8.65</v>
      </c>
      <c r="AE111" s="6">
        <f t="array" ref="AE111">INDEX(RawData!BG:BG,MATCH(VALUE(A111),RawData!BE:BE,0)+$AE$1)</f>
        <v>352001</v>
      </c>
      <c r="AF111" s="6">
        <f t="array" ref="AF111">INDEX(RawData!AW:AW,MATCH(VALUE(A111),RawData!AU:AU,0)+$AF$1)</f>
        <v>5.99</v>
      </c>
      <c r="AG111" s="6">
        <f t="array" ref="AG111">INDEX(RawData!BM:BM,MATCH(VALUE(A111),RawData!BK:BK,0)+$AG$1)</f>
        <v>1.875</v>
      </c>
      <c r="AH111" s="6">
        <f t="array" ref="AH111">INDEX(RawData!BR:BR,MATCH(VALUE(B111),RawData!BP:BP,0)+$AH$1)</f>
        <v>4.08</v>
      </c>
      <c r="AI111" s="6">
        <v>0</v>
      </c>
      <c r="AJ111" s="11">
        <f t="shared" si="28"/>
        <v>18051.66372</v>
      </c>
      <c r="AK111" s="11">
        <f t="shared" si="29"/>
        <v>15643.71031</v>
      </c>
      <c r="AL111" s="17">
        <f t="array" ref="AL111">INDEX(RawData!BW:BW,MATCH(VALUE(A111),RawData!BU:BU,0)+$AL$1)</f>
        <v>21</v>
      </c>
      <c r="AM111" s="11"/>
      <c r="AN111" s="11"/>
      <c r="AP111" s="11">
        <f t="shared" si="49"/>
        <v>16057.36709</v>
      </c>
      <c r="AQ111" s="11">
        <f t="shared" si="34"/>
        <v>19368.674018147991</v>
      </c>
      <c r="AR111" s="12">
        <f t="shared" si="35"/>
        <v>0.20621730259938853</v>
      </c>
      <c r="AS111" s="12">
        <f t="shared" si="36"/>
        <v>0.20621730259938853</v>
      </c>
      <c r="AT111" s="14"/>
      <c r="AU111" s="12"/>
      <c r="AW111" s="6" t="str">
        <f t="shared" si="50"/>
        <v>11</v>
      </c>
      <c r="AX111" s="6">
        <f t="shared" si="51"/>
        <v>1051.2082</v>
      </c>
      <c r="AY111" s="11">
        <f t="shared" si="37"/>
        <v>21688.938875175991</v>
      </c>
      <c r="AZ111" s="12">
        <f t="shared" si="52"/>
        <v>0.35071576514453295</v>
      </c>
      <c r="BA111" s="14">
        <f t="shared" si="38"/>
        <v>0.35071576514453295</v>
      </c>
      <c r="BE111" s="11">
        <f t="shared" si="39"/>
        <v>20992.85941806759</v>
      </c>
      <c r="BF111" s="12">
        <f t="shared" si="40"/>
        <v>0.30736622638098954</v>
      </c>
      <c r="BG111" s="14">
        <f t="shared" si="41"/>
        <v>0.30736622638098954</v>
      </c>
      <c r="BJ111" s="11">
        <f t="shared" si="42"/>
        <v>20497.405691226777</v>
      </c>
      <c r="BK111" s="12">
        <f t="shared" si="43"/>
        <v>0.2765109981194791</v>
      </c>
      <c r="BL111" s="14">
        <f t="shared" si="44"/>
        <v>0.2765109981194791</v>
      </c>
      <c r="BQ111" s="6">
        <f t="shared" si="45"/>
        <v>0</v>
      </c>
      <c r="BR111" s="11">
        <f t="shared" si="46"/>
        <v>20981.147836831973</v>
      </c>
      <c r="BS111" s="12">
        <f t="shared" si="47"/>
        <v>0.30663686762808973</v>
      </c>
      <c r="BT111" s="14">
        <f t="shared" si="48"/>
        <v>0.30663686762808973</v>
      </c>
    </row>
    <row r="112" spans="1:72">
      <c r="A112" s="1">
        <v>201310</v>
      </c>
      <c r="B112" s="6" t="s">
        <v>99</v>
      </c>
      <c r="C112" s="10" t="s">
        <v>189</v>
      </c>
      <c r="D112" s="1">
        <v>1805166372</v>
      </c>
      <c r="E112" s="9">
        <f t="shared" si="27"/>
        <v>18051.66372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</v>
      </c>
      <c r="V112" s="6">
        <f t="array" ref="V112">INDEX(RawData!I:I,MATCH(VALUE(B112),RawData!G:G,0)+$V$1)</f>
        <v>3.73</v>
      </c>
      <c r="W112" s="6">
        <f t="array" ref="W112">INDEX(RawData!N:N,MATCH(VALUE(B112),RawData!L:L,0)+$W$1)</f>
        <v>135036</v>
      </c>
      <c r="X112" s="6">
        <f t="array" ref="X112">INDEX(RawData!S:S,MATCH(VALUE(B112),RawData!Q:Q,0)+$V$1)</f>
        <v>5779</v>
      </c>
      <c r="Y112" s="6">
        <f t="array" ref="Y112">INDEX(RawData!X:X,MATCH(VALUE(A112),RawData!V:V,0)+$Y$1)</f>
        <v>112.97</v>
      </c>
      <c r="Z112" s="6">
        <f t="array" ref="Z112">INDEX(RawData!AC:AC,MATCH(VALUE(B112),RawData!AA:AA,0)+$Y$1)</f>
        <v>-0.01</v>
      </c>
      <c r="AA112" s="6">
        <f t="array" ref="AA112">INDEX(RawData!AH:AH,MATCH(VALUE(A112),RawData!AF:AF,0)+$AA$1)</f>
        <v>98.75</v>
      </c>
      <c r="AB112" s="6">
        <f t="array" ref="AB112">INDEX(RawData!AM:AM,MATCH(VALUE(A112),RawData!AK:AK,0)+$AA$1)</f>
        <v>0.64</v>
      </c>
      <c r="AC112" s="6">
        <f t="array" ref="AC112">INDEX(RawData!BB:BB,MATCH(VALUE(A112),RawData!AZ:AZ,0)+$AC$1)</f>
        <v>130148</v>
      </c>
      <c r="AD112" s="6">
        <f t="array" ref="AD112">INDEX(RawData!AR:AR,MATCH(VALUE(A112),RawData!AP:AP,0)+$AD$1)</f>
        <v>8.77</v>
      </c>
      <c r="AE112" s="6">
        <f t="array" ref="AE112">INDEX(RawData!BG:BG,MATCH(VALUE(A112),RawData!BE:BE,0)+$AE$1)</f>
        <v>350810</v>
      </c>
      <c r="AF112" s="6">
        <f t="array" ref="AF112">INDEX(RawData!AW:AW,MATCH(VALUE(A112),RawData!AU:AU,0)+$AF$1)</f>
        <v>6.29</v>
      </c>
      <c r="AG112" s="6">
        <f t="array" ref="AG112">INDEX(RawData!BM:BM,MATCH(VALUE(A112),RawData!BK:BK,0)+$AG$1)</f>
        <v>1.875</v>
      </c>
      <c r="AH112" s="6">
        <f t="array" ref="AH112">INDEX(RawData!BR:BR,MATCH(VALUE(B112),RawData!BP:BP,0)+$AH$1)</f>
        <v>4.08</v>
      </c>
      <c r="AI112" s="6">
        <v>0</v>
      </c>
      <c r="AJ112" s="11">
        <f t="shared" si="28"/>
        <v>15643.71031</v>
      </c>
      <c r="AK112" s="11">
        <f t="shared" si="29"/>
        <v>16211.278259999999</v>
      </c>
      <c r="AL112" s="17">
        <f t="array" ref="AL112">INDEX(RawData!BW:BW,MATCH(VALUE(A112),RawData!BU:BU,0)+$AL$1)</f>
        <v>22</v>
      </c>
      <c r="AM112" s="11"/>
      <c r="AN112" s="11"/>
      <c r="AP112" s="11">
        <f t="shared" si="49"/>
        <v>18051.66372</v>
      </c>
      <c r="AQ112" s="11">
        <f t="shared" si="34"/>
        <v>18546.889550679003</v>
      </c>
      <c r="AR112" s="12">
        <f t="shared" si="35"/>
        <v>2.7433805457517169E-2</v>
      </c>
      <c r="AS112" s="12">
        <f t="shared" si="36"/>
        <v>2.7433805457517169E-2</v>
      </c>
      <c r="AT112" s="14"/>
      <c r="AU112" s="12"/>
      <c r="AW112" s="6" t="str">
        <f t="shared" si="50"/>
        <v>10</v>
      </c>
      <c r="AX112" s="6">
        <f t="shared" si="51"/>
        <v>-1566.5134</v>
      </c>
      <c r="AY112" s="11">
        <f t="shared" si="37"/>
        <v>19232.158459847997</v>
      </c>
      <c r="AZ112" s="12">
        <f t="shared" si="52"/>
        <v>6.5395342953352698E-2</v>
      </c>
      <c r="BA112" s="14">
        <f t="shared" si="38"/>
        <v>6.5395342953352698E-2</v>
      </c>
      <c r="BE112" s="11">
        <f t="shared" si="39"/>
        <v>19026.5777870973</v>
      </c>
      <c r="BF112" s="12">
        <f t="shared" si="40"/>
        <v>5.4006881704602216E-2</v>
      </c>
      <c r="BG112" s="14">
        <f t="shared" si="41"/>
        <v>5.4006881704602216E-2</v>
      </c>
      <c r="BJ112" s="11">
        <f t="shared" si="42"/>
        <v>19917.772684443895</v>
      </c>
      <c r="BK112" s="12">
        <f t="shared" si="43"/>
        <v>0.10337600973456951</v>
      </c>
      <c r="BL112" s="14">
        <f t="shared" si="44"/>
        <v>0.10337600973456951</v>
      </c>
      <c r="BQ112" s="6">
        <f t="shared" si="45"/>
        <v>0</v>
      </c>
      <c r="BR112" s="11">
        <f t="shared" si="46"/>
        <v>20505.294027485994</v>
      </c>
      <c r="BS112" s="12">
        <f t="shared" si="47"/>
        <v>0.13592266871044911</v>
      </c>
      <c r="BT112" s="14">
        <f t="shared" si="48"/>
        <v>0.13592266871044911</v>
      </c>
    </row>
    <row r="113" spans="1:72">
      <c r="A113" s="1">
        <v>201309</v>
      </c>
      <c r="B113" s="6" t="s">
        <v>100</v>
      </c>
      <c r="C113" s="10" t="s">
        <v>189</v>
      </c>
      <c r="D113" s="1">
        <v>1564371031</v>
      </c>
      <c r="E113" s="9">
        <f t="shared" si="27"/>
        <v>15643.71031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1</v>
      </c>
      <c r="U113" s="6">
        <v>0</v>
      </c>
      <c r="V113" s="6">
        <f t="array" ref="V113">INDEX(RawData!I:I,MATCH(VALUE(B113),RawData!G:G,0)+$V$1)</f>
        <v>1.95</v>
      </c>
      <c r="W113" s="6">
        <f t="array" ref="W113">INDEX(RawData!N:N,MATCH(VALUE(B113),RawData!L:L,0)+$W$1)</f>
        <v>129456</v>
      </c>
      <c r="X113" s="6">
        <f t="array" ref="X113">INDEX(RawData!S:S,MATCH(VALUE(B113),RawData!Q:Q,0)+$V$1)</f>
        <v>5544</v>
      </c>
      <c r="Y113" s="6">
        <f t="array" ref="Y113">INDEX(RawData!X:X,MATCH(VALUE(A113),RawData!V:V,0)+$Y$1)</f>
        <v>113.77</v>
      </c>
      <c r="Z113" s="6">
        <f t="array" ref="Z113">INDEX(RawData!AC:AC,MATCH(VALUE(B113),RawData!AA:AA,0)+$Y$1)</f>
        <v>-2.58</v>
      </c>
      <c r="AA113" s="6">
        <f t="array" ref="AA113">INDEX(RawData!AH:AH,MATCH(VALUE(A113),RawData!AF:AF,0)+$AA$1)</f>
        <v>99.02</v>
      </c>
      <c r="AB113" s="6">
        <f t="array" ref="AB113">INDEX(RawData!AM:AM,MATCH(VALUE(A113),RawData!AK:AK,0)+$AA$1)</f>
        <v>0.85</v>
      </c>
      <c r="AC113" s="6">
        <f t="array" ref="AC113">INDEX(RawData!BB:BB,MATCH(VALUE(A113),RawData!AZ:AZ,0)+$AC$1)</f>
        <v>130366</v>
      </c>
      <c r="AD113" s="6">
        <f t="array" ref="AD113">INDEX(RawData!AR:AR,MATCH(VALUE(A113),RawData!AP:AP,0)+$AD$1)</f>
        <v>7.86</v>
      </c>
      <c r="AE113" s="6">
        <f t="array" ref="AE113">INDEX(RawData!BG:BG,MATCH(VALUE(A113),RawData!BE:BE,0)+$AE$1)</f>
        <v>350205</v>
      </c>
      <c r="AF113" s="6">
        <f t="array" ref="AF113">INDEX(RawData!AW:AW,MATCH(VALUE(A113),RawData!AU:AU,0)+$AF$1)</f>
        <v>5.7</v>
      </c>
      <c r="AG113" s="6">
        <f t="array" ref="AG113">INDEX(RawData!BM:BM,MATCH(VALUE(A113),RawData!BK:BK,0)+$AG$1)</f>
        <v>1.875</v>
      </c>
      <c r="AH113" s="6">
        <f t="array" ref="AH113">INDEX(RawData!BR:BR,MATCH(VALUE(B113),RawData!BP:BP,0)+$AH$1)</f>
        <v>4.24</v>
      </c>
      <c r="AI113" s="6">
        <v>0</v>
      </c>
      <c r="AJ113" s="11">
        <f t="shared" si="28"/>
        <v>16211.278259999999</v>
      </c>
      <c r="AK113" s="11">
        <f t="shared" si="29"/>
        <v>19402.765820000001</v>
      </c>
      <c r="AL113" s="17">
        <f t="array" ref="AL113">INDEX(RawData!BW:BW,MATCH(VALUE(A113),RawData!BU:BU,0)+$AL$1)</f>
        <v>20</v>
      </c>
      <c r="AM113" s="11"/>
      <c r="AN113" s="11"/>
      <c r="AP113" s="11">
        <f t="shared" si="49"/>
        <v>15643.71031</v>
      </c>
      <c r="AQ113" s="11">
        <f t="shared" si="34"/>
        <v>14986.365726834007</v>
      </c>
      <c r="AR113" s="12">
        <f t="shared" si="35"/>
        <v>-4.2019736375826122E-2</v>
      </c>
      <c r="AS113" s="12">
        <f t="shared" si="36"/>
        <v>4.2019736375826122E-2</v>
      </c>
      <c r="AT113" s="14"/>
      <c r="AU113" s="12">
        <f>SUM(AQ113:AQ115)/SUM(AP113:AP115)-1</f>
        <v>6.5285365506352777E-2</v>
      </c>
      <c r="AW113" s="6" t="str">
        <f t="shared" si="50"/>
        <v>9</v>
      </c>
      <c r="AX113" s="6">
        <f t="shared" si="51"/>
        <v>-356.97879999999998</v>
      </c>
      <c r="AY113" s="11">
        <f t="shared" si="37"/>
        <v>13829.872260208002</v>
      </c>
      <c r="AZ113" s="12">
        <f t="shared" si="52"/>
        <v>-0.11594679355782567</v>
      </c>
      <c r="BA113" s="14">
        <f t="shared" si="38"/>
        <v>0.11594679355782567</v>
      </c>
      <c r="BC113" s="12">
        <f>SUM(AY113:AY115)/SUM(AP113:AP115)-1</f>
        <v>0.1358805527733149</v>
      </c>
      <c r="BE113" s="11">
        <f t="shared" si="39"/>
        <v>14176.820300195803</v>
      </c>
      <c r="BF113" s="12">
        <f t="shared" si="40"/>
        <v>-9.3768676403225837E-2</v>
      </c>
      <c r="BG113" s="14">
        <f t="shared" si="41"/>
        <v>9.3768676403225837E-2</v>
      </c>
      <c r="BJ113" s="11">
        <f t="shared" si="42"/>
        <v>15212.782734379405</v>
      </c>
      <c r="BK113" s="12">
        <f t="shared" si="43"/>
        <v>-2.7546379156940248E-2</v>
      </c>
      <c r="BL113" s="14">
        <f t="shared" si="44"/>
        <v>2.7546379156940248E-2</v>
      </c>
      <c r="BQ113" s="6">
        <f t="shared" si="45"/>
        <v>0</v>
      </c>
      <c r="BR113" s="11">
        <f t="shared" si="46"/>
        <v>15309.818594756005</v>
      </c>
      <c r="BS113" s="12">
        <f t="shared" si="47"/>
        <v>-2.1343511777417667E-2</v>
      </c>
      <c r="BT113" s="14">
        <f t="shared" si="48"/>
        <v>2.1343511777417667E-2</v>
      </c>
    </row>
    <row r="114" spans="1:72">
      <c r="A114" s="1">
        <v>201308</v>
      </c>
      <c r="B114" s="6" t="s">
        <v>100</v>
      </c>
      <c r="C114" s="10" t="s">
        <v>189</v>
      </c>
      <c r="D114" s="1">
        <v>1621127826</v>
      </c>
      <c r="E114" s="9">
        <f t="shared" si="27"/>
        <v>16211.278259999999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1</v>
      </c>
      <c r="U114" s="6">
        <v>0</v>
      </c>
      <c r="V114" s="6">
        <f t="array" ref="V114">INDEX(RawData!I:I,MATCH(VALUE(B114),RawData!G:G,0)+$V$1)</f>
        <v>1.95</v>
      </c>
      <c r="W114" s="6">
        <f t="array" ref="W114">INDEX(RawData!N:N,MATCH(VALUE(B114),RawData!L:L,0)+$W$1)</f>
        <v>129456</v>
      </c>
      <c r="X114" s="6">
        <f t="array" ref="X114">INDEX(RawData!S:S,MATCH(VALUE(B114),RawData!Q:Q,0)+$V$1)</f>
        <v>5544</v>
      </c>
      <c r="Y114" s="6">
        <f t="array" ref="Y114">INDEX(RawData!X:X,MATCH(VALUE(A114),RawData!V:V,0)+$Y$1)</f>
        <v>113.75</v>
      </c>
      <c r="Z114" s="6">
        <f t="array" ref="Z114">INDEX(RawData!AC:AC,MATCH(VALUE(B114),RawData!AA:AA,0)+$Y$1)</f>
        <v>-2.58</v>
      </c>
      <c r="AA114" s="6">
        <f t="array" ref="AA114">INDEX(RawData!AH:AH,MATCH(VALUE(A114),RawData!AF:AF,0)+$AA$1)</f>
        <v>97.74</v>
      </c>
      <c r="AB114" s="6">
        <f t="array" ref="AB114">INDEX(RawData!AM:AM,MATCH(VALUE(A114),RawData!AK:AK,0)+$AA$1)</f>
        <v>-0.78</v>
      </c>
      <c r="AC114" s="6">
        <f t="array" ref="AC114">INDEX(RawData!BB:BB,MATCH(VALUE(A114),RawData!AZ:AZ,0)+$AC$1)</f>
        <v>129881</v>
      </c>
      <c r="AD114" s="6">
        <f t="array" ref="AD114">INDEX(RawData!AR:AR,MATCH(VALUE(A114),RawData!AP:AP,0)+$AD$1)</f>
        <v>8.36</v>
      </c>
      <c r="AE114" s="6">
        <f t="array" ref="AE114">INDEX(RawData!BG:BG,MATCH(VALUE(A114),RawData!BE:BE,0)+$AE$1)</f>
        <v>349120</v>
      </c>
      <c r="AF114" s="6">
        <f t="array" ref="AF114">INDEX(RawData!AW:AW,MATCH(VALUE(A114),RawData!AU:AU,0)+$AF$1)</f>
        <v>5.39</v>
      </c>
      <c r="AG114" s="6">
        <f t="array" ref="AG114">INDEX(RawData!BM:BM,MATCH(VALUE(A114),RawData!BK:BK,0)+$AG$1)</f>
        <v>1.875</v>
      </c>
      <c r="AH114" s="6">
        <f t="array" ref="AH114">INDEX(RawData!BR:BR,MATCH(VALUE(B114),RawData!BP:BP,0)+$AH$1)</f>
        <v>4.24</v>
      </c>
      <c r="AI114" s="6">
        <v>0</v>
      </c>
      <c r="AJ114" s="11">
        <f t="shared" si="28"/>
        <v>19402.765820000001</v>
      </c>
      <c r="AK114" s="11">
        <f t="shared" si="29"/>
        <v>15365.18346</v>
      </c>
      <c r="AL114" s="17">
        <f t="array" ref="AL114">INDEX(RawData!BW:BW,MATCH(VALUE(A114),RawData!BU:BU,0)+$AL$1)</f>
        <v>21</v>
      </c>
      <c r="AM114" s="11"/>
      <c r="AN114" s="11"/>
      <c r="AP114" s="11">
        <f t="shared" si="49"/>
        <v>16211.278259999999</v>
      </c>
      <c r="AQ114" s="11">
        <f t="shared" si="34"/>
        <v>19391.769304038004</v>
      </c>
      <c r="AR114" s="12">
        <f t="shared" si="35"/>
        <v>0.19619002234300087</v>
      </c>
      <c r="AS114" s="12">
        <f t="shared" si="36"/>
        <v>0.19619002234300087</v>
      </c>
      <c r="AT114" s="14"/>
      <c r="AU114" s="12"/>
      <c r="AW114" s="6" t="str">
        <f t="shared" si="50"/>
        <v>8</v>
      </c>
      <c r="AX114" s="6">
        <f t="shared" si="51"/>
        <v>-2239.2440000000001</v>
      </c>
      <c r="AY114" s="11">
        <f t="shared" si="37"/>
        <v>17343.731901856008</v>
      </c>
      <c r="AZ114" s="12">
        <f t="shared" si="52"/>
        <v>6.985591288320836E-2</v>
      </c>
      <c r="BA114" s="14">
        <f t="shared" si="38"/>
        <v>6.985591288320836E-2</v>
      </c>
      <c r="BE114" s="11">
        <f t="shared" si="39"/>
        <v>17958.143122510606</v>
      </c>
      <c r="BF114" s="12">
        <f t="shared" si="40"/>
        <v>0.107756145721146</v>
      </c>
      <c r="BG114" s="14">
        <f t="shared" si="41"/>
        <v>0.107756145721146</v>
      </c>
      <c r="BJ114" s="11">
        <f t="shared" si="42"/>
        <v>20205.335453275798</v>
      </c>
      <c r="BK114" s="12">
        <f t="shared" si="43"/>
        <v>0.24637521663734607</v>
      </c>
      <c r="BL114" s="14">
        <f t="shared" si="44"/>
        <v>0.24637521663734607</v>
      </c>
      <c r="BQ114" s="6">
        <f t="shared" si="45"/>
        <v>0</v>
      </c>
      <c r="BR114" s="11">
        <f t="shared" si="46"/>
        <v>20554.006660091996</v>
      </c>
      <c r="BS114" s="12">
        <f t="shared" si="47"/>
        <v>0.2678831570492084</v>
      </c>
      <c r="BT114" s="14">
        <f t="shared" si="48"/>
        <v>0.2678831570492084</v>
      </c>
    </row>
    <row r="115" spans="1:72">
      <c r="A115" s="1">
        <v>201307</v>
      </c>
      <c r="B115" s="6" t="s">
        <v>100</v>
      </c>
      <c r="C115" s="10" t="s">
        <v>189</v>
      </c>
      <c r="D115" s="1">
        <v>1940276582</v>
      </c>
      <c r="E115" s="9">
        <f t="shared" si="27"/>
        <v>19402.765820000001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6">
        <v>0</v>
      </c>
      <c r="V115" s="6">
        <f t="array" ref="V115">INDEX(RawData!I:I,MATCH(VALUE(B115),RawData!G:G,0)+$V$1)</f>
        <v>1.95</v>
      </c>
      <c r="W115" s="6">
        <f t="array" ref="W115">INDEX(RawData!N:N,MATCH(VALUE(B115),RawData!L:L,0)+$W$1)</f>
        <v>129456</v>
      </c>
      <c r="X115" s="6">
        <f t="array" ref="X115">INDEX(RawData!S:S,MATCH(VALUE(B115),RawData!Q:Q,0)+$V$1)</f>
        <v>5544</v>
      </c>
      <c r="Y115" s="6">
        <f t="array" ref="Y115">INDEX(RawData!X:X,MATCH(VALUE(A115),RawData!V:V,0)+$Y$1)</f>
        <v>113.28</v>
      </c>
      <c r="Z115" s="6">
        <f t="array" ref="Z115">INDEX(RawData!AC:AC,MATCH(VALUE(B115),RawData!AA:AA,0)+$Y$1)</f>
        <v>-2.58</v>
      </c>
      <c r="AA115" s="6">
        <f t="array" ref="AA115">INDEX(RawData!AH:AH,MATCH(VALUE(A115),RawData!AF:AF,0)+$AA$1)</f>
        <v>97.62</v>
      </c>
      <c r="AB115" s="6">
        <f t="array" ref="AB115">INDEX(RawData!AM:AM,MATCH(VALUE(A115),RawData!AK:AK,0)+$AA$1)</f>
        <v>0.06</v>
      </c>
      <c r="AC115" s="6">
        <f t="array" ref="AC115">INDEX(RawData!BB:BB,MATCH(VALUE(A115),RawData!AZ:AZ,0)+$AC$1)</f>
        <v>128229</v>
      </c>
      <c r="AD115" s="6">
        <f t="array" ref="AD115">INDEX(RawData!AR:AR,MATCH(VALUE(A115),RawData!AP:AP,0)+$AD$1)</f>
        <v>8.74</v>
      </c>
      <c r="AE115" s="6">
        <f t="array" ref="AE115">INDEX(RawData!BG:BG,MATCH(VALUE(A115),RawData!BE:BE,0)+$AE$1)</f>
        <v>346991</v>
      </c>
      <c r="AF115" s="6">
        <f t="array" ref="AF115">INDEX(RawData!AW:AW,MATCH(VALUE(A115),RawData!AU:AU,0)+$AF$1)</f>
        <v>5.82</v>
      </c>
      <c r="AG115" s="6">
        <f t="array" ref="AG115">INDEX(RawData!BM:BM,MATCH(VALUE(A115),RawData!BK:BK,0)+$AG$1)</f>
        <v>1.875</v>
      </c>
      <c r="AH115" s="6">
        <f t="array" ref="AH115">INDEX(RawData!BR:BR,MATCH(VALUE(B115),RawData!BP:BP,0)+$AH$1)</f>
        <v>4.24</v>
      </c>
      <c r="AI115" s="6">
        <v>0</v>
      </c>
      <c r="AJ115" s="11">
        <f t="shared" si="28"/>
        <v>15365.18346</v>
      </c>
      <c r="AK115" s="11">
        <f t="shared" si="29"/>
        <v>18863.985560000001</v>
      </c>
      <c r="AL115" s="17">
        <f t="array" ref="AL115">INDEX(RawData!BW:BW,MATCH(VALUE(A115),RawData!BU:BU,0)+$AL$1)</f>
        <v>23</v>
      </c>
      <c r="AM115" s="11"/>
      <c r="AN115" s="11"/>
      <c r="AP115" s="11">
        <f t="shared" si="49"/>
        <v>19402.765820000001</v>
      </c>
      <c r="AQ115" s="11">
        <f t="shared" si="34"/>
        <v>20226.000589513998</v>
      </c>
      <c r="AR115" s="12">
        <f t="shared" si="35"/>
        <v>4.2428732952362047E-2</v>
      </c>
      <c r="AS115" s="12">
        <f t="shared" si="36"/>
        <v>4.2428732952362047E-2</v>
      </c>
      <c r="AT115" s="14"/>
      <c r="AU115" s="12"/>
      <c r="AW115" s="6" t="str">
        <f t="shared" si="50"/>
        <v>7</v>
      </c>
      <c r="AX115" s="6">
        <f t="shared" si="51"/>
        <v>5246.1718000000001</v>
      </c>
      <c r="AY115" s="11">
        <f t="shared" si="37"/>
        <v>27049.082228368003</v>
      </c>
      <c r="AZ115" s="12">
        <f t="shared" si="52"/>
        <v>0.39408383728913154</v>
      </c>
      <c r="BA115" s="14">
        <f t="shared" si="38"/>
        <v>0.39408383728913154</v>
      </c>
      <c r="BE115" s="11">
        <f t="shared" si="39"/>
        <v>25002.157736711797</v>
      </c>
      <c r="BF115" s="12">
        <f t="shared" si="40"/>
        <v>0.28858730598810034</v>
      </c>
      <c r="BG115" s="14">
        <f t="shared" si="41"/>
        <v>0.28858730598810034</v>
      </c>
      <c r="BJ115" s="11">
        <f t="shared" si="42"/>
        <v>26288.370494967385</v>
      </c>
      <c r="BK115" s="12">
        <f t="shared" si="43"/>
        <v>0.35487748184178125</v>
      </c>
      <c r="BL115" s="14">
        <f t="shared" si="44"/>
        <v>0.35487748184178125</v>
      </c>
      <c r="BQ115" s="6">
        <f t="shared" si="45"/>
        <v>6488.2404999999999</v>
      </c>
      <c r="BR115" s="11">
        <f t="shared" si="46"/>
        <v>28886.529025875985</v>
      </c>
      <c r="BS115" s="12">
        <f t="shared" si="47"/>
        <v>0.48878408850867561</v>
      </c>
      <c r="BT115" s="14">
        <f t="shared" si="48"/>
        <v>0.48878408850867561</v>
      </c>
    </row>
    <row r="116" spans="1:72">
      <c r="A116" s="1">
        <v>201306</v>
      </c>
      <c r="B116" s="6" t="s">
        <v>101</v>
      </c>
      <c r="C116" s="10" t="s">
        <v>189</v>
      </c>
      <c r="D116" s="1">
        <v>1536518346</v>
      </c>
      <c r="E116" s="9">
        <f t="shared" si="27"/>
        <v>15365.18346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6">
        <f t="array" ref="V116">INDEX(RawData!I:I,MATCH(VALUE(B116),RawData!G:G,0)+$V$1)</f>
        <v>2.68</v>
      </c>
      <c r="W116" s="6">
        <f t="array" ref="W116">INDEX(RawData!N:N,MATCH(VALUE(B116),RawData!L:L,0)+$W$1)</f>
        <v>124244</v>
      </c>
      <c r="X116" s="6">
        <f t="array" ref="X116">INDEX(RawData!S:S,MATCH(VALUE(B116),RawData!Q:Q,0)+$V$1)</f>
        <v>5324</v>
      </c>
      <c r="Y116" s="6">
        <f t="array" ref="Y116">INDEX(RawData!X:X,MATCH(VALUE(A116),RawData!V:V,0)+$Y$1)</f>
        <v>113.43</v>
      </c>
      <c r="Z116" s="6">
        <f t="array" ref="Z116">INDEX(RawData!AC:AC,MATCH(VALUE(B116),RawData!AA:AA,0)+$Y$1)</f>
        <v>-2.1</v>
      </c>
      <c r="AA116" s="6">
        <f t="array" ref="AA116">INDEX(RawData!AH:AH,MATCH(VALUE(A116),RawData!AF:AF,0)+$AA$1)</f>
        <v>97.77</v>
      </c>
      <c r="AB116" s="6">
        <f t="array" ref="AB116">INDEX(RawData!AM:AM,MATCH(VALUE(A116),RawData!AK:AK,0)+$AA$1)</f>
        <v>0.6</v>
      </c>
      <c r="AC116" s="6">
        <f t="array" ref="AC116">INDEX(RawData!BB:BB,MATCH(VALUE(A116),RawData!AZ:AZ,0)+$AC$1)</f>
        <v>127092</v>
      </c>
      <c r="AD116" s="6">
        <f t="array" ref="AD116">INDEX(RawData!AR:AR,MATCH(VALUE(A116),RawData!AP:AP,0)+$AD$1)</f>
        <v>8.56</v>
      </c>
      <c r="AE116" s="6">
        <f t="array" ref="AE116">INDEX(RawData!BG:BG,MATCH(VALUE(A116),RawData!BE:BE,0)+$AE$1)</f>
        <v>344227</v>
      </c>
      <c r="AF116" s="6">
        <f t="array" ref="AF116">INDEX(RawData!AW:AW,MATCH(VALUE(A116),RawData!AU:AU,0)+$AF$1)</f>
        <v>5.27</v>
      </c>
      <c r="AG116" s="6">
        <f t="array" ref="AG116">INDEX(RawData!BM:BM,MATCH(VALUE(A116),RawData!BK:BK,0)+$AG$1)</f>
        <v>1.875</v>
      </c>
      <c r="AH116" s="6">
        <f t="array" ref="AH116">INDEX(RawData!BR:BR,MATCH(VALUE(B116),RawData!BP:BP,0)+$AH$1)</f>
        <v>4.1399999999999997</v>
      </c>
      <c r="AI116" s="6">
        <v>0</v>
      </c>
      <c r="AJ116" s="11">
        <f t="shared" si="28"/>
        <v>18863.985560000001</v>
      </c>
      <c r="AK116" s="11">
        <f t="shared" si="29"/>
        <v>15063.31631</v>
      </c>
      <c r="AL116" s="17">
        <f t="array" ref="AL116">INDEX(RawData!BW:BW,MATCH(VALUE(A116),RawData!BU:BU,0)+$AL$1)</f>
        <v>19</v>
      </c>
      <c r="AM116" s="11"/>
      <c r="AN116" s="11"/>
      <c r="AP116" s="11">
        <f t="shared" si="49"/>
        <v>15365.18346</v>
      </c>
      <c r="AQ116" s="11">
        <f t="shared" si="34"/>
        <v>12729.283250404013</v>
      </c>
      <c r="AR116" s="12">
        <f t="shared" si="35"/>
        <v>-0.17155019440268937</v>
      </c>
      <c r="AS116" s="12">
        <f t="shared" si="36"/>
        <v>0.17155019440268937</v>
      </c>
      <c r="AT116" s="14"/>
      <c r="AU116" s="12">
        <f>SUM(AQ116:AQ118)/SUM(AP116:AP118)-1</f>
        <v>-0.14763120752097803</v>
      </c>
      <c r="AW116" s="6" t="str">
        <f t="shared" si="50"/>
        <v>6</v>
      </c>
      <c r="AX116" s="6">
        <f t="shared" si="51"/>
        <v>4129.9069</v>
      </c>
      <c r="AY116" s="11">
        <f t="shared" si="37"/>
        <v>17949.225069048007</v>
      </c>
      <c r="AZ116" s="12">
        <f t="shared" si="52"/>
        <v>0.16817512239766041</v>
      </c>
      <c r="BA116" s="14">
        <f t="shared" si="38"/>
        <v>0.16817512239766041</v>
      </c>
      <c r="BC116" s="12">
        <f>SUM(AY116:AY118)/SUM(AP116:AP118)-1</f>
        <v>0.14557919090147076</v>
      </c>
      <c r="BE116" s="11">
        <f t="shared" si="39"/>
        <v>16383.242523454808</v>
      </c>
      <c r="BF116" s="12">
        <f t="shared" si="40"/>
        <v>6.6257527357555412E-2</v>
      </c>
      <c r="BG116" s="14">
        <f t="shared" si="41"/>
        <v>6.6257527357555412E-2</v>
      </c>
      <c r="BJ116" s="11">
        <f t="shared" si="42"/>
        <v>17076.3999143164</v>
      </c>
      <c r="BK116" s="12">
        <f t="shared" si="43"/>
        <v>0.11136973787336735</v>
      </c>
      <c r="BL116" s="14">
        <f t="shared" si="44"/>
        <v>0.11136973787336735</v>
      </c>
      <c r="BQ116" s="6">
        <f t="shared" si="45"/>
        <v>5811.8424000000005</v>
      </c>
      <c r="BR116" s="11">
        <f t="shared" si="46"/>
        <v>18939.449913135995</v>
      </c>
      <c r="BS116" s="12">
        <f t="shared" si="47"/>
        <v>0.23262113742024892</v>
      </c>
      <c r="BT116" s="14">
        <f t="shared" si="48"/>
        <v>0.23262113742024892</v>
      </c>
    </row>
    <row r="117" spans="1:72">
      <c r="A117" s="1">
        <v>201305</v>
      </c>
      <c r="B117" s="6" t="s">
        <v>101</v>
      </c>
      <c r="C117" s="10" t="s">
        <v>189</v>
      </c>
      <c r="D117" s="1">
        <v>1886398556</v>
      </c>
      <c r="E117" s="9">
        <f t="shared" si="27"/>
        <v>18863.985560000001</v>
      </c>
      <c r="F117" s="6">
        <v>0</v>
      </c>
      <c r="G117" s="6">
        <v>0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6">
        <f t="array" ref="V117">INDEX(RawData!I:I,MATCH(VALUE(B117),RawData!G:G,0)+$V$1)</f>
        <v>2.68</v>
      </c>
      <c r="W117" s="6">
        <f t="array" ref="W117">INDEX(RawData!N:N,MATCH(VALUE(B117),RawData!L:L,0)+$W$1)</f>
        <v>124244</v>
      </c>
      <c r="X117" s="6">
        <f t="array" ref="X117">INDEX(RawData!S:S,MATCH(VALUE(B117),RawData!Q:Q,0)+$V$1)</f>
        <v>5324</v>
      </c>
      <c r="Y117" s="6">
        <f t="array" ref="Y117">INDEX(RawData!X:X,MATCH(VALUE(A117),RawData!V:V,0)+$Y$1)</f>
        <v>112.96</v>
      </c>
      <c r="Z117" s="6">
        <f t="array" ref="Z117">INDEX(RawData!AC:AC,MATCH(VALUE(B117),RawData!AA:AA,0)+$Y$1)</f>
        <v>-2.1</v>
      </c>
      <c r="AA117" s="6">
        <f t="array" ref="AA117">INDEX(RawData!AH:AH,MATCH(VALUE(A117),RawData!AF:AF,0)+$AA$1)</f>
        <v>97.28</v>
      </c>
      <c r="AB117" s="6">
        <f t="array" ref="AB117">INDEX(RawData!AM:AM,MATCH(VALUE(A117),RawData!AK:AK,0)+$AA$1)</f>
        <v>0.74</v>
      </c>
      <c r="AC117" s="6">
        <f t="array" ref="AC117">INDEX(RawData!BB:BB,MATCH(VALUE(A117),RawData!AZ:AZ,0)+$AC$1)</f>
        <v>126810</v>
      </c>
      <c r="AD117" s="6">
        <f t="array" ref="AD117">INDEX(RawData!AR:AR,MATCH(VALUE(A117),RawData!AP:AP,0)+$AD$1)</f>
        <v>7.53</v>
      </c>
      <c r="AE117" s="6">
        <f t="array" ref="AE117">INDEX(RawData!BG:BG,MATCH(VALUE(A117),RawData!BE:BE,0)+$AE$1)</f>
        <v>343915</v>
      </c>
      <c r="AF117" s="6">
        <f t="array" ref="AF117">INDEX(RawData!AW:AW,MATCH(VALUE(A117),RawData!AU:AU,0)+$AF$1)</f>
        <v>4.58</v>
      </c>
      <c r="AG117" s="6">
        <f t="array" ref="AG117">INDEX(RawData!BM:BM,MATCH(VALUE(A117),RawData!BK:BK,0)+$AG$1)</f>
        <v>1.875</v>
      </c>
      <c r="AH117" s="6">
        <f t="array" ref="AH117">INDEX(RawData!BR:BR,MATCH(VALUE(B117),RawData!BP:BP,0)+$AH$1)</f>
        <v>4.1399999999999997</v>
      </c>
      <c r="AI117" s="6">
        <v>0</v>
      </c>
      <c r="AJ117" s="11">
        <f t="shared" si="28"/>
        <v>15063.31631</v>
      </c>
      <c r="AK117" s="11">
        <f t="shared" si="29"/>
        <v>16594.085709999999</v>
      </c>
      <c r="AL117" s="17">
        <f t="array" ref="AL117">INDEX(RawData!BW:BW,MATCH(VALUE(A117),RawData!BU:BU,0)+$AL$1)</f>
        <v>22</v>
      </c>
      <c r="AM117" s="11"/>
      <c r="AN117" s="11"/>
      <c r="AP117" s="11">
        <f t="shared" si="49"/>
        <v>18863.985560000001</v>
      </c>
      <c r="AQ117" s="11">
        <f t="shared" si="34"/>
        <v>15404.86984907899</v>
      </c>
      <c r="AR117" s="12">
        <f t="shared" si="35"/>
        <v>-0.18337141427079262</v>
      </c>
      <c r="AS117" s="12">
        <f t="shared" si="36"/>
        <v>0.18337141427079262</v>
      </c>
      <c r="AT117" s="14"/>
      <c r="AU117" s="12"/>
      <c r="AW117" s="6" t="str">
        <f t="shared" si="50"/>
        <v>5</v>
      </c>
      <c r="AX117" s="6">
        <f t="shared" si="51"/>
        <v>5377.7078000000001</v>
      </c>
      <c r="AY117" s="11">
        <f t="shared" si="37"/>
        <v>22398.445095648007</v>
      </c>
      <c r="AZ117" s="12">
        <f t="shared" si="52"/>
        <v>0.18736547080181309</v>
      </c>
      <c r="BA117" s="14">
        <f t="shared" si="38"/>
        <v>0.18736547080181309</v>
      </c>
      <c r="BE117" s="11">
        <f t="shared" si="39"/>
        <v>20300.372521677302</v>
      </c>
      <c r="BF117" s="12">
        <f t="shared" si="40"/>
        <v>7.6144405280031524E-2</v>
      </c>
      <c r="BG117" s="14">
        <f t="shared" si="41"/>
        <v>7.6144405280031524E-2</v>
      </c>
      <c r="BJ117" s="11">
        <f t="shared" si="42"/>
        <v>20603.898375383884</v>
      </c>
      <c r="BK117" s="12">
        <f t="shared" si="43"/>
        <v>9.2234634608354904E-2</v>
      </c>
      <c r="BL117" s="14">
        <f t="shared" si="44"/>
        <v>9.2234634608354904E-2</v>
      </c>
      <c r="BQ117" s="6">
        <f t="shared" si="45"/>
        <v>6526.3424000000005</v>
      </c>
      <c r="BR117" s="11">
        <f t="shared" si="46"/>
        <v>22832.053458085982</v>
      </c>
      <c r="BS117" s="12">
        <f t="shared" si="47"/>
        <v>0.21035151269941821</v>
      </c>
      <c r="BT117" s="14">
        <f t="shared" si="48"/>
        <v>0.21035151269941821</v>
      </c>
    </row>
    <row r="118" spans="1:72">
      <c r="A118" s="1">
        <v>201304</v>
      </c>
      <c r="B118" s="6" t="s">
        <v>101</v>
      </c>
      <c r="C118" s="10" t="s">
        <v>189</v>
      </c>
      <c r="D118" s="1">
        <v>1506331631</v>
      </c>
      <c r="E118" s="9">
        <f t="shared" si="27"/>
        <v>15063.31631</v>
      </c>
      <c r="F118" s="6">
        <v>0</v>
      </c>
      <c r="G118" s="6">
        <v>0</v>
      </c>
      <c r="H118" s="6">
        <v>0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6">
        <f t="array" ref="V118">INDEX(RawData!I:I,MATCH(VALUE(B118),RawData!G:G,0)+$V$1)</f>
        <v>2.68</v>
      </c>
      <c r="W118" s="6">
        <f t="array" ref="W118">INDEX(RawData!N:N,MATCH(VALUE(B118),RawData!L:L,0)+$W$1)</f>
        <v>124244</v>
      </c>
      <c r="X118" s="6">
        <f t="array" ref="X118">INDEX(RawData!S:S,MATCH(VALUE(B118),RawData!Q:Q,0)+$V$1)</f>
        <v>5324</v>
      </c>
      <c r="Y118" s="6">
        <f t="array" ref="Y118">INDEX(RawData!X:X,MATCH(VALUE(A118),RawData!V:V,0)+$Y$1)</f>
        <v>114.05</v>
      </c>
      <c r="Z118" s="6">
        <f t="array" ref="Z118">INDEX(RawData!AC:AC,MATCH(VALUE(B118),RawData!AA:AA,0)+$Y$1)</f>
        <v>-2.1</v>
      </c>
      <c r="AA118" s="6">
        <f t="array" ref="AA118">INDEX(RawData!AH:AH,MATCH(VALUE(A118),RawData!AF:AF,0)+$AA$1)</f>
        <v>97.1</v>
      </c>
      <c r="AB118" s="6">
        <f t="array" ref="AB118">INDEX(RawData!AM:AM,MATCH(VALUE(A118),RawData!AK:AK,0)+$AA$1)</f>
        <v>1.05</v>
      </c>
      <c r="AC118" s="6">
        <f t="array" ref="AC118">INDEX(RawData!BB:BB,MATCH(VALUE(A118),RawData!AZ:AZ,0)+$AC$1)</f>
        <v>125567</v>
      </c>
      <c r="AD118" s="6">
        <f t="array" ref="AD118">INDEX(RawData!AR:AR,MATCH(VALUE(A118),RawData!AP:AP,0)+$AD$1)</f>
        <v>6.49</v>
      </c>
      <c r="AE118" s="6">
        <f t="array" ref="AE118">INDEX(RawData!BG:BG,MATCH(VALUE(A118),RawData!BE:BE,0)+$AE$1)</f>
        <v>341946</v>
      </c>
      <c r="AF118" s="6">
        <f t="array" ref="AF118">INDEX(RawData!AW:AW,MATCH(VALUE(A118),RawData!AU:AU,0)+$AF$1)</f>
        <v>4.08</v>
      </c>
      <c r="AG118" s="6">
        <f t="array" ref="AG118">INDEX(RawData!BM:BM,MATCH(VALUE(A118),RawData!BK:BK,0)+$AG$1)</f>
        <v>1.875</v>
      </c>
      <c r="AH118" s="6">
        <f t="array" ref="AH118">INDEX(RawData!BR:BR,MATCH(VALUE(B118),RawData!BP:BP,0)+$AH$1)</f>
        <v>4.1399999999999997</v>
      </c>
      <c r="AI118" s="6">
        <v>0</v>
      </c>
      <c r="AJ118" s="11">
        <f t="shared" si="28"/>
        <v>16594.085709999999</v>
      </c>
      <c r="AK118" s="11">
        <f t="shared" si="29"/>
        <v>10595.52355</v>
      </c>
      <c r="AL118" s="17">
        <f t="array" ref="AL118">INDEX(RawData!BW:BW,MATCH(VALUE(A118),RawData!BU:BU,0)+$AL$1)</f>
        <v>20</v>
      </c>
      <c r="AM118" s="11"/>
      <c r="AN118" s="11"/>
      <c r="AP118" s="11">
        <f t="shared" si="49"/>
        <v>15063.31631</v>
      </c>
      <c r="AQ118" s="11">
        <f t="shared" si="34"/>
        <v>13881.223099539007</v>
      </c>
      <c r="AR118" s="12">
        <f t="shared" si="35"/>
        <v>-7.8474964352719834E-2</v>
      </c>
      <c r="AS118" s="12">
        <f t="shared" si="36"/>
        <v>7.8474964352719834E-2</v>
      </c>
      <c r="AT118" s="14"/>
      <c r="AU118" s="12"/>
      <c r="AW118" s="6" t="str">
        <f t="shared" si="50"/>
        <v>4</v>
      </c>
      <c r="AX118" s="6">
        <f t="shared" si="51"/>
        <v>3153.4654</v>
      </c>
      <c r="AY118" s="11">
        <f t="shared" si="37"/>
        <v>16120.775297168002</v>
      </c>
      <c r="AZ118" s="12">
        <f t="shared" si="52"/>
        <v>7.0200941506220138E-2</v>
      </c>
      <c r="BA118" s="14">
        <f t="shared" si="38"/>
        <v>7.0200941506220138E-2</v>
      </c>
      <c r="BE118" s="11">
        <f t="shared" si="39"/>
        <v>15448.909637879304</v>
      </c>
      <c r="BF118" s="12">
        <f t="shared" si="40"/>
        <v>2.5598169748538124E-2</v>
      </c>
      <c r="BG118" s="14">
        <f t="shared" si="41"/>
        <v>2.5598169748538124E-2</v>
      </c>
      <c r="BJ118" s="11">
        <f t="shared" si="42"/>
        <v>16356.351845269901</v>
      </c>
      <c r="BK118" s="12">
        <f t="shared" si="43"/>
        <v>8.5840030751495267E-2</v>
      </c>
      <c r="BL118" s="14">
        <f t="shared" si="44"/>
        <v>8.5840030751495267E-2</v>
      </c>
      <c r="BQ118" s="6">
        <f t="shared" si="45"/>
        <v>4001.0632000000001</v>
      </c>
      <c r="BR118" s="11">
        <f t="shared" si="46"/>
        <v>17417.121307726</v>
      </c>
      <c r="BS118" s="12">
        <f t="shared" si="47"/>
        <v>0.15626074293901615</v>
      </c>
      <c r="BT118" s="14">
        <f t="shared" si="48"/>
        <v>0.15626074293901615</v>
      </c>
    </row>
    <row r="119" spans="1:72">
      <c r="A119" s="1">
        <v>201303</v>
      </c>
      <c r="B119" s="6" t="s">
        <v>102</v>
      </c>
      <c r="C119" s="10" t="s">
        <v>189</v>
      </c>
      <c r="D119" s="1">
        <v>1659408571</v>
      </c>
      <c r="E119" s="9">
        <f t="shared" si="27"/>
        <v>16594.085709999999</v>
      </c>
      <c r="F119" s="6">
        <v>0</v>
      </c>
      <c r="G119" s="6">
        <v>0</v>
      </c>
      <c r="H119" s="6">
        <v>1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0</v>
      </c>
      <c r="T119" s="6">
        <v>0</v>
      </c>
      <c r="U119" s="6">
        <v>0</v>
      </c>
      <c r="V119" s="6">
        <f t="array" ref="V119">INDEX(RawData!I:I,MATCH(VALUE(B119),RawData!G:G,0)+$V$1)</f>
        <v>1.5</v>
      </c>
      <c r="W119" s="6">
        <f t="array" ref="W119">INDEX(RawData!N:N,MATCH(VALUE(B119),RawData!L:L,0)+$W$1)</f>
        <v>124221</v>
      </c>
      <c r="X119" s="6">
        <f t="array" ref="X119">INDEX(RawData!S:S,MATCH(VALUE(B119),RawData!Q:Q,0)+$V$1)</f>
        <v>5326</v>
      </c>
      <c r="Y119" s="6">
        <f t="array" ref="Y119">INDEX(RawData!X:X,MATCH(VALUE(A119),RawData!V:V,0)+$Y$1)</f>
        <v>114.88</v>
      </c>
      <c r="Z119" s="6">
        <f t="array" ref="Z119">INDEX(RawData!AC:AC,MATCH(VALUE(B119),RawData!AA:AA,0)+$Y$1)</f>
        <v>-3.09</v>
      </c>
      <c r="AA119" s="6">
        <f t="array" ref="AA119">INDEX(RawData!AH:AH,MATCH(VALUE(A119),RawData!AF:AF,0)+$AA$1)</f>
        <v>96.5</v>
      </c>
      <c r="AB119" s="6">
        <f t="array" ref="AB119">INDEX(RawData!AM:AM,MATCH(VALUE(A119),RawData!AK:AK,0)+$AA$1)</f>
        <v>1.35</v>
      </c>
      <c r="AC119" s="6">
        <f t="array" ref="AC119">INDEX(RawData!BB:BB,MATCH(VALUE(A119),RawData!AZ:AZ,0)+$AC$1)</f>
        <v>125956</v>
      </c>
      <c r="AD119" s="6">
        <f t="array" ref="AD119">INDEX(RawData!AR:AR,MATCH(VALUE(A119),RawData!AP:AP,0)+$AD$1)</f>
        <v>6.36</v>
      </c>
      <c r="AE119" s="6">
        <f t="array" ref="AE119">INDEX(RawData!BG:BG,MATCH(VALUE(A119),RawData!BE:BE,0)+$AE$1)</f>
        <v>342012</v>
      </c>
      <c r="AF119" s="6">
        <f t="array" ref="AF119">INDEX(RawData!AW:AW,MATCH(VALUE(A119),RawData!AU:AU,0)+$AF$1)</f>
        <v>3.86</v>
      </c>
      <c r="AG119" s="6">
        <f t="array" ref="AG119">INDEX(RawData!BM:BM,MATCH(VALUE(A119),RawData!BK:BK,0)+$AG$1)</f>
        <v>1.875</v>
      </c>
      <c r="AH119" s="6">
        <f t="array" ref="AH119">INDEX(RawData!BR:BR,MATCH(VALUE(B119),RawData!BP:BP,0)+$AH$1)</f>
        <v>4.17</v>
      </c>
      <c r="AI119" s="6">
        <v>0</v>
      </c>
      <c r="AJ119" s="11">
        <f t="shared" si="28"/>
        <v>10595.52355</v>
      </c>
      <c r="AK119" s="11">
        <f t="shared" si="29"/>
        <v>17801.40828</v>
      </c>
      <c r="AL119" s="17">
        <f t="array" ref="AL119">INDEX(RawData!BW:BW,MATCH(VALUE(A119),RawData!BU:BU,0)+$AL$1)</f>
        <v>21</v>
      </c>
      <c r="AM119" s="11"/>
      <c r="AN119" s="11"/>
      <c r="AP119" s="11">
        <f t="shared" si="49"/>
        <v>16594.085709999999</v>
      </c>
      <c r="AQ119" s="11">
        <f t="shared" si="34"/>
        <v>13678.487583195014</v>
      </c>
      <c r="AR119" s="12">
        <f t="shared" si="35"/>
        <v>-0.17570104058507874</v>
      </c>
      <c r="AS119" s="12">
        <f t="shared" si="36"/>
        <v>0.17570104058507874</v>
      </c>
      <c r="AT119" s="14"/>
      <c r="AU119" s="12">
        <f>SUM(AQ119:AQ121)/SUM(AP119:AP121)-1</f>
        <v>-0.21887187660277041</v>
      </c>
      <c r="AW119" s="6" t="str">
        <f t="shared" si="50"/>
        <v>3</v>
      </c>
      <c r="AX119" s="6">
        <f t="shared" si="51"/>
        <v>6774.4790999999996</v>
      </c>
      <c r="AY119" s="11">
        <f t="shared" si="37"/>
        <v>18764.866380839994</v>
      </c>
      <c r="AZ119" s="12">
        <f t="shared" si="52"/>
        <v>0.13081652757354556</v>
      </c>
      <c r="BA119" s="14">
        <f t="shared" si="38"/>
        <v>0.13081652757354556</v>
      </c>
      <c r="BC119" s="12">
        <f>SUM(AY119:AY121)/SUM(AP119:AP121)-1</f>
        <v>-1.1082957124335158E-2</v>
      </c>
      <c r="BE119" s="11">
        <f t="shared" si="39"/>
        <v>17238.952741546498</v>
      </c>
      <c r="BF119" s="12">
        <f t="shared" si="40"/>
        <v>3.8861257125958115E-2</v>
      </c>
      <c r="BG119" s="14">
        <f t="shared" si="41"/>
        <v>3.8861257125958115E-2</v>
      </c>
      <c r="BJ119" s="11">
        <f t="shared" si="42"/>
        <v>19493.851005199496</v>
      </c>
      <c r="BK119" s="12">
        <f t="shared" si="43"/>
        <v>0.17474691561054367</v>
      </c>
      <c r="BL119" s="14">
        <f t="shared" si="44"/>
        <v>0.17474691561054367</v>
      </c>
      <c r="BQ119" s="6">
        <f t="shared" si="45"/>
        <v>8359.7392</v>
      </c>
      <c r="BR119" s="11">
        <f t="shared" si="46"/>
        <v>21986.149614629991</v>
      </c>
      <c r="BS119" s="12">
        <f t="shared" si="47"/>
        <v>0.32493889683723887</v>
      </c>
      <c r="BT119" s="14">
        <f t="shared" si="48"/>
        <v>0.32493889683723887</v>
      </c>
    </row>
    <row r="120" spans="1:72">
      <c r="A120" s="1">
        <v>201302</v>
      </c>
      <c r="B120" s="6" t="s">
        <v>102</v>
      </c>
      <c r="C120" s="10" t="s">
        <v>189</v>
      </c>
      <c r="D120" s="1">
        <v>1059552355</v>
      </c>
      <c r="E120" s="9">
        <f t="shared" si="27"/>
        <v>10595.52355</v>
      </c>
      <c r="F120" s="6">
        <v>0</v>
      </c>
      <c r="G120" s="6">
        <v>1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</v>
      </c>
      <c r="S120" s="6">
        <v>0</v>
      </c>
      <c r="T120" s="6">
        <v>0</v>
      </c>
      <c r="U120" s="6">
        <v>0</v>
      </c>
      <c r="V120" s="6">
        <f t="array" ref="V120">INDEX(RawData!I:I,MATCH(VALUE(B120),RawData!G:G,0)+$V$1)</f>
        <v>1.5</v>
      </c>
      <c r="W120" s="6">
        <f t="array" ref="W120">INDEX(RawData!N:N,MATCH(VALUE(B120),RawData!L:L,0)+$W$1)</f>
        <v>124221</v>
      </c>
      <c r="X120" s="6">
        <f t="array" ref="X120">INDEX(RawData!S:S,MATCH(VALUE(B120),RawData!Q:Q,0)+$V$1)</f>
        <v>5326</v>
      </c>
      <c r="Y120" s="6">
        <f t="array" ref="Y120">INDEX(RawData!X:X,MATCH(VALUE(A120),RawData!V:V,0)+$Y$1)</f>
        <v>115.4</v>
      </c>
      <c r="Z120" s="6">
        <f t="array" ref="Z120">INDEX(RawData!AC:AC,MATCH(VALUE(B120),RawData!AA:AA,0)+$Y$1)</f>
        <v>-3.09</v>
      </c>
      <c r="AA120" s="6">
        <f t="array" ref="AA120">INDEX(RawData!AH:AH,MATCH(VALUE(A120),RawData!AF:AF,0)+$AA$1)</f>
        <v>97.91</v>
      </c>
      <c r="AB120" s="6">
        <f t="array" ref="AB120">INDEX(RawData!AM:AM,MATCH(VALUE(A120),RawData!AK:AK,0)+$AA$1)</f>
        <v>2.97</v>
      </c>
      <c r="AC120" s="6">
        <f t="array" ref="AC120">INDEX(RawData!BB:BB,MATCH(VALUE(A120),RawData!AZ:AZ,0)+$AC$1)</f>
        <v>126342</v>
      </c>
      <c r="AD120" s="6">
        <f t="array" ref="AD120">INDEX(RawData!AR:AR,MATCH(VALUE(A120),RawData!AP:AP,0)+$AD$1)</f>
        <v>5.83</v>
      </c>
      <c r="AE120" s="6">
        <f t="array" ref="AE120">INDEX(RawData!BG:BG,MATCH(VALUE(A120),RawData!BE:BE,0)+$AE$1)</f>
        <v>341370</v>
      </c>
      <c r="AF120" s="6">
        <f t="array" ref="AF120">INDEX(RawData!AW:AW,MATCH(VALUE(A120),RawData!AU:AU,0)+$AF$1)</f>
        <v>3.74</v>
      </c>
      <c r="AG120" s="6">
        <f t="array" ref="AG120">INDEX(RawData!BM:BM,MATCH(VALUE(A120),RawData!BK:BK,0)+$AG$1)</f>
        <v>1.875</v>
      </c>
      <c r="AH120" s="6">
        <f t="array" ref="AH120">INDEX(RawData!BR:BR,MATCH(VALUE(B120),RawData!BP:BP,0)+$AH$1)</f>
        <v>4.17</v>
      </c>
      <c r="AI120" s="6">
        <v>1</v>
      </c>
      <c r="AJ120" s="11">
        <f t="shared" si="28"/>
        <v>17801.40828</v>
      </c>
      <c r="AK120" s="11">
        <f t="shared" si="29"/>
        <v>16879.725450000002</v>
      </c>
      <c r="AL120" s="17">
        <f t="array" ref="AL120">INDEX(RawData!BW:BW,MATCH(VALUE(A120),RawData!BU:BU,0)+$AL$1)</f>
        <v>13</v>
      </c>
      <c r="AM120" s="11"/>
      <c r="AN120" s="11"/>
      <c r="AP120" s="11">
        <f t="shared" si="49"/>
        <v>10595.52355</v>
      </c>
      <c r="AQ120" s="11">
        <f t="shared" si="34"/>
        <v>5108.85782165202</v>
      </c>
      <c r="AR120" s="12">
        <f t="shared" si="35"/>
        <v>-0.51782865683385504</v>
      </c>
      <c r="AS120" s="12">
        <f t="shared" si="36"/>
        <v>0.51782865683385504</v>
      </c>
      <c r="AT120" s="14"/>
      <c r="AU120" s="12"/>
      <c r="AW120" s="6" t="str">
        <f t="shared" si="50"/>
        <v>2</v>
      </c>
      <c r="AX120" s="6">
        <f t="shared" si="51"/>
        <v>7798.8791000000001</v>
      </c>
      <c r="AY120" s="11">
        <f t="shared" si="37"/>
        <v>6124.669639423988</v>
      </c>
      <c r="AZ120" s="12">
        <f t="shared" si="52"/>
        <v>-0.42195686598006876</v>
      </c>
      <c r="BA120" s="14">
        <f t="shared" si="38"/>
        <v>0.42195686598006876</v>
      </c>
      <c r="BE120" s="11">
        <f t="shared" si="39"/>
        <v>5819.9260940923978</v>
      </c>
      <c r="BF120" s="12">
        <f t="shared" si="40"/>
        <v>-0.4507184032362046</v>
      </c>
      <c r="BG120" s="14">
        <f t="shared" si="41"/>
        <v>0.4507184032362046</v>
      </c>
      <c r="BJ120" s="11">
        <f t="shared" si="42"/>
        <v>7955.592426853198</v>
      </c>
      <c r="BK120" s="12">
        <f t="shared" si="43"/>
        <v>-0.24915532589673706</v>
      </c>
      <c r="BL120" s="14">
        <f t="shared" si="44"/>
        <v>0.24915532589673706</v>
      </c>
      <c r="BQ120" s="6">
        <f t="shared" si="45"/>
        <v>7567.6518999999998</v>
      </c>
      <c r="BR120" s="11">
        <f t="shared" si="46"/>
        <v>9175.6215433679899</v>
      </c>
      <c r="BS120" s="12">
        <f t="shared" si="47"/>
        <v>-0.13400961263797195</v>
      </c>
      <c r="BT120" s="14">
        <f t="shared" si="48"/>
        <v>0.13400961263797195</v>
      </c>
    </row>
    <row r="121" spans="1:72">
      <c r="A121" s="1">
        <v>201301</v>
      </c>
      <c r="B121" s="6" t="s">
        <v>102</v>
      </c>
      <c r="C121" s="10" t="s">
        <v>189</v>
      </c>
      <c r="D121" s="1">
        <v>1780140828</v>
      </c>
      <c r="E121" s="9">
        <f t="shared" si="27"/>
        <v>17801.40828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1</v>
      </c>
      <c r="S121" s="6">
        <v>0</v>
      </c>
      <c r="T121" s="6">
        <v>0</v>
      </c>
      <c r="U121" s="6">
        <v>0</v>
      </c>
      <c r="V121" s="6">
        <f t="array" ref="V121">INDEX(RawData!I:I,MATCH(VALUE(B121),RawData!G:G,0)+$V$1)</f>
        <v>1.5</v>
      </c>
      <c r="W121" s="6">
        <f t="array" ref="W121">INDEX(RawData!N:N,MATCH(VALUE(B121),RawData!L:L,0)+$W$1)</f>
        <v>124221</v>
      </c>
      <c r="X121" s="6">
        <f t="array" ref="X121">INDEX(RawData!S:S,MATCH(VALUE(B121),RawData!Q:Q,0)+$V$1)</f>
        <v>5326</v>
      </c>
      <c r="Y121" s="6">
        <f t="array" ref="Y121">INDEX(RawData!X:X,MATCH(VALUE(A121),RawData!V:V,0)+$Y$1)</f>
        <v>113.77</v>
      </c>
      <c r="Z121" s="6">
        <f t="array" ref="Z121">INDEX(RawData!AC:AC,MATCH(VALUE(B121),RawData!AA:AA,0)+$Y$1)</f>
        <v>-3.09</v>
      </c>
      <c r="AA121" s="6">
        <f t="array" ref="AA121">INDEX(RawData!AH:AH,MATCH(VALUE(A121),RawData!AF:AF,0)+$AA$1)</f>
        <v>97.45</v>
      </c>
      <c r="AB121" s="6">
        <f t="array" ref="AB121">INDEX(RawData!AM:AM,MATCH(VALUE(A121),RawData!AK:AK,0)+$AA$1)</f>
        <v>1.1200000000000001</v>
      </c>
      <c r="AC121" s="6">
        <f t="array" ref="AC121">INDEX(RawData!BB:BB,MATCH(VALUE(A121),RawData!AZ:AZ,0)+$AC$1)</f>
        <v>124079</v>
      </c>
      <c r="AD121" s="6">
        <f t="array" ref="AD121">INDEX(RawData!AR:AR,MATCH(VALUE(A121),RawData!AP:AP,0)+$AD$1)</f>
        <v>4.46</v>
      </c>
      <c r="AE121" s="6">
        <f t="array" ref="AE121">INDEX(RawData!BG:BG,MATCH(VALUE(A121),RawData!BE:BE,0)+$AE$1)</f>
        <v>337350</v>
      </c>
      <c r="AF121" s="6">
        <f t="array" ref="AF121">INDEX(RawData!AW:AW,MATCH(VALUE(A121),RawData!AU:AU,0)+$AF$1)</f>
        <v>2.9</v>
      </c>
      <c r="AG121" s="6">
        <f t="array" ref="AG121">INDEX(RawData!BM:BM,MATCH(VALUE(A121),RawData!BK:BK,0)+$AG$1)</f>
        <v>1.875</v>
      </c>
      <c r="AH121" s="6">
        <f t="array" ref="AH121">INDEX(RawData!BR:BR,MATCH(VALUE(B121),RawData!BP:BP,0)+$AH$1)</f>
        <v>4.17</v>
      </c>
      <c r="AI121" s="6">
        <v>0</v>
      </c>
      <c r="AJ121" s="11">
        <f t="shared" si="28"/>
        <v>16879.725450000002</v>
      </c>
      <c r="AK121" s="11">
        <f t="shared" si="29"/>
        <v>15634.807849999999</v>
      </c>
      <c r="AL121" s="17">
        <f t="array" ref="AL121">INDEX(RawData!BW:BW,MATCH(VALUE(A121),RawData!BU:BU,0)+$AL$1)</f>
        <v>22</v>
      </c>
      <c r="AM121" s="11"/>
      <c r="AN121" s="11"/>
      <c r="AP121" s="11">
        <f t="shared" si="49"/>
        <v>17801.40828</v>
      </c>
      <c r="AQ121" s="11">
        <f t="shared" si="34"/>
        <v>16356.403695905014</v>
      </c>
      <c r="AR121" s="12">
        <f t="shared" si="35"/>
        <v>-8.1173610613630931E-2</v>
      </c>
      <c r="AS121" s="12">
        <f t="shared" si="36"/>
        <v>8.1173610613630931E-2</v>
      </c>
      <c r="AT121" s="14"/>
      <c r="AU121" s="12"/>
      <c r="AW121" s="6" t="str">
        <f t="shared" si="50"/>
        <v>1</v>
      </c>
      <c r="AX121" s="6">
        <f t="shared" si="51"/>
        <v>4875.9528</v>
      </c>
      <c r="AY121" s="11">
        <f t="shared" si="37"/>
        <v>19602.848001359987</v>
      </c>
      <c r="AZ121" s="12">
        <f t="shared" si="52"/>
        <v>0.10119647238156526</v>
      </c>
      <c r="BA121" s="14">
        <f t="shared" si="38"/>
        <v>0.10119647238156526</v>
      </c>
      <c r="BE121" s="11">
        <f t="shared" si="39"/>
        <v>18628.914709723493</v>
      </c>
      <c r="BF121" s="12">
        <f t="shared" si="40"/>
        <v>4.6485447483006315E-2</v>
      </c>
      <c r="BG121" s="14">
        <f t="shared" si="41"/>
        <v>4.6485447483006315E-2</v>
      </c>
      <c r="BJ121" s="11">
        <f t="shared" si="42"/>
        <v>19648.076690210495</v>
      </c>
      <c r="BK121" s="12">
        <f t="shared" si="43"/>
        <v>0.10373720894235317</v>
      </c>
      <c r="BL121" s="14">
        <f t="shared" si="44"/>
        <v>0.10373720894235317</v>
      </c>
      <c r="BQ121" s="6">
        <f t="shared" si="45"/>
        <v>5843.6367</v>
      </c>
      <c r="BR121" s="11">
        <f t="shared" si="46"/>
        <v>21058.79368776999</v>
      </c>
      <c r="BS121" s="12">
        <f t="shared" si="47"/>
        <v>0.18298470303777514</v>
      </c>
      <c r="BT121" s="14">
        <f t="shared" si="48"/>
        <v>0.18298470303777514</v>
      </c>
    </row>
    <row r="122" spans="1:72">
      <c r="A122" s="1">
        <v>201212</v>
      </c>
      <c r="B122" s="6" t="s">
        <v>103</v>
      </c>
      <c r="C122" s="10" t="s">
        <v>190</v>
      </c>
      <c r="D122" s="1">
        <v>1687972545</v>
      </c>
      <c r="E122" s="9">
        <f t="shared" si="27"/>
        <v>16879.725450000002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1</v>
      </c>
      <c r="R122" s="6">
        <v>0</v>
      </c>
      <c r="S122" s="6">
        <v>0</v>
      </c>
      <c r="T122" s="6">
        <v>0</v>
      </c>
      <c r="U122" s="6">
        <v>1</v>
      </c>
      <c r="V122" s="6">
        <f t="array" ref="V122">INDEX(RawData!I:I,MATCH(VALUE(B122),RawData!G:G,0)+$V$1)</f>
        <v>4.4800000000000004</v>
      </c>
      <c r="W122" s="6">
        <f t="array" ref="W122">INDEX(RawData!N:N,MATCH(VALUE(B122),RawData!L:L,0)+$W$1)</f>
        <v>129444</v>
      </c>
      <c r="X122" s="6">
        <f t="array" ref="X122">INDEX(RawData!S:S,MATCH(VALUE(B122),RawData!Q:Q,0)+$V$1)</f>
        <v>5555</v>
      </c>
      <c r="Y122" s="6">
        <f t="array" ref="Y122">INDEX(RawData!X:X,MATCH(VALUE(A122),RawData!V:V,0)+$Y$1)</f>
        <v>113.55</v>
      </c>
      <c r="Z122" s="6">
        <f t="array" ref="Z122">INDEX(RawData!AC:AC,MATCH(VALUE(B122),RawData!AA:AA,0)+$Y$1)</f>
        <v>-3.95</v>
      </c>
      <c r="AA122" s="6">
        <f t="array" ref="AA122">INDEX(RawData!AH:AH,MATCH(VALUE(A122),RawData!AF:AF,0)+$AA$1)</f>
        <v>97.62</v>
      </c>
      <c r="AB122" s="6">
        <f t="array" ref="AB122">INDEX(RawData!AM:AM,MATCH(VALUE(A122),RawData!AK:AK,0)+$AA$1)</f>
        <v>1.61</v>
      </c>
      <c r="AC122" s="6">
        <f t="array" ref="AC122">INDEX(RawData!BB:BB,MATCH(VALUE(A122),RawData!AZ:AZ,0)+$AC$1)</f>
        <v>122344</v>
      </c>
      <c r="AD122" s="6">
        <f t="array" ref="AD122">INDEX(RawData!AR:AR,MATCH(VALUE(A122),RawData!AP:AP,0)+$AD$1)</f>
        <v>4.97</v>
      </c>
      <c r="AE122" s="6">
        <f t="array" ref="AE122">INDEX(RawData!BG:BG,MATCH(VALUE(A122),RawData!BE:BE,0)+$AE$1)</f>
        <v>334790</v>
      </c>
      <c r="AF122" s="6">
        <f t="array" ref="AF122">INDEX(RawData!AW:AW,MATCH(VALUE(A122),RawData!AU:AU,0)+$AF$1)</f>
        <v>3.46</v>
      </c>
      <c r="AG122" s="6">
        <f t="array" ref="AG122">INDEX(RawData!BM:BM,MATCH(VALUE(A122),RawData!BK:BK,0)+$AG$1)</f>
        <v>1.875</v>
      </c>
      <c r="AH122" s="6">
        <f t="array" ref="AH122">INDEX(RawData!BR:BR,MATCH(VALUE(B122),RawData!BP:BP,0)+$AH$1)</f>
        <v>4.18</v>
      </c>
      <c r="AI122" s="6">
        <v>0</v>
      </c>
      <c r="AJ122" s="11">
        <f t="shared" si="28"/>
        <v>15634.807849999999</v>
      </c>
      <c r="AK122" s="11">
        <f t="shared" si="29"/>
        <v>14358.303470000001</v>
      </c>
      <c r="AL122" s="17">
        <f t="array" ref="AL122">INDEX(RawData!BW:BW,MATCH(VALUE(A122),RawData!BU:BU,0)+$AL$1)</f>
        <v>21</v>
      </c>
      <c r="AM122" s="11"/>
      <c r="AN122" s="11"/>
      <c r="AP122" s="11">
        <f t="shared" si="49"/>
        <v>16879.725450000002</v>
      </c>
      <c r="AQ122" s="11">
        <f t="shared" si="34"/>
        <v>17310.326383064999</v>
      </c>
      <c r="AR122" s="12">
        <f t="shared" si="35"/>
        <v>2.5509948863830401E-2</v>
      </c>
      <c r="AS122" s="12">
        <f t="shared" si="36"/>
        <v>2.5509948863830401E-2</v>
      </c>
      <c r="AT122" s="14"/>
      <c r="AU122" s="12">
        <f>SUM(AQ122:AQ124)/SUM(AP122:AP124)-1</f>
        <v>0.15793527219468562</v>
      </c>
      <c r="AW122" s="6" t="str">
        <f t="shared" si="50"/>
        <v>12</v>
      </c>
      <c r="AX122" s="6">
        <f t="shared" si="51"/>
        <v>-3542.1496000000002</v>
      </c>
      <c r="AY122" s="11">
        <f t="shared" si="37"/>
        <v>10599.200193280001</v>
      </c>
      <c r="AZ122" s="12">
        <f t="shared" si="52"/>
        <v>-0.37207508352690655</v>
      </c>
      <c r="BA122" s="14">
        <f t="shared" si="38"/>
        <v>0.37207508352690655</v>
      </c>
      <c r="BC122" s="12">
        <f>SUM(AY122:AY124)/SUM(AP122:AP124)-1</f>
        <v>-0.13750894499607669</v>
      </c>
      <c r="BE122" s="11">
        <f t="shared" si="39"/>
        <v>12612.5380502155</v>
      </c>
      <c r="BF122" s="12">
        <f t="shared" si="40"/>
        <v>-0.25279957380968543</v>
      </c>
      <c r="BG122" s="14">
        <f t="shared" si="41"/>
        <v>0.25279957380968543</v>
      </c>
      <c r="BJ122" s="11">
        <f t="shared" si="42"/>
        <v>16648.445346566485</v>
      </c>
      <c r="BK122" s="12">
        <f t="shared" si="43"/>
        <v>-1.3701650783278452E-2</v>
      </c>
      <c r="BL122" s="14">
        <f t="shared" si="44"/>
        <v>1.3701650783278452E-2</v>
      </c>
      <c r="BQ122" s="6">
        <f t="shared" si="45"/>
        <v>0</v>
      </c>
      <c r="BR122" s="11">
        <f t="shared" si="46"/>
        <v>16364.782045209977</v>
      </c>
      <c r="BS122" s="12">
        <f t="shared" si="47"/>
        <v>-3.0506622060610833E-2</v>
      </c>
      <c r="BT122" s="14">
        <f t="shared" si="48"/>
        <v>3.0506622060610833E-2</v>
      </c>
    </row>
    <row r="123" spans="1:72">
      <c r="A123" s="1">
        <v>201211</v>
      </c>
      <c r="B123" s="6" t="s">
        <v>103</v>
      </c>
      <c r="C123" s="10" t="s">
        <v>190</v>
      </c>
      <c r="D123" s="1">
        <v>1563480785</v>
      </c>
      <c r="E123" s="9">
        <f t="shared" si="27"/>
        <v>15634.807849999999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6">
        <v>0</v>
      </c>
      <c r="R123" s="6">
        <v>0</v>
      </c>
      <c r="S123" s="6">
        <v>0</v>
      </c>
      <c r="T123" s="6">
        <v>0</v>
      </c>
      <c r="U123" s="6">
        <v>1</v>
      </c>
      <c r="V123" s="6">
        <f t="array" ref="V123">INDEX(RawData!I:I,MATCH(VALUE(B123),RawData!G:G,0)+$V$1)</f>
        <v>4.4800000000000004</v>
      </c>
      <c r="W123" s="6">
        <f t="array" ref="W123">INDEX(RawData!N:N,MATCH(VALUE(B123),RawData!L:L,0)+$W$1)</f>
        <v>129444</v>
      </c>
      <c r="X123" s="6">
        <f t="array" ref="X123">INDEX(RawData!S:S,MATCH(VALUE(B123),RawData!Q:Q,0)+$V$1)</f>
        <v>5555</v>
      </c>
      <c r="Y123" s="6">
        <f t="array" ref="Y123">INDEX(RawData!X:X,MATCH(VALUE(A123),RawData!V:V,0)+$Y$1)</f>
        <v>113.94</v>
      </c>
      <c r="Z123" s="6">
        <f t="array" ref="Z123">INDEX(RawData!AC:AC,MATCH(VALUE(B123),RawData!AA:AA,0)+$Y$1)</f>
        <v>-3.95</v>
      </c>
      <c r="AA123" s="6">
        <f t="array" ref="AA123">INDEX(RawData!AH:AH,MATCH(VALUE(A123),RawData!AF:AF,0)+$AA$1)</f>
        <v>97.38</v>
      </c>
      <c r="AB123" s="6">
        <f t="array" ref="AB123">INDEX(RawData!AM:AM,MATCH(VALUE(A123),RawData!AK:AK,0)+$AA$1)</f>
        <v>1.59</v>
      </c>
      <c r="AC123" s="6">
        <f t="array" ref="AC123">INDEX(RawData!BB:BB,MATCH(VALUE(A123),RawData!AZ:AZ,0)+$AC$1)</f>
        <v>120051</v>
      </c>
      <c r="AD123" s="6">
        <f t="array" ref="AD123">INDEX(RawData!AR:AR,MATCH(VALUE(A123),RawData!AP:AP,0)+$AD$1)</f>
        <v>4.12</v>
      </c>
      <c r="AE123" s="6">
        <f t="array" ref="AE123">INDEX(RawData!BG:BG,MATCH(VALUE(A123),RawData!BE:BE,0)+$AE$1)</f>
        <v>331933</v>
      </c>
      <c r="AF123" s="6">
        <f t="array" ref="AF123">INDEX(RawData!AW:AW,MATCH(VALUE(A123),RawData!AU:AU,0)+$AF$1)</f>
        <v>3.5</v>
      </c>
      <c r="AG123" s="6">
        <f t="array" ref="AG123">INDEX(RawData!BM:BM,MATCH(VALUE(A123),RawData!BK:BK,0)+$AG$1)</f>
        <v>1.875</v>
      </c>
      <c r="AH123" s="6">
        <f t="array" ref="AH123">INDEX(RawData!BR:BR,MATCH(VALUE(B123),RawData!BP:BP,0)+$AH$1)</f>
        <v>4.18</v>
      </c>
      <c r="AI123" s="6">
        <v>0</v>
      </c>
      <c r="AJ123" s="11">
        <f t="shared" si="28"/>
        <v>14358.303470000001</v>
      </c>
      <c r="AK123" s="11">
        <f t="shared" si="29"/>
        <v>17494.34491</v>
      </c>
      <c r="AL123" s="17">
        <f t="array" ref="AL123">INDEX(RawData!BW:BW,MATCH(VALUE(A123),RawData!BU:BU,0)+$AL$1)</f>
        <v>22</v>
      </c>
      <c r="AM123" s="11"/>
      <c r="AN123" s="11"/>
      <c r="AP123" s="11">
        <f t="shared" si="49"/>
        <v>15634.807849999999</v>
      </c>
      <c r="AQ123" s="11">
        <f t="shared" si="34"/>
        <v>18304.219297923006</v>
      </c>
      <c r="AR123" s="12">
        <f t="shared" si="35"/>
        <v>0.17073516179624848</v>
      </c>
      <c r="AS123" s="12">
        <f t="shared" si="36"/>
        <v>0.17073516179624848</v>
      </c>
      <c r="AT123" s="14"/>
      <c r="AU123" s="12"/>
      <c r="AW123" s="6" t="str">
        <f t="shared" si="50"/>
        <v>11</v>
      </c>
      <c r="AX123" s="6">
        <f t="shared" si="51"/>
        <v>1051.2082</v>
      </c>
      <c r="AY123" s="11">
        <f t="shared" si="37"/>
        <v>15794.657615975997</v>
      </c>
      <c r="AZ123" s="12">
        <f t="shared" si="52"/>
        <v>1.0223967413580892E-2</v>
      </c>
      <c r="BA123" s="14">
        <f t="shared" si="38"/>
        <v>1.0223967413580892E-2</v>
      </c>
      <c r="BE123" s="11">
        <f t="shared" si="39"/>
        <v>16547.526120560098</v>
      </c>
      <c r="BF123" s="12">
        <f t="shared" si="40"/>
        <v>5.8377325728381058E-2</v>
      </c>
      <c r="BG123" s="14">
        <f t="shared" si="41"/>
        <v>5.8377325728381058E-2</v>
      </c>
      <c r="BJ123" s="11">
        <f t="shared" si="42"/>
        <v>17538.059723504299</v>
      </c>
      <c r="BK123" s="12">
        <f t="shared" si="43"/>
        <v>0.12173170861861915</v>
      </c>
      <c r="BL123" s="14">
        <f t="shared" si="44"/>
        <v>0.12173170861861915</v>
      </c>
      <c r="BQ123" s="6">
        <f t="shared" si="45"/>
        <v>0</v>
      </c>
      <c r="BR123" s="11">
        <f t="shared" si="46"/>
        <v>17209.705620181994</v>
      </c>
      <c r="BS123" s="12">
        <f t="shared" si="47"/>
        <v>0.10073022868534931</v>
      </c>
      <c r="BT123" s="14">
        <f t="shared" si="48"/>
        <v>0.10073022868534931</v>
      </c>
    </row>
    <row r="124" spans="1:72">
      <c r="A124" s="1">
        <v>201210</v>
      </c>
      <c r="B124" s="6" t="s">
        <v>103</v>
      </c>
      <c r="C124" s="10" t="s">
        <v>190</v>
      </c>
      <c r="D124" s="1">
        <v>1435830347</v>
      </c>
      <c r="E124" s="9">
        <f t="shared" si="27"/>
        <v>14358.303470000001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f t="array" ref="V124">INDEX(RawData!I:I,MATCH(VALUE(B124),RawData!G:G,0)+$V$1)</f>
        <v>4.4800000000000004</v>
      </c>
      <c r="W124" s="6">
        <f t="array" ref="W124">INDEX(RawData!N:N,MATCH(VALUE(B124),RawData!L:L,0)+$W$1)</f>
        <v>129444</v>
      </c>
      <c r="X124" s="6">
        <f t="array" ref="X124">INDEX(RawData!S:S,MATCH(VALUE(B124),RawData!Q:Q,0)+$V$1)</f>
        <v>5555</v>
      </c>
      <c r="Y124" s="6">
        <f t="array" ref="Y124">INDEX(RawData!X:X,MATCH(VALUE(A124),RawData!V:V,0)+$Y$1)</f>
        <v>115.09</v>
      </c>
      <c r="Z124" s="6">
        <f t="array" ref="Z124">INDEX(RawData!AC:AC,MATCH(VALUE(B124),RawData!AA:AA,0)+$Y$1)</f>
        <v>-3.95</v>
      </c>
      <c r="AA124" s="6">
        <f t="array" ref="AA124">INDEX(RawData!AH:AH,MATCH(VALUE(A124),RawData!AF:AF,0)+$AA$1)</f>
        <v>98.12</v>
      </c>
      <c r="AB124" s="6">
        <f t="array" ref="AB124">INDEX(RawData!AM:AM,MATCH(VALUE(A124),RawData!AK:AK,0)+$AA$1)</f>
        <v>2.34</v>
      </c>
      <c r="AC124" s="6">
        <f t="array" ref="AC124">INDEX(RawData!BB:BB,MATCH(VALUE(A124),RawData!AZ:AZ,0)+$AC$1)</f>
        <v>119859</v>
      </c>
      <c r="AD124" s="6">
        <f t="array" ref="AD124">INDEX(RawData!AR:AR,MATCH(VALUE(A124),RawData!AP:AP,0)+$AD$1)</f>
        <v>3.86</v>
      </c>
      <c r="AE124" s="6">
        <f t="array" ref="AE124">INDEX(RawData!BG:BG,MATCH(VALUE(A124),RawData!BE:BE,0)+$AE$1)</f>
        <v>330970</v>
      </c>
      <c r="AF124" s="6">
        <f t="array" ref="AF124">INDEX(RawData!AW:AW,MATCH(VALUE(A124),RawData!AU:AU,0)+$AF$1)</f>
        <v>3.24</v>
      </c>
      <c r="AG124" s="6">
        <f t="array" ref="AG124">INDEX(RawData!BM:BM,MATCH(VALUE(A124),RawData!BK:BK,0)+$AG$1)</f>
        <v>1.875</v>
      </c>
      <c r="AH124" s="6">
        <f t="array" ref="AH124">INDEX(RawData!BR:BR,MATCH(VALUE(B124),RawData!BP:BP,0)+$AH$1)</f>
        <v>4.18</v>
      </c>
      <c r="AI124" s="6">
        <v>0</v>
      </c>
      <c r="AJ124" s="11">
        <f t="shared" si="28"/>
        <v>17494.34491</v>
      </c>
      <c r="AK124" s="11">
        <f t="shared" si="29"/>
        <v>17070.935389999999</v>
      </c>
      <c r="AL124" s="17">
        <f t="array" ref="AL124">INDEX(RawData!BW:BW,MATCH(VALUE(A124),RawData!BU:BU,0)+$AL$1)</f>
        <v>22</v>
      </c>
      <c r="AM124" s="11"/>
      <c r="AN124" s="11"/>
      <c r="AP124" s="11">
        <f t="shared" si="49"/>
        <v>14358.303470000001</v>
      </c>
      <c r="AQ124" s="11">
        <f t="shared" si="34"/>
        <v>18661.165322819015</v>
      </c>
      <c r="AR124" s="12">
        <f t="shared" si="35"/>
        <v>0.2996775950452184</v>
      </c>
      <c r="AS124" s="12">
        <f t="shared" si="36"/>
        <v>0.2996775950452184</v>
      </c>
      <c r="AT124" s="14"/>
      <c r="AU124" s="12"/>
      <c r="AW124" s="6" t="str">
        <f t="shared" si="50"/>
        <v>10</v>
      </c>
      <c r="AX124" s="6">
        <f t="shared" si="51"/>
        <v>-1566.5134</v>
      </c>
      <c r="AY124" s="11">
        <f t="shared" si="37"/>
        <v>14033.544627527994</v>
      </c>
      <c r="AZ124" s="12">
        <f t="shared" si="52"/>
        <v>-2.2618190453388309E-2</v>
      </c>
      <c r="BA124" s="14">
        <f t="shared" si="38"/>
        <v>2.2618190453388309E-2</v>
      </c>
      <c r="BE124" s="11">
        <f t="shared" si="39"/>
        <v>15421.830836115299</v>
      </c>
      <c r="BF124" s="12">
        <f t="shared" si="40"/>
        <v>7.4070545196193605E-2</v>
      </c>
      <c r="BG124" s="14">
        <f t="shared" si="41"/>
        <v>7.4070545196193605E-2</v>
      </c>
      <c r="BJ124" s="11">
        <f t="shared" si="42"/>
        <v>17675.255909817894</v>
      </c>
      <c r="BK124" s="12">
        <f t="shared" si="43"/>
        <v>0.23101283844210974</v>
      </c>
      <c r="BL124" s="14">
        <f t="shared" si="44"/>
        <v>0.23101283844210974</v>
      </c>
      <c r="BQ124" s="6">
        <f t="shared" si="45"/>
        <v>0</v>
      </c>
      <c r="BR124" s="11">
        <f t="shared" si="46"/>
        <v>17252.723304245985</v>
      </c>
      <c r="BS124" s="12">
        <f t="shared" si="47"/>
        <v>0.20158508561220589</v>
      </c>
      <c r="BT124" s="14">
        <f t="shared" si="48"/>
        <v>0.20158508561220589</v>
      </c>
    </row>
    <row r="125" spans="1:72">
      <c r="A125" s="1">
        <v>201209</v>
      </c>
      <c r="B125" s="6" t="s">
        <v>104</v>
      </c>
      <c r="C125" s="10" t="s">
        <v>190</v>
      </c>
      <c r="D125" s="1">
        <v>1749434491</v>
      </c>
      <c r="E125" s="9">
        <f t="shared" si="27"/>
        <v>17494.34491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1</v>
      </c>
      <c r="U125" s="6">
        <v>0</v>
      </c>
      <c r="V125" s="6">
        <f t="array" ref="V125">INDEX(RawData!I:I,MATCH(VALUE(B125),RawData!G:G,0)+$V$1)</f>
        <v>2.1800000000000002</v>
      </c>
      <c r="W125" s="6">
        <f t="array" ref="W125">INDEX(RawData!N:N,MATCH(VALUE(B125),RawData!L:L,0)+$W$1)</f>
        <v>125894</v>
      </c>
      <c r="X125" s="6">
        <f t="array" ref="X125">INDEX(RawData!S:S,MATCH(VALUE(B125),RawData!Q:Q,0)+$V$1)</f>
        <v>5408</v>
      </c>
      <c r="Y125" s="6">
        <f t="array" ref="Y125">INDEX(RawData!X:X,MATCH(VALUE(A125),RawData!V:V,0)+$Y$1)</f>
        <v>116.78</v>
      </c>
      <c r="Z125" s="6">
        <f t="array" ref="Z125">INDEX(RawData!AC:AC,MATCH(VALUE(B125),RawData!AA:AA,0)+$Y$1)</f>
        <v>-2.34</v>
      </c>
      <c r="AA125" s="6">
        <f t="array" ref="AA125">INDEX(RawData!AH:AH,MATCH(VALUE(A125),RawData!AF:AF,0)+$AA$1)</f>
        <v>98.19</v>
      </c>
      <c r="AB125" s="6">
        <f t="array" ref="AB125">INDEX(RawData!AM:AM,MATCH(VALUE(A125),RawData!AK:AK,0)+$AA$1)</f>
        <v>2.96</v>
      </c>
      <c r="AC125" s="6">
        <f t="array" ref="AC125">INDEX(RawData!BB:BB,MATCH(VALUE(A125),RawData!AZ:AZ,0)+$AC$1)</f>
        <v>120652</v>
      </c>
      <c r="AD125" s="6">
        <f t="array" ref="AD125">INDEX(RawData!AR:AR,MATCH(VALUE(A125),RawData!AP:AP,0)+$AD$1)</f>
        <v>3.98</v>
      </c>
      <c r="AE125" s="6">
        <f t="array" ref="AE125">INDEX(RawData!BG:BG,MATCH(VALUE(A125),RawData!BE:BE,0)+$AE$1)</f>
        <v>331814</v>
      </c>
      <c r="AF125" s="6">
        <f t="array" ref="AF125">INDEX(RawData!AW:AW,MATCH(VALUE(A125),RawData!AU:AU,0)+$AF$1)</f>
        <v>3.71</v>
      </c>
      <c r="AG125" s="6">
        <f t="array" ref="AG125">INDEX(RawData!BM:BM,MATCH(VALUE(A125),RawData!BK:BK,0)+$AG$1)</f>
        <v>1.875</v>
      </c>
      <c r="AH125" s="6">
        <f t="array" ref="AH125">INDEX(RawData!BR:BR,MATCH(VALUE(B125),RawData!BP:BP,0)+$AH$1)</f>
        <v>4.32</v>
      </c>
      <c r="AI125" s="6">
        <v>0</v>
      </c>
      <c r="AJ125" s="11">
        <f t="shared" si="28"/>
        <v>17070.935389999999</v>
      </c>
      <c r="AK125" s="11">
        <f t="shared" si="29"/>
        <v>14869.88163</v>
      </c>
      <c r="AL125" s="17">
        <f t="array" ref="AL125">INDEX(RawData!BW:BW,MATCH(VALUE(A125),RawData!BU:BU,0)+$AL$1)</f>
        <v>20</v>
      </c>
      <c r="AM125" s="11"/>
      <c r="AN125" s="11"/>
      <c r="AP125" s="11">
        <f t="shared" si="49"/>
        <v>17494.34491</v>
      </c>
      <c r="AQ125" s="11">
        <f t="shared" si="34"/>
        <v>15792.060312451009</v>
      </c>
      <c r="AR125" s="12">
        <f t="shared" si="35"/>
        <v>-9.7304849441715469E-2</v>
      </c>
      <c r="AS125" s="12">
        <f t="shared" si="36"/>
        <v>9.7304849441715469E-2</v>
      </c>
      <c r="AT125" s="14"/>
      <c r="AU125" s="12">
        <f>SUM(AQ125:AQ127)/SUM(AP125:AP127)-1</f>
        <v>1.6158782746400258E-2</v>
      </c>
      <c r="AW125" s="6" t="str">
        <f t="shared" si="50"/>
        <v>9</v>
      </c>
      <c r="AX125" s="6">
        <f t="shared" si="51"/>
        <v>-356.97879999999998</v>
      </c>
      <c r="AY125" s="11">
        <f t="shared" si="37"/>
        <v>9976.306909712006</v>
      </c>
      <c r="AZ125" s="12">
        <f t="shared" si="52"/>
        <v>-0.42974104140307556</v>
      </c>
      <c r="BA125" s="14">
        <f t="shared" si="38"/>
        <v>0.42974104140307556</v>
      </c>
      <c r="BC125" s="12">
        <f>SUM(AY125:AY127)/SUM(AP125:AP127)-1</f>
        <v>-0.25470401731280434</v>
      </c>
      <c r="BE125" s="11">
        <f t="shared" si="39"/>
        <v>11721.032930533707</v>
      </c>
      <c r="BF125" s="12">
        <f t="shared" si="40"/>
        <v>-0.33001018381466751</v>
      </c>
      <c r="BG125" s="14">
        <f t="shared" si="41"/>
        <v>0.33001018381466751</v>
      </c>
      <c r="BJ125" s="11">
        <f t="shared" si="42"/>
        <v>14225.055584689104</v>
      </c>
      <c r="BK125" s="12">
        <f t="shared" si="43"/>
        <v>-0.18687692177842719</v>
      </c>
      <c r="BL125" s="14">
        <f t="shared" si="44"/>
        <v>0.18687692177842719</v>
      </c>
      <c r="BQ125" s="6">
        <f t="shared" si="45"/>
        <v>0</v>
      </c>
      <c r="BR125" s="11">
        <f t="shared" si="46"/>
        <v>13553.482129934004</v>
      </c>
      <c r="BS125" s="12">
        <f t="shared" si="47"/>
        <v>-0.22526495277987502</v>
      </c>
      <c r="BT125" s="14">
        <f t="shared" si="48"/>
        <v>0.22526495277987502</v>
      </c>
    </row>
    <row r="126" spans="1:72">
      <c r="A126" s="1">
        <v>201208</v>
      </c>
      <c r="B126" s="6" t="s">
        <v>104</v>
      </c>
      <c r="C126" s="10" t="s">
        <v>190</v>
      </c>
      <c r="D126" s="1">
        <v>1707093539</v>
      </c>
      <c r="E126" s="9">
        <f t="shared" si="27"/>
        <v>17070.935389999999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6">
        <f t="array" ref="V126">INDEX(RawData!I:I,MATCH(VALUE(B126),RawData!G:G,0)+$V$1)</f>
        <v>2.1800000000000002</v>
      </c>
      <c r="W126" s="6">
        <f t="array" ref="W126">INDEX(RawData!N:N,MATCH(VALUE(B126),RawData!L:L,0)+$W$1)</f>
        <v>125894</v>
      </c>
      <c r="X126" s="6">
        <f t="array" ref="X126">INDEX(RawData!S:S,MATCH(VALUE(B126),RawData!Q:Q,0)+$V$1)</f>
        <v>5408</v>
      </c>
      <c r="Y126" s="6">
        <f t="array" ref="Y126">INDEX(RawData!X:X,MATCH(VALUE(A126),RawData!V:V,0)+$Y$1)</f>
        <v>117.05</v>
      </c>
      <c r="Z126" s="6">
        <f t="array" ref="Z126">INDEX(RawData!AC:AC,MATCH(VALUE(B126),RawData!AA:AA,0)+$Y$1)</f>
        <v>-2.34</v>
      </c>
      <c r="AA126" s="6">
        <f t="array" ref="AA126">INDEX(RawData!AH:AH,MATCH(VALUE(A126),RawData!AF:AF,0)+$AA$1)</f>
        <v>98.51</v>
      </c>
      <c r="AB126" s="6">
        <f t="array" ref="AB126">INDEX(RawData!AM:AM,MATCH(VALUE(A126),RawData!AK:AK,0)+$AA$1)</f>
        <v>3.42</v>
      </c>
      <c r="AC126" s="6">
        <f t="array" ref="AC126">INDEX(RawData!BB:BB,MATCH(VALUE(A126),RawData!AZ:AZ,0)+$AC$1)</f>
        <v>119912</v>
      </c>
      <c r="AD126" s="6">
        <f t="array" ref="AD126">INDEX(RawData!AR:AR,MATCH(VALUE(A126),RawData!AP:AP,0)+$AD$1)</f>
        <v>3.15</v>
      </c>
      <c r="AE126" s="6">
        <f t="array" ref="AE126">INDEX(RawData!BG:BG,MATCH(VALUE(A126),RawData!BE:BE,0)+$AE$1)</f>
        <v>331199</v>
      </c>
      <c r="AF126" s="6">
        <f t="array" ref="AF126">INDEX(RawData!AW:AW,MATCH(VALUE(A126),RawData!AU:AU,0)+$AF$1)</f>
        <v>4.3099999999999996</v>
      </c>
      <c r="AG126" s="6">
        <f t="array" ref="AG126">INDEX(RawData!BM:BM,MATCH(VALUE(A126),RawData!BK:BK,0)+$AG$1)</f>
        <v>1.875</v>
      </c>
      <c r="AH126" s="6">
        <f t="array" ref="AH126">INDEX(RawData!BR:BR,MATCH(VALUE(B126),RawData!BP:BP,0)+$AH$1)</f>
        <v>4.32</v>
      </c>
      <c r="AI126" s="6">
        <v>0</v>
      </c>
      <c r="AJ126" s="11">
        <f t="shared" si="28"/>
        <v>14869.88163</v>
      </c>
      <c r="AK126" s="11">
        <f t="shared" si="29"/>
        <v>13674.26038</v>
      </c>
      <c r="AL126" s="17">
        <f t="array" ref="AL126">INDEX(RawData!BW:BW,MATCH(VALUE(A126),RawData!BU:BU,0)+$AL$1)</f>
        <v>22</v>
      </c>
      <c r="AM126" s="11"/>
      <c r="AN126" s="11"/>
      <c r="AP126" s="11">
        <f t="shared" si="49"/>
        <v>17070.935389999999</v>
      </c>
      <c r="AQ126" s="11">
        <f t="shared" si="34"/>
        <v>16826.120781666992</v>
      </c>
      <c r="AR126" s="12">
        <f t="shared" si="35"/>
        <v>-1.4341018974063813E-2</v>
      </c>
      <c r="AS126" s="12">
        <f t="shared" si="36"/>
        <v>1.4341018974063813E-2</v>
      </c>
      <c r="AT126" s="14"/>
      <c r="AU126" s="12"/>
      <c r="AW126" s="6" t="str">
        <f t="shared" si="50"/>
        <v>8</v>
      </c>
      <c r="AX126" s="6">
        <f t="shared" si="51"/>
        <v>-2239.2440000000001</v>
      </c>
      <c r="AY126" s="11">
        <f t="shared" si="37"/>
        <v>9713.546122103995</v>
      </c>
      <c r="AZ126" s="12">
        <f t="shared" si="52"/>
        <v>-0.43098922817116958</v>
      </c>
      <c r="BA126" s="14">
        <f t="shared" si="38"/>
        <v>0.43098922817116958</v>
      </c>
      <c r="BE126" s="11">
        <f t="shared" si="39"/>
        <v>11847.318519972894</v>
      </c>
      <c r="BF126" s="12">
        <f t="shared" si="40"/>
        <v>-0.30599476541203785</v>
      </c>
      <c r="BG126" s="14">
        <f t="shared" si="41"/>
        <v>0.30599476541203785</v>
      </c>
      <c r="BJ126" s="11">
        <f t="shared" si="42"/>
        <v>15356.99300561468</v>
      </c>
      <c r="BK126" s="12">
        <f t="shared" si="43"/>
        <v>-0.10040119918615187</v>
      </c>
      <c r="BL126" s="14">
        <f t="shared" si="44"/>
        <v>0.10040119918615187</v>
      </c>
      <c r="BQ126" s="6">
        <f t="shared" si="45"/>
        <v>0</v>
      </c>
      <c r="BR126" s="11">
        <f t="shared" si="46"/>
        <v>14727.366815877976</v>
      </c>
      <c r="BS126" s="12">
        <f t="shared" si="47"/>
        <v>-0.13728413356276092</v>
      </c>
      <c r="BT126" s="14">
        <f t="shared" si="48"/>
        <v>0.13728413356276092</v>
      </c>
    </row>
    <row r="127" spans="1:72">
      <c r="A127" s="1">
        <v>201207</v>
      </c>
      <c r="B127" s="6" t="s">
        <v>104</v>
      </c>
      <c r="C127" s="10" t="s">
        <v>190</v>
      </c>
      <c r="D127" s="1">
        <v>1486988163</v>
      </c>
      <c r="E127" s="9">
        <f t="shared" si="27"/>
        <v>14869.88163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</v>
      </c>
      <c r="U127" s="6">
        <v>0</v>
      </c>
      <c r="V127" s="6">
        <f t="array" ref="V127">INDEX(RawData!I:I,MATCH(VALUE(B127),RawData!G:G,0)+$V$1)</f>
        <v>2.1800000000000002</v>
      </c>
      <c r="W127" s="6">
        <f t="array" ref="W127">INDEX(RawData!N:N,MATCH(VALUE(B127),RawData!L:L,0)+$W$1)</f>
        <v>125894</v>
      </c>
      <c r="X127" s="6">
        <f t="array" ref="X127">INDEX(RawData!S:S,MATCH(VALUE(B127),RawData!Q:Q,0)+$V$1)</f>
        <v>5408</v>
      </c>
      <c r="Y127" s="6">
        <f t="array" ref="Y127">INDEX(RawData!X:X,MATCH(VALUE(A127),RawData!V:V,0)+$Y$1)</f>
        <v>115.83</v>
      </c>
      <c r="Z127" s="6">
        <f t="array" ref="Z127">INDEX(RawData!AC:AC,MATCH(VALUE(B127),RawData!AA:AA,0)+$Y$1)</f>
        <v>-2.34</v>
      </c>
      <c r="AA127" s="6">
        <f t="array" ref="AA127">INDEX(RawData!AH:AH,MATCH(VALUE(A127),RawData!AF:AF,0)+$AA$1)</f>
        <v>97.56</v>
      </c>
      <c r="AB127" s="6">
        <f t="array" ref="AB127">INDEX(RawData!AM:AM,MATCH(VALUE(A127),RawData!AK:AK,0)+$AA$1)</f>
        <v>2.46</v>
      </c>
      <c r="AC127" s="6">
        <f t="array" ref="AC127">INDEX(RawData!BB:BB,MATCH(VALUE(A127),RawData!AZ:AZ,0)+$AC$1)</f>
        <v>118040</v>
      </c>
      <c r="AD127" s="6">
        <f t="array" ref="AD127">INDEX(RawData!AR:AR,MATCH(VALUE(A127),RawData!AP:AP,0)+$AD$1)</f>
        <v>2.97</v>
      </c>
      <c r="AE127" s="6">
        <f t="array" ref="AE127">INDEX(RawData!BG:BG,MATCH(VALUE(A127),RawData!BE:BE,0)+$AE$1)</f>
        <v>329165</v>
      </c>
      <c r="AF127" s="6">
        <f t="array" ref="AF127">INDEX(RawData!AW:AW,MATCH(VALUE(A127),RawData!AU:AU,0)+$AF$1)</f>
        <v>3.43</v>
      </c>
      <c r="AG127" s="6">
        <f t="array" ref="AG127">INDEX(RawData!BM:BM,MATCH(VALUE(A127),RawData!BK:BK,0)+$AG$1)</f>
        <v>1.875</v>
      </c>
      <c r="AH127" s="6">
        <f t="array" ref="AH127">INDEX(RawData!BR:BR,MATCH(VALUE(B127),RawData!BP:BP,0)+$AH$1)</f>
        <v>4.32</v>
      </c>
      <c r="AI127" s="6">
        <v>0</v>
      </c>
      <c r="AJ127" s="11">
        <f t="shared" si="28"/>
        <v>13674.26038</v>
      </c>
      <c r="AK127" s="11">
        <f t="shared" si="29"/>
        <v>16489.085019999999</v>
      </c>
      <c r="AL127" s="17">
        <f t="array" ref="AL127">INDEX(RawData!BW:BW,MATCH(VALUE(A127),RawData!BU:BU,0)+$AL$1)</f>
        <v>22</v>
      </c>
      <c r="AM127" s="11"/>
      <c r="AN127" s="11"/>
      <c r="AP127" s="11">
        <f t="shared" si="49"/>
        <v>14869.88163</v>
      </c>
      <c r="AQ127" s="11">
        <f t="shared" si="34"/>
        <v>17615.792877541993</v>
      </c>
      <c r="AR127" s="12">
        <f t="shared" si="35"/>
        <v>0.18466261641263615</v>
      </c>
      <c r="AS127" s="12">
        <f t="shared" si="36"/>
        <v>0.18466261641263615</v>
      </c>
      <c r="AT127" s="14"/>
      <c r="AU127" s="12"/>
      <c r="AW127" s="6" t="str">
        <f t="shared" si="50"/>
        <v>7</v>
      </c>
      <c r="AX127" s="6">
        <f t="shared" si="51"/>
        <v>5246.1718000000001</v>
      </c>
      <c r="AY127" s="11">
        <f t="shared" si="37"/>
        <v>17153.974558103997</v>
      </c>
      <c r="AZ127" s="12">
        <f t="shared" si="52"/>
        <v>0.15360532013219519</v>
      </c>
      <c r="BA127" s="14">
        <f t="shared" si="38"/>
        <v>0.15360532013219519</v>
      </c>
      <c r="BE127" s="11">
        <f t="shared" si="39"/>
        <v>17292.520053935394</v>
      </c>
      <c r="BF127" s="12">
        <f t="shared" si="40"/>
        <v>0.16292250901632732</v>
      </c>
      <c r="BG127" s="14">
        <f t="shared" si="41"/>
        <v>0.16292250901632732</v>
      </c>
      <c r="BJ127" s="11">
        <f t="shared" si="42"/>
        <v>20717.1012423022</v>
      </c>
      <c r="BK127" s="12">
        <f t="shared" si="43"/>
        <v>0.39322569996155377</v>
      </c>
      <c r="BL127" s="14">
        <f t="shared" si="44"/>
        <v>0.39322569996155377</v>
      </c>
      <c r="BQ127" s="6">
        <f t="shared" si="45"/>
        <v>6488.2404999999999</v>
      </c>
      <c r="BR127" s="11">
        <f t="shared" si="46"/>
        <v>22046.233398628006</v>
      </c>
      <c r="BS127" s="12">
        <f t="shared" si="47"/>
        <v>0.48260987862537585</v>
      </c>
      <c r="BT127" s="14">
        <f t="shared" si="48"/>
        <v>0.48260987862537585</v>
      </c>
    </row>
    <row r="128" spans="1:72">
      <c r="A128" s="1">
        <v>201206</v>
      </c>
      <c r="B128" s="6" t="s">
        <v>105</v>
      </c>
      <c r="C128" s="10" t="s">
        <v>190</v>
      </c>
      <c r="D128" s="1">
        <v>1367426038</v>
      </c>
      <c r="E128" s="9">
        <f t="shared" si="27"/>
        <v>13674.26038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6">
        <f t="array" ref="V128">INDEX(RawData!I:I,MATCH(VALUE(B128),RawData!G:G,0)+$V$1)</f>
        <v>1.04</v>
      </c>
      <c r="W128" s="6">
        <f t="array" ref="W128">INDEX(RawData!N:N,MATCH(VALUE(B128),RawData!L:L,0)+$W$1)</f>
        <v>120007</v>
      </c>
      <c r="X128" s="6">
        <f t="array" ref="X128">INDEX(RawData!S:S,MATCH(VALUE(B128),RawData!Q:Q,0)+$V$1)</f>
        <v>5160</v>
      </c>
      <c r="Y128" s="6">
        <f t="array" ref="Y128">INDEX(RawData!X:X,MATCH(VALUE(A128),RawData!V:V,0)+$Y$1)</f>
        <v>115.86</v>
      </c>
      <c r="Z128" s="6">
        <f t="array" ref="Z128">INDEX(RawData!AC:AC,MATCH(VALUE(B128),RawData!AA:AA,0)+$Y$1)</f>
        <v>-1.77</v>
      </c>
      <c r="AA128" s="6">
        <f t="array" ref="AA128">INDEX(RawData!AH:AH,MATCH(VALUE(A128),RawData!AF:AF,0)+$AA$1)</f>
        <v>97.19</v>
      </c>
      <c r="AB128" s="6">
        <f t="array" ref="AB128">INDEX(RawData!AM:AM,MATCH(VALUE(A128),RawData!AK:AK,0)+$AA$1)</f>
        <v>1.77</v>
      </c>
      <c r="AC128" s="6">
        <f t="array" ref="AC128">INDEX(RawData!BB:BB,MATCH(VALUE(A128),RawData!AZ:AZ,0)+$AC$1)</f>
        <v>117795</v>
      </c>
      <c r="AD128" s="6">
        <f t="array" ref="AD128">INDEX(RawData!AR:AR,MATCH(VALUE(A128),RawData!AP:AP,0)+$AD$1)</f>
        <v>3.4</v>
      </c>
      <c r="AE128" s="6">
        <f t="array" ref="AE128">INDEX(RawData!BG:BG,MATCH(VALUE(A128),RawData!BE:BE,0)+$AE$1)</f>
        <v>328397</v>
      </c>
      <c r="AF128" s="6">
        <f t="array" ref="AF128">INDEX(RawData!AW:AW,MATCH(VALUE(A128),RawData!AU:AU,0)+$AF$1)</f>
        <v>4.2</v>
      </c>
      <c r="AG128" s="6">
        <f t="array" ref="AG128">INDEX(RawData!BM:BM,MATCH(VALUE(A128),RawData!BK:BK,0)+$AG$1)</f>
        <v>1.875</v>
      </c>
      <c r="AH128" s="6">
        <f t="array" ref="AH128">INDEX(RawData!BR:BR,MATCH(VALUE(B128),RawData!BP:BP,0)+$AH$1)</f>
        <v>4.21</v>
      </c>
      <c r="AI128" s="6">
        <v>0</v>
      </c>
      <c r="AJ128" s="11">
        <f t="shared" si="28"/>
        <v>16489.085019999999</v>
      </c>
      <c r="AK128" s="11">
        <f t="shared" si="29"/>
        <v>15533.061460000001</v>
      </c>
      <c r="AL128" s="17">
        <f t="array" ref="AL128">INDEX(RawData!BW:BW,MATCH(VALUE(A128),RawData!BU:BU,0)+$AL$1)</f>
        <v>21</v>
      </c>
      <c r="AM128" s="11"/>
      <c r="AN128" s="11"/>
      <c r="AP128" s="11">
        <f t="shared" si="49"/>
        <v>13674.26038</v>
      </c>
      <c r="AQ128" s="11">
        <f t="shared" si="34"/>
        <v>13742.404184318</v>
      </c>
      <c r="AR128" s="12">
        <f t="shared" si="35"/>
        <v>4.9833630795612649E-3</v>
      </c>
      <c r="AS128" s="12">
        <f t="shared" si="36"/>
        <v>4.9833630795612649E-3</v>
      </c>
      <c r="AT128" s="14"/>
      <c r="AU128" s="12">
        <f>SUM(AQ128:AQ130)/SUM(AP128:AP130)-1</f>
        <v>1.2642082216790085E-2</v>
      </c>
      <c r="AW128" s="6" t="str">
        <f t="shared" si="50"/>
        <v>6</v>
      </c>
      <c r="AX128" s="6">
        <f t="shared" si="51"/>
        <v>4129.9069</v>
      </c>
      <c r="AY128" s="11">
        <f t="shared" si="37"/>
        <v>14518.274300216002</v>
      </c>
      <c r="AZ128" s="12">
        <f t="shared" si="52"/>
        <v>6.1722820595873529E-2</v>
      </c>
      <c r="BA128" s="14">
        <f t="shared" si="38"/>
        <v>6.1722820595873529E-2</v>
      </c>
      <c r="BC128" s="12">
        <f>SUM(AY128:AY130)/SUM(AP128:AP130)-1</f>
        <v>7.443885416753715E-2</v>
      </c>
      <c r="BE128" s="11">
        <f t="shared" si="39"/>
        <v>14285.5132654466</v>
      </c>
      <c r="BF128" s="12">
        <f t="shared" si="40"/>
        <v>4.4700983340979716E-2</v>
      </c>
      <c r="BG128" s="14">
        <f t="shared" si="41"/>
        <v>4.4700983340979716E-2</v>
      </c>
      <c r="BJ128" s="11">
        <f t="shared" si="42"/>
        <v>16187.186772323792</v>
      </c>
      <c r="BK128" s="12">
        <f t="shared" si="43"/>
        <v>0.18377055303109513</v>
      </c>
      <c r="BL128" s="14">
        <f t="shared" si="44"/>
        <v>0.18377055303109513</v>
      </c>
      <c r="BQ128" s="6">
        <f t="shared" si="45"/>
        <v>5811.8424000000005</v>
      </c>
      <c r="BR128" s="11">
        <f t="shared" si="46"/>
        <v>17234.950738611988</v>
      </c>
      <c r="BS128" s="12">
        <f t="shared" si="47"/>
        <v>0.26039363443889529</v>
      </c>
      <c r="BT128" s="14">
        <f t="shared" si="48"/>
        <v>0.26039363443889529</v>
      </c>
    </row>
    <row r="129" spans="1:72">
      <c r="A129" s="1">
        <v>201205</v>
      </c>
      <c r="B129" s="6" t="s">
        <v>105</v>
      </c>
      <c r="C129" s="10" t="s">
        <v>190</v>
      </c>
      <c r="D129" s="1">
        <v>1648908502</v>
      </c>
      <c r="E129" s="9">
        <f t="shared" si="27"/>
        <v>16489.085019999999</v>
      </c>
      <c r="F129" s="6">
        <v>0</v>
      </c>
      <c r="G129" s="6">
        <v>0</v>
      </c>
      <c r="H129" s="6">
        <v>0</v>
      </c>
      <c r="I129" s="6">
        <v>0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6">
        <f t="array" ref="V129">INDEX(RawData!I:I,MATCH(VALUE(B129),RawData!G:G,0)+$V$1)</f>
        <v>1.04</v>
      </c>
      <c r="W129" s="6">
        <f t="array" ref="W129">INDEX(RawData!N:N,MATCH(VALUE(B129),RawData!L:L,0)+$W$1)</f>
        <v>120007</v>
      </c>
      <c r="X129" s="6">
        <f t="array" ref="X129">INDEX(RawData!S:S,MATCH(VALUE(B129),RawData!Q:Q,0)+$V$1)</f>
        <v>5160</v>
      </c>
      <c r="Y129" s="6">
        <f t="array" ref="Y129">INDEX(RawData!X:X,MATCH(VALUE(A129),RawData!V:V,0)+$Y$1)</f>
        <v>117.11</v>
      </c>
      <c r="Z129" s="6">
        <f t="array" ref="Z129">INDEX(RawData!AC:AC,MATCH(VALUE(B129),RawData!AA:AA,0)+$Y$1)</f>
        <v>-1.77</v>
      </c>
      <c r="AA129" s="6">
        <f t="array" ref="AA129">INDEX(RawData!AH:AH,MATCH(VALUE(A129),RawData!AF:AF,0)+$AA$1)</f>
        <v>96.57</v>
      </c>
      <c r="AB129" s="6">
        <f t="array" ref="AB129">INDEX(RawData!AM:AM,MATCH(VALUE(A129),RawData!AK:AK,0)+$AA$1)</f>
        <v>1.75</v>
      </c>
      <c r="AC129" s="6">
        <f t="array" ref="AC129">INDEX(RawData!BB:BB,MATCH(VALUE(A129),RawData!AZ:AZ,0)+$AC$1)</f>
        <v>118474</v>
      </c>
      <c r="AD129" s="6">
        <f t="array" ref="AD129">INDEX(RawData!AR:AR,MATCH(VALUE(A129),RawData!AP:AP,0)+$AD$1)</f>
        <v>3.82</v>
      </c>
      <c r="AE129" s="6">
        <f t="array" ref="AE129">INDEX(RawData!BG:BG,MATCH(VALUE(A129),RawData!BE:BE,0)+$AE$1)</f>
        <v>329684</v>
      </c>
      <c r="AF129" s="6">
        <f t="array" ref="AF129">INDEX(RawData!AW:AW,MATCH(VALUE(A129),RawData!AU:AU,0)+$AF$1)</f>
        <v>4.6399999999999997</v>
      </c>
      <c r="AG129" s="6">
        <f t="array" ref="AG129">INDEX(RawData!BM:BM,MATCH(VALUE(A129),RawData!BK:BK,0)+$AG$1)</f>
        <v>1.875</v>
      </c>
      <c r="AH129" s="6">
        <f t="array" ref="AH129">INDEX(RawData!BR:BR,MATCH(VALUE(B129),RawData!BP:BP,0)+$AH$1)</f>
        <v>4.21</v>
      </c>
      <c r="AI129" s="6">
        <v>0</v>
      </c>
      <c r="AJ129" s="11">
        <f t="shared" si="28"/>
        <v>15533.061460000001</v>
      </c>
      <c r="AK129" s="11">
        <f t="shared" si="29"/>
        <v>23484.46456</v>
      </c>
      <c r="AL129" s="17">
        <f t="array" ref="AL129">INDEX(RawData!BW:BW,MATCH(VALUE(A129),RawData!BU:BU,0)+$AL$1)</f>
        <v>22</v>
      </c>
      <c r="AM129" s="11"/>
      <c r="AN129" s="11"/>
      <c r="AP129" s="11">
        <f t="shared" si="49"/>
        <v>16489.085019999999</v>
      </c>
      <c r="AQ129" s="11">
        <f t="shared" si="34"/>
        <v>15404.325694714003</v>
      </c>
      <c r="AR129" s="12">
        <f t="shared" si="35"/>
        <v>-6.5786508103406915E-2</v>
      </c>
      <c r="AS129" s="12">
        <f t="shared" si="36"/>
        <v>6.5786508103406915E-2</v>
      </c>
      <c r="AT129" s="14"/>
      <c r="AU129" s="12"/>
      <c r="AW129" s="6" t="str">
        <f t="shared" si="50"/>
        <v>5</v>
      </c>
      <c r="AX129" s="6">
        <f t="shared" si="51"/>
        <v>5377.7078000000001</v>
      </c>
      <c r="AY129" s="11">
        <f t="shared" si="37"/>
        <v>18189.158587768001</v>
      </c>
      <c r="AZ129" s="12">
        <f t="shared" si="52"/>
        <v>0.10310296573193378</v>
      </c>
      <c r="BA129" s="14">
        <f t="shared" si="38"/>
        <v>0.10310296573193378</v>
      </c>
      <c r="BE129" s="11">
        <f t="shared" si="39"/>
        <v>17353.708719851802</v>
      </c>
      <c r="BF129" s="12">
        <f t="shared" si="40"/>
        <v>5.243612358133154E-2</v>
      </c>
      <c r="BG129" s="14">
        <f t="shared" si="41"/>
        <v>5.243612358133154E-2</v>
      </c>
      <c r="BJ129" s="11">
        <f t="shared" si="42"/>
        <v>18859.377795187396</v>
      </c>
      <c r="BK129" s="12">
        <f t="shared" si="43"/>
        <v>0.14374919968648436</v>
      </c>
      <c r="BL129" s="14">
        <f t="shared" si="44"/>
        <v>0.14374919968648436</v>
      </c>
      <c r="BQ129" s="6">
        <f t="shared" si="45"/>
        <v>6526.3424000000005</v>
      </c>
      <c r="BR129" s="11">
        <f t="shared" si="46"/>
        <v>20340.114409675996</v>
      </c>
      <c r="BS129" s="12">
        <f t="shared" si="47"/>
        <v>0.23355021731072356</v>
      </c>
      <c r="BT129" s="14">
        <f t="shared" si="48"/>
        <v>0.23355021731072356</v>
      </c>
    </row>
    <row r="130" spans="1:72">
      <c r="A130" s="1">
        <v>201204</v>
      </c>
      <c r="B130" s="6" t="s">
        <v>105</v>
      </c>
      <c r="C130" s="10" t="s">
        <v>190</v>
      </c>
      <c r="D130" s="1">
        <v>1553306146</v>
      </c>
      <c r="E130" s="9">
        <f t="shared" si="27"/>
        <v>15533.061460000001</v>
      </c>
      <c r="F130" s="6">
        <v>0</v>
      </c>
      <c r="G130" s="6">
        <v>0</v>
      </c>
      <c r="H130" s="6">
        <v>0</v>
      </c>
      <c r="I130" s="6">
        <v>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6">
        <f t="array" ref="V130">INDEX(RawData!I:I,MATCH(VALUE(B130),RawData!G:G,0)+$V$1)</f>
        <v>1.04</v>
      </c>
      <c r="W130" s="6">
        <f t="array" ref="W130">INDEX(RawData!N:N,MATCH(VALUE(B130),RawData!L:L,0)+$W$1)</f>
        <v>120007</v>
      </c>
      <c r="X130" s="6">
        <f t="array" ref="X130">INDEX(RawData!S:S,MATCH(VALUE(B130),RawData!Q:Q,0)+$V$1)</f>
        <v>5160</v>
      </c>
      <c r="Y130" s="6">
        <f t="array" ref="Y130">INDEX(RawData!X:X,MATCH(VALUE(A130),RawData!V:V,0)+$Y$1)</f>
        <v>118.48</v>
      </c>
      <c r="Z130" s="6">
        <f t="array" ref="Z130">INDEX(RawData!AC:AC,MATCH(VALUE(B130),RawData!AA:AA,0)+$Y$1)</f>
        <v>-1.77</v>
      </c>
      <c r="AA130" s="6">
        <f t="array" ref="AA130">INDEX(RawData!AH:AH,MATCH(VALUE(A130),RawData!AF:AF,0)+$AA$1)</f>
        <v>96.09</v>
      </c>
      <c r="AB130" s="6">
        <f t="array" ref="AB130">INDEX(RawData!AM:AM,MATCH(VALUE(A130),RawData!AK:AK,0)+$AA$1)</f>
        <v>1.44</v>
      </c>
      <c r="AC130" s="6">
        <f t="array" ref="AC130">INDEX(RawData!BB:BB,MATCH(VALUE(A130),RawData!AZ:AZ,0)+$AC$1)</f>
        <v>118774</v>
      </c>
      <c r="AD130" s="6">
        <f t="array" ref="AD130">INDEX(RawData!AR:AR,MATCH(VALUE(A130),RawData!AP:AP,0)+$AD$1)</f>
        <v>3.38</v>
      </c>
      <c r="AE130" s="6">
        <f t="array" ref="AE130">INDEX(RawData!BG:BG,MATCH(VALUE(A130),RawData!BE:BE,0)+$AE$1)</f>
        <v>329725</v>
      </c>
      <c r="AF130" s="6">
        <f t="array" ref="AF130">INDEX(RawData!AW:AW,MATCH(VALUE(A130),RawData!AU:AU,0)+$AF$1)</f>
        <v>4.38</v>
      </c>
      <c r="AG130" s="6">
        <f t="array" ref="AG130">INDEX(RawData!BM:BM,MATCH(VALUE(A130),RawData!BK:BK,0)+$AG$1)</f>
        <v>1.875</v>
      </c>
      <c r="AH130" s="6">
        <f t="array" ref="AH130">INDEX(RawData!BR:BR,MATCH(VALUE(B130),RawData!BP:BP,0)+$AH$1)</f>
        <v>4.21</v>
      </c>
      <c r="AI130" s="6">
        <v>0</v>
      </c>
      <c r="AJ130" s="11">
        <f t="shared" si="28"/>
        <v>23484.46456</v>
      </c>
      <c r="AK130" s="11">
        <f t="shared" si="29"/>
        <v>28504.887050000001</v>
      </c>
      <c r="AL130" s="17">
        <f t="array" ref="AL130">INDEX(RawData!BW:BW,MATCH(VALUE(A130),RawData!BU:BU,0)+$AL$1)</f>
        <v>20</v>
      </c>
      <c r="AM130" s="11"/>
      <c r="AN130" s="11"/>
      <c r="AP130" s="11">
        <f t="shared" si="49"/>
        <v>15533.061460000001</v>
      </c>
      <c r="AQ130" s="11">
        <f t="shared" si="34"/>
        <v>17127.374713504003</v>
      </c>
      <c r="AR130" s="12">
        <f t="shared" si="35"/>
        <v>0.10263998874977753</v>
      </c>
      <c r="AS130" s="12">
        <f t="shared" si="36"/>
        <v>0.10263998874977753</v>
      </c>
      <c r="AT130" s="14"/>
      <c r="AU130" s="12"/>
      <c r="AW130" s="6" t="str">
        <f t="shared" si="50"/>
        <v>4</v>
      </c>
      <c r="AX130" s="6">
        <f t="shared" si="51"/>
        <v>3153.4654</v>
      </c>
      <c r="AY130" s="11">
        <f t="shared" si="37"/>
        <v>16390.562138247988</v>
      </c>
      <c r="AZ130" s="12">
        <f t="shared" si="52"/>
        <v>5.5204872552405915E-2</v>
      </c>
      <c r="BA130" s="14">
        <f t="shared" si="38"/>
        <v>5.5204872552405915E-2</v>
      </c>
      <c r="BE130" s="11">
        <f t="shared" si="39"/>
        <v>16611.605910824794</v>
      </c>
      <c r="BF130" s="12">
        <f t="shared" si="40"/>
        <v>6.9435407411617467E-2</v>
      </c>
      <c r="BG130" s="14">
        <f t="shared" si="41"/>
        <v>6.9435407411617467E-2</v>
      </c>
      <c r="BJ130" s="11">
        <f t="shared" si="42"/>
        <v>18116.488312426394</v>
      </c>
      <c r="BK130" s="12">
        <f t="shared" si="43"/>
        <v>0.16631794441032199</v>
      </c>
      <c r="BL130" s="14">
        <f t="shared" si="44"/>
        <v>0.16631794441032199</v>
      </c>
      <c r="BQ130" s="6">
        <f t="shared" si="45"/>
        <v>4001.0632000000001</v>
      </c>
      <c r="BR130" s="11">
        <f t="shared" si="46"/>
        <v>18540.394140535991</v>
      </c>
      <c r="BS130" s="12">
        <f t="shared" si="47"/>
        <v>0.19360849683626946</v>
      </c>
      <c r="BT130" s="14">
        <f t="shared" si="48"/>
        <v>0.19360849683626946</v>
      </c>
    </row>
    <row r="131" spans="1:72">
      <c r="A131" s="1">
        <v>201203</v>
      </c>
      <c r="B131" s="6" t="s">
        <v>106</v>
      </c>
      <c r="C131" s="10" t="s">
        <v>190</v>
      </c>
      <c r="D131" s="1">
        <v>2348446456</v>
      </c>
      <c r="E131" s="9">
        <f t="shared" si="27"/>
        <v>23484.46456</v>
      </c>
      <c r="F131" s="6">
        <v>0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</v>
      </c>
      <c r="S131" s="6">
        <v>0</v>
      </c>
      <c r="T131" s="6">
        <v>0</v>
      </c>
      <c r="U131" s="6">
        <v>0</v>
      </c>
      <c r="V131" s="6">
        <f t="array" ref="V131">INDEX(RawData!I:I,MATCH(VALUE(B131),RawData!G:G,0)+$V$1)</f>
        <v>1.0900000000000001</v>
      </c>
      <c r="W131" s="6">
        <f t="array" ref="W131">INDEX(RawData!N:N,MATCH(VALUE(B131),RawData!L:L,0)+$W$1)</f>
        <v>120191</v>
      </c>
      <c r="X131" s="6">
        <f t="array" ref="X131">INDEX(RawData!S:S,MATCH(VALUE(B131),RawData!Q:Q,0)+$V$1)</f>
        <v>5172</v>
      </c>
      <c r="Y131" s="6">
        <f t="array" ref="Y131">INDEX(RawData!X:X,MATCH(VALUE(A131),RawData!V:V,0)+$Y$1)</f>
        <v>118.54</v>
      </c>
      <c r="Z131" s="6">
        <f t="array" ref="Z131">INDEX(RawData!AC:AC,MATCH(VALUE(B131),RawData!AA:AA,0)+$Y$1)</f>
        <v>-0.21</v>
      </c>
      <c r="AA131" s="6">
        <f t="array" ref="AA131">INDEX(RawData!AH:AH,MATCH(VALUE(A131),RawData!AF:AF,0)+$AA$1)</f>
        <v>95.21</v>
      </c>
      <c r="AB131" s="6">
        <f t="array" ref="AB131">INDEX(RawData!AM:AM,MATCH(VALUE(A131),RawData!AK:AK,0)+$AA$1)</f>
        <v>1.25</v>
      </c>
      <c r="AC131" s="6">
        <f t="array" ref="AC131">INDEX(RawData!BB:BB,MATCH(VALUE(A131),RawData!AZ:AZ,0)+$AC$1)</f>
        <v>118798</v>
      </c>
      <c r="AD131" s="6">
        <f t="array" ref="AD131">INDEX(RawData!AR:AR,MATCH(VALUE(A131),RawData!AP:AP,0)+$AD$1)</f>
        <v>3.6</v>
      </c>
      <c r="AE131" s="6">
        <f t="array" ref="AE131">INDEX(RawData!BG:BG,MATCH(VALUE(A131),RawData!BE:BE,0)+$AE$1)</f>
        <v>329568</v>
      </c>
      <c r="AF131" s="6">
        <f t="array" ref="AF131">INDEX(RawData!AW:AW,MATCH(VALUE(A131),RawData!AU:AU,0)+$AF$1)</f>
        <v>5.13</v>
      </c>
      <c r="AG131" s="6">
        <f t="array" ref="AG131">INDEX(RawData!BM:BM,MATCH(VALUE(A131),RawData!BK:BK,0)+$AG$1)</f>
        <v>1.875</v>
      </c>
      <c r="AH131" s="6">
        <f t="array" ref="AH131">INDEX(RawData!BR:BR,MATCH(VALUE(B131),RawData!BP:BP,0)+$AH$1)</f>
        <v>4.17</v>
      </c>
      <c r="AI131" s="6">
        <v>0</v>
      </c>
      <c r="AJ131" s="11">
        <f t="shared" si="28"/>
        <v>28504.887050000001</v>
      </c>
      <c r="AK131" s="11">
        <f t="shared" si="29"/>
        <v>13891.48726</v>
      </c>
      <c r="AL131" s="17">
        <f t="array" ref="AL131">INDEX(RawData!BW:BW,MATCH(VALUE(A131),RawData!BU:BU,0)+$AL$1)</f>
        <v>23</v>
      </c>
      <c r="AM131" s="11"/>
      <c r="AN131" s="11"/>
      <c r="AP131" s="11">
        <f t="shared" si="49"/>
        <v>23484.46456</v>
      </c>
      <c r="AQ131" s="11">
        <f t="shared" si="34"/>
        <v>23899.695341345014</v>
      </c>
      <c r="AR131" s="12">
        <f t="shared" si="35"/>
        <v>1.7681083606745585E-2</v>
      </c>
      <c r="AS131" s="12">
        <f t="shared" si="36"/>
        <v>1.7681083606745585E-2</v>
      </c>
      <c r="AT131" s="14"/>
      <c r="AU131" s="12">
        <f>SUM(AQ131:AQ133)/SUM(AP131:AP133)-1</f>
        <v>-0.32643830061751256</v>
      </c>
      <c r="AW131" s="6" t="str">
        <f t="shared" si="50"/>
        <v>3</v>
      </c>
      <c r="AX131" s="6">
        <f t="shared" si="51"/>
        <v>6774.4790999999996</v>
      </c>
      <c r="AY131" s="11">
        <f t="shared" si="37"/>
        <v>29879.235096640004</v>
      </c>
      <c r="AZ131" s="12">
        <f t="shared" si="52"/>
        <v>0.27229790657147546</v>
      </c>
      <c r="BA131" s="14">
        <f t="shared" si="38"/>
        <v>0.27229790657147546</v>
      </c>
      <c r="BC131" s="12">
        <f>SUM(AY131:AY133)/SUM(AP131:AP133)-1</f>
        <v>-0.25692340865373686</v>
      </c>
      <c r="BE131" s="11">
        <f t="shared" si="39"/>
        <v>28085.373170051505</v>
      </c>
      <c r="BF131" s="12">
        <f t="shared" si="40"/>
        <v>0.1959128596820563</v>
      </c>
      <c r="BG131" s="14">
        <f t="shared" si="41"/>
        <v>0.1959128596820563</v>
      </c>
      <c r="BJ131" s="11">
        <f t="shared" si="42"/>
        <v>28854.846404714488</v>
      </c>
      <c r="BK131" s="12">
        <f t="shared" si="43"/>
        <v>0.22867806208627006</v>
      </c>
      <c r="BL131" s="14">
        <f t="shared" si="44"/>
        <v>0.22867806208627006</v>
      </c>
      <c r="BQ131" s="6">
        <f t="shared" si="45"/>
        <v>8359.7392</v>
      </c>
      <c r="BR131" s="11">
        <f t="shared" si="46"/>
        <v>30978.482574729984</v>
      </c>
      <c r="BS131" s="12">
        <f t="shared" si="47"/>
        <v>0.31910533857749512</v>
      </c>
      <c r="BT131" s="14">
        <f t="shared" si="48"/>
        <v>0.31910533857749512</v>
      </c>
    </row>
    <row r="132" spans="1:72">
      <c r="A132" s="1">
        <v>201202</v>
      </c>
      <c r="B132" s="6" t="s">
        <v>106</v>
      </c>
      <c r="C132" s="10" t="s">
        <v>190</v>
      </c>
      <c r="D132" s="1">
        <v>2850488705</v>
      </c>
      <c r="E132" s="9">
        <f t="shared" ref="E132:E195" si="53">D132/100000</f>
        <v>28504.887050000001</v>
      </c>
      <c r="F132" s="6">
        <v>0</v>
      </c>
      <c r="G132" s="6">
        <v>1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1</v>
      </c>
      <c r="S132" s="6">
        <v>0</v>
      </c>
      <c r="T132" s="6">
        <v>0</v>
      </c>
      <c r="U132" s="6">
        <v>0</v>
      </c>
      <c r="V132" s="6">
        <f t="array" ref="V132">INDEX(RawData!I:I,MATCH(VALUE(B132),RawData!G:G,0)+$V$1)</f>
        <v>1.0900000000000001</v>
      </c>
      <c r="W132" s="6">
        <f t="array" ref="W132">INDEX(RawData!N:N,MATCH(VALUE(B132),RawData!L:L,0)+$W$1)</f>
        <v>120191</v>
      </c>
      <c r="X132" s="6">
        <f t="array" ref="X132">INDEX(RawData!S:S,MATCH(VALUE(B132),RawData!Q:Q,0)+$V$1)</f>
        <v>5172</v>
      </c>
      <c r="Y132" s="6">
        <f t="array" ref="Y132">INDEX(RawData!X:X,MATCH(VALUE(A132),RawData!V:V,0)+$Y$1)</f>
        <v>118.09</v>
      </c>
      <c r="Z132" s="6">
        <f t="array" ref="Z132">INDEX(RawData!AC:AC,MATCH(VALUE(B132),RawData!AA:AA,0)+$Y$1)</f>
        <v>-0.21</v>
      </c>
      <c r="AA132" s="6">
        <f t="array" ref="AA132">INDEX(RawData!AH:AH,MATCH(VALUE(A132),RawData!AF:AF,0)+$AA$1)</f>
        <v>95.09</v>
      </c>
      <c r="AB132" s="6">
        <f t="array" ref="AB132">INDEX(RawData!AM:AM,MATCH(VALUE(A132),RawData!AK:AK,0)+$AA$1)</f>
        <v>0.24</v>
      </c>
      <c r="AC132" s="6">
        <f t="array" ref="AC132">INDEX(RawData!BB:BB,MATCH(VALUE(A132),RawData!AZ:AZ,0)+$AC$1)</f>
        <v>119572</v>
      </c>
      <c r="AD132" s="6">
        <f t="array" ref="AD132">INDEX(RawData!AR:AR,MATCH(VALUE(A132),RawData!AP:AP,0)+$AD$1)</f>
        <v>3.28</v>
      </c>
      <c r="AE132" s="6">
        <f t="array" ref="AE132">INDEX(RawData!BG:BG,MATCH(VALUE(A132),RawData!BE:BE,0)+$AE$1)</f>
        <v>329716</v>
      </c>
      <c r="AF132" s="6">
        <f t="array" ref="AF132">INDEX(RawData!AW:AW,MATCH(VALUE(A132),RawData!AU:AU,0)+$AF$1)</f>
        <v>4.9400000000000004</v>
      </c>
      <c r="AG132" s="6">
        <f t="array" ref="AG132">INDEX(RawData!BM:BM,MATCH(VALUE(A132),RawData!BK:BK,0)+$AG$1)</f>
        <v>1.875</v>
      </c>
      <c r="AH132" s="6">
        <f t="array" ref="AH132">INDEX(RawData!BR:BR,MATCH(VALUE(B132),RawData!BP:BP,0)+$AH$1)</f>
        <v>4.17</v>
      </c>
      <c r="AI132" s="6">
        <v>0</v>
      </c>
      <c r="AJ132" s="11">
        <f t="shared" ref="AJ132:AJ195" si="54">E133</f>
        <v>13891.48726</v>
      </c>
      <c r="AK132" s="11">
        <f t="shared" ref="AK132:AK195" si="55">E134</f>
        <v>14952.398380000001</v>
      </c>
      <c r="AL132" s="17">
        <f t="array" ref="AL132">INDEX(RawData!BW:BW,MATCH(VALUE(A132),RawData!BU:BU,0)+$AL$1)</f>
        <v>20</v>
      </c>
      <c r="AM132" s="11"/>
      <c r="AN132" s="11"/>
      <c r="AP132" s="11">
        <f t="shared" si="49"/>
        <v>28504.887050000001</v>
      </c>
      <c r="AQ132" s="11">
        <f t="shared" si="34"/>
        <v>13950.883721934004</v>
      </c>
      <c r="AR132" s="12">
        <f t="shared" si="35"/>
        <v>-0.51057923164322783</v>
      </c>
      <c r="AS132" s="12">
        <f t="shared" si="36"/>
        <v>0.51057923164322783</v>
      </c>
      <c r="AT132" s="14"/>
      <c r="AU132" s="12"/>
      <c r="AW132" s="6" t="str">
        <f t="shared" si="50"/>
        <v>2</v>
      </c>
      <c r="AX132" s="6">
        <f t="shared" si="51"/>
        <v>7798.8791000000001</v>
      </c>
      <c r="AY132" s="11">
        <f t="shared" si="37"/>
        <v>16497.713578408002</v>
      </c>
      <c r="AZ132" s="12">
        <f t="shared" si="52"/>
        <v>-0.42123210137722678</v>
      </c>
      <c r="BA132" s="14">
        <f t="shared" si="38"/>
        <v>0.42123210137722678</v>
      </c>
      <c r="BE132" s="11">
        <f t="shared" si="39"/>
        <v>15733.664621465803</v>
      </c>
      <c r="BF132" s="12">
        <f t="shared" si="40"/>
        <v>-0.44803624045702706</v>
      </c>
      <c r="BG132" s="14">
        <f t="shared" si="41"/>
        <v>0.44803624045702706</v>
      </c>
      <c r="BJ132" s="11">
        <f t="shared" si="42"/>
        <v>17585.554484189379</v>
      </c>
      <c r="BK132" s="12">
        <f t="shared" si="43"/>
        <v>-0.38306878910473074</v>
      </c>
      <c r="BL132" s="14">
        <f t="shared" si="44"/>
        <v>0.38306878910473074</v>
      </c>
      <c r="BQ132" s="6">
        <f t="shared" si="45"/>
        <v>7567.6518999999998</v>
      </c>
      <c r="BR132" s="11">
        <f t="shared" si="46"/>
        <v>19143.270525155971</v>
      </c>
      <c r="BS132" s="12">
        <f t="shared" si="47"/>
        <v>-0.32842145658823196</v>
      </c>
      <c r="BT132" s="14">
        <f t="shared" si="48"/>
        <v>0.32842145658823196</v>
      </c>
    </row>
    <row r="133" spans="1:72">
      <c r="A133" s="1">
        <v>201201</v>
      </c>
      <c r="B133" s="6" t="s">
        <v>106</v>
      </c>
      <c r="C133" s="10" t="s">
        <v>190</v>
      </c>
      <c r="D133" s="1">
        <v>1389148726</v>
      </c>
      <c r="E133" s="9">
        <f t="shared" si="53"/>
        <v>13891.48726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0</v>
      </c>
      <c r="T133" s="6">
        <v>0</v>
      </c>
      <c r="U133" s="6">
        <v>0</v>
      </c>
      <c r="V133" s="6">
        <f t="array" ref="V133">INDEX(RawData!I:I,MATCH(VALUE(B133),RawData!G:G,0)+$V$1)</f>
        <v>1.0900000000000001</v>
      </c>
      <c r="W133" s="6">
        <f t="array" ref="W133">INDEX(RawData!N:N,MATCH(VALUE(B133),RawData!L:L,0)+$W$1)</f>
        <v>120191</v>
      </c>
      <c r="X133" s="6">
        <f t="array" ref="X133">INDEX(RawData!S:S,MATCH(VALUE(B133),RawData!Q:Q,0)+$V$1)</f>
        <v>5172</v>
      </c>
      <c r="Y133" s="6">
        <f t="array" ref="Y133">INDEX(RawData!X:X,MATCH(VALUE(A133),RawData!V:V,0)+$Y$1)</f>
        <v>118.3</v>
      </c>
      <c r="Z133" s="6">
        <f t="array" ref="Z133">INDEX(RawData!AC:AC,MATCH(VALUE(B133),RawData!AA:AA,0)+$Y$1)</f>
        <v>-0.21</v>
      </c>
      <c r="AA133" s="6">
        <f t="array" ref="AA133">INDEX(RawData!AH:AH,MATCH(VALUE(A133),RawData!AF:AF,0)+$AA$1)</f>
        <v>96.37</v>
      </c>
      <c r="AB133" s="6">
        <f t="array" ref="AB133">INDEX(RawData!AM:AM,MATCH(VALUE(A133),RawData!AK:AK,0)+$AA$1)</f>
        <v>2.36</v>
      </c>
      <c r="AC133" s="6">
        <f t="array" ref="AC133">INDEX(RawData!BB:BB,MATCH(VALUE(A133),RawData!AZ:AZ,0)+$AC$1)</f>
        <v>119336</v>
      </c>
      <c r="AD133" s="6">
        <f t="array" ref="AD133">INDEX(RawData!AR:AR,MATCH(VALUE(A133),RawData!AP:AP,0)+$AD$1)</f>
        <v>2.77</v>
      </c>
      <c r="AE133" s="6">
        <f t="array" ref="AE133">INDEX(RawData!BG:BG,MATCH(VALUE(A133),RawData!BE:BE,0)+$AE$1)</f>
        <v>327557</v>
      </c>
      <c r="AF133" s="6">
        <f t="array" ref="AF133">INDEX(RawData!AW:AW,MATCH(VALUE(A133),RawData!AU:AU,0)+$AF$1)</f>
        <v>5.13</v>
      </c>
      <c r="AG133" s="6">
        <f t="array" ref="AG133">INDEX(RawData!BM:BM,MATCH(VALUE(A133),RawData!BK:BK,0)+$AG$1)</f>
        <v>1.875</v>
      </c>
      <c r="AH133" s="6">
        <f t="array" ref="AH133">INDEX(RawData!BR:BR,MATCH(VALUE(B133),RawData!BP:BP,0)+$AH$1)</f>
        <v>4.17</v>
      </c>
      <c r="AI133" s="6">
        <v>1</v>
      </c>
      <c r="AJ133" s="11">
        <f t="shared" si="54"/>
        <v>14952.398380000001</v>
      </c>
      <c r="AK133" s="11">
        <f t="shared" si="55"/>
        <v>19624.270550000001</v>
      </c>
      <c r="AL133" s="17">
        <f t="array" ref="AL133">INDEX(RawData!BW:BW,MATCH(VALUE(A133),RawData!BU:BU,0)+$AL$1)</f>
        <v>15</v>
      </c>
      <c r="AM133" s="11"/>
      <c r="AN133" s="11"/>
      <c r="AP133" s="11">
        <f t="shared" ref="AP133:AP145" si="56">E133</f>
        <v>13891.48726</v>
      </c>
      <c r="AQ133" s="11">
        <f t="shared" si="34"/>
        <v>6524.2307227420115</v>
      </c>
      <c r="AR133" s="12">
        <f t="shared" si="35"/>
        <v>-0.53034325262434057</v>
      </c>
      <c r="AS133" s="12">
        <f t="shared" si="36"/>
        <v>0.53034325262434057</v>
      </c>
      <c r="AT133" s="14"/>
      <c r="AU133" s="12"/>
      <c r="AW133" s="6" t="str">
        <f t="shared" ref="AW133:AW145" si="57">TEXT(RIGHT(A133,2),"##")</f>
        <v>1</v>
      </c>
      <c r="AX133" s="6">
        <f t="shared" ref="AX133:AX145" si="58">INDEX($AX$2:$BI$2,MATCH(VALUE(AW133),$AX$1:$BI$1,0))</f>
        <v>4875.9528</v>
      </c>
      <c r="AY133" s="11">
        <f t="shared" si="37"/>
        <v>2577.5605075039894</v>
      </c>
      <c r="AZ133" s="12">
        <f t="shared" ref="AZ133:AZ145" si="59">AY133/AP133-1</f>
        <v>-0.81445035659169662</v>
      </c>
      <c r="BA133" s="14">
        <f t="shared" si="38"/>
        <v>0.81445035659169662</v>
      </c>
      <c r="BE133" s="11">
        <f t="shared" si="39"/>
        <v>3761.5615720753958</v>
      </c>
      <c r="BF133" s="12">
        <f t="shared" si="40"/>
        <v>-0.72921822540148984</v>
      </c>
      <c r="BG133" s="14">
        <f t="shared" si="41"/>
        <v>0.72921822540148984</v>
      </c>
      <c r="BJ133" s="11">
        <f t="shared" si="42"/>
        <v>7344.2999375221843</v>
      </c>
      <c r="BK133" s="12">
        <f t="shared" si="43"/>
        <v>-0.47130931339009241</v>
      </c>
      <c r="BL133" s="14">
        <f t="shared" si="44"/>
        <v>0.47130931339009241</v>
      </c>
      <c r="BQ133" s="6">
        <f t="shared" si="45"/>
        <v>5843.6367</v>
      </c>
      <c r="BR133" s="11">
        <f t="shared" si="46"/>
        <v>7695.7581724279735</v>
      </c>
      <c r="BS133" s="12">
        <f t="shared" si="47"/>
        <v>-0.44600905371827171</v>
      </c>
      <c r="BT133" s="14">
        <f t="shared" si="48"/>
        <v>0.44600905371827171</v>
      </c>
    </row>
    <row r="134" spans="1:72">
      <c r="A134" s="1">
        <v>201112</v>
      </c>
      <c r="B134" s="6" t="s">
        <v>107</v>
      </c>
      <c r="C134" s="10" t="s">
        <v>191</v>
      </c>
      <c r="D134" s="1">
        <v>1495239838</v>
      </c>
      <c r="E134" s="9">
        <f t="shared" si="53"/>
        <v>14952.398380000001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 s="6">
        <v>0</v>
      </c>
      <c r="T134" s="6">
        <v>0</v>
      </c>
      <c r="U134" s="6">
        <v>1</v>
      </c>
      <c r="V134" s="6">
        <f t="array" ref="V134">INDEX(RawData!I:I,MATCH(VALUE(B134),RawData!G:G,0)+$V$1)</f>
        <v>0.89</v>
      </c>
      <c r="W134" s="6">
        <f t="array" ref="W134">INDEX(RawData!N:N,MATCH(VALUE(B134),RawData!L:L,0)+$W$1)</f>
        <v>118726</v>
      </c>
      <c r="X134" s="6">
        <f t="array" ref="X134">INDEX(RawData!S:S,MATCH(VALUE(B134),RawData!Q:Q,0)+$V$1)</f>
        <v>5112</v>
      </c>
      <c r="Y134" s="6">
        <f t="array" ref="Y134">INDEX(RawData!X:X,MATCH(VALUE(A134),RawData!V:V,0)+$Y$1)</f>
        <v>118.22</v>
      </c>
      <c r="Z134" s="6">
        <f t="array" ref="Z134">INDEX(RawData!AC:AC,MATCH(VALUE(B134),RawData!AA:AA,0)+$Y$1)</f>
        <v>4.28</v>
      </c>
      <c r="AA134" s="6">
        <f t="array" ref="AA134">INDEX(RawData!AH:AH,MATCH(VALUE(A134),RawData!AF:AF,0)+$AA$1)</f>
        <v>96.07</v>
      </c>
      <c r="AB134" s="6">
        <f t="array" ref="AB134">INDEX(RawData!AM:AM,MATCH(VALUE(A134),RawData!AK:AK,0)+$AA$1)</f>
        <v>2.0299999999999998</v>
      </c>
      <c r="AC134" s="6">
        <f t="array" ref="AC134">INDEX(RawData!BB:BB,MATCH(VALUE(A134),RawData!AZ:AZ,0)+$AC$1)</f>
        <v>116620</v>
      </c>
      <c r="AD134" s="6">
        <f t="array" ref="AD134">INDEX(RawData!AR:AR,MATCH(VALUE(A134),RawData!AP:AP,0)+$AD$1)</f>
        <v>3.26</v>
      </c>
      <c r="AE134" s="6">
        <f t="array" ref="AE134">INDEX(RawData!BG:BG,MATCH(VALUE(A134),RawData!BE:BE,0)+$AE$1)</f>
        <v>322950</v>
      </c>
      <c r="AF134" s="6">
        <f t="array" ref="AF134">INDEX(RawData!AW:AW,MATCH(VALUE(A134),RawData!AU:AU,0)+$AF$1)</f>
        <v>4.84</v>
      </c>
      <c r="AG134" s="6">
        <f t="array" ref="AG134">INDEX(RawData!BM:BM,MATCH(VALUE(A134),RawData!BK:BK,0)+$AG$1)</f>
        <v>1.875</v>
      </c>
      <c r="AH134" s="6">
        <f t="array" ref="AH134">INDEX(RawData!BR:BR,MATCH(VALUE(B134),RawData!BP:BP,0)+$AH$1)</f>
        <v>4.18</v>
      </c>
      <c r="AI134" s="6">
        <v>0</v>
      </c>
      <c r="AJ134" s="11">
        <f t="shared" si="54"/>
        <v>19624.270550000001</v>
      </c>
      <c r="AK134" s="11">
        <f t="shared" si="55"/>
        <v>18676.016530000001</v>
      </c>
      <c r="AL134" s="17">
        <f t="array" ref="AL134">INDEX(RawData!BW:BW,MATCH(VALUE(A134),RawData!BU:BU,0)+$AL$1)</f>
        <v>22</v>
      </c>
      <c r="AM134" s="11"/>
      <c r="AN134" s="11"/>
      <c r="AP134" s="11">
        <f t="shared" si="56"/>
        <v>14952.398380000001</v>
      </c>
      <c r="AQ134" s="11">
        <f t="shared" ref="AQ134:AQ145" si="60">$AQ$2*X134+$AR$2*AA134+$AS$2+$AD$5+$AU$2*AH134+$AT$2*AJ134+$AV$2*AL134</f>
        <v>16944.004532495012</v>
      </c>
      <c r="AR134" s="12">
        <f t="shared" ref="AR134:AR145" si="61">AQ134/AP134-1</f>
        <v>0.13319643457058628</v>
      </c>
      <c r="AS134" s="12">
        <f t="shared" ref="AS134:AS145" si="62">ABS(AR134)</f>
        <v>0.13319643457058628</v>
      </c>
      <c r="AT134" s="14"/>
      <c r="AU134" s="12">
        <f>SUM(AQ134:AQ136)/SUM(AP134:AP136)-1</f>
        <v>-6.9579064310402838E-2</v>
      </c>
      <c r="AW134" s="6" t="str">
        <f t="shared" si="57"/>
        <v>12</v>
      </c>
      <c r="AX134" s="6">
        <f t="shared" si="58"/>
        <v>-3542.1496000000002</v>
      </c>
      <c r="AY134" s="11">
        <f t="shared" ref="AY134:AY145" si="63">AX134+$BJ$2*X134+$BK$2*AA134+$BL$2*AD134+$BM$2*AJ134+$BN$2*AL134</f>
        <v>11049.41619144001</v>
      </c>
      <c r="AZ134" s="12">
        <f t="shared" si="59"/>
        <v>-0.26102716697145611</v>
      </c>
      <c r="BA134" s="14">
        <f t="shared" ref="BA134:BA145" si="64">ABS(AZ134)</f>
        <v>0.26102716697145611</v>
      </c>
      <c r="BC134" s="12">
        <f>SUM(AY134:AY136)/SUM(AP134:AP136)-1</f>
        <v>-0.26857645925704632</v>
      </c>
      <c r="BE134" s="11">
        <f t="shared" ref="BE134:BE145" si="65">AQ134*$BE$4+(1-$BE$4)*AY134</f>
        <v>12817.79269375651</v>
      </c>
      <c r="BF134" s="12">
        <f t="shared" ref="BF134:BF145" si="66">BE134/AP134-1</f>
        <v>-0.14276008650884342</v>
      </c>
      <c r="BG134" s="14">
        <f t="shared" ref="BG134:BG145" si="67">ABS(BF134)</f>
        <v>0.14276008650884342</v>
      </c>
      <c r="BJ134" s="11">
        <f t="shared" ref="BJ134:BJ145" si="68">AQ134*$BJ$4+(1-$BJ$4)*BR134</f>
        <v>15573.482692629495</v>
      </c>
      <c r="BK134" s="12">
        <f t="shared" ref="BK134:BK145" si="69">BJ134/AP134-1</f>
        <v>4.1537437462891846E-2</v>
      </c>
      <c r="BL134" s="14">
        <f t="shared" ref="BL134:BL145" si="70">ABS(BK134)</f>
        <v>4.1537437462891846E-2</v>
      </c>
      <c r="BQ134" s="6">
        <f t="shared" ref="BQ134:BQ145" si="71">IFERROR(INDEX($BQ$2:$BW$2,MATCH(VALUE(AW134),$BQ$1:$BW$1,0)),0)</f>
        <v>0</v>
      </c>
      <c r="BR134" s="11">
        <f t="shared" ref="BR134:BR145" si="72">BQ134+$BX$2*X134+$BY$2*AA134+$BZ$2*AD134+$CA$2*AJ134+$CB$2*AL134+$CC$2*AH134</f>
        <v>14986.116189829991</v>
      </c>
      <c r="BS134" s="12">
        <f t="shared" ref="BS134:BS145" si="73">BR134/AP134-1</f>
        <v>2.2550101310228055E-3</v>
      </c>
      <c r="BT134" s="14">
        <f t="shared" ref="BT134:BT145" si="74">ABS(BS134)</f>
        <v>2.2550101310228055E-3</v>
      </c>
    </row>
    <row r="135" spans="1:72">
      <c r="A135" s="1">
        <v>201111</v>
      </c>
      <c r="B135" s="6" t="s">
        <v>107</v>
      </c>
      <c r="C135" s="10" t="s">
        <v>191</v>
      </c>
      <c r="D135" s="1">
        <v>1962427055</v>
      </c>
      <c r="E135" s="9">
        <f t="shared" si="53"/>
        <v>19624.270550000001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  <c r="V135" s="6">
        <f t="array" ref="V135">INDEX(RawData!I:I,MATCH(VALUE(B135),RawData!G:G,0)+$V$1)</f>
        <v>0.89</v>
      </c>
      <c r="W135" s="6">
        <f t="array" ref="W135">INDEX(RawData!N:N,MATCH(VALUE(B135),RawData!L:L,0)+$W$1)</f>
        <v>118726</v>
      </c>
      <c r="X135" s="6">
        <f t="array" ref="X135">INDEX(RawData!S:S,MATCH(VALUE(B135),RawData!Q:Q,0)+$V$1)</f>
        <v>5112</v>
      </c>
      <c r="Y135" s="6">
        <f t="array" ref="Y135">INDEX(RawData!X:X,MATCH(VALUE(A135),RawData!V:V,0)+$Y$1)</f>
        <v>118.58</v>
      </c>
      <c r="Z135" s="6">
        <f t="array" ref="Z135">INDEX(RawData!AC:AC,MATCH(VALUE(B135),RawData!AA:AA,0)+$Y$1)</f>
        <v>4.28</v>
      </c>
      <c r="AA135" s="6">
        <f t="array" ref="AA135">INDEX(RawData!AH:AH,MATCH(VALUE(A135),RawData!AF:AF,0)+$AA$1)</f>
        <v>95.86</v>
      </c>
      <c r="AB135" s="6">
        <f t="array" ref="AB135">INDEX(RawData!AM:AM,MATCH(VALUE(A135),RawData!AK:AK,0)+$AA$1)</f>
        <v>1.03</v>
      </c>
      <c r="AC135" s="6">
        <f t="array" ref="AC135">INDEX(RawData!BB:BB,MATCH(VALUE(A135),RawData!AZ:AZ,0)+$AC$1)</f>
        <v>115820</v>
      </c>
      <c r="AD135" s="6">
        <f t="array" ref="AD135">INDEX(RawData!AR:AR,MATCH(VALUE(A135),RawData!AP:AP,0)+$AD$1)</f>
        <v>3.89</v>
      </c>
      <c r="AE135" s="6">
        <f t="array" ref="AE135">INDEX(RawData!BG:BG,MATCH(VALUE(A135),RawData!BE:BE,0)+$AE$1)</f>
        <v>321457</v>
      </c>
      <c r="AF135" s="6">
        <f t="array" ref="AF135">INDEX(RawData!AW:AW,MATCH(VALUE(A135),RawData!AU:AU,0)+$AF$1)</f>
        <v>5.18</v>
      </c>
      <c r="AG135" s="6">
        <f t="array" ref="AG135">INDEX(RawData!BM:BM,MATCH(VALUE(A135),RawData!BK:BK,0)+$AG$1)</f>
        <v>1.875</v>
      </c>
      <c r="AH135" s="6">
        <f t="array" ref="AH135">INDEX(RawData!BR:BR,MATCH(VALUE(B135),RawData!BP:BP,0)+$AH$1)</f>
        <v>4.18</v>
      </c>
      <c r="AI135" s="6">
        <v>0</v>
      </c>
      <c r="AJ135" s="11">
        <f t="shared" si="54"/>
        <v>18676.016530000001</v>
      </c>
      <c r="AK135" s="11">
        <f t="shared" si="55"/>
        <v>21953.82345</v>
      </c>
      <c r="AL135" s="17">
        <f t="array" ref="AL135">INDEX(RawData!BW:BW,MATCH(VALUE(A135),RawData!BU:BU,0)+$AL$1)</f>
        <v>22</v>
      </c>
      <c r="AM135" s="11"/>
      <c r="AN135" s="11"/>
      <c r="AP135" s="11">
        <f t="shared" si="56"/>
        <v>19624.270550000001</v>
      </c>
      <c r="AQ135" s="11">
        <f t="shared" si="60"/>
        <v>16817.006194076988</v>
      </c>
      <c r="AR135" s="12">
        <f t="shared" si="61"/>
        <v>-0.14305063460934664</v>
      </c>
      <c r="AS135" s="12">
        <f t="shared" si="62"/>
        <v>0.14305063460934664</v>
      </c>
      <c r="AT135" s="14"/>
      <c r="AU135" s="12"/>
      <c r="AW135" s="6" t="str">
        <f t="shared" si="57"/>
        <v>11</v>
      </c>
      <c r="AX135" s="6">
        <f t="shared" si="58"/>
        <v>1051.2082</v>
      </c>
      <c r="AY135" s="11">
        <f t="shared" si="63"/>
        <v>15943.536205024</v>
      </c>
      <c r="AZ135" s="12">
        <f t="shared" si="59"/>
        <v>-0.18756031392850936</v>
      </c>
      <c r="BA135" s="14">
        <f t="shared" si="64"/>
        <v>0.18756031392850936</v>
      </c>
      <c r="BE135" s="11">
        <f t="shared" si="65"/>
        <v>16205.577201739896</v>
      </c>
      <c r="BF135" s="12">
        <f t="shared" si="66"/>
        <v>-0.17420741013276053</v>
      </c>
      <c r="BG135" s="14">
        <f t="shared" si="67"/>
        <v>0.17420741013276053</v>
      </c>
      <c r="BJ135" s="11">
        <f t="shared" si="68"/>
        <v>15761.548616595683</v>
      </c>
      <c r="BK135" s="12">
        <f t="shared" si="69"/>
        <v>-0.19683391153636121</v>
      </c>
      <c r="BL135" s="14">
        <f t="shared" si="70"/>
        <v>0.19683391153636121</v>
      </c>
      <c r="BQ135" s="6">
        <f t="shared" si="71"/>
        <v>0</v>
      </c>
      <c r="BR135" s="11">
        <f t="shared" si="72"/>
        <v>15309.209654817983</v>
      </c>
      <c r="BS135" s="12">
        <f t="shared" si="73"/>
        <v>-0.21988388736222442</v>
      </c>
      <c r="BT135" s="14">
        <f t="shared" si="74"/>
        <v>0.21988388736222442</v>
      </c>
    </row>
    <row r="136" spans="1:72">
      <c r="A136" s="1">
        <v>201110</v>
      </c>
      <c r="B136" s="6" t="s">
        <v>107</v>
      </c>
      <c r="C136" s="10" t="s">
        <v>191</v>
      </c>
      <c r="D136" s="1">
        <v>1867601653</v>
      </c>
      <c r="E136" s="9">
        <f t="shared" si="53"/>
        <v>18676.016530000001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</v>
      </c>
      <c r="V136" s="6">
        <f t="array" ref="V136">INDEX(RawData!I:I,MATCH(VALUE(B136),RawData!G:G,0)+$V$1)</f>
        <v>0.89</v>
      </c>
      <c r="W136" s="6">
        <f t="array" ref="W136">INDEX(RawData!N:N,MATCH(VALUE(B136),RawData!L:L,0)+$W$1)</f>
        <v>118726</v>
      </c>
      <c r="X136" s="6">
        <f t="array" ref="X136">INDEX(RawData!S:S,MATCH(VALUE(B136),RawData!Q:Q,0)+$V$1)</f>
        <v>5112</v>
      </c>
      <c r="Y136" s="6">
        <f t="array" ref="Y136">INDEX(RawData!X:X,MATCH(VALUE(A136),RawData!V:V,0)+$Y$1)</f>
        <v>119.55</v>
      </c>
      <c r="Z136" s="6">
        <f t="array" ref="Z136">INDEX(RawData!AC:AC,MATCH(VALUE(B136),RawData!AA:AA,0)+$Y$1)</f>
        <v>4.28</v>
      </c>
      <c r="AA136" s="6">
        <f t="array" ref="AA136">INDEX(RawData!AH:AH,MATCH(VALUE(A136),RawData!AF:AF,0)+$AA$1)</f>
        <v>95.88</v>
      </c>
      <c r="AB136" s="6">
        <f t="array" ref="AB136">INDEX(RawData!AM:AM,MATCH(VALUE(A136),RawData!AK:AK,0)+$AA$1)</f>
        <v>1.25</v>
      </c>
      <c r="AC136" s="6">
        <f t="array" ref="AC136">INDEX(RawData!BB:BB,MATCH(VALUE(A136),RawData!AZ:AZ,0)+$AC$1)</f>
        <v>115733</v>
      </c>
      <c r="AD136" s="6">
        <f t="array" ref="AD136">INDEX(RawData!AR:AR,MATCH(VALUE(A136),RawData!AP:AP,0)+$AD$1)</f>
        <v>4.66</v>
      </c>
      <c r="AE136" s="6">
        <f t="array" ref="AE136">INDEX(RawData!BG:BG,MATCH(VALUE(A136),RawData!BE:BE,0)+$AE$1)</f>
        <v>320418</v>
      </c>
      <c r="AF136" s="6">
        <f t="array" ref="AF136">INDEX(RawData!AW:AW,MATCH(VALUE(A136),RawData!AU:AU,0)+$AF$1)</f>
        <v>5.28</v>
      </c>
      <c r="AG136" s="6">
        <f t="array" ref="AG136">INDEX(RawData!BM:BM,MATCH(VALUE(A136),RawData!BK:BK,0)+$AG$1)</f>
        <v>1.875</v>
      </c>
      <c r="AH136" s="6">
        <f t="array" ref="AH136">INDEX(RawData!BR:BR,MATCH(VALUE(B136),RawData!BP:BP,0)+$AH$1)</f>
        <v>4.18</v>
      </c>
      <c r="AI136" s="6">
        <v>0</v>
      </c>
      <c r="AJ136" s="11">
        <f t="shared" si="54"/>
        <v>21953.82345</v>
      </c>
      <c r="AK136" s="11">
        <f t="shared" si="55"/>
        <v>30190.0072</v>
      </c>
      <c r="AL136" s="17">
        <f t="array" ref="AL136">INDEX(RawData!BW:BW,MATCH(VALUE(A136),RawData!BU:BU,0)+$AL$1)</f>
        <v>20</v>
      </c>
      <c r="AM136" s="11"/>
      <c r="AN136" s="11"/>
      <c r="AP136" s="11">
        <f t="shared" si="56"/>
        <v>18676.016530000001</v>
      </c>
      <c r="AQ136" s="11">
        <f t="shared" si="60"/>
        <v>15786.402707105004</v>
      </c>
      <c r="AR136" s="12">
        <f t="shared" si="61"/>
        <v>-0.1547232418783363</v>
      </c>
      <c r="AS136" s="12">
        <f t="shared" si="62"/>
        <v>0.1547232418783363</v>
      </c>
      <c r="AT136" s="14"/>
      <c r="AU136" s="12"/>
      <c r="AW136" s="6" t="str">
        <f t="shared" si="57"/>
        <v>10</v>
      </c>
      <c r="AX136" s="6">
        <f t="shared" si="58"/>
        <v>-1566.5134</v>
      </c>
      <c r="AY136" s="11">
        <f t="shared" si="63"/>
        <v>11957.315356759995</v>
      </c>
      <c r="AZ136" s="12">
        <f t="shared" si="59"/>
        <v>-0.35975022631017162</v>
      </c>
      <c r="BA136" s="14">
        <f t="shared" si="64"/>
        <v>0.35975022631017162</v>
      </c>
      <c r="BE136" s="11">
        <f t="shared" si="65"/>
        <v>13106.041561863498</v>
      </c>
      <c r="BF136" s="12">
        <f t="shared" si="66"/>
        <v>-0.29824213098062102</v>
      </c>
      <c r="BG136" s="14">
        <f t="shared" si="67"/>
        <v>0.29824213098062102</v>
      </c>
      <c r="BJ136" s="11">
        <f t="shared" si="68"/>
        <v>14561.696393830491</v>
      </c>
      <c r="BK136" s="12">
        <f t="shared" si="69"/>
        <v>-0.22029966238038612</v>
      </c>
      <c r="BL136" s="14">
        <f t="shared" si="70"/>
        <v>0.22029966238038612</v>
      </c>
      <c r="BQ136" s="6">
        <f t="shared" si="71"/>
        <v>0</v>
      </c>
      <c r="BR136" s="11">
        <f t="shared" si="72"/>
        <v>14036.822259569984</v>
      </c>
      <c r="BS136" s="12">
        <f t="shared" si="73"/>
        <v>-0.24840384259555037</v>
      </c>
      <c r="BT136" s="14">
        <f t="shared" si="74"/>
        <v>0.24840384259555037</v>
      </c>
    </row>
    <row r="137" spans="1:72">
      <c r="A137" s="1">
        <v>201109</v>
      </c>
      <c r="B137" s="6" t="s">
        <v>108</v>
      </c>
      <c r="C137" s="10" t="s">
        <v>191</v>
      </c>
      <c r="D137" s="1">
        <v>2195382345</v>
      </c>
      <c r="E137" s="9">
        <f t="shared" si="53"/>
        <v>21953.82345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0</v>
      </c>
      <c r="V137" s="6">
        <f t="array" ref="V137">INDEX(RawData!I:I,MATCH(VALUE(B137),RawData!G:G,0)+$V$1)</f>
        <v>3.28</v>
      </c>
      <c r="W137" s="6">
        <f t="array" ref="W137">INDEX(RawData!N:N,MATCH(VALUE(B137),RawData!L:L,0)+$W$1)</f>
        <v>124831</v>
      </c>
      <c r="X137" s="6">
        <f t="array" ref="X137">INDEX(RawData!S:S,MATCH(VALUE(B137),RawData!Q:Q,0)+$V$1)</f>
        <v>5381</v>
      </c>
      <c r="Y137" s="6">
        <f t="array" ref="Y137">INDEX(RawData!X:X,MATCH(VALUE(A137),RawData!V:V,0)+$Y$1)</f>
        <v>119.58</v>
      </c>
      <c r="Z137" s="6">
        <f t="array" ref="Z137">INDEX(RawData!AC:AC,MATCH(VALUE(B137),RawData!AA:AA,0)+$Y$1)</f>
        <v>5.07</v>
      </c>
      <c r="AA137" s="6">
        <f t="array" ref="AA137">INDEX(RawData!AH:AH,MATCH(VALUE(A137),RawData!AF:AF,0)+$AA$1)</f>
        <v>95.37</v>
      </c>
      <c r="AB137" s="6">
        <f t="array" ref="AB137">INDEX(RawData!AM:AM,MATCH(VALUE(A137),RawData!AK:AK,0)+$AA$1)</f>
        <v>1.37</v>
      </c>
      <c r="AC137" s="6">
        <f t="array" ref="AC137">INDEX(RawData!BB:BB,MATCH(VALUE(A137),RawData!AZ:AZ,0)+$AC$1)</f>
        <v>116743</v>
      </c>
      <c r="AD137" s="6">
        <f t="array" ref="AD137">INDEX(RawData!AR:AR,MATCH(VALUE(A137),RawData!AP:AP,0)+$AD$1)</f>
        <v>5.52</v>
      </c>
      <c r="AE137" s="6">
        <f t="array" ref="AE137">INDEX(RawData!BG:BG,MATCH(VALUE(A137),RawData!BE:BE,0)+$AE$1)</f>
        <v>319186</v>
      </c>
      <c r="AF137" s="6">
        <f t="array" ref="AF137">INDEX(RawData!AW:AW,MATCH(VALUE(A137),RawData!AU:AU,0)+$AF$1)</f>
        <v>5.73</v>
      </c>
      <c r="AG137" s="6">
        <f t="array" ref="AG137">INDEX(RawData!BM:BM,MATCH(VALUE(A137),RawData!BK:BK,0)+$AG$1)</f>
        <v>1.875</v>
      </c>
      <c r="AH137" s="6">
        <f t="array" ref="AH137">INDEX(RawData!BR:BR,MATCH(VALUE(B137),RawData!BP:BP,0)+$AH$1)</f>
        <v>4.28</v>
      </c>
      <c r="AI137" s="6">
        <v>0</v>
      </c>
      <c r="AJ137" s="11">
        <f t="shared" si="54"/>
        <v>30190.0072</v>
      </c>
      <c r="AK137" s="11">
        <f t="shared" si="55"/>
        <v>25057.362570000001</v>
      </c>
      <c r="AL137" s="17">
        <f t="array" ref="AL137">INDEX(RawData!BW:BW,MATCH(VALUE(A137),RawData!BU:BU,0)+$AL$1)</f>
        <v>21</v>
      </c>
      <c r="AM137" s="11"/>
      <c r="AN137" s="11"/>
      <c r="AP137" s="11">
        <f t="shared" si="56"/>
        <v>21953.82345</v>
      </c>
      <c r="AQ137" s="11">
        <f t="shared" si="60"/>
        <v>25892.091951479997</v>
      </c>
      <c r="AR137" s="12">
        <f t="shared" si="61"/>
        <v>0.17938872973308873</v>
      </c>
      <c r="AS137" s="12">
        <f t="shared" si="62"/>
        <v>0.17938872973308873</v>
      </c>
      <c r="AT137" s="14"/>
      <c r="AU137" s="12">
        <f>SUM(AQ137:AQ139)/SUM(AP137:AP139)-1</f>
        <v>-3.7186616528891547E-2</v>
      </c>
      <c r="AW137" s="6" t="str">
        <f t="shared" si="57"/>
        <v>9</v>
      </c>
      <c r="AX137" s="6">
        <f t="shared" si="58"/>
        <v>-356.97879999999998</v>
      </c>
      <c r="AY137" s="11">
        <f t="shared" si="63"/>
        <v>23131.117708760001</v>
      </c>
      <c r="AZ137" s="12">
        <f t="shared" si="59"/>
        <v>5.3625932696475198E-2</v>
      </c>
      <c r="BA137" s="14">
        <f t="shared" si="64"/>
        <v>5.3625932696475198E-2</v>
      </c>
      <c r="BC137" s="12">
        <f>SUM(AY137:AY139)/SUM(AP137:AP139)-1</f>
        <v>-5.8030726868083859E-2</v>
      </c>
      <c r="BE137" s="11">
        <f t="shared" si="65"/>
        <v>23959.409981575998</v>
      </c>
      <c r="BF137" s="12">
        <f t="shared" si="66"/>
        <v>9.1354771807459212E-2</v>
      </c>
      <c r="BG137" s="14">
        <f t="shared" si="67"/>
        <v>9.1354771807459212E-2</v>
      </c>
      <c r="BJ137" s="11">
        <f t="shared" si="68"/>
        <v>25467.441784167993</v>
      </c>
      <c r="BK137" s="12">
        <f t="shared" si="69"/>
        <v>0.16004584997097604</v>
      </c>
      <c r="BL137" s="14">
        <f t="shared" si="70"/>
        <v>0.16004584997097604</v>
      </c>
      <c r="BQ137" s="6">
        <f t="shared" si="71"/>
        <v>0</v>
      </c>
      <c r="BR137" s="11">
        <f t="shared" si="72"/>
        <v>25285.448855319992</v>
      </c>
      <c r="BS137" s="12">
        <f t="shared" si="73"/>
        <v>0.15175604435864187</v>
      </c>
      <c r="BT137" s="14">
        <f t="shared" si="74"/>
        <v>0.15175604435864187</v>
      </c>
    </row>
    <row r="138" spans="1:72">
      <c r="A138" s="1">
        <v>201108</v>
      </c>
      <c r="B138" s="6" t="s">
        <v>108</v>
      </c>
      <c r="C138" s="10" t="s">
        <v>191</v>
      </c>
      <c r="D138" s="1">
        <v>3019000720</v>
      </c>
      <c r="E138" s="9">
        <f t="shared" si="53"/>
        <v>30190.0072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1</v>
      </c>
      <c r="U138" s="6">
        <v>0</v>
      </c>
      <c r="V138" s="6">
        <f t="array" ref="V138">INDEX(RawData!I:I,MATCH(VALUE(B138),RawData!G:G,0)+$V$1)</f>
        <v>3.28</v>
      </c>
      <c r="W138" s="6">
        <f t="array" ref="W138">INDEX(RawData!N:N,MATCH(VALUE(B138),RawData!L:L,0)+$W$1)</f>
        <v>124831</v>
      </c>
      <c r="X138" s="6">
        <f t="array" ref="X138">INDEX(RawData!S:S,MATCH(VALUE(B138),RawData!Q:Q,0)+$V$1)</f>
        <v>5381</v>
      </c>
      <c r="Y138" s="6">
        <f t="array" ref="Y138">INDEX(RawData!X:X,MATCH(VALUE(A138),RawData!V:V,0)+$Y$1)</f>
        <v>118.12</v>
      </c>
      <c r="Z138" s="6">
        <f t="array" ref="Z138">INDEX(RawData!AC:AC,MATCH(VALUE(B138),RawData!AA:AA,0)+$Y$1)</f>
        <v>5.07</v>
      </c>
      <c r="AA138" s="6">
        <f t="array" ref="AA138">INDEX(RawData!AH:AH,MATCH(VALUE(A138),RawData!AF:AF,0)+$AA$1)</f>
        <v>95.25</v>
      </c>
      <c r="AB138" s="6">
        <f t="array" ref="AB138">INDEX(RawData!AM:AM,MATCH(VALUE(A138),RawData!AK:AK,0)+$AA$1)</f>
        <v>1.35</v>
      </c>
      <c r="AC138" s="6">
        <f t="array" ref="AC138">INDEX(RawData!BB:BB,MATCH(VALUE(A138),RawData!AZ:AZ,0)+$AC$1)</f>
        <v>116725</v>
      </c>
      <c r="AD138" s="6">
        <f t="array" ref="AD138">INDEX(RawData!AR:AR,MATCH(VALUE(A138),RawData!AP:AP,0)+$AD$1)</f>
        <v>6.8</v>
      </c>
      <c r="AE138" s="6">
        <f t="array" ref="AE138">INDEX(RawData!BG:BG,MATCH(VALUE(A138),RawData!BE:BE,0)+$AE$1)</f>
        <v>319422</v>
      </c>
      <c r="AF138" s="6">
        <f t="array" ref="AF138">INDEX(RawData!AW:AW,MATCH(VALUE(A138),RawData!AU:AU,0)+$AF$1)</f>
        <v>5.76</v>
      </c>
      <c r="AG138" s="6">
        <f t="array" ref="AG138">INDEX(RawData!BM:BM,MATCH(VALUE(A138),RawData!BK:BK,0)+$AG$1)</f>
        <v>1.875</v>
      </c>
      <c r="AH138" s="6">
        <f t="array" ref="AH138">INDEX(RawData!BR:BR,MATCH(VALUE(B138),RawData!BP:BP,0)+$AH$1)</f>
        <v>4.28</v>
      </c>
      <c r="AI138" s="6">
        <v>0</v>
      </c>
      <c r="AJ138" s="11">
        <f t="shared" si="54"/>
        <v>25057.362570000001</v>
      </c>
      <c r="AK138" s="11">
        <f t="shared" si="55"/>
        <v>21332.508180000001</v>
      </c>
      <c r="AL138" s="17">
        <f t="array" ref="AL138">INDEX(RawData!BW:BW,MATCH(VALUE(A138),RawData!BU:BU,0)+$AL$1)</f>
        <v>23</v>
      </c>
      <c r="AM138" s="11"/>
      <c r="AN138" s="11"/>
      <c r="AP138" s="11">
        <f t="shared" si="56"/>
        <v>30190.0072</v>
      </c>
      <c r="AQ138" s="11">
        <f t="shared" si="60"/>
        <v>26243.510282112991</v>
      </c>
      <c r="AR138" s="12">
        <f t="shared" si="61"/>
        <v>-0.1307219601420635</v>
      </c>
      <c r="AS138" s="12">
        <f t="shared" si="62"/>
        <v>0.1307219601420635</v>
      </c>
      <c r="AT138" s="14"/>
      <c r="AU138" s="12"/>
      <c r="AW138" s="6" t="str">
        <f t="shared" si="57"/>
        <v>8</v>
      </c>
      <c r="AX138" s="6">
        <f t="shared" si="58"/>
        <v>-2239.2440000000001</v>
      </c>
      <c r="AY138" s="11">
        <f t="shared" si="63"/>
        <v>23787.571924256004</v>
      </c>
      <c r="AZ138" s="12">
        <f t="shared" si="59"/>
        <v>-0.2120713398088887</v>
      </c>
      <c r="BA138" s="14">
        <f t="shared" si="64"/>
        <v>0.2120713398088887</v>
      </c>
      <c r="BE138" s="11">
        <f t="shared" si="65"/>
        <v>24524.353431613097</v>
      </c>
      <c r="BF138" s="12">
        <f t="shared" si="66"/>
        <v>-0.18766652590884125</v>
      </c>
      <c r="BG138" s="14">
        <f t="shared" si="67"/>
        <v>0.18766652590884125</v>
      </c>
      <c r="BJ138" s="11">
        <f t="shared" si="68"/>
        <v>26942.003136983301</v>
      </c>
      <c r="BK138" s="12">
        <f t="shared" si="69"/>
        <v>-0.10758540206696932</v>
      </c>
      <c r="BL138" s="14">
        <f t="shared" si="70"/>
        <v>0.10758540206696932</v>
      </c>
      <c r="BQ138" s="6">
        <f t="shared" si="71"/>
        <v>0</v>
      </c>
      <c r="BR138" s="11">
        <f t="shared" si="72"/>
        <v>27241.357217642006</v>
      </c>
      <c r="BS138" s="12">
        <f t="shared" si="73"/>
        <v>-9.7669734320500412E-2</v>
      </c>
      <c r="BT138" s="14">
        <f t="shared" si="74"/>
        <v>9.7669734320500412E-2</v>
      </c>
    </row>
    <row r="139" spans="1:72">
      <c r="A139" s="1">
        <v>201107</v>
      </c>
      <c r="B139" s="6" t="s">
        <v>108</v>
      </c>
      <c r="C139" s="10" t="s">
        <v>191</v>
      </c>
      <c r="D139" s="1">
        <v>2505736257</v>
      </c>
      <c r="E139" s="9">
        <f t="shared" si="53"/>
        <v>25057.362570000001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1</v>
      </c>
      <c r="U139" s="6">
        <v>0</v>
      </c>
      <c r="V139" s="6">
        <f t="array" ref="V139">INDEX(RawData!I:I,MATCH(VALUE(B139),RawData!G:G,0)+$V$1)</f>
        <v>3.28</v>
      </c>
      <c r="W139" s="6">
        <f t="array" ref="W139">INDEX(RawData!N:N,MATCH(VALUE(B139),RawData!L:L,0)+$W$1)</f>
        <v>124831</v>
      </c>
      <c r="X139" s="6">
        <f t="array" ref="X139">INDEX(RawData!S:S,MATCH(VALUE(B139),RawData!Q:Q,0)+$V$1)</f>
        <v>5381</v>
      </c>
      <c r="Y139" s="6">
        <f t="array" ref="Y139">INDEX(RawData!X:X,MATCH(VALUE(A139),RawData!V:V,0)+$Y$1)</f>
        <v>117.66</v>
      </c>
      <c r="Z139" s="6">
        <f t="array" ref="Z139">INDEX(RawData!AC:AC,MATCH(VALUE(B139),RawData!AA:AA,0)+$Y$1)</f>
        <v>5.07</v>
      </c>
      <c r="AA139" s="6">
        <f t="array" ref="AA139">INDEX(RawData!AH:AH,MATCH(VALUE(A139),RawData!AF:AF,0)+$AA$1)</f>
        <v>95.22</v>
      </c>
      <c r="AB139" s="6">
        <f t="array" ref="AB139">INDEX(RawData!AM:AM,MATCH(VALUE(A139),RawData!AK:AK,0)+$AA$1)</f>
        <v>1.33</v>
      </c>
      <c r="AC139" s="6">
        <f t="array" ref="AC139">INDEX(RawData!BB:BB,MATCH(VALUE(A139),RawData!AZ:AZ,0)+$AC$1)</f>
        <v>114734</v>
      </c>
      <c r="AD139" s="6">
        <f t="array" ref="AD139">INDEX(RawData!AR:AR,MATCH(VALUE(A139),RawData!AP:AP,0)+$AD$1)</f>
        <v>7.36</v>
      </c>
      <c r="AE139" s="6">
        <f t="array" ref="AE139">INDEX(RawData!BG:BG,MATCH(VALUE(A139),RawData!BE:BE,0)+$AE$1)</f>
        <v>317127</v>
      </c>
      <c r="AF139" s="6">
        <f t="array" ref="AF139">INDEX(RawData!AW:AW,MATCH(VALUE(A139),RawData!AU:AU,0)+$AF$1)</f>
        <v>6.29</v>
      </c>
      <c r="AG139" s="6">
        <f t="array" ref="AG139">INDEX(RawData!BM:BM,MATCH(VALUE(A139),RawData!BK:BK,0)+$AG$1)</f>
        <v>1.875</v>
      </c>
      <c r="AH139" s="6">
        <f t="array" ref="AH139">INDEX(RawData!BR:BR,MATCH(VALUE(B139),RawData!BP:BP,0)+$AH$1)</f>
        <v>4.28</v>
      </c>
      <c r="AI139" s="6">
        <v>0</v>
      </c>
      <c r="AJ139" s="11">
        <f t="shared" si="54"/>
        <v>21332.508180000001</v>
      </c>
      <c r="AK139" s="11">
        <f t="shared" si="55"/>
        <v>22471.19426</v>
      </c>
      <c r="AL139" s="17">
        <f t="array" ref="AL139">INDEX(RawData!BW:BW,MATCH(VALUE(A139),RawData!BU:BU,0)+$AL$1)</f>
        <v>21</v>
      </c>
      <c r="AM139" s="11"/>
      <c r="AN139" s="11"/>
      <c r="AP139" s="11">
        <f t="shared" si="56"/>
        <v>25057.362570000001</v>
      </c>
      <c r="AQ139" s="11">
        <f t="shared" si="60"/>
        <v>22194.739818562004</v>
      </c>
      <c r="AR139" s="12">
        <f t="shared" si="61"/>
        <v>-0.11424277967966512</v>
      </c>
      <c r="AS139" s="12">
        <f t="shared" si="62"/>
        <v>0.11424277967966512</v>
      </c>
      <c r="AT139" s="14"/>
      <c r="AU139" s="12"/>
      <c r="AW139" s="6" t="str">
        <f t="shared" si="57"/>
        <v>7</v>
      </c>
      <c r="AX139" s="6">
        <f t="shared" si="58"/>
        <v>5246.1718000000001</v>
      </c>
      <c r="AY139" s="11">
        <f t="shared" si="63"/>
        <v>25802.462229344008</v>
      </c>
      <c r="AZ139" s="12">
        <f t="shared" si="59"/>
        <v>2.9735757594699042E-2</v>
      </c>
      <c r="BA139" s="14">
        <f t="shared" si="64"/>
        <v>2.9735757594699042E-2</v>
      </c>
      <c r="BE139" s="11">
        <f t="shared" si="65"/>
        <v>24720.145506109406</v>
      </c>
      <c r="BF139" s="12">
        <f t="shared" si="66"/>
        <v>-1.3457803587610173E-2</v>
      </c>
      <c r="BG139" s="14">
        <f t="shared" si="67"/>
        <v>1.3457803587610173E-2</v>
      </c>
      <c r="BJ139" s="11">
        <f t="shared" si="68"/>
        <v>27226.3440533842</v>
      </c>
      <c r="BK139" s="12">
        <f t="shared" si="69"/>
        <v>8.6560645691459159E-2</v>
      </c>
      <c r="BL139" s="14">
        <f t="shared" si="70"/>
        <v>8.6560645691459159E-2</v>
      </c>
      <c r="BQ139" s="6">
        <f t="shared" si="71"/>
        <v>6488.2404999999999</v>
      </c>
      <c r="BR139" s="11">
        <f t="shared" si="72"/>
        <v>29382.745868308004</v>
      </c>
      <c r="BS139" s="12">
        <f t="shared" si="73"/>
        <v>0.17261925656479815</v>
      </c>
      <c r="BT139" s="14">
        <f t="shared" si="74"/>
        <v>0.17261925656479815</v>
      </c>
    </row>
    <row r="140" spans="1:72">
      <c r="A140" s="1">
        <v>201106</v>
      </c>
      <c r="B140" s="6" t="s">
        <v>109</v>
      </c>
      <c r="C140" s="10" t="s">
        <v>191</v>
      </c>
      <c r="D140" s="1">
        <v>2133250818</v>
      </c>
      <c r="E140" s="9">
        <f t="shared" si="53"/>
        <v>21332.508180000001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1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1</v>
      </c>
      <c r="T140" s="6">
        <v>0</v>
      </c>
      <c r="U140" s="6">
        <v>0</v>
      </c>
      <c r="V140" s="6">
        <f t="array" ref="V140">INDEX(RawData!I:I,MATCH(VALUE(B140),RawData!G:G,0)+$V$1)</f>
        <v>4.16</v>
      </c>
      <c r="W140" s="6">
        <f t="array" ref="W140">INDEX(RawData!N:N,MATCH(VALUE(B140),RawData!L:L,0)+$W$1)</f>
        <v>120053</v>
      </c>
      <c r="X140" s="6">
        <f t="array" ref="X140">INDEX(RawData!S:S,MATCH(VALUE(B140),RawData!Q:Q,0)+$V$1)</f>
        <v>5179</v>
      </c>
      <c r="Y140" s="6">
        <f t="array" ref="Y140">INDEX(RawData!X:X,MATCH(VALUE(A140),RawData!V:V,0)+$Y$1)</f>
        <v>117.95</v>
      </c>
      <c r="Z140" s="6">
        <f t="array" ref="Z140">INDEX(RawData!AC:AC,MATCH(VALUE(B140),RawData!AA:AA,0)+$Y$1)</f>
        <v>3.88</v>
      </c>
      <c r="AA140" s="6">
        <f t="array" ref="AA140">INDEX(RawData!AH:AH,MATCH(VALUE(A140),RawData!AF:AF,0)+$AA$1)</f>
        <v>95.5</v>
      </c>
      <c r="AB140" s="6">
        <f t="array" ref="AB140">INDEX(RawData!AM:AM,MATCH(VALUE(A140),RawData!AK:AK,0)+$AA$1)</f>
        <v>1.94</v>
      </c>
      <c r="AC140" s="6">
        <f t="array" ref="AC140">INDEX(RawData!BB:BB,MATCH(VALUE(A140),RawData!AZ:AZ,0)+$AC$1)</f>
        <v>114159</v>
      </c>
      <c r="AD140" s="6">
        <f t="array" ref="AD140">INDEX(RawData!AR:AR,MATCH(VALUE(A140),RawData!AP:AP,0)+$AD$1)</f>
        <v>7.38</v>
      </c>
      <c r="AE140" s="6">
        <f t="array" ref="AE140">INDEX(RawData!BG:BG,MATCH(VALUE(A140),RawData!BE:BE,0)+$AE$1)</f>
        <v>315184</v>
      </c>
      <c r="AF140" s="6">
        <f t="array" ref="AF140">INDEX(RawData!AW:AW,MATCH(VALUE(A140),RawData!AU:AU,0)+$AF$1)</f>
        <v>5.94</v>
      </c>
      <c r="AG140" s="6">
        <f t="array" ref="AG140">INDEX(RawData!BM:BM,MATCH(VALUE(A140),RawData!BK:BK,0)+$AG$1)</f>
        <v>1.75</v>
      </c>
      <c r="AH140" s="6">
        <f t="array" ref="AH140">INDEX(RawData!BR:BR,MATCH(VALUE(B140),RawData!BP:BP,0)+$AH$1)</f>
        <v>4.3499999999999996</v>
      </c>
      <c r="AI140" s="6">
        <v>0</v>
      </c>
      <c r="AJ140" s="11">
        <f t="shared" si="54"/>
        <v>22471.19426</v>
      </c>
      <c r="AK140" s="11">
        <f t="shared" si="55"/>
        <v>21982.169969999999</v>
      </c>
      <c r="AL140" s="17">
        <f t="array" ref="AL140">INDEX(RawData!BW:BW,MATCH(VALUE(A140),RawData!BU:BU,0)+$AL$1)</f>
        <v>21</v>
      </c>
      <c r="AM140" s="11"/>
      <c r="AN140" s="11"/>
      <c r="AP140" s="11">
        <f t="shared" si="56"/>
        <v>21332.508180000001</v>
      </c>
      <c r="AQ140" s="11">
        <f t="shared" si="60"/>
        <v>20645.269899233994</v>
      </c>
      <c r="AR140" s="12">
        <f t="shared" si="61"/>
        <v>-3.2215540477810167E-2</v>
      </c>
      <c r="AS140" s="12">
        <f t="shared" si="62"/>
        <v>3.2215540477810167E-2</v>
      </c>
      <c r="AT140" s="14"/>
      <c r="AU140" s="12">
        <f>SUM(AQ140:AQ142)/SUM(AP140:AP142)-1</f>
        <v>-3.9369241349367479E-2</v>
      </c>
      <c r="AW140" s="6" t="str">
        <f t="shared" si="57"/>
        <v>6</v>
      </c>
      <c r="AX140" s="6">
        <f t="shared" si="58"/>
        <v>4129.9069</v>
      </c>
      <c r="AY140" s="11">
        <f t="shared" si="63"/>
        <v>23586.159433007997</v>
      </c>
      <c r="AZ140" s="12">
        <f t="shared" si="59"/>
        <v>0.1056439886951912</v>
      </c>
      <c r="BA140" s="14">
        <f t="shared" si="64"/>
        <v>0.1056439886951912</v>
      </c>
      <c r="BC140" s="12">
        <f>SUM(AY140:AY142)/SUM(AP140:AP142)-1</f>
        <v>8.6511802422778006E-2</v>
      </c>
      <c r="BE140" s="11">
        <f t="shared" si="65"/>
        <v>22703.892572875797</v>
      </c>
      <c r="BF140" s="12">
        <f t="shared" si="66"/>
        <v>6.428612994329086E-2</v>
      </c>
      <c r="BG140" s="14">
        <f t="shared" si="67"/>
        <v>6.428612994329086E-2</v>
      </c>
      <c r="BJ140" s="11">
        <f t="shared" si="68"/>
        <v>25013.284068019388</v>
      </c>
      <c r="BK140" s="12">
        <f t="shared" si="69"/>
        <v>0.17254304355407424</v>
      </c>
      <c r="BL140" s="14">
        <f t="shared" si="70"/>
        <v>0.17254304355407424</v>
      </c>
      <c r="BQ140" s="6">
        <f t="shared" si="71"/>
        <v>5811.8424000000005</v>
      </c>
      <c r="BR140" s="11">
        <f t="shared" si="72"/>
        <v>26885.290140355988</v>
      </c>
      <c r="BS140" s="12">
        <f t="shared" si="73"/>
        <v>0.26029672242488222</v>
      </c>
      <c r="BT140" s="14">
        <f t="shared" si="74"/>
        <v>0.26029672242488222</v>
      </c>
    </row>
    <row r="141" spans="1:72">
      <c r="A141" s="1">
        <v>201105</v>
      </c>
      <c r="B141" s="6" t="s">
        <v>109</v>
      </c>
      <c r="C141" s="10" t="s">
        <v>191</v>
      </c>
      <c r="D141" s="1">
        <v>2247119426</v>
      </c>
      <c r="E141" s="9">
        <f t="shared" si="53"/>
        <v>22471.19426</v>
      </c>
      <c r="F141" s="6">
        <v>0</v>
      </c>
      <c r="G141" s="6">
        <v>0</v>
      </c>
      <c r="H141" s="6">
        <v>0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1</v>
      </c>
      <c r="T141" s="6">
        <v>0</v>
      </c>
      <c r="U141" s="6">
        <v>0</v>
      </c>
      <c r="V141" s="6">
        <f t="array" ref="V141">INDEX(RawData!I:I,MATCH(VALUE(B141),RawData!G:G,0)+$V$1)</f>
        <v>4.16</v>
      </c>
      <c r="W141" s="6">
        <f t="array" ref="W141">INDEX(RawData!N:N,MATCH(VALUE(B141),RawData!L:L,0)+$W$1)</f>
        <v>120053</v>
      </c>
      <c r="X141" s="6">
        <f t="array" ref="X141">INDEX(RawData!S:S,MATCH(VALUE(B141),RawData!Q:Q,0)+$V$1)</f>
        <v>5179</v>
      </c>
      <c r="Y141" s="6">
        <f t="array" ref="Y141">INDEX(RawData!X:X,MATCH(VALUE(A141),RawData!V:V,0)+$Y$1)</f>
        <v>118.15</v>
      </c>
      <c r="Z141" s="6">
        <f t="array" ref="Z141">INDEX(RawData!AC:AC,MATCH(VALUE(B141),RawData!AA:AA,0)+$Y$1)</f>
        <v>3.88</v>
      </c>
      <c r="AA141" s="6">
        <f t="array" ref="AA141">INDEX(RawData!AH:AH,MATCH(VALUE(A141),RawData!AF:AF,0)+$AA$1)</f>
        <v>94.91</v>
      </c>
      <c r="AB141" s="6">
        <f t="array" ref="AB141">INDEX(RawData!AM:AM,MATCH(VALUE(A141),RawData!AK:AK,0)+$AA$1)</f>
        <v>1.66</v>
      </c>
      <c r="AC141" s="6">
        <f t="array" ref="AC141">INDEX(RawData!BB:BB,MATCH(VALUE(A141),RawData!AZ:AZ,0)+$AC$1)</f>
        <v>114757</v>
      </c>
      <c r="AD141" s="6">
        <f t="array" ref="AD141">INDEX(RawData!AR:AR,MATCH(VALUE(A141),RawData!AP:AP,0)+$AD$1)</f>
        <v>8.02</v>
      </c>
      <c r="AE141" s="6">
        <f t="array" ref="AE141">INDEX(RawData!BG:BG,MATCH(VALUE(A141),RawData!BE:BE,0)+$AE$1)</f>
        <v>315802</v>
      </c>
      <c r="AF141" s="6">
        <f t="array" ref="AF141">INDEX(RawData!AW:AW,MATCH(VALUE(A141),RawData!AU:AU,0)+$AF$1)</f>
        <v>5.77</v>
      </c>
      <c r="AG141" s="6">
        <f t="array" ref="AG141">INDEX(RawData!BM:BM,MATCH(VALUE(A141),RawData!BK:BK,0)+$AG$1)</f>
        <v>1.75</v>
      </c>
      <c r="AH141" s="6">
        <f t="array" ref="AH141">INDEX(RawData!BR:BR,MATCH(VALUE(B141),RawData!BP:BP,0)+$AH$1)</f>
        <v>4.3499999999999996</v>
      </c>
      <c r="AI141" s="6">
        <v>0</v>
      </c>
      <c r="AJ141" s="11">
        <f t="shared" si="54"/>
        <v>21982.169969999999</v>
      </c>
      <c r="AK141" s="11">
        <f t="shared" si="55"/>
        <v>27095.067449999999</v>
      </c>
      <c r="AL141" s="17">
        <f t="array" ref="AL141">INDEX(RawData!BW:BW,MATCH(VALUE(A141),RawData!BU:BU,0)+$AL$1)</f>
        <v>21</v>
      </c>
      <c r="AM141" s="11"/>
      <c r="AN141" s="11"/>
      <c r="AP141" s="11">
        <f t="shared" si="56"/>
        <v>22471.19426</v>
      </c>
      <c r="AQ141" s="11">
        <f t="shared" si="60"/>
        <v>21247.474550773019</v>
      </c>
      <c r="AR141" s="12">
        <f t="shared" si="61"/>
        <v>-5.4457261820092584E-2</v>
      </c>
      <c r="AS141" s="12">
        <f t="shared" si="62"/>
        <v>5.4457261820092584E-2</v>
      </c>
      <c r="AT141" s="14"/>
      <c r="AU141" s="12"/>
      <c r="AW141" s="6" t="str">
        <f t="shared" si="57"/>
        <v>5</v>
      </c>
      <c r="AX141" s="6">
        <f t="shared" si="58"/>
        <v>5377.7078000000001</v>
      </c>
      <c r="AY141" s="11">
        <f t="shared" si="63"/>
        <v>25727.462566176011</v>
      </c>
      <c r="AZ141" s="12">
        <f t="shared" si="59"/>
        <v>0.14490855574918649</v>
      </c>
      <c r="BA141" s="14">
        <f t="shared" si="64"/>
        <v>0.14490855574918649</v>
      </c>
      <c r="BE141" s="11">
        <f t="shared" si="65"/>
        <v>24383.466161555112</v>
      </c>
      <c r="BF141" s="12">
        <f t="shared" si="66"/>
        <v>8.5098810478402731E-2</v>
      </c>
      <c r="BG141" s="14">
        <f t="shared" si="67"/>
        <v>8.5098810478402731E-2</v>
      </c>
      <c r="BJ141" s="11">
        <f t="shared" si="68"/>
        <v>26472.603548889299</v>
      </c>
      <c r="BK141" s="12">
        <f t="shared" si="69"/>
        <v>0.17806838580057294</v>
      </c>
      <c r="BL141" s="14">
        <f t="shared" si="70"/>
        <v>0.17806838580057294</v>
      </c>
      <c r="BQ141" s="6">
        <f t="shared" si="71"/>
        <v>6526.3424000000005</v>
      </c>
      <c r="BR141" s="11">
        <f t="shared" si="72"/>
        <v>28711.944548081992</v>
      </c>
      <c r="BS141" s="12">
        <f t="shared" si="73"/>
        <v>0.27772223478085811</v>
      </c>
      <c r="BT141" s="14">
        <f t="shared" si="74"/>
        <v>0.27772223478085811</v>
      </c>
    </row>
    <row r="142" spans="1:72">
      <c r="A142" s="1">
        <v>201104</v>
      </c>
      <c r="B142" s="6" t="s">
        <v>109</v>
      </c>
      <c r="C142" s="10" t="s">
        <v>191</v>
      </c>
      <c r="D142" s="1">
        <v>2198216997</v>
      </c>
      <c r="E142" s="9">
        <f t="shared" si="53"/>
        <v>21982.169969999999</v>
      </c>
      <c r="F142" s="6">
        <v>0</v>
      </c>
      <c r="G142" s="6">
        <v>0</v>
      </c>
      <c r="H142" s="6">
        <v>0</v>
      </c>
      <c r="I142" s="6">
        <v>1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1</v>
      </c>
      <c r="T142" s="6">
        <v>0</v>
      </c>
      <c r="U142" s="6">
        <v>0</v>
      </c>
      <c r="V142" s="6">
        <f t="array" ref="V142">INDEX(RawData!I:I,MATCH(VALUE(B142),RawData!G:G,0)+$V$1)</f>
        <v>4.16</v>
      </c>
      <c r="W142" s="6">
        <f t="array" ref="W142">INDEX(RawData!N:N,MATCH(VALUE(B142),RawData!L:L,0)+$W$1)</f>
        <v>120053</v>
      </c>
      <c r="X142" s="6">
        <f t="array" ref="X142">INDEX(RawData!S:S,MATCH(VALUE(B142),RawData!Q:Q,0)+$V$1)</f>
        <v>5179</v>
      </c>
      <c r="Y142" s="6">
        <f t="array" ref="Y142">INDEX(RawData!X:X,MATCH(VALUE(A142),RawData!V:V,0)+$Y$1)</f>
        <v>119.15</v>
      </c>
      <c r="Z142" s="6">
        <f t="array" ref="Z142">INDEX(RawData!AC:AC,MATCH(VALUE(B142),RawData!AA:AA,0)+$Y$1)</f>
        <v>3.88</v>
      </c>
      <c r="AA142" s="6">
        <f t="array" ref="AA142">INDEX(RawData!AH:AH,MATCH(VALUE(A142),RawData!AF:AF,0)+$AA$1)</f>
        <v>94.73</v>
      </c>
      <c r="AB142" s="6">
        <f t="array" ref="AB142">INDEX(RawData!AM:AM,MATCH(VALUE(A142),RawData!AK:AK,0)+$AA$1)</f>
        <v>1.3</v>
      </c>
      <c r="AC142" s="6">
        <f t="array" ref="AC142">INDEX(RawData!BB:BB,MATCH(VALUE(A142),RawData!AZ:AZ,0)+$AC$1)</f>
        <v>114459</v>
      </c>
      <c r="AD142" s="6">
        <f t="array" ref="AD142">INDEX(RawData!AR:AR,MATCH(VALUE(A142),RawData!AP:AP,0)+$AD$1)</f>
        <v>7.66</v>
      </c>
      <c r="AE142" s="6">
        <f t="array" ref="AE142">INDEX(RawData!BG:BG,MATCH(VALUE(A142),RawData!BE:BE,0)+$AE$1)</f>
        <v>314859</v>
      </c>
      <c r="AF142" s="6">
        <f t="array" ref="AF142">INDEX(RawData!AW:AW,MATCH(VALUE(A142),RawData!AU:AU,0)+$AF$1)</f>
        <v>6.29</v>
      </c>
      <c r="AG142" s="6">
        <f t="array" ref="AG142">INDEX(RawData!BM:BM,MATCH(VALUE(A142),RawData!BK:BK,0)+$AG$1)</f>
        <v>1.75</v>
      </c>
      <c r="AH142" s="6">
        <f t="array" ref="AH142">INDEX(RawData!BR:BR,MATCH(VALUE(B142),RawData!BP:BP,0)+$AH$1)</f>
        <v>4.3499999999999996</v>
      </c>
      <c r="AI142" s="6">
        <v>0</v>
      </c>
      <c r="AJ142" s="11">
        <f t="shared" si="54"/>
        <v>27095.067449999999</v>
      </c>
      <c r="AK142" s="11">
        <f t="shared" si="55"/>
        <v>19611.411609999999</v>
      </c>
      <c r="AL142" s="17">
        <f t="array" ref="AL142">INDEX(RawData!BW:BW,MATCH(VALUE(A142),RawData!BU:BU,0)+$AL$1)</f>
        <v>19</v>
      </c>
      <c r="AM142" s="11"/>
      <c r="AN142" s="11"/>
      <c r="AP142" s="11">
        <f t="shared" si="56"/>
        <v>21982.169969999999</v>
      </c>
      <c r="AQ142" s="11">
        <f t="shared" si="60"/>
        <v>21303.188071705001</v>
      </c>
      <c r="AR142" s="12">
        <f t="shared" si="61"/>
        <v>-3.0887846796819107E-2</v>
      </c>
      <c r="AS142" s="12">
        <f t="shared" si="62"/>
        <v>3.0887846796819107E-2</v>
      </c>
      <c r="AT142" s="14"/>
      <c r="AU142" s="12"/>
      <c r="AW142" s="6" t="str">
        <f t="shared" si="57"/>
        <v>4</v>
      </c>
      <c r="AX142" s="6">
        <f t="shared" si="58"/>
        <v>3153.4654</v>
      </c>
      <c r="AY142" s="11">
        <f t="shared" si="63"/>
        <v>22163.504806960002</v>
      </c>
      <c r="AZ142" s="12">
        <f t="shared" si="59"/>
        <v>8.2491781842957135E-3</v>
      </c>
      <c r="BA142" s="14">
        <f t="shared" si="64"/>
        <v>8.2491781842957135E-3</v>
      </c>
      <c r="BE142" s="11">
        <f t="shared" si="65"/>
        <v>21905.409786383501</v>
      </c>
      <c r="BF142" s="12">
        <f t="shared" si="66"/>
        <v>-3.4919293100388327E-3</v>
      </c>
      <c r="BG142" s="14">
        <f t="shared" si="67"/>
        <v>3.4919293100388327E-3</v>
      </c>
      <c r="BJ142" s="11">
        <f t="shared" si="68"/>
        <v>24087.017154190486</v>
      </c>
      <c r="BK142" s="12">
        <f t="shared" si="69"/>
        <v>9.5752475167968365E-2</v>
      </c>
      <c r="BL142" s="14">
        <f t="shared" si="70"/>
        <v>9.5752475167968365E-2</v>
      </c>
      <c r="BQ142" s="6">
        <f t="shared" si="71"/>
        <v>4001.0632000000001</v>
      </c>
      <c r="BR142" s="11">
        <f t="shared" si="72"/>
        <v>25280.086760969982</v>
      </c>
      <c r="BS142" s="12">
        <f t="shared" si="73"/>
        <v>0.15002689886716314</v>
      </c>
      <c r="BT142" s="14">
        <f t="shared" si="74"/>
        <v>0.15002689886716314</v>
      </c>
    </row>
    <row r="143" spans="1:72">
      <c r="A143" s="1">
        <v>201103</v>
      </c>
      <c r="B143" s="6" t="s">
        <v>110</v>
      </c>
      <c r="C143" s="10" t="s">
        <v>191</v>
      </c>
      <c r="D143" s="1">
        <v>2709506745</v>
      </c>
      <c r="E143" s="9">
        <f t="shared" si="53"/>
        <v>27095.067449999999</v>
      </c>
      <c r="F143" s="6">
        <v>0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  <c r="S143" s="6">
        <v>0</v>
      </c>
      <c r="T143" s="6">
        <v>0</v>
      </c>
      <c r="U143" s="6">
        <v>0</v>
      </c>
      <c r="V143" s="6">
        <f t="array" ref="V143">INDEX(RawData!I:I,MATCH(VALUE(B143),RawData!G:G,0)+$V$1)</f>
        <v>6.72</v>
      </c>
      <c r="W143" s="6">
        <f t="array" ref="W143">INDEX(RawData!N:N,MATCH(VALUE(B143),RawData!L:L,0)+$W$1)</f>
        <v>120347</v>
      </c>
      <c r="X143" s="6">
        <f t="array" ref="X143">INDEX(RawData!S:S,MATCH(VALUE(B143),RawData!Q:Q,0)+$V$1)</f>
        <v>5194</v>
      </c>
      <c r="Y143" s="6">
        <f t="array" ref="Y143">INDEX(RawData!X:X,MATCH(VALUE(A143),RawData!V:V,0)+$Y$1)</f>
        <v>118.79</v>
      </c>
      <c r="Z143" s="6">
        <f t="array" ref="Z143">INDEX(RawData!AC:AC,MATCH(VALUE(B143),RawData!AA:AA,0)+$Y$1)</f>
        <v>5.82</v>
      </c>
      <c r="AA143" s="6">
        <f t="array" ref="AA143">INDEX(RawData!AH:AH,MATCH(VALUE(A143),RawData!AF:AF,0)+$AA$1)</f>
        <v>94.03</v>
      </c>
      <c r="AB143" s="6">
        <f t="array" ref="AB143">INDEX(RawData!AM:AM,MATCH(VALUE(A143),RawData!AK:AK,0)+$AA$1)</f>
        <v>1.4</v>
      </c>
      <c r="AC143" s="6">
        <f t="array" ref="AC143">INDEX(RawData!BB:BB,MATCH(VALUE(A143),RawData!AZ:AZ,0)+$AC$1)</f>
        <v>114816</v>
      </c>
      <c r="AD143" s="6">
        <f t="array" ref="AD143">INDEX(RawData!AR:AR,MATCH(VALUE(A143),RawData!AP:AP,0)+$AD$1)</f>
        <v>9.09</v>
      </c>
      <c r="AE143" s="6">
        <f t="array" ref="AE143">INDEX(RawData!BG:BG,MATCH(VALUE(A143),RawData!BE:BE,0)+$AE$1)</f>
        <v>313720</v>
      </c>
      <c r="AF143" s="6">
        <f t="array" ref="AF143">INDEX(RawData!AW:AW,MATCH(VALUE(A143),RawData!AU:AU,0)+$AF$1)</f>
        <v>5.97</v>
      </c>
      <c r="AG143" s="6">
        <f t="array" ref="AG143">INDEX(RawData!BM:BM,MATCH(VALUE(A143),RawData!BK:BK,0)+$AG$1)</f>
        <v>1.625</v>
      </c>
      <c r="AH143" s="6">
        <f t="array" ref="AH143">INDEX(RawData!BR:BR,MATCH(VALUE(B143),RawData!BP:BP,0)+$AH$1)</f>
        <v>4.4800000000000004</v>
      </c>
      <c r="AI143" s="6">
        <v>0</v>
      </c>
      <c r="AJ143" s="11">
        <f t="shared" si="54"/>
        <v>19611.411609999999</v>
      </c>
      <c r="AK143" s="11">
        <f t="shared" si="55"/>
        <v>27010.810130000002</v>
      </c>
      <c r="AL143" s="17">
        <f t="array" ref="AL143">INDEX(RawData!BW:BW,MATCH(VALUE(A143),RawData!BU:BU,0)+$AL$1)</f>
        <v>23</v>
      </c>
      <c r="AM143" s="11"/>
      <c r="AN143" s="11"/>
      <c r="AP143" s="11">
        <f t="shared" si="56"/>
        <v>27095.067449999999</v>
      </c>
      <c r="AQ143" s="11">
        <f t="shared" si="60"/>
        <v>25622.721741849011</v>
      </c>
      <c r="AR143" s="12">
        <f t="shared" si="61"/>
        <v>-5.4339990511851899E-2</v>
      </c>
      <c r="AS143" s="12">
        <f t="shared" si="62"/>
        <v>5.4339990511851899E-2</v>
      </c>
      <c r="AT143" s="14"/>
      <c r="AU143" s="12">
        <f>SUM(AQ143:AQ145)/SUM(AP143:AP145)-1</f>
        <v>-5.872171344096544E-2</v>
      </c>
      <c r="AW143" s="6" t="str">
        <f t="shared" si="57"/>
        <v>3</v>
      </c>
      <c r="AX143" s="6">
        <f t="shared" si="58"/>
        <v>6774.4790999999996</v>
      </c>
      <c r="AY143" s="11">
        <f t="shared" si="63"/>
        <v>31756.690868887988</v>
      </c>
      <c r="AZ143" s="12">
        <f t="shared" si="59"/>
        <v>0.17204693907813073</v>
      </c>
      <c r="BA143" s="14">
        <f t="shared" si="64"/>
        <v>0.17204693907813073</v>
      </c>
      <c r="BC143" s="12">
        <f>SUM(AY143:AY145)/SUM(AP143:AP145)-1</f>
        <v>0.11776079299532327</v>
      </c>
      <c r="BE143" s="11">
        <f t="shared" si="65"/>
        <v>29916.500130776294</v>
      </c>
      <c r="BF143" s="12">
        <f t="shared" si="66"/>
        <v>0.10413086020113571</v>
      </c>
      <c r="BG143" s="14">
        <f t="shared" si="67"/>
        <v>0.10413086020113571</v>
      </c>
      <c r="BJ143" s="11">
        <f t="shared" si="68"/>
        <v>33200.339048840899</v>
      </c>
      <c r="BK143" s="12">
        <f t="shared" si="69"/>
        <v>0.22532778743242798</v>
      </c>
      <c r="BL143" s="14">
        <f t="shared" si="70"/>
        <v>0.22532778743242798</v>
      </c>
      <c r="BQ143" s="6">
        <f t="shared" si="71"/>
        <v>8359.7392</v>
      </c>
      <c r="BR143" s="11">
        <f t="shared" si="72"/>
        <v>36447.889323265998</v>
      </c>
      <c r="BS143" s="12">
        <f t="shared" si="73"/>
        <v>0.34518540655140528</v>
      </c>
      <c r="BT143" s="14">
        <f t="shared" si="74"/>
        <v>0.34518540655140528</v>
      </c>
    </row>
    <row r="144" spans="1:72">
      <c r="A144" s="1">
        <v>201102</v>
      </c>
      <c r="B144" s="6" t="s">
        <v>110</v>
      </c>
      <c r="C144" s="10" t="s">
        <v>191</v>
      </c>
      <c r="D144" s="1">
        <v>1961141161</v>
      </c>
      <c r="E144" s="9">
        <f t="shared" si="53"/>
        <v>19611.411609999999</v>
      </c>
      <c r="F144" s="6">
        <v>0</v>
      </c>
      <c r="G144" s="6">
        <v>1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 s="6">
        <v>0</v>
      </c>
      <c r="T144" s="6">
        <v>0</v>
      </c>
      <c r="U144" s="6">
        <v>0</v>
      </c>
      <c r="V144" s="6">
        <f t="array" ref="V144">INDEX(RawData!I:I,MATCH(VALUE(B144),RawData!G:G,0)+$V$1)</f>
        <v>6.72</v>
      </c>
      <c r="W144" s="6">
        <f t="array" ref="W144">INDEX(RawData!N:N,MATCH(VALUE(B144),RawData!L:L,0)+$W$1)</f>
        <v>120347</v>
      </c>
      <c r="X144" s="6">
        <f t="array" ref="X144">INDEX(RawData!S:S,MATCH(VALUE(B144),RawData!Q:Q,0)+$V$1)</f>
        <v>5194</v>
      </c>
      <c r="Y144" s="6">
        <f t="array" ref="Y144">INDEX(RawData!X:X,MATCH(VALUE(A144),RawData!V:V,0)+$Y$1)</f>
        <v>115.96</v>
      </c>
      <c r="Z144" s="6">
        <f t="array" ref="Z144">INDEX(RawData!AC:AC,MATCH(VALUE(B144),RawData!AA:AA,0)+$Y$1)</f>
        <v>5.82</v>
      </c>
      <c r="AA144" s="6">
        <f t="array" ref="AA144">INDEX(RawData!AH:AH,MATCH(VALUE(A144),RawData!AF:AF,0)+$AA$1)</f>
        <v>94.86</v>
      </c>
      <c r="AB144" s="6">
        <f t="array" ref="AB144">INDEX(RawData!AM:AM,MATCH(VALUE(A144),RawData!AK:AK,0)+$AA$1)</f>
        <v>1.32</v>
      </c>
      <c r="AC144" s="6">
        <f t="array" ref="AC144">INDEX(RawData!BB:BB,MATCH(VALUE(A144),RawData!AZ:AZ,0)+$AC$1)</f>
        <v>116273</v>
      </c>
      <c r="AD144" s="6">
        <f t="array" ref="AD144">INDEX(RawData!AR:AR,MATCH(VALUE(A144),RawData!AP:AP,0)+$AD$1)</f>
        <v>9.0299999999999994</v>
      </c>
      <c r="AE144" s="6">
        <f t="array" ref="AE144">INDEX(RawData!BG:BG,MATCH(VALUE(A144),RawData!BE:BE,0)+$AE$1)</f>
        <v>314248</v>
      </c>
      <c r="AF144" s="6">
        <f t="array" ref="AF144">INDEX(RawData!AW:AW,MATCH(VALUE(A144),RawData!AU:AU,0)+$AF$1)</f>
        <v>5.89</v>
      </c>
      <c r="AG144" s="6">
        <f t="array" ref="AG144">INDEX(RawData!BM:BM,MATCH(VALUE(A144),RawData!BK:BK,0)+$AG$1)</f>
        <v>1.625</v>
      </c>
      <c r="AH144" s="6">
        <f t="array" ref="AH144">INDEX(RawData!BR:BR,MATCH(VALUE(B144),RawData!BP:BP,0)+$AH$1)</f>
        <v>4.4800000000000004</v>
      </c>
      <c r="AI144" s="6">
        <v>0</v>
      </c>
      <c r="AJ144" s="11">
        <f t="shared" si="54"/>
        <v>27010.810130000002</v>
      </c>
      <c r="AK144" s="11">
        <f t="shared" si="55"/>
        <v>31548.67886</v>
      </c>
      <c r="AL144" s="17">
        <f t="array" ref="AL144">INDEX(RawData!BW:BW,MATCH(VALUE(A144),RawData!BU:BU,0)+$AL$1)</f>
        <v>14</v>
      </c>
      <c r="AM144" s="11"/>
      <c r="AN144" s="11"/>
      <c r="AP144" s="11">
        <f t="shared" si="56"/>
        <v>19611.411609999999</v>
      </c>
      <c r="AQ144" s="11">
        <f t="shared" si="60"/>
        <v>16718.333392317028</v>
      </c>
      <c r="AR144" s="12">
        <f t="shared" si="61"/>
        <v>-0.14752014159999427</v>
      </c>
      <c r="AS144" s="12">
        <f t="shared" si="62"/>
        <v>0.14752014159999427</v>
      </c>
      <c r="AT144" s="14"/>
      <c r="AU144" s="12"/>
      <c r="AW144" s="6" t="str">
        <f t="shared" si="57"/>
        <v>2</v>
      </c>
      <c r="AX144" s="6">
        <f t="shared" si="58"/>
        <v>7798.8791000000001</v>
      </c>
      <c r="AY144" s="11">
        <f t="shared" si="63"/>
        <v>18214.131281903989</v>
      </c>
      <c r="AZ144" s="12">
        <f t="shared" si="59"/>
        <v>-7.1248330098967805E-2</v>
      </c>
      <c r="BA144" s="14">
        <f t="shared" si="64"/>
        <v>7.1248330098967805E-2</v>
      </c>
      <c r="BE144" s="11">
        <f t="shared" si="65"/>
        <v>17765.3919150279</v>
      </c>
      <c r="BF144" s="12">
        <f t="shared" si="66"/>
        <v>-9.4129873549275822E-2</v>
      </c>
      <c r="BG144" s="14">
        <f t="shared" si="67"/>
        <v>9.4129873549275822E-2</v>
      </c>
      <c r="BJ144" s="11">
        <f t="shared" si="68"/>
        <v>21354.826871179703</v>
      </c>
      <c r="BK144" s="12">
        <f t="shared" si="69"/>
        <v>8.8897999585645593E-2</v>
      </c>
      <c r="BL144" s="14">
        <f t="shared" si="70"/>
        <v>8.8897999585645593E-2</v>
      </c>
      <c r="BQ144" s="6">
        <f t="shared" si="71"/>
        <v>7567.6518999999998</v>
      </c>
      <c r="BR144" s="11">
        <f t="shared" si="72"/>
        <v>23341.895504977994</v>
      </c>
      <c r="BS144" s="12">
        <f t="shared" si="73"/>
        <v>0.1902200600937769</v>
      </c>
      <c r="BT144" s="14">
        <f t="shared" si="74"/>
        <v>0.1902200600937769</v>
      </c>
    </row>
    <row r="145" spans="1:72">
      <c r="A145" s="1">
        <v>201101</v>
      </c>
      <c r="B145" s="6" t="s">
        <v>110</v>
      </c>
      <c r="C145" s="10" t="s">
        <v>191</v>
      </c>
      <c r="D145" s="1">
        <v>2701081013</v>
      </c>
      <c r="E145" s="9">
        <f t="shared" si="53"/>
        <v>27010.810130000002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1</v>
      </c>
      <c r="S145" s="6">
        <v>0</v>
      </c>
      <c r="T145" s="6">
        <v>0</v>
      </c>
      <c r="U145" s="6">
        <v>0</v>
      </c>
      <c r="V145" s="6">
        <f t="array" ref="V145">INDEX(RawData!I:I,MATCH(VALUE(B145),RawData!G:G,0)+$V$1)</f>
        <v>6.72</v>
      </c>
      <c r="W145" s="6">
        <f t="array" ref="W145">INDEX(RawData!N:N,MATCH(VALUE(B145),RawData!L:L,0)+$W$1)</f>
        <v>120347</v>
      </c>
      <c r="X145" s="6">
        <f t="array" ref="X145">INDEX(RawData!S:S,MATCH(VALUE(B145),RawData!Q:Q,0)+$V$1)</f>
        <v>5194</v>
      </c>
      <c r="Y145" s="6">
        <f t="array" ref="Y145">INDEX(RawData!X:X,MATCH(VALUE(A145),RawData!V:V,0)+$Y$1)</f>
        <v>113.35</v>
      </c>
      <c r="Z145" s="6">
        <f t="array" ref="Z145">INDEX(RawData!AC:AC,MATCH(VALUE(B145),RawData!AA:AA,0)+$Y$1)</f>
        <v>5.82</v>
      </c>
      <c r="AA145" s="6">
        <f t="array" ref="AA145">INDEX(RawData!AH:AH,MATCH(VALUE(A145),RawData!AF:AF,0)+$AA$1)</f>
        <v>94.15</v>
      </c>
      <c r="AB145" s="6">
        <f t="array" ref="AB145">INDEX(RawData!AM:AM,MATCH(VALUE(A145),RawData!AK:AK,0)+$AA$1)</f>
        <v>1.1000000000000001</v>
      </c>
      <c r="AC145" s="6">
        <f t="array" ref="AC145">INDEX(RawData!BB:BB,MATCH(VALUE(A145),RawData!AZ:AZ,0)+$AC$1)</f>
        <v>114898</v>
      </c>
      <c r="AD145" s="6">
        <f t="array" ref="AD145">INDEX(RawData!AR:AR,MATCH(VALUE(A145),RawData!AP:AP,0)+$AD$1)</f>
        <v>10.98</v>
      </c>
      <c r="AE145" s="6">
        <f t="array" ref="AE145">INDEX(RawData!BG:BG,MATCH(VALUE(A145),RawData!BE:BE,0)+$AE$1)</f>
        <v>311293</v>
      </c>
      <c r="AF145" s="6">
        <f t="array" ref="AF145">INDEX(RawData!AW:AW,MATCH(VALUE(A145),RawData!AU:AU,0)+$AF$1)</f>
        <v>6.47</v>
      </c>
      <c r="AG145" s="6">
        <f t="array" ref="AG145">INDEX(RawData!BM:BM,MATCH(VALUE(A145),RawData!BK:BK,0)+$AG$1)</f>
        <v>1.625</v>
      </c>
      <c r="AH145" s="6">
        <f t="array" ref="AH145">INDEX(RawData!BR:BR,MATCH(VALUE(B145),RawData!BP:BP,0)+$AH$1)</f>
        <v>4.4800000000000004</v>
      </c>
      <c r="AI145" s="6">
        <v>0</v>
      </c>
      <c r="AJ145" s="11">
        <f t="shared" si="54"/>
        <v>31548.67886</v>
      </c>
      <c r="AK145" s="11">
        <f t="shared" si="55"/>
        <v>23910.591039999999</v>
      </c>
      <c r="AL145" s="17">
        <f t="array" ref="AL145">INDEX(RawData!BW:BW,MATCH(VALUE(A145),RawData!BU:BU,0)+$AL$1)</f>
        <v>20</v>
      </c>
      <c r="AM145" s="11"/>
      <c r="AN145" s="11"/>
      <c r="AP145" s="11">
        <f t="shared" si="56"/>
        <v>27010.810130000002</v>
      </c>
      <c r="AQ145" s="11">
        <f t="shared" si="60"/>
        <v>27047.428524374001</v>
      </c>
      <c r="AR145" s="12">
        <f t="shared" si="61"/>
        <v>1.3556940424133135E-3</v>
      </c>
      <c r="AS145" s="12">
        <f t="shared" si="62"/>
        <v>1.3556940424133135E-3</v>
      </c>
      <c r="AT145" s="14"/>
      <c r="AU145" s="12"/>
      <c r="AW145" s="6" t="str">
        <f t="shared" si="57"/>
        <v>1</v>
      </c>
      <c r="AX145" s="6">
        <f t="shared" si="58"/>
        <v>4875.9528</v>
      </c>
      <c r="AY145" s="11">
        <f t="shared" si="63"/>
        <v>32427.473471687987</v>
      </c>
      <c r="AZ145" s="12">
        <f t="shared" si="59"/>
        <v>0.20053687081646898</v>
      </c>
      <c r="BA145" s="14">
        <f t="shared" si="64"/>
        <v>0.20053687081646898</v>
      </c>
      <c r="BE145" s="11">
        <f t="shared" si="65"/>
        <v>30813.459987493789</v>
      </c>
      <c r="BF145" s="12">
        <f t="shared" si="66"/>
        <v>0.14078251778425233</v>
      </c>
      <c r="BG145" s="14">
        <f t="shared" si="67"/>
        <v>0.14078251778425233</v>
      </c>
      <c r="BJ145" s="11">
        <f t="shared" si="68"/>
        <v>32883.022302193393</v>
      </c>
      <c r="BK145" s="12">
        <f t="shared" si="69"/>
        <v>0.21740229722585491</v>
      </c>
      <c r="BL145" s="14">
        <f t="shared" si="70"/>
        <v>0.21740229722585491</v>
      </c>
      <c r="BQ145" s="6">
        <f t="shared" si="71"/>
        <v>5843.6367</v>
      </c>
      <c r="BR145" s="11">
        <f t="shared" si="72"/>
        <v>35383.991064115995</v>
      </c>
      <c r="BS145" s="12">
        <f t="shared" si="73"/>
        <v>0.30999369859018722</v>
      </c>
      <c r="BT145" s="14">
        <f t="shared" si="74"/>
        <v>0.30999369859018722</v>
      </c>
    </row>
    <row r="146" spans="1:72">
      <c r="A146" s="1">
        <v>201012</v>
      </c>
      <c r="B146" s="6" t="s">
        <v>111</v>
      </c>
      <c r="C146" s="10" t="s">
        <v>192</v>
      </c>
      <c r="D146" s="1">
        <v>3154867886</v>
      </c>
      <c r="E146" s="9">
        <f t="shared" si="53"/>
        <v>31548.67886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1</v>
      </c>
      <c r="R146" s="6">
        <v>0</v>
      </c>
      <c r="S146" s="6">
        <v>0</v>
      </c>
      <c r="T146" s="6">
        <v>0</v>
      </c>
      <c r="U146" s="6">
        <v>1</v>
      </c>
      <c r="V146" s="6">
        <f t="array" ref="V146">INDEX(RawData!I:I,MATCH(VALUE(B146),RawData!G:G,0)+$V$1)</f>
        <v>6.34</v>
      </c>
      <c r="W146" s="6">
        <f t="array" ref="W146">INDEX(RawData!N:N,MATCH(VALUE(B146),RawData!L:L,0)+$W$1)</f>
        <v>116295</v>
      </c>
      <c r="X146" s="6">
        <f t="array" ref="X146">INDEX(RawData!S:S,MATCH(VALUE(B146),RawData!Q:Q,0)+$V$1)</f>
        <v>5023</v>
      </c>
      <c r="Y146" s="6">
        <f t="array" ref="Y146">INDEX(RawData!X:X,MATCH(VALUE(A146),RawData!V:V,0)+$Y$1)</f>
        <v>113.37</v>
      </c>
      <c r="Z146" s="6">
        <f t="array" ref="Z146">INDEX(RawData!AC:AC,MATCH(VALUE(B146),RawData!AA:AA,0)+$Y$1)</f>
        <v>2.34</v>
      </c>
      <c r="AA146" s="6">
        <f t="array" ref="AA146">INDEX(RawData!AH:AH,MATCH(VALUE(A146),RawData!AF:AF,0)+$AA$1)</f>
        <v>94.16</v>
      </c>
      <c r="AB146" s="6">
        <f t="array" ref="AB146">INDEX(RawData!AM:AM,MATCH(VALUE(A146),RawData!AK:AK,0)+$AA$1)</f>
        <v>1.24</v>
      </c>
      <c r="AC146" s="6">
        <f t="array" ref="AC146">INDEX(RawData!BB:BB,MATCH(VALUE(A146),RawData!AZ:AZ,0)+$AC$1)</f>
        <v>112662</v>
      </c>
      <c r="AD146" s="6">
        <f t="array" ref="AD146">INDEX(RawData!AR:AR,MATCH(VALUE(A146),RawData!AP:AP,0)+$AD$1)</f>
        <v>8.99</v>
      </c>
      <c r="AE146" s="6">
        <f t="array" ref="AE146">INDEX(RawData!BG:BG,MATCH(VALUE(A146),RawData!BE:BE,0)+$AE$1)</f>
        <v>307548</v>
      </c>
      <c r="AF146" s="6">
        <f t="array" ref="AF146">INDEX(RawData!AW:AW,MATCH(VALUE(A146),RawData!AU:AU,0)+$AF$1)</f>
        <v>5.44</v>
      </c>
      <c r="AG146" s="6">
        <f t="array" ref="AG146">INDEX(RawData!BM:BM,MATCH(VALUE(A146),RawData!BK:BK,0)+$AG$1)</f>
        <v>1.625</v>
      </c>
      <c r="AH146" s="6">
        <f t="array" ref="AH146">INDEX(RawData!BR:BR,MATCH(VALUE(B146),RawData!BP:BP,0)+$AH$1)</f>
        <v>4.67</v>
      </c>
      <c r="AI146" s="6">
        <v>0</v>
      </c>
      <c r="AJ146" s="11">
        <f t="shared" si="54"/>
        <v>23910.591039999999</v>
      </c>
      <c r="AK146" s="11">
        <f t="shared" si="55"/>
        <v>24599.64172</v>
      </c>
      <c r="AL146" s="17">
        <f t="array" ref="AL146">INDEX(RawData!BW:BW,MATCH(VALUE(A146),RawData!BU:BU,0)+$AL$1)</f>
        <v>23</v>
      </c>
      <c r="AM146" s="11"/>
      <c r="AN146" s="11"/>
      <c r="AZ146" s="11"/>
      <c r="BA146" s="12"/>
    </row>
    <row r="147" spans="1:72">
      <c r="A147" s="1">
        <v>201011</v>
      </c>
      <c r="B147" s="6" t="s">
        <v>111</v>
      </c>
      <c r="C147" s="10" t="s">
        <v>192</v>
      </c>
      <c r="D147" s="1">
        <v>2391059104</v>
      </c>
      <c r="E147" s="9">
        <f t="shared" si="53"/>
        <v>23910.591039999999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1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6">
        <f t="array" ref="V147">INDEX(RawData!I:I,MATCH(VALUE(B147),RawData!G:G,0)+$V$1)</f>
        <v>6.34</v>
      </c>
      <c r="W147" s="6">
        <f t="array" ref="W147">INDEX(RawData!N:N,MATCH(VALUE(B147),RawData!L:L,0)+$W$1)</f>
        <v>116295</v>
      </c>
      <c r="X147" s="6">
        <f t="array" ref="X147">INDEX(RawData!S:S,MATCH(VALUE(B147),RawData!Q:Q,0)+$V$1)</f>
        <v>5023</v>
      </c>
      <c r="Y147" s="6">
        <f t="array" ref="Y147">INDEX(RawData!X:X,MATCH(VALUE(A147),RawData!V:V,0)+$Y$1)</f>
        <v>113.03</v>
      </c>
      <c r="Z147" s="6">
        <f t="array" ref="Z147">INDEX(RawData!AC:AC,MATCH(VALUE(B147),RawData!AA:AA,0)+$Y$1)</f>
        <v>2.34</v>
      </c>
      <c r="AA147" s="6">
        <f t="array" ref="AA147">INDEX(RawData!AH:AH,MATCH(VALUE(A147),RawData!AF:AF,0)+$AA$1)</f>
        <v>94.88</v>
      </c>
      <c r="AB147" s="6">
        <f t="array" ref="AB147">INDEX(RawData!AM:AM,MATCH(VALUE(A147),RawData!AK:AK,0)+$AA$1)</f>
        <v>1.52</v>
      </c>
      <c r="AC147" s="6">
        <f t="array" ref="AC147">INDEX(RawData!BB:BB,MATCH(VALUE(A147),RawData!AZ:AZ,0)+$AC$1)</f>
        <v>111128</v>
      </c>
      <c r="AD147" s="6">
        <f t="array" ref="AD147">INDEX(RawData!AR:AR,MATCH(VALUE(A147),RawData!AP:AP,0)+$AD$1)</f>
        <v>8.7899999999999991</v>
      </c>
      <c r="AE147" s="6">
        <f t="array" ref="AE147">INDEX(RawData!BG:BG,MATCH(VALUE(A147),RawData!BE:BE,0)+$AE$1)</f>
        <v>305871</v>
      </c>
      <c r="AF147" s="6">
        <f t="array" ref="AF147">INDEX(RawData!AW:AW,MATCH(VALUE(A147),RawData!AU:AU,0)+$AF$1)</f>
        <v>5.2</v>
      </c>
      <c r="AG147" s="6">
        <f t="array" ref="AG147">INDEX(RawData!BM:BM,MATCH(VALUE(A147),RawData!BK:BK,0)+$AG$1)</f>
        <v>1.5</v>
      </c>
      <c r="AH147" s="6">
        <f t="array" ref="AH147">INDEX(RawData!BR:BR,MATCH(VALUE(B147),RawData!BP:BP,0)+$AH$1)</f>
        <v>4.67</v>
      </c>
      <c r="AI147" s="6">
        <v>0</v>
      </c>
      <c r="AJ147" s="11">
        <f t="shared" si="54"/>
        <v>24599.64172</v>
      </c>
      <c r="AK147" s="11">
        <f t="shared" si="55"/>
        <v>26963.43347</v>
      </c>
      <c r="AL147" s="17">
        <f t="array" ref="AL147">INDEX(RawData!BW:BW,MATCH(VALUE(A147),RawData!BU:BU,0)+$AL$1)</f>
        <v>22</v>
      </c>
      <c r="AM147" s="11"/>
      <c r="AN147" s="11"/>
      <c r="AZ147" s="11"/>
      <c r="BA147" s="12"/>
    </row>
    <row r="148" spans="1:72">
      <c r="A148" s="1">
        <v>201010</v>
      </c>
      <c r="B148" s="6" t="s">
        <v>111</v>
      </c>
      <c r="C148" s="10" t="s">
        <v>192</v>
      </c>
      <c r="D148" s="1">
        <v>2459964172</v>
      </c>
      <c r="E148" s="9">
        <f t="shared" si="53"/>
        <v>24599.64172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f t="array" ref="V148">INDEX(RawData!I:I,MATCH(VALUE(B148),RawData!G:G,0)+$V$1)</f>
        <v>6.34</v>
      </c>
      <c r="W148" s="6">
        <f t="array" ref="W148">INDEX(RawData!N:N,MATCH(VALUE(B148),RawData!L:L,0)+$W$1)</f>
        <v>116295</v>
      </c>
      <c r="X148" s="6">
        <f t="array" ref="X148">INDEX(RawData!S:S,MATCH(VALUE(B148),RawData!Q:Q,0)+$V$1)</f>
        <v>5023</v>
      </c>
      <c r="Y148" s="6">
        <f t="array" ref="Y148">INDEX(RawData!X:X,MATCH(VALUE(A148),RawData!V:V,0)+$Y$1)</f>
        <v>113.04</v>
      </c>
      <c r="Z148" s="6">
        <f t="array" ref="Z148">INDEX(RawData!AC:AC,MATCH(VALUE(B148),RawData!AA:AA,0)+$Y$1)</f>
        <v>2.34</v>
      </c>
      <c r="AA148" s="6">
        <f t="array" ref="AA148">INDEX(RawData!AH:AH,MATCH(VALUE(A148),RawData!AF:AF,0)+$AA$1)</f>
        <v>94.7</v>
      </c>
      <c r="AB148" s="6">
        <f t="array" ref="AB148">INDEX(RawData!AM:AM,MATCH(VALUE(A148),RawData!AK:AK,0)+$AA$1)</f>
        <v>0.56999999999999995</v>
      </c>
      <c r="AC148" s="6">
        <f t="array" ref="AC148">INDEX(RawData!BB:BB,MATCH(VALUE(A148),RawData!AZ:AZ,0)+$AC$1)</f>
        <v>110100</v>
      </c>
      <c r="AD148" s="6">
        <f t="array" ref="AD148">INDEX(RawData!AR:AR,MATCH(VALUE(A148),RawData!AP:AP,0)+$AD$1)</f>
        <v>8.84</v>
      </c>
      <c r="AE148" s="6">
        <f t="array" ref="AE148">INDEX(RawData!BG:BG,MATCH(VALUE(A148),RawData!BE:BE,0)+$AE$1)</f>
        <v>303584</v>
      </c>
      <c r="AF148" s="6">
        <f t="array" ref="AF148">INDEX(RawData!AW:AW,MATCH(VALUE(A148),RawData!AU:AU,0)+$AF$1)</f>
        <v>4.95</v>
      </c>
      <c r="AG148" s="6">
        <f t="array" ref="AG148">INDEX(RawData!BM:BM,MATCH(VALUE(A148),RawData!BK:BK,0)+$AG$1)</f>
        <v>1.5</v>
      </c>
      <c r="AH148" s="6">
        <f t="array" ref="AH148">INDEX(RawData!BR:BR,MATCH(VALUE(B148),RawData!BP:BP,0)+$AH$1)</f>
        <v>4.67</v>
      </c>
      <c r="AI148" s="6">
        <v>0</v>
      </c>
      <c r="AJ148" s="11">
        <f t="shared" si="54"/>
        <v>26963.43347</v>
      </c>
      <c r="AK148" s="11">
        <f t="shared" si="55"/>
        <v>27972.615969999999</v>
      </c>
      <c r="AL148" s="17">
        <f t="array" ref="AL148">INDEX(RawData!BW:BW,MATCH(VALUE(A148),RawData!BU:BU,0)+$AL$1)</f>
        <v>21</v>
      </c>
      <c r="AM148" s="11"/>
      <c r="AN148" s="11"/>
      <c r="AZ148" s="11"/>
      <c r="BA148" s="12"/>
    </row>
    <row r="149" spans="1:72">
      <c r="A149" s="1">
        <v>201009</v>
      </c>
      <c r="B149" s="6" t="s">
        <v>112</v>
      </c>
      <c r="C149" s="10" t="s">
        <v>192</v>
      </c>
      <c r="D149" s="1">
        <v>2696343347</v>
      </c>
      <c r="E149" s="9">
        <f t="shared" si="53"/>
        <v>26963.43347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1</v>
      </c>
      <c r="U149" s="6">
        <v>0</v>
      </c>
      <c r="V149" s="6">
        <f t="array" ref="V149">INDEX(RawData!I:I,MATCH(VALUE(B149),RawData!G:G,0)+$V$1)</f>
        <v>11.54</v>
      </c>
      <c r="W149" s="6">
        <f t="array" ref="W149">INDEX(RawData!N:N,MATCH(VALUE(B149),RawData!L:L,0)+$W$1)</f>
        <v>112692</v>
      </c>
      <c r="X149" s="6">
        <f t="array" ref="X149">INDEX(RawData!S:S,MATCH(VALUE(B149),RawData!Q:Q,0)+$V$1)</f>
        <v>4869</v>
      </c>
      <c r="Y149" s="6">
        <f t="array" ref="Y149">INDEX(RawData!X:X,MATCH(VALUE(A149),RawData!V:V,0)+$Y$1)</f>
        <v>113.81</v>
      </c>
      <c r="Z149" s="6">
        <f t="array" ref="Z149">INDEX(RawData!AC:AC,MATCH(VALUE(B149),RawData!AA:AA,0)+$Y$1)</f>
        <v>3.77</v>
      </c>
      <c r="AA149" s="6">
        <f t="array" ref="AA149">INDEX(RawData!AH:AH,MATCH(VALUE(A149),RawData!AF:AF,0)+$AA$1)</f>
        <v>94.08</v>
      </c>
      <c r="AB149" s="6">
        <f t="array" ref="AB149">INDEX(RawData!AM:AM,MATCH(VALUE(A149),RawData!AK:AK,0)+$AA$1)</f>
        <v>0.3</v>
      </c>
      <c r="AC149" s="6">
        <f t="array" ref="AC149">INDEX(RawData!BB:BB,MATCH(VALUE(A149),RawData!AZ:AZ,0)+$AC$1)</f>
        <v>109843</v>
      </c>
      <c r="AD149" s="6">
        <f t="array" ref="AD149">INDEX(RawData!AR:AR,MATCH(VALUE(A149),RawData!AP:AP,0)+$AD$1)</f>
        <v>11.79</v>
      </c>
      <c r="AE149" s="6">
        <f t="array" ref="AE149">INDEX(RawData!BG:BG,MATCH(VALUE(A149),RawData!BE:BE,0)+$AE$1)</f>
        <v>301540</v>
      </c>
      <c r="AF149" s="6">
        <f t="array" ref="AF149">INDEX(RawData!AW:AW,MATCH(VALUE(A149),RawData!AU:AU,0)+$AF$1)</f>
        <v>4.7300000000000004</v>
      </c>
      <c r="AG149" s="6">
        <f t="array" ref="AG149">INDEX(RawData!BM:BM,MATCH(VALUE(A149),RawData!BK:BK,0)+$AG$1)</f>
        <v>1.375</v>
      </c>
      <c r="AH149" s="6">
        <f t="array" ref="AH149">INDEX(RawData!BR:BR,MATCH(VALUE(B149),RawData!BP:BP,0)+$AH$1)</f>
        <v>5.05</v>
      </c>
      <c r="AI149" s="6">
        <v>0</v>
      </c>
      <c r="AJ149" s="11">
        <f t="shared" si="54"/>
        <v>27972.615969999999</v>
      </c>
      <c r="AK149" s="11">
        <f t="shared" si="55"/>
        <v>22950.214059999998</v>
      </c>
      <c r="AL149" s="17">
        <f t="array" ref="AL149">INDEX(RawData!BW:BW,MATCH(VALUE(A149),RawData!BU:BU,0)+$AL$1)</f>
        <v>21</v>
      </c>
      <c r="AM149" s="11"/>
      <c r="AN149" s="11"/>
      <c r="AZ149" s="11"/>
      <c r="BA149" s="12"/>
    </row>
    <row r="150" spans="1:72">
      <c r="A150" s="1">
        <v>201008</v>
      </c>
      <c r="B150" s="6" t="s">
        <v>112</v>
      </c>
      <c r="C150" s="10" t="s">
        <v>192</v>
      </c>
      <c r="D150" s="1">
        <v>2797261597</v>
      </c>
      <c r="E150" s="9">
        <f t="shared" si="53"/>
        <v>27972.615969999999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1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1</v>
      </c>
      <c r="U150" s="6">
        <v>0</v>
      </c>
      <c r="V150" s="6">
        <f t="array" ref="V150">INDEX(RawData!I:I,MATCH(VALUE(B150),RawData!G:G,0)+$V$1)</f>
        <v>11.54</v>
      </c>
      <c r="W150" s="6">
        <f t="array" ref="W150">INDEX(RawData!N:N,MATCH(VALUE(B150),RawData!L:L,0)+$W$1)</f>
        <v>112692</v>
      </c>
      <c r="X150" s="6">
        <f t="array" ref="X150">INDEX(RawData!S:S,MATCH(VALUE(B150),RawData!Q:Q,0)+$V$1)</f>
        <v>4869</v>
      </c>
      <c r="Y150" s="6">
        <f t="array" ref="Y150">INDEX(RawData!X:X,MATCH(VALUE(A150),RawData!V:V,0)+$Y$1)</f>
        <v>113.5</v>
      </c>
      <c r="Z150" s="6">
        <f t="array" ref="Z150">INDEX(RawData!AC:AC,MATCH(VALUE(B150),RawData!AA:AA,0)+$Y$1)</f>
        <v>3.77</v>
      </c>
      <c r="AA150" s="6">
        <f t="array" ref="AA150">INDEX(RawData!AH:AH,MATCH(VALUE(A150),RawData!AF:AF,0)+$AA$1)</f>
        <v>93.98</v>
      </c>
      <c r="AB150" s="6">
        <f t="array" ref="AB150">INDEX(RawData!AM:AM,MATCH(VALUE(A150),RawData!AK:AK,0)+$AA$1)</f>
        <v>-0.48</v>
      </c>
      <c r="AC150" s="6">
        <f t="array" ref="AC150">INDEX(RawData!BB:BB,MATCH(VALUE(A150),RawData!AZ:AZ,0)+$AC$1)</f>
        <v>108639</v>
      </c>
      <c r="AD150" s="6">
        <f t="array" ref="AD150">INDEX(RawData!AR:AR,MATCH(VALUE(A150),RawData!AP:AP,0)+$AD$1)</f>
        <v>12.25</v>
      </c>
      <c r="AE150" s="6">
        <f t="array" ref="AE150">INDEX(RawData!BG:BG,MATCH(VALUE(A150),RawData!BE:BE,0)+$AE$1)</f>
        <v>300883</v>
      </c>
      <c r="AF150" s="6">
        <f t="array" ref="AF150">INDEX(RawData!AW:AW,MATCH(VALUE(A150),RawData!AU:AU,0)+$AF$1)</f>
        <v>4.7300000000000004</v>
      </c>
      <c r="AG150" s="6">
        <f t="array" ref="AG150">INDEX(RawData!BM:BM,MATCH(VALUE(A150),RawData!BK:BK,0)+$AG$1)</f>
        <v>1.375</v>
      </c>
      <c r="AH150" s="6">
        <f t="array" ref="AH150">INDEX(RawData!BR:BR,MATCH(VALUE(B150),RawData!BP:BP,0)+$AH$1)</f>
        <v>5.05</v>
      </c>
      <c r="AI150" s="6">
        <v>0</v>
      </c>
      <c r="AJ150" s="11">
        <f t="shared" si="54"/>
        <v>22950.214059999998</v>
      </c>
      <c r="AK150" s="11">
        <f t="shared" si="55"/>
        <v>17056.21284</v>
      </c>
      <c r="AL150" s="17">
        <f t="array" ref="AL150">INDEX(RawData!BW:BW,MATCH(VALUE(A150),RawData!BU:BU,0)+$AL$1)</f>
        <v>22</v>
      </c>
      <c r="AM150" s="11"/>
      <c r="AN150" s="11"/>
      <c r="AZ150" s="11"/>
      <c r="BA150" s="12"/>
    </row>
    <row r="151" spans="1:72">
      <c r="A151" s="1">
        <v>201007</v>
      </c>
      <c r="B151" s="6" t="s">
        <v>112</v>
      </c>
      <c r="C151" s="10" t="s">
        <v>192</v>
      </c>
      <c r="D151" s="1">
        <v>2295021406</v>
      </c>
      <c r="E151" s="9">
        <f t="shared" si="53"/>
        <v>22950.214059999998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1</v>
      </c>
      <c r="U151" s="6">
        <v>0</v>
      </c>
      <c r="V151" s="6">
        <f t="array" ref="V151">INDEX(RawData!I:I,MATCH(VALUE(B151),RawData!G:G,0)+$V$1)</f>
        <v>11.54</v>
      </c>
      <c r="W151" s="6">
        <f t="array" ref="W151">INDEX(RawData!N:N,MATCH(VALUE(B151),RawData!L:L,0)+$W$1)</f>
        <v>112692</v>
      </c>
      <c r="X151" s="6">
        <f t="array" ref="X151">INDEX(RawData!S:S,MATCH(VALUE(B151),RawData!Q:Q,0)+$V$1)</f>
        <v>4869</v>
      </c>
      <c r="Y151" s="6">
        <f t="array" ref="Y151">INDEX(RawData!X:X,MATCH(VALUE(A151),RawData!V:V,0)+$Y$1)</f>
        <v>113.09</v>
      </c>
      <c r="Z151" s="6">
        <f t="array" ref="Z151">INDEX(RawData!AC:AC,MATCH(VALUE(B151),RawData!AA:AA,0)+$Y$1)</f>
        <v>3.77</v>
      </c>
      <c r="AA151" s="6">
        <f t="array" ref="AA151">INDEX(RawData!AH:AH,MATCH(VALUE(A151),RawData!AF:AF,0)+$AA$1)</f>
        <v>93.97</v>
      </c>
      <c r="AB151" s="6">
        <f t="array" ref="AB151">INDEX(RawData!AM:AM,MATCH(VALUE(A151),RawData!AK:AK,0)+$AA$1)</f>
        <v>1.32</v>
      </c>
      <c r="AC151" s="6">
        <f t="array" ref="AC151">INDEX(RawData!BB:BB,MATCH(VALUE(A151),RawData!AZ:AZ,0)+$AC$1)</f>
        <v>106625</v>
      </c>
      <c r="AD151" s="6">
        <f t="array" ref="AD151">INDEX(RawData!AR:AR,MATCH(VALUE(A151),RawData!AP:AP,0)+$AD$1)</f>
        <v>12.29</v>
      </c>
      <c r="AE151" s="6">
        <f t="array" ref="AE151">INDEX(RawData!BG:BG,MATCH(VALUE(A151),RawData!BE:BE,0)+$AE$1)</f>
        <v>298498</v>
      </c>
      <c r="AF151" s="6">
        <f t="array" ref="AF151">INDEX(RawData!AW:AW,MATCH(VALUE(A151),RawData!AU:AU,0)+$AF$1)</f>
        <v>4.1399999999999997</v>
      </c>
      <c r="AG151" s="6">
        <f t="array" ref="AG151">INDEX(RawData!BM:BM,MATCH(VALUE(A151),RawData!BK:BK,0)+$AG$1)</f>
        <v>1.375</v>
      </c>
      <c r="AH151" s="6">
        <f t="array" ref="AH151">INDEX(RawData!BR:BR,MATCH(VALUE(B151),RawData!BP:BP,0)+$AH$1)</f>
        <v>5.05</v>
      </c>
      <c r="AI151" s="6">
        <v>0</v>
      </c>
      <c r="AJ151" s="11">
        <f t="shared" si="54"/>
        <v>17056.21284</v>
      </c>
      <c r="AK151" s="11">
        <f t="shared" si="55"/>
        <v>20267.086490000002</v>
      </c>
      <c r="AL151" s="17">
        <f t="array" ref="AL151">INDEX(RawData!BW:BW,MATCH(VALUE(A151),RawData!BU:BU,0)+$AL$1)</f>
        <v>22</v>
      </c>
      <c r="AM151" s="11"/>
      <c r="AN151" s="11"/>
      <c r="AZ151" s="11"/>
      <c r="BA151" s="12"/>
    </row>
    <row r="152" spans="1:72">
      <c r="A152" s="1">
        <v>201006</v>
      </c>
      <c r="B152" s="6" t="s">
        <v>113</v>
      </c>
      <c r="C152" s="10" t="s">
        <v>192</v>
      </c>
      <c r="D152" s="1">
        <v>1705621284</v>
      </c>
      <c r="E152" s="9">
        <f t="shared" si="53"/>
        <v>17056.21284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1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</v>
      </c>
      <c r="T152" s="6">
        <v>0</v>
      </c>
      <c r="U152" s="6">
        <v>0</v>
      </c>
      <c r="V152" s="6">
        <f t="array" ref="V152">INDEX(RawData!I:I,MATCH(VALUE(B152),RawData!G:G,0)+$V$1)</f>
        <v>12.02</v>
      </c>
      <c r="W152" s="6">
        <f t="array" ref="W152">INDEX(RawData!N:N,MATCH(VALUE(B152),RawData!L:L,0)+$W$1)</f>
        <v>108559</v>
      </c>
      <c r="X152" s="6">
        <f t="array" ref="X152">INDEX(RawData!S:S,MATCH(VALUE(B152),RawData!Q:Q,0)+$V$1)</f>
        <v>4692</v>
      </c>
      <c r="Y152" s="6">
        <f t="array" ref="Y152">INDEX(RawData!X:X,MATCH(VALUE(A152),RawData!V:V,0)+$Y$1)</f>
        <v>113.54</v>
      </c>
      <c r="Z152" s="6">
        <f t="array" ref="Z152">INDEX(RawData!AC:AC,MATCH(VALUE(B152),RawData!AA:AA,0)+$Y$1)</f>
        <v>7.03</v>
      </c>
      <c r="AA152" s="6">
        <f t="array" ref="AA152">INDEX(RawData!AH:AH,MATCH(VALUE(A152),RawData!AF:AF,0)+$AA$1)</f>
        <v>93.68</v>
      </c>
      <c r="AB152" s="6">
        <f t="array" ref="AB152">INDEX(RawData!AM:AM,MATCH(VALUE(A152),RawData!AK:AK,0)+$AA$1)</f>
        <v>1.2</v>
      </c>
      <c r="AC152" s="6">
        <f t="array" ref="AC152">INDEX(RawData!BB:BB,MATCH(VALUE(A152),RawData!AZ:AZ,0)+$AC$1)</f>
        <v>105643</v>
      </c>
      <c r="AD152" s="6">
        <f t="array" ref="AD152">INDEX(RawData!AR:AR,MATCH(VALUE(A152),RawData!AP:AP,0)+$AD$1)</f>
        <v>12.84</v>
      </c>
      <c r="AE152" s="6">
        <f t="array" ref="AE152">INDEX(RawData!BG:BG,MATCH(VALUE(A152),RawData!BE:BE,0)+$AE$1)</f>
        <v>297159</v>
      </c>
      <c r="AF152" s="6">
        <f t="array" ref="AF152">INDEX(RawData!AW:AW,MATCH(VALUE(A152),RawData!AU:AU,0)+$AF$1)</f>
        <v>3.82</v>
      </c>
      <c r="AG152" s="6">
        <f t="array" ref="AG152">INDEX(RawData!BM:BM,MATCH(VALUE(A152),RawData!BK:BK,0)+$AG$1)</f>
        <v>1.375</v>
      </c>
      <c r="AH152" s="6">
        <f t="array" ref="AH152">INDEX(RawData!BR:BR,MATCH(VALUE(B152),RawData!BP:BP,0)+$AH$1)</f>
        <v>5.16</v>
      </c>
      <c r="AI152" s="6">
        <v>0</v>
      </c>
      <c r="AJ152" s="11">
        <f t="shared" si="54"/>
        <v>20267.086490000002</v>
      </c>
      <c r="AK152" s="11">
        <f t="shared" si="55"/>
        <v>26194.946209999998</v>
      </c>
      <c r="AL152" s="17">
        <f t="array" ref="AL152">INDEX(RawData!BW:BW,MATCH(VALUE(A152),RawData!BU:BU,0)+$AL$1)</f>
        <v>21</v>
      </c>
      <c r="AM152" s="11"/>
      <c r="AN152" s="11"/>
      <c r="AZ152" s="11"/>
      <c r="BA152" s="12"/>
    </row>
    <row r="153" spans="1:72">
      <c r="A153" s="1">
        <v>201005</v>
      </c>
      <c r="B153" s="6" t="s">
        <v>113</v>
      </c>
      <c r="C153" s="10" t="s">
        <v>192</v>
      </c>
      <c r="D153" s="1">
        <v>2026708649</v>
      </c>
      <c r="E153" s="9">
        <f t="shared" si="53"/>
        <v>20267.086490000002</v>
      </c>
      <c r="F153" s="6">
        <v>0</v>
      </c>
      <c r="G153" s="6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1</v>
      </c>
      <c r="T153" s="6">
        <v>0</v>
      </c>
      <c r="U153" s="6">
        <v>0</v>
      </c>
      <c r="V153" s="6">
        <f t="array" ref="V153">INDEX(RawData!I:I,MATCH(VALUE(B153),RawData!G:G,0)+$V$1)</f>
        <v>12.02</v>
      </c>
      <c r="W153" s="6">
        <f t="array" ref="W153">INDEX(RawData!N:N,MATCH(VALUE(B153),RawData!L:L,0)+$W$1)</f>
        <v>108559</v>
      </c>
      <c r="X153" s="6">
        <f t="array" ref="X153">INDEX(RawData!S:S,MATCH(VALUE(B153),RawData!Q:Q,0)+$V$1)</f>
        <v>4692</v>
      </c>
      <c r="Y153" s="6">
        <f t="array" ref="Y153">INDEX(RawData!X:X,MATCH(VALUE(A153),RawData!V:V,0)+$Y$1)</f>
        <v>114.24</v>
      </c>
      <c r="Z153" s="6">
        <f t="array" ref="Z153">INDEX(RawData!AC:AC,MATCH(VALUE(B153),RawData!AA:AA,0)+$Y$1)</f>
        <v>7.03</v>
      </c>
      <c r="AA153" s="6">
        <f t="array" ref="AA153">INDEX(RawData!AH:AH,MATCH(VALUE(A153),RawData!AF:AF,0)+$AA$1)</f>
        <v>93.36</v>
      </c>
      <c r="AB153" s="6">
        <f t="array" ref="AB153">INDEX(RawData!AM:AM,MATCH(VALUE(A153),RawData!AK:AK,0)+$AA$1)</f>
        <v>0.76</v>
      </c>
      <c r="AC153" s="6">
        <f t="array" ref="AC153">INDEX(RawData!BB:BB,MATCH(VALUE(A153),RawData!AZ:AZ,0)+$AC$1)</f>
        <v>106259</v>
      </c>
      <c r="AD153" s="6">
        <f t="array" ref="AD153">INDEX(RawData!AR:AR,MATCH(VALUE(A153),RawData!AP:AP,0)+$AD$1)</f>
        <v>13.14</v>
      </c>
      <c r="AE153" s="6">
        <f t="array" ref="AE153">INDEX(RawData!BG:BG,MATCH(VALUE(A153),RawData!BE:BE,0)+$AE$1)</f>
        <v>297369</v>
      </c>
      <c r="AF153" s="6">
        <f t="array" ref="AF153">INDEX(RawData!AW:AW,MATCH(VALUE(A153),RawData!AU:AU,0)+$AF$1)</f>
        <v>3.27</v>
      </c>
      <c r="AG153" s="6">
        <f t="array" ref="AG153">INDEX(RawData!BM:BM,MATCH(VALUE(A153),RawData!BK:BK,0)+$AG$1)</f>
        <v>1.25</v>
      </c>
      <c r="AH153" s="6">
        <f t="array" ref="AH153">INDEX(RawData!BR:BR,MATCH(VALUE(B153),RawData!BP:BP,0)+$AH$1)</f>
        <v>5.16</v>
      </c>
      <c r="AI153" s="6">
        <v>0</v>
      </c>
      <c r="AJ153" s="11">
        <f t="shared" si="54"/>
        <v>26194.946209999998</v>
      </c>
      <c r="AK153" s="11">
        <f t="shared" si="55"/>
        <v>23662.626120000001</v>
      </c>
      <c r="AL153" s="17">
        <f t="array" ref="AL153">INDEX(RawData!BW:BW,MATCH(VALUE(A153),RawData!BU:BU,0)+$AL$1)</f>
        <v>21</v>
      </c>
      <c r="AM153" s="11"/>
      <c r="AN153" s="11"/>
      <c r="AZ153" s="11"/>
      <c r="BA153" s="12"/>
    </row>
    <row r="154" spans="1:72">
      <c r="A154" s="1">
        <v>201004</v>
      </c>
      <c r="B154" s="6" t="s">
        <v>113</v>
      </c>
      <c r="C154" s="10" t="s">
        <v>192</v>
      </c>
      <c r="D154" s="1">
        <v>2619494621</v>
      </c>
      <c r="E154" s="9">
        <f t="shared" si="53"/>
        <v>26194.946209999998</v>
      </c>
      <c r="F154" s="6">
        <v>0</v>
      </c>
      <c r="G154" s="6">
        <v>0</v>
      </c>
      <c r="H154" s="6">
        <v>0</v>
      </c>
      <c r="I154" s="6">
        <v>1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</v>
      </c>
      <c r="T154" s="6">
        <v>0</v>
      </c>
      <c r="U154" s="6">
        <v>0</v>
      </c>
      <c r="V154" s="6">
        <f t="array" ref="V154">INDEX(RawData!I:I,MATCH(VALUE(B154),RawData!G:G,0)+$V$1)</f>
        <v>12.02</v>
      </c>
      <c r="W154" s="6">
        <f t="array" ref="W154">INDEX(RawData!N:N,MATCH(VALUE(B154),RawData!L:L,0)+$W$1)</f>
        <v>108559</v>
      </c>
      <c r="X154" s="6">
        <f t="array" ref="X154">INDEX(RawData!S:S,MATCH(VALUE(B154),RawData!Q:Q,0)+$V$1)</f>
        <v>4692</v>
      </c>
      <c r="Y154" s="6">
        <f t="array" ref="Y154">INDEX(RawData!X:X,MATCH(VALUE(A154),RawData!V:V,0)+$Y$1)</f>
        <v>113.84</v>
      </c>
      <c r="Z154" s="6">
        <f t="array" ref="Z154">INDEX(RawData!AC:AC,MATCH(VALUE(B154),RawData!AA:AA,0)+$Y$1)</f>
        <v>7.03</v>
      </c>
      <c r="AA154" s="6">
        <f t="array" ref="AA154">INDEX(RawData!AH:AH,MATCH(VALUE(A154),RawData!AF:AF,0)+$AA$1)</f>
        <v>93.51</v>
      </c>
      <c r="AB154" s="6">
        <f t="array" ref="AB154">INDEX(RawData!AM:AM,MATCH(VALUE(A154),RawData!AK:AK,0)+$AA$1)</f>
        <v>1.34</v>
      </c>
      <c r="AC154" s="6">
        <f t="array" ref="AC154">INDEX(RawData!BB:BB,MATCH(VALUE(A154),RawData!AZ:AZ,0)+$AC$1)</f>
        <v>105817</v>
      </c>
      <c r="AD154" s="6">
        <f t="array" ref="AD154">INDEX(RawData!AR:AR,MATCH(VALUE(A154),RawData!AP:AP,0)+$AD$1)</f>
        <v>17.38</v>
      </c>
      <c r="AE154" s="6">
        <f t="array" ref="AE154">INDEX(RawData!BG:BG,MATCH(VALUE(A154),RawData!BE:BE,0)+$AE$1)</f>
        <v>297050</v>
      </c>
      <c r="AF154" s="6">
        <f t="array" ref="AF154">INDEX(RawData!AW:AW,MATCH(VALUE(A154),RawData!AU:AU,0)+$AF$1)</f>
        <v>3.8</v>
      </c>
      <c r="AG154" s="6">
        <f t="array" ref="AG154">INDEX(RawData!BM:BM,MATCH(VALUE(A154),RawData!BK:BK,0)+$AG$1)</f>
        <v>1.25</v>
      </c>
      <c r="AH154" s="6">
        <f t="array" ref="AH154">INDEX(RawData!BR:BR,MATCH(VALUE(B154),RawData!BP:BP,0)+$AH$1)</f>
        <v>5.16</v>
      </c>
      <c r="AI154" s="6">
        <v>0</v>
      </c>
      <c r="AJ154" s="11">
        <f t="shared" si="54"/>
        <v>23662.626120000001</v>
      </c>
      <c r="AK154" s="11">
        <f t="shared" si="55"/>
        <v>13313.293750000001</v>
      </c>
      <c r="AL154" s="17">
        <f t="array" ref="AL154">INDEX(RawData!BW:BW,MATCH(VALUE(A154),RawData!BU:BU,0)+$AL$1)</f>
        <v>21</v>
      </c>
      <c r="AM154" s="11"/>
      <c r="AN154" s="11"/>
      <c r="AZ154" s="11"/>
      <c r="BA154" s="12"/>
    </row>
    <row r="155" spans="1:72">
      <c r="A155" s="1">
        <v>201003</v>
      </c>
      <c r="B155" s="6" t="s">
        <v>114</v>
      </c>
      <c r="C155" s="10" t="s">
        <v>192</v>
      </c>
      <c r="D155" s="1">
        <v>2366262612</v>
      </c>
      <c r="E155" s="9">
        <f t="shared" si="53"/>
        <v>23662.626120000001</v>
      </c>
      <c r="F155" s="6">
        <v>0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1</v>
      </c>
      <c r="S155" s="6">
        <v>0</v>
      </c>
      <c r="T155" s="6">
        <v>0</v>
      </c>
      <c r="U155" s="6">
        <v>0</v>
      </c>
      <c r="V155" s="6">
        <f t="array" ref="V155">INDEX(RawData!I:I,MATCH(VALUE(B155),RawData!G:G,0)+$V$1)</f>
        <v>11.55</v>
      </c>
      <c r="W155" s="6">
        <f t="array" ref="W155">INDEX(RawData!N:N,MATCH(VALUE(B155),RawData!L:L,0)+$W$1)</f>
        <v>106699</v>
      </c>
      <c r="X155" s="6">
        <f t="array" ref="X155">INDEX(RawData!S:S,MATCH(VALUE(B155),RawData!Q:Q,0)+$V$1)</f>
        <v>4613</v>
      </c>
      <c r="Y155" s="6">
        <f t="array" ref="Y155">INDEX(RawData!X:X,MATCH(VALUE(A155),RawData!V:V,0)+$Y$1)</f>
        <v>112.26</v>
      </c>
      <c r="Z155" s="6">
        <f t="array" ref="Z155">INDEX(RawData!AC:AC,MATCH(VALUE(B155),RawData!AA:AA,0)+$Y$1)</f>
        <v>6.86</v>
      </c>
      <c r="AA155" s="6">
        <f t="array" ref="AA155">INDEX(RawData!AH:AH,MATCH(VALUE(A155),RawData!AF:AF,0)+$AA$1)</f>
        <v>92.73</v>
      </c>
      <c r="AB155" s="6">
        <f t="array" ref="AB155">INDEX(RawData!AM:AM,MATCH(VALUE(A155),RawData!AK:AK,0)+$AA$1)</f>
        <v>1.27</v>
      </c>
      <c r="AC155" s="6">
        <f t="array" ref="AC155">INDEX(RawData!BB:BB,MATCH(VALUE(A155),RawData!AZ:AZ,0)+$AC$1)</f>
        <v>105128</v>
      </c>
      <c r="AD155" s="6">
        <f t="array" ref="AD155">INDEX(RawData!AR:AR,MATCH(VALUE(A155),RawData!AP:AP,0)+$AD$1)</f>
        <v>19.03</v>
      </c>
      <c r="AE155" s="6">
        <f t="array" ref="AE155">INDEX(RawData!BG:BG,MATCH(VALUE(A155),RawData!BE:BE,0)+$AE$1)</f>
        <v>295917</v>
      </c>
      <c r="AF155" s="6">
        <f t="array" ref="AF155">INDEX(RawData!AW:AW,MATCH(VALUE(A155),RawData!AU:AU,0)+$AF$1)</f>
        <v>3.86</v>
      </c>
      <c r="AG155" s="6">
        <f t="array" ref="AG155">INDEX(RawData!BM:BM,MATCH(VALUE(A155),RawData!BK:BK,0)+$AG$1)</f>
        <v>1.25</v>
      </c>
      <c r="AH155" s="6">
        <f t="array" ref="AH155">INDEX(RawData!BR:BR,MATCH(VALUE(B155),RawData!BP:BP,0)+$AH$1)</f>
        <v>5.67</v>
      </c>
      <c r="AI155" s="6">
        <v>0</v>
      </c>
      <c r="AJ155" s="11">
        <f t="shared" si="54"/>
        <v>13313.293750000001</v>
      </c>
      <c r="AK155" s="11">
        <f t="shared" si="55"/>
        <v>30415.90367</v>
      </c>
      <c r="AL155" s="17">
        <f t="array" ref="AL155">INDEX(RawData!BW:BW,MATCH(VALUE(A155),RawData!BU:BU,0)+$AL$1)</f>
        <v>23</v>
      </c>
      <c r="AM155" s="11"/>
      <c r="AN155" s="11"/>
      <c r="AZ155" s="11"/>
      <c r="BA155" s="12"/>
    </row>
    <row r="156" spans="1:72">
      <c r="A156" s="1">
        <v>201002</v>
      </c>
      <c r="B156" s="6" t="s">
        <v>114</v>
      </c>
      <c r="C156" s="10" t="s">
        <v>192</v>
      </c>
      <c r="D156" s="1">
        <v>1331329375</v>
      </c>
      <c r="E156" s="9">
        <f t="shared" si="53"/>
        <v>13313.293750000001</v>
      </c>
      <c r="F156" s="6">
        <v>0</v>
      </c>
      <c r="G156" s="6">
        <v>1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0</v>
      </c>
      <c r="T156" s="6">
        <v>0</v>
      </c>
      <c r="U156" s="6">
        <v>0</v>
      </c>
      <c r="V156" s="6">
        <f t="array" ref="V156">INDEX(RawData!I:I,MATCH(VALUE(B156),RawData!G:G,0)+$V$1)</f>
        <v>11.55</v>
      </c>
      <c r="W156" s="6">
        <f t="array" ref="W156">INDEX(RawData!N:N,MATCH(VALUE(B156),RawData!L:L,0)+$W$1)</f>
        <v>106699</v>
      </c>
      <c r="X156" s="6">
        <f t="array" ref="X156">INDEX(RawData!S:S,MATCH(VALUE(B156),RawData!Q:Q,0)+$V$1)</f>
        <v>4613</v>
      </c>
      <c r="Y156" s="6">
        <f t="array" ref="Y156">INDEX(RawData!X:X,MATCH(VALUE(A156),RawData!V:V,0)+$Y$1)</f>
        <v>111.65</v>
      </c>
      <c r="Z156" s="6">
        <f t="array" ref="Z156">INDEX(RawData!AC:AC,MATCH(VALUE(B156),RawData!AA:AA,0)+$Y$1)</f>
        <v>6.86</v>
      </c>
      <c r="AA156" s="6">
        <f t="array" ref="AA156">INDEX(RawData!AH:AH,MATCH(VALUE(A156),RawData!AF:AF,0)+$AA$1)</f>
        <v>93.62</v>
      </c>
      <c r="AB156" s="6">
        <f t="array" ref="AB156">INDEX(RawData!AM:AM,MATCH(VALUE(A156),RawData!AK:AK,0)+$AA$1)</f>
        <v>2.35</v>
      </c>
      <c r="AC156" s="6">
        <f t="array" ref="AC156">INDEX(RawData!BB:BB,MATCH(VALUE(A156),RawData!AZ:AZ,0)+$AC$1)</f>
        <v>106282</v>
      </c>
      <c r="AD156" s="6">
        <f t="array" ref="AD156">INDEX(RawData!AR:AR,MATCH(VALUE(A156),RawData!AP:AP,0)+$AD$1)</f>
        <v>24.22</v>
      </c>
      <c r="AE156" s="6">
        <f t="array" ref="AE156">INDEX(RawData!BG:BG,MATCH(VALUE(A156),RawData!BE:BE,0)+$AE$1)</f>
        <v>295797</v>
      </c>
      <c r="AF156" s="6">
        <f t="array" ref="AF156">INDEX(RawData!AW:AW,MATCH(VALUE(A156),RawData!AU:AU,0)+$AF$1)</f>
        <v>4.7300000000000004</v>
      </c>
      <c r="AG156" s="6">
        <f t="array" ref="AG156">INDEX(RawData!BM:BM,MATCH(VALUE(A156),RawData!BK:BK,0)+$AG$1)</f>
        <v>1.25</v>
      </c>
      <c r="AH156" s="6">
        <f t="array" ref="AH156">INDEX(RawData!BR:BR,MATCH(VALUE(B156),RawData!BP:BP,0)+$AH$1)</f>
        <v>5.67</v>
      </c>
      <c r="AI156" s="6">
        <v>0</v>
      </c>
      <c r="AJ156" s="11">
        <f t="shared" si="54"/>
        <v>30415.90367</v>
      </c>
      <c r="AK156" s="11">
        <f t="shared" si="55"/>
        <v>30035.976449999998</v>
      </c>
      <c r="AL156" s="17">
        <f t="array" ref="AL156">INDEX(RawData!BW:BW,MATCH(VALUE(A156),RawData!BU:BU,0)+$AL$1)</f>
        <v>14</v>
      </c>
      <c r="AM156" s="11"/>
      <c r="AN156" s="11"/>
      <c r="AZ156" s="11"/>
      <c r="BA156" s="12"/>
    </row>
    <row r="157" spans="1:72">
      <c r="A157" s="1">
        <v>201001</v>
      </c>
      <c r="B157" s="6" t="s">
        <v>114</v>
      </c>
      <c r="C157" s="10" t="s">
        <v>192</v>
      </c>
      <c r="D157" s="1">
        <v>3041590367</v>
      </c>
      <c r="E157" s="9">
        <f t="shared" si="53"/>
        <v>30415.90367</v>
      </c>
      <c r="F157" s="6">
        <v>1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1</v>
      </c>
      <c r="S157" s="6">
        <v>0</v>
      </c>
      <c r="T157" s="6">
        <v>0</v>
      </c>
      <c r="U157" s="6">
        <v>0</v>
      </c>
      <c r="V157" s="6">
        <f t="array" ref="V157">INDEX(RawData!I:I,MATCH(VALUE(B157),RawData!G:G,0)+$V$1)</f>
        <v>11.55</v>
      </c>
      <c r="W157" s="6">
        <f t="array" ref="W157">INDEX(RawData!N:N,MATCH(VALUE(B157),RawData!L:L,0)+$W$1)</f>
        <v>106699</v>
      </c>
      <c r="X157" s="6">
        <f t="array" ref="X157">INDEX(RawData!S:S,MATCH(VALUE(B157),RawData!Q:Q,0)+$V$1)</f>
        <v>4613</v>
      </c>
      <c r="Y157" s="6">
        <f t="array" ref="Y157">INDEX(RawData!X:X,MATCH(VALUE(A157),RawData!V:V,0)+$Y$1)</f>
        <v>111.15</v>
      </c>
      <c r="Z157" s="6">
        <f t="array" ref="Z157">INDEX(RawData!AC:AC,MATCH(VALUE(B157),RawData!AA:AA,0)+$Y$1)</f>
        <v>6.86</v>
      </c>
      <c r="AA157" s="6">
        <f t="array" ref="AA157">INDEX(RawData!AH:AH,MATCH(VALUE(A157),RawData!AF:AF,0)+$AA$1)</f>
        <v>93.13</v>
      </c>
      <c r="AB157" s="6">
        <f t="array" ref="AB157">INDEX(RawData!AM:AM,MATCH(VALUE(A157),RawData!AK:AK,0)+$AA$1)</f>
        <v>0.26</v>
      </c>
      <c r="AC157" s="6">
        <f t="array" ref="AC157">INDEX(RawData!BB:BB,MATCH(VALUE(A157),RawData!AZ:AZ,0)+$AC$1)</f>
        <v>105071</v>
      </c>
      <c r="AD157" s="6">
        <f t="array" ref="AD157">INDEX(RawData!AR:AR,MATCH(VALUE(A157),RawData!AP:AP,0)+$AD$1)</f>
        <v>24.18</v>
      </c>
      <c r="AE157" s="6">
        <f t="array" ref="AE157">INDEX(RawData!BG:BG,MATCH(VALUE(A157),RawData!BE:BE,0)+$AE$1)</f>
        <v>294710</v>
      </c>
      <c r="AF157" s="6">
        <f t="array" ref="AF157">INDEX(RawData!AW:AW,MATCH(VALUE(A157),RawData!AU:AU,0)+$AF$1)</f>
        <v>4.83</v>
      </c>
      <c r="AG157" s="6">
        <f t="array" ref="AG157">INDEX(RawData!BM:BM,MATCH(VALUE(A157),RawData!BK:BK,0)+$AG$1)</f>
        <v>1.25</v>
      </c>
      <c r="AH157" s="6">
        <f t="array" ref="AH157">INDEX(RawData!BR:BR,MATCH(VALUE(B157),RawData!BP:BP,0)+$AH$1)</f>
        <v>5.67</v>
      </c>
      <c r="AI157" s="6">
        <v>0</v>
      </c>
      <c r="AJ157" s="11">
        <f t="shared" si="54"/>
        <v>30035.976449999998</v>
      </c>
      <c r="AK157" s="11">
        <f t="shared" si="55"/>
        <v>23187.162779999999</v>
      </c>
      <c r="AL157" s="17">
        <f t="array" ref="AL157">INDEX(RawData!BW:BW,MATCH(VALUE(A157),RawData!BU:BU,0)+$AL$1)</f>
        <v>20</v>
      </c>
      <c r="AM157" s="11"/>
      <c r="AN157" s="11"/>
      <c r="AZ157" s="11"/>
      <c r="BA157" s="12"/>
    </row>
    <row r="158" spans="1:72">
      <c r="A158" s="1">
        <v>200912</v>
      </c>
      <c r="B158" s="6" t="s">
        <v>115</v>
      </c>
      <c r="C158" s="10" t="s">
        <v>193</v>
      </c>
      <c r="D158" s="1">
        <v>3003597645</v>
      </c>
      <c r="E158" s="9">
        <f t="shared" si="53"/>
        <v>30035.976449999998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  <c r="U158" s="6">
        <v>1</v>
      </c>
      <c r="V158" s="6">
        <f t="array" ref="V158">INDEX(RawData!I:I,MATCH(VALUE(B158),RawData!G:G,0)+$V$1)</f>
        <v>8.58</v>
      </c>
      <c r="W158" s="6">
        <f t="array" ref="W158">INDEX(RawData!N:N,MATCH(VALUE(B158),RawData!L:L,0)+$W$1)</f>
        <v>106425</v>
      </c>
      <c r="X158" s="6">
        <f t="array" ref="X158">INDEX(RawData!S:S,MATCH(VALUE(B158),RawData!Q:Q,0)+$V$1)</f>
        <v>4605</v>
      </c>
      <c r="Y158" s="6">
        <f t="array" ref="Y158">INDEX(RawData!X:X,MATCH(VALUE(A158),RawData!V:V,0)+$Y$1)</f>
        <v>110.78</v>
      </c>
      <c r="Z158" s="6">
        <f t="array" ref="Z158">INDEX(RawData!AC:AC,MATCH(VALUE(B158),RawData!AA:AA,0)+$Y$1)</f>
        <v>5.77</v>
      </c>
      <c r="AA158" s="6">
        <f t="array" ref="AA158">INDEX(RawData!AH:AH,MATCH(VALUE(A158),RawData!AF:AF,0)+$AA$1)</f>
        <v>93.01</v>
      </c>
      <c r="AB158" s="6">
        <f t="array" ref="AB158">INDEX(RawData!AM:AM,MATCH(VALUE(A158),RawData!AK:AK,0)+$AA$1)</f>
        <v>-0.25</v>
      </c>
      <c r="AC158" s="6">
        <f t="array" ref="AC158">INDEX(RawData!BB:BB,MATCH(VALUE(A158),RawData!AZ:AZ,0)+$AC$1)</f>
        <v>103583</v>
      </c>
      <c r="AD158" s="6">
        <f t="array" ref="AD158">INDEX(RawData!AR:AR,MATCH(VALUE(A158),RawData!AP:AP,0)+$AD$1)</f>
        <v>28.92</v>
      </c>
      <c r="AE158" s="6">
        <f t="array" ref="AE158">INDEX(RawData!BG:BG,MATCH(VALUE(A158),RawData!BE:BE,0)+$AE$1)</f>
        <v>292215</v>
      </c>
      <c r="AF158" s="6">
        <f t="array" ref="AF158">INDEX(RawData!AW:AW,MATCH(VALUE(A158),RawData!AU:AU,0)+$AF$1)</f>
        <v>5.78</v>
      </c>
      <c r="AG158" s="6">
        <f t="array" ref="AG158">INDEX(RawData!BM:BM,MATCH(VALUE(A158),RawData!BK:BK,0)+$AG$1)</f>
        <v>1.25</v>
      </c>
      <c r="AH158" s="6">
        <f t="array" ref="AH158">INDEX(RawData!BR:BR,MATCH(VALUE(B158),RawData!BP:BP,0)+$AH$1)</f>
        <v>5.74</v>
      </c>
      <c r="AI158" s="6">
        <v>0</v>
      </c>
      <c r="AJ158" s="11">
        <f t="shared" si="54"/>
        <v>23187.162779999999</v>
      </c>
      <c r="AK158" s="11">
        <f t="shared" si="55"/>
        <v>28214.952079999999</v>
      </c>
      <c r="AL158" s="17" t="e">
        <f t="array" ref="AL158">INDEX(RawData!BW:BW,MATCH(VALUE(A158),RawData!BU:BU,0)+$AL$1)</f>
        <v>#N/A</v>
      </c>
      <c r="AM158" s="11"/>
      <c r="AN158" s="11"/>
      <c r="AZ158" s="11"/>
      <c r="BA158" s="12"/>
    </row>
    <row r="159" spans="1:72">
      <c r="A159" s="1">
        <v>200911</v>
      </c>
      <c r="B159" s="6" t="s">
        <v>115</v>
      </c>
      <c r="C159" s="10" t="s">
        <v>193</v>
      </c>
      <c r="D159" s="1">
        <v>2318716278</v>
      </c>
      <c r="E159" s="9">
        <f t="shared" si="53"/>
        <v>23187.162779999999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f t="array" ref="V159">INDEX(RawData!I:I,MATCH(VALUE(B159),RawData!G:G,0)+$V$1)</f>
        <v>8.58</v>
      </c>
      <c r="W159" s="6">
        <f t="array" ref="W159">INDEX(RawData!N:N,MATCH(VALUE(B159),RawData!L:L,0)+$W$1)</f>
        <v>106425</v>
      </c>
      <c r="X159" s="6">
        <f t="array" ref="X159">INDEX(RawData!S:S,MATCH(VALUE(B159),RawData!Q:Q,0)+$V$1)</f>
        <v>4605</v>
      </c>
      <c r="Y159" s="6">
        <f t="array" ref="Y159">INDEX(RawData!X:X,MATCH(VALUE(A159),RawData!V:V,0)+$Y$1)</f>
        <v>110.35</v>
      </c>
      <c r="Z159" s="6">
        <f t="array" ref="Z159">INDEX(RawData!AC:AC,MATCH(VALUE(B159),RawData!AA:AA,0)+$Y$1)</f>
        <v>5.77</v>
      </c>
      <c r="AA159" s="6">
        <f t="array" ref="AA159">INDEX(RawData!AH:AH,MATCH(VALUE(A159),RawData!AF:AF,0)+$AA$1)</f>
        <v>93.46</v>
      </c>
      <c r="AB159" s="6">
        <f t="array" ref="AB159">INDEX(RawData!AM:AM,MATCH(VALUE(A159),RawData!AK:AK,0)+$AA$1)</f>
        <v>-1.61</v>
      </c>
      <c r="AC159" s="6">
        <f t="array" ref="AC159">INDEX(RawData!BB:BB,MATCH(VALUE(A159),RawData!AZ:AZ,0)+$AC$1)</f>
        <v>101781</v>
      </c>
      <c r="AD159" s="6">
        <f t="array" ref="AD159">INDEX(RawData!AR:AR,MATCH(VALUE(A159),RawData!AP:AP,0)+$AD$1)</f>
        <v>30.51</v>
      </c>
      <c r="AE159" s="6">
        <f t="array" ref="AE159">INDEX(RawData!BG:BG,MATCH(VALUE(A159),RawData!BE:BE,0)+$AE$1)</f>
        <v>290594</v>
      </c>
      <c r="AF159" s="6">
        <f t="array" ref="AF159">INDEX(RawData!AW:AW,MATCH(VALUE(A159),RawData!AU:AU,0)+$AF$1)</f>
        <v>6.38</v>
      </c>
      <c r="AG159" s="6">
        <f t="array" ref="AG159">INDEX(RawData!BM:BM,MATCH(VALUE(A159),RawData!BK:BK,0)+$AG$1)</f>
        <v>1.25</v>
      </c>
      <c r="AH159" s="6">
        <f t="array" ref="AH159">INDEX(RawData!BR:BR,MATCH(VALUE(B159),RawData!BP:BP,0)+$AH$1)</f>
        <v>5.74</v>
      </c>
      <c r="AI159" s="6">
        <v>0</v>
      </c>
      <c r="AJ159" s="11">
        <f t="shared" si="54"/>
        <v>28214.952079999999</v>
      </c>
      <c r="AK159" s="11">
        <f t="shared" si="55"/>
        <v>26825.039970000002</v>
      </c>
      <c r="AL159" s="17" t="e">
        <f t="array" ref="AL159">INDEX(RawData!BW:BW,MATCH(VALUE(A159),RawData!BU:BU,0)+$AL$1)</f>
        <v>#N/A</v>
      </c>
      <c r="AM159" s="11"/>
      <c r="AN159" s="11"/>
      <c r="AZ159" s="11"/>
      <c r="BA159" s="12"/>
    </row>
    <row r="160" spans="1:72">
      <c r="A160" s="1">
        <v>200910</v>
      </c>
      <c r="B160" s="6" t="s">
        <v>115</v>
      </c>
      <c r="C160" s="10" t="s">
        <v>193</v>
      </c>
      <c r="D160" s="1">
        <v>2821495208</v>
      </c>
      <c r="E160" s="9">
        <f t="shared" si="53"/>
        <v>28214.952079999999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1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f t="array" ref="V160">INDEX(RawData!I:I,MATCH(VALUE(B160),RawData!G:G,0)+$V$1)</f>
        <v>8.58</v>
      </c>
      <c r="W160" s="6">
        <f t="array" ref="W160">INDEX(RawData!N:N,MATCH(VALUE(B160),RawData!L:L,0)+$W$1)</f>
        <v>106425</v>
      </c>
      <c r="X160" s="6">
        <f t="array" ref="X160">INDEX(RawData!S:S,MATCH(VALUE(B160),RawData!Q:Q,0)+$V$1)</f>
        <v>4605</v>
      </c>
      <c r="Y160" s="6">
        <f t="array" ref="Y160">INDEX(RawData!X:X,MATCH(VALUE(A160),RawData!V:V,0)+$Y$1)</f>
        <v>109.04</v>
      </c>
      <c r="Z160" s="6">
        <f t="array" ref="Z160">INDEX(RawData!AC:AC,MATCH(VALUE(B160),RawData!AA:AA,0)+$Y$1)</f>
        <v>5.77</v>
      </c>
      <c r="AA160" s="6">
        <f t="array" ref="AA160">INDEX(RawData!AH:AH,MATCH(VALUE(A160),RawData!AF:AF,0)+$AA$1)</f>
        <v>94.16</v>
      </c>
      <c r="AB160" s="6">
        <f t="array" ref="AB160">INDEX(RawData!AM:AM,MATCH(VALUE(A160),RawData!AK:AK,0)+$AA$1)</f>
        <v>-1.9</v>
      </c>
      <c r="AC160" s="6">
        <f t="array" ref="AC160">INDEX(RawData!BB:BB,MATCH(VALUE(A160),RawData!AZ:AZ,0)+$AC$1)</f>
        <v>100050</v>
      </c>
      <c r="AD160" s="6">
        <f t="array" ref="AD160">INDEX(RawData!AR:AR,MATCH(VALUE(A160),RawData!AP:AP,0)+$AD$1)</f>
        <v>27.8</v>
      </c>
      <c r="AE160" s="6">
        <f t="array" ref="AE160">INDEX(RawData!BG:BG,MATCH(VALUE(A160),RawData!BE:BE,0)+$AE$1)</f>
        <v>289518</v>
      </c>
      <c r="AF160" s="6">
        <f t="array" ref="AF160">INDEX(RawData!AW:AW,MATCH(VALUE(A160),RawData!AU:AU,0)+$AF$1)</f>
        <v>6.88</v>
      </c>
      <c r="AG160" s="6">
        <f t="array" ref="AG160">INDEX(RawData!BM:BM,MATCH(VALUE(A160),RawData!BK:BK,0)+$AG$1)</f>
        <v>1.25</v>
      </c>
      <c r="AH160" s="6">
        <f t="array" ref="AH160">INDEX(RawData!BR:BR,MATCH(VALUE(B160),RawData!BP:BP,0)+$AH$1)</f>
        <v>5.74</v>
      </c>
      <c r="AI160" s="6">
        <v>0</v>
      </c>
      <c r="AJ160" s="11">
        <f t="shared" si="54"/>
        <v>26825.039970000002</v>
      </c>
      <c r="AK160" s="11">
        <f t="shared" si="55"/>
        <v>21257.310389999999</v>
      </c>
      <c r="AL160" s="17" t="e">
        <f t="array" ref="AL160">INDEX(RawData!BW:BW,MATCH(VALUE(A160),RawData!BU:BU,0)+$AL$1)</f>
        <v>#N/A</v>
      </c>
      <c r="AM160" s="11"/>
      <c r="AN160" s="11"/>
      <c r="AZ160" s="11"/>
      <c r="BA160" s="12"/>
    </row>
    <row r="161" spans="1:53">
      <c r="A161" s="1">
        <v>200909</v>
      </c>
      <c r="B161" s="6" t="s">
        <v>116</v>
      </c>
      <c r="C161" s="10" t="s">
        <v>193</v>
      </c>
      <c r="D161" s="1">
        <v>2682503997</v>
      </c>
      <c r="E161" s="9">
        <f t="shared" si="53"/>
        <v>26825.039970000002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1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1</v>
      </c>
      <c r="U161" s="6">
        <v>0</v>
      </c>
      <c r="V161" s="6">
        <f t="array" ref="V161">INDEX(RawData!I:I,MATCH(VALUE(B161),RawData!G:G,0)+$V$1)</f>
        <v>-1.1299999999999999</v>
      </c>
      <c r="W161" s="6">
        <f t="array" ref="W161">INDEX(RawData!N:N,MATCH(VALUE(B161),RawData!L:L,0)+$W$1)</f>
        <v>99445</v>
      </c>
      <c r="X161" s="6">
        <f t="array" ref="X161">INDEX(RawData!S:S,MATCH(VALUE(B161),RawData!Q:Q,0)+$V$1)</f>
        <v>4309</v>
      </c>
      <c r="Y161" s="6">
        <f t="array" ref="Y161">INDEX(RawData!X:X,MATCH(VALUE(A161),RawData!V:V,0)+$Y$1)</f>
        <v>109.67</v>
      </c>
      <c r="Z161" s="6">
        <f t="array" ref="Z161">INDEX(RawData!AC:AC,MATCH(VALUE(B161),RawData!AA:AA,0)+$Y$1)</f>
        <v>-9.4700000000000006</v>
      </c>
      <c r="AA161" s="6">
        <f t="array" ref="AA161">INDEX(RawData!AH:AH,MATCH(VALUE(A161),RawData!AF:AF,0)+$AA$1)</f>
        <v>93.8</v>
      </c>
      <c r="AB161" s="6">
        <f t="array" ref="AB161">INDEX(RawData!AM:AM,MATCH(VALUE(A161),RawData!AK:AK,0)+$AA$1)</f>
        <v>-0.89</v>
      </c>
      <c r="AC161" s="6">
        <f t="array" ref="AC161">INDEX(RawData!BB:BB,MATCH(VALUE(A161),RawData!AZ:AZ,0)+$AC$1)</f>
        <v>97939</v>
      </c>
      <c r="AD161" s="6">
        <f t="array" ref="AD161">INDEX(RawData!AR:AR,MATCH(VALUE(A161),RawData!AP:AP,0)+$AD$1)</f>
        <v>22.32</v>
      </c>
      <c r="AE161" s="6">
        <f t="array" ref="AE161">INDEX(RawData!BG:BG,MATCH(VALUE(A161),RawData!BE:BE,0)+$AE$1)</f>
        <v>288095</v>
      </c>
      <c r="AF161" s="6">
        <f t="array" ref="AF161">INDEX(RawData!AW:AW,MATCH(VALUE(A161),RawData!AU:AU,0)+$AF$1)</f>
        <v>7.81</v>
      </c>
      <c r="AG161" s="6">
        <f t="array" ref="AG161">INDEX(RawData!BM:BM,MATCH(VALUE(A161),RawData!BK:BK,0)+$AG$1)</f>
        <v>1.25</v>
      </c>
      <c r="AH161" s="6">
        <f t="array" ref="AH161">INDEX(RawData!BR:BR,MATCH(VALUE(B161),RawData!BP:BP,0)+$AH$1)</f>
        <v>6.04</v>
      </c>
      <c r="AI161" s="6">
        <v>0</v>
      </c>
      <c r="AJ161" s="11">
        <f t="shared" si="54"/>
        <v>21257.310389999999</v>
      </c>
      <c r="AK161" s="11">
        <f t="shared" si="55"/>
        <v>30682.386139999999</v>
      </c>
      <c r="AL161" s="17" t="e">
        <f t="array" ref="AL161">INDEX(RawData!BW:BW,MATCH(VALUE(A161),RawData!BU:BU,0)+$AL$1)</f>
        <v>#N/A</v>
      </c>
      <c r="AM161" s="11"/>
      <c r="AN161" s="11"/>
      <c r="AZ161" s="11"/>
      <c r="BA161" s="12"/>
    </row>
    <row r="162" spans="1:53">
      <c r="A162" s="1">
        <v>200908</v>
      </c>
      <c r="B162" s="6" t="s">
        <v>116</v>
      </c>
      <c r="C162" s="10" t="s">
        <v>193</v>
      </c>
      <c r="D162" s="1">
        <v>2125731039</v>
      </c>
      <c r="E162" s="9">
        <f t="shared" si="53"/>
        <v>21257.310389999999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1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</v>
      </c>
      <c r="U162" s="6">
        <v>0</v>
      </c>
      <c r="V162" s="6">
        <f t="array" ref="V162">INDEX(RawData!I:I,MATCH(VALUE(B162),RawData!G:G,0)+$V$1)</f>
        <v>-1.1299999999999999</v>
      </c>
      <c r="W162" s="6">
        <f t="array" ref="W162">INDEX(RawData!N:N,MATCH(VALUE(B162),RawData!L:L,0)+$W$1)</f>
        <v>99445</v>
      </c>
      <c r="X162" s="6">
        <f t="array" ref="X162">INDEX(RawData!S:S,MATCH(VALUE(B162),RawData!Q:Q,0)+$V$1)</f>
        <v>4309</v>
      </c>
      <c r="Y162" s="6">
        <f t="array" ref="Y162">INDEX(RawData!X:X,MATCH(VALUE(A162),RawData!V:V,0)+$Y$1)</f>
        <v>109.84</v>
      </c>
      <c r="Z162" s="6">
        <f t="array" ref="Z162">INDEX(RawData!AC:AC,MATCH(VALUE(B162),RawData!AA:AA,0)+$Y$1)</f>
        <v>-9.4700000000000006</v>
      </c>
      <c r="AA162" s="6">
        <f t="array" ref="AA162">INDEX(RawData!AH:AH,MATCH(VALUE(A162),RawData!AF:AF,0)+$AA$1)</f>
        <v>94.43</v>
      </c>
      <c r="AB162" s="6">
        <f t="array" ref="AB162">INDEX(RawData!AM:AM,MATCH(VALUE(A162),RawData!AK:AK,0)+$AA$1)</f>
        <v>-0.82</v>
      </c>
      <c r="AC162" s="6">
        <f t="array" ref="AC162">INDEX(RawData!BB:BB,MATCH(VALUE(A162),RawData!AZ:AZ,0)+$AC$1)</f>
        <v>96748</v>
      </c>
      <c r="AD162" s="6">
        <f t="array" ref="AD162">INDEX(RawData!AR:AR,MATCH(VALUE(A162),RawData!AP:AP,0)+$AD$1)</f>
        <v>22.4</v>
      </c>
      <c r="AE162" s="6">
        <f t="array" ref="AE162">INDEX(RawData!BG:BG,MATCH(VALUE(A162),RawData!BE:BE,0)+$AE$1)</f>
        <v>287654</v>
      </c>
      <c r="AF162" s="6">
        <f t="array" ref="AF162">INDEX(RawData!AW:AW,MATCH(VALUE(A162),RawData!AU:AU,0)+$AF$1)</f>
        <v>8.16</v>
      </c>
      <c r="AG162" s="6">
        <f t="array" ref="AG162">INDEX(RawData!BM:BM,MATCH(VALUE(A162),RawData!BK:BK,0)+$AG$1)</f>
        <v>1.25</v>
      </c>
      <c r="AH162" s="6">
        <f t="array" ref="AH162">INDEX(RawData!BR:BR,MATCH(VALUE(B162),RawData!BP:BP,0)+$AH$1)</f>
        <v>6.04</v>
      </c>
      <c r="AI162" s="6">
        <v>0</v>
      </c>
      <c r="AJ162" s="11">
        <f t="shared" si="54"/>
        <v>30682.386139999999</v>
      </c>
      <c r="AK162" s="11">
        <f t="shared" si="55"/>
        <v>28870.38607</v>
      </c>
      <c r="AL162" s="17" t="e">
        <f t="array" ref="AL162">INDEX(RawData!BW:BW,MATCH(VALUE(A162),RawData!BU:BU,0)+$AL$1)</f>
        <v>#N/A</v>
      </c>
      <c r="AM162" s="11"/>
      <c r="AN162" s="11"/>
      <c r="AZ162" s="11"/>
      <c r="BA162" s="12"/>
    </row>
    <row r="163" spans="1:53">
      <c r="A163" s="1">
        <v>200907</v>
      </c>
      <c r="B163" s="6" t="s">
        <v>116</v>
      </c>
      <c r="C163" s="10" t="s">
        <v>193</v>
      </c>
      <c r="D163" s="1">
        <v>3068238614</v>
      </c>
      <c r="E163" s="9">
        <f t="shared" si="53"/>
        <v>30682.386139999999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</v>
      </c>
      <c r="U163" s="6">
        <v>0</v>
      </c>
      <c r="V163" s="6">
        <f t="array" ref="V163">INDEX(RawData!I:I,MATCH(VALUE(B163),RawData!G:G,0)+$V$1)</f>
        <v>-1.1299999999999999</v>
      </c>
      <c r="W163" s="6">
        <f t="array" ref="W163">INDEX(RawData!N:N,MATCH(VALUE(B163),RawData!L:L,0)+$W$1)</f>
        <v>99445</v>
      </c>
      <c r="X163" s="6">
        <f t="array" ref="X163">INDEX(RawData!S:S,MATCH(VALUE(B163),RawData!Q:Q,0)+$V$1)</f>
        <v>4309</v>
      </c>
      <c r="Y163" s="6">
        <f t="array" ref="Y163">INDEX(RawData!X:X,MATCH(VALUE(A163),RawData!V:V,0)+$Y$1)</f>
        <v>107.38</v>
      </c>
      <c r="Z163" s="6">
        <f t="array" ref="Z163">INDEX(RawData!AC:AC,MATCH(VALUE(B163),RawData!AA:AA,0)+$Y$1)</f>
        <v>-9.4700000000000006</v>
      </c>
      <c r="AA163" s="6">
        <f t="array" ref="AA163">INDEX(RawData!AH:AH,MATCH(VALUE(A163),RawData!AF:AF,0)+$AA$1)</f>
        <v>92.75</v>
      </c>
      <c r="AB163" s="6">
        <f t="array" ref="AB163">INDEX(RawData!AM:AM,MATCH(VALUE(A163),RawData!AK:AK,0)+$AA$1)</f>
        <v>-2.34</v>
      </c>
      <c r="AC163" s="6">
        <f t="array" ref="AC163">INDEX(RawData!BB:BB,MATCH(VALUE(A163),RawData!AZ:AZ,0)+$AC$1)</f>
        <v>94783</v>
      </c>
      <c r="AD163" s="6">
        <f t="array" ref="AD163">INDEX(RawData!AR:AR,MATCH(VALUE(A163),RawData!AP:AP,0)+$AD$1)</f>
        <v>21.38</v>
      </c>
      <c r="AE163" s="6">
        <f t="array" ref="AE163">INDEX(RawData!BG:BG,MATCH(VALUE(A163),RawData!BE:BE,0)+$AE$1)</f>
        <v>286942</v>
      </c>
      <c r="AF163" s="6">
        <f t="array" ref="AF163">INDEX(RawData!AW:AW,MATCH(VALUE(A163),RawData!AU:AU,0)+$AF$1)</f>
        <v>8.5399999999999991</v>
      </c>
      <c r="AG163" s="6">
        <f t="array" ref="AG163">INDEX(RawData!BM:BM,MATCH(VALUE(A163),RawData!BK:BK,0)+$AG$1)</f>
        <v>1.25</v>
      </c>
      <c r="AH163" s="6">
        <f t="array" ref="AH163">INDEX(RawData!BR:BR,MATCH(VALUE(B163),RawData!BP:BP,0)+$AH$1)</f>
        <v>6.04</v>
      </c>
      <c r="AI163" s="6">
        <v>0</v>
      </c>
      <c r="AJ163" s="11">
        <f t="shared" si="54"/>
        <v>28870.38607</v>
      </c>
      <c r="AK163" s="11">
        <f t="shared" si="55"/>
        <v>35070.269740000003</v>
      </c>
      <c r="AL163" s="17" t="e">
        <f t="array" ref="AL163">INDEX(RawData!BW:BW,MATCH(VALUE(A163),RawData!BU:BU,0)+$AL$1)</f>
        <v>#N/A</v>
      </c>
      <c r="AM163" s="11"/>
      <c r="AN163" s="11"/>
      <c r="AZ163" s="11"/>
      <c r="BA163" s="12"/>
    </row>
    <row r="164" spans="1:53">
      <c r="A164" s="1">
        <v>200906</v>
      </c>
      <c r="B164" s="6" t="s">
        <v>117</v>
      </c>
      <c r="C164" s="10" t="s">
        <v>193</v>
      </c>
      <c r="D164" s="1">
        <v>2887038607</v>
      </c>
      <c r="E164" s="9">
        <f t="shared" si="53"/>
        <v>28870.38607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1</v>
      </c>
      <c r="T164" s="6">
        <v>0</v>
      </c>
      <c r="U164" s="6">
        <v>0</v>
      </c>
      <c r="V164" s="6">
        <f t="array" ref="V164">INDEX(RawData!I:I,MATCH(VALUE(B164),RawData!G:G,0)+$V$1)</f>
        <v>-5.92</v>
      </c>
      <c r="W164" s="6">
        <f t="array" ref="W164">INDEX(RawData!N:N,MATCH(VALUE(B164),RawData!L:L,0)+$W$1)</f>
        <v>93555</v>
      </c>
      <c r="X164" s="6">
        <f t="array" ref="X164">INDEX(RawData!S:S,MATCH(VALUE(B164),RawData!Q:Q,0)+$V$1)</f>
        <v>4056</v>
      </c>
      <c r="Y164" s="6">
        <f t="array" ref="Y164">INDEX(RawData!X:X,MATCH(VALUE(A164),RawData!V:V,0)+$Y$1)</f>
        <v>106.08</v>
      </c>
      <c r="Z164" s="6">
        <f t="array" ref="Z164">INDEX(RawData!AC:AC,MATCH(VALUE(B164),RawData!AA:AA,0)+$Y$1)</f>
        <v>-13.7</v>
      </c>
      <c r="AA164" s="6">
        <f t="array" ref="AA164">INDEX(RawData!AH:AH,MATCH(VALUE(A164),RawData!AF:AF,0)+$AA$1)</f>
        <v>92.57</v>
      </c>
      <c r="AB164" s="6">
        <f t="array" ref="AB164">INDEX(RawData!AM:AM,MATCH(VALUE(A164),RawData!AK:AK,0)+$AA$1)</f>
        <v>-1.98</v>
      </c>
      <c r="AC164" s="6">
        <f t="array" ref="AC164">INDEX(RawData!BB:BB,MATCH(VALUE(A164),RawData!AZ:AZ,0)+$AC$1)</f>
        <v>93305</v>
      </c>
      <c r="AD164" s="6">
        <f t="array" ref="AD164">INDEX(RawData!AR:AR,MATCH(VALUE(A164),RawData!AP:AP,0)+$AD$1)</f>
        <v>17.940000000000001</v>
      </c>
      <c r="AE164" s="6">
        <f t="array" ref="AE164">INDEX(RawData!BG:BG,MATCH(VALUE(A164),RawData!BE:BE,0)+$AE$1)</f>
        <v>286644</v>
      </c>
      <c r="AF164" s="6">
        <f t="array" ref="AF164">INDEX(RawData!AW:AW,MATCH(VALUE(A164),RawData!AU:AU,0)+$AF$1)</f>
        <v>8.61</v>
      </c>
      <c r="AG164" s="6">
        <f t="array" ref="AG164">INDEX(RawData!BM:BM,MATCH(VALUE(A164),RawData!BK:BK,0)+$AG$1)</f>
        <v>1.25</v>
      </c>
      <c r="AH164" s="6">
        <f t="array" ref="AH164">INDEX(RawData!BR:BR,MATCH(VALUE(B164),RawData!BP:BP,0)+$AH$1)</f>
        <v>5.94</v>
      </c>
      <c r="AI164" s="6">
        <v>0</v>
      </c>
      <c r="AJ164" s="11">
        <f t="shared" si="54"/>
        <v>35070.269740000003</v>
      </c>
      <c r="AK164" s="11">
        <f t="shared" si="55"/>
        <v>31700.753669999998</v>
      </c>
      <c r="AL164" s="17" t="e">
        <f t="array" ref="AL164">INDEX(RawData!BW:BW,MATCH(VALUE(A164),RawData!BU:BU,0)+$AL$1)</f>
        <v>#N/A</v>
      </c>
      <c r="AM164" s="11"/>
      <c r="AN164" s="11"/>
      <c r="AZ164" s="11"/>
      <c r="BA164" s="12"/>
    </row>
    <row r="165" spans="1:53">
      <c r="A165" s="1">
        <v>200905</v>
      </c>
      <c r="B165" s="6" t="s">
        <v>117</v>
      </c>
      <c r="C165" s="10" t="s">
        <v>193</v>
      </c>
      <c r="D165" s="1">
        <v>3507026974</v>
      </c>
      <c r="E165" s="9">
        <f t="shared" si="53"/>
        <v>35070.269740000003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1</v>
      </c>
      <c r="T165" s="6">
        <v>0</v>
      </c>
      <c r="U165" s="6">
        <v>0</v>
      </c>
      <c r="V165" s="6">
        <f t="array" ref="V165">INDEX(RawData!I:I,MATCH(VALUE(B165),RawData!G:G,0)+$V$1)</f>
        <v>-5.92</v>
      </c>
      <c r="W165" s="6">
        <f t="array" ref="W165">INDEX(RawData!N:N,MATCH(VALUE(B165),RawData!L:L,0)+$W$1)</f>
        <v>93555</v>
      </c>
      <c r="X165" s="6">
        <f t="array" ref="X165">INDEX(RawData!S:S,MATCH(VALUE(B165),RawData!Q:Q,0)+$V$1)</f>
        <v>4056</v>
      </c>
      <c r="Y165" s="6">
        <f t="array" ref="Y165">INDEX(RawData!X:X,MATCH(VALUE(A165),RawData!V:V,0)+$Y$1)</f>
        <v>104.41</v>
      </c>
      <c r="Z165" s="6">
        <f t="array" ref="Z165">INDEX(RawData!AC:AC,MATCH(VALUE(B165),RawData!AA:AA,0)+$Y$1)</f>
        <v>-13.7</v>
      </c>
      <c r="AA165" s="6">
        <f t="array" ref="AA165">INDEX(RawData!AH:AH,MATCH(VALUE(A165),RawData!AF:AF,0)+$AA$1)</f>
        <v>92.66</v>
      </c>
      <c r="AB165" s="6">
        <f t="array" ref="AB165">INDEX(RawData!AM:AM,MATCH(VALUE(A165),RawData!AK:AK,0)+$AA$1)</f>
        <v>-0.09</v>
      </c>
      <c r="AC165" s="6">
        <f t="array" ref="AC165">INDEX(RawData!BB:BB,MATCH(VALUE(A165),RawData!AZ:AZ,0)+$AC$1)</f>
        <v>92668</v>
      </c>
      <c r="AD165" s="6">
        <f t="array" ref="AD165">INDEX(RawData!AR:AR,MATCH(VALUE(A165),RawData!AP:AP,0)+$AD$1)</f>
        <v>14.27</v>
      </c>
      <c r="AE165" s="6">
        <f t="array" ref="AE165">INDEX(RawData!BG:BG,MATCH(VALUE(A165),RawData!BE:BE,0)+$AE$1)</f>
        <v>287645</v>
      </c>
      <c r="AF165" s="6">
        <f t="array" ref="AF165">INDEX(RawData!AW:AW,MATCH(VALUE(A165),RawData!AU:AU,0)+$AF$1)</f>
        <v>7.93</v>
      </c>
      <c r="AG165" s="6">
        <f t="array" ref="AG165">INDEX(RawData!BM:BM,MATCH(VALUE(A165),RawData!BK:BK,0)+$AG$1)</f>
        <v>1.25</v>
      </c>
      <c r="AH165" s="6">
        <f t="array" ref="AH165">INDEX(RawData!BR:BR,MATCH(VALUE(B165),RawData!BP:BP,0)+$AH$1)</f>
        <v>5.94</v>
      </c>
      <c r="AI165" s="6">
        <v>0</v>
      </c>
      <c r="AJ165" s="11">
        <f t="shared" si="54"/>
        <v>31700.753669999998</v>
      </c>
      <c r="AK165" s="11">
        <f t="shared" si="55"/>
        <v>23432.220239999999</v>
      </c>
      <c r="AL165" s="17" t="e">
        <f t="array" ref="AL165">INDEX(RawData!BW:BW,MATCH(VALUE(A165),RawData!BU:BU,0)+$AL$1)</f>
        <v>#N/A</v>
      </c>
      <c r="AM165" s="11"/>
      <c r="AN165" s="11"/>
      <c r="AZ165" s="11"/>
      <c r="BA165" s="12"/>
    </row>
    <row r="166" spans="1:53">
      <c r="A166" s="1">
        <v>200904</v>
      </c>
      <c r="B166" s="6" t="s">
        <v>117</v>
      </c>
      <c r="C166" s="10" t="s">
        <v>193</v>
      </c>
      <c r="D166" s="1">
        <v>3170075367</v>
      </c>
      <c r="E166" s="9">
        <f t="shared" si="53"/>
        <v>31700.753669999998</v>
      </c>
      <c r="F166" s="6">
        <v>0</v>
      </c>
      <c r="G166" s="6">
        <v>0</v>
      </c>
      <c r="H166" s="6">
        <v>0</v>
      </c>
      <c r="I166" s="6">
        <v>1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1</v>
      </c>
      <c r="T166" s="6">
        <v>0</v>
      </c>
      <c r="U166" s="6">
        <v>0</v>
      </c>
      <c r="V166" s="6">
        <f t="array" ref="V166">INDEX(RawData!I:I,MATCH(VALUE(B166),RawData!G:G,0)+$V$1)</f>
        <v>-5.92</v>
      </c>
      <c r="W166" s="6">
        <f t="array" ref="W166">INDEX(RawData!N:N,MATCH(VALUE(B166),RawData!L:L,0)+$W$1)</f>
        <v>93555</v>
      </c>
      <c r="X166" s="6">
        <f t="array" ref="X166">INDEX(RawData!S:S,MATCH(VALUE(B166),RawData!Q:Q,0)+$V$1)</f>
        <v>4056</v>
      </c>
      <c r="Y166" s="6">
        <f t="array" ref="Y166">INDEX(RawData!X:X,MATCH(VALUE(A166),RawData!V:V,0)+$Y$1)</f>
        <v>104.38</v>
      </c>
      <c r="Z166" s="6">
        <f t="array" ref="Z166">INDEX(RawData!AC:AC,MATCH(VALUE(B166),RawData!AA:AA,0)+$Y$1)</f>
        <v>-13.7</v>
      </c>
      <c r="AA166" s="6">
        <f t="array" ref="AA166">INDEX(RawData!AH:AH,MATCH(VALUE(A166),RawData!AF:AF,0)+$AA$1)</f>
        <v>92.27</v>
      </c>
      <c r="AB166" s="6">
        <f t="array" ref="AB166">INDEX(RawData!AM:AM,MATCH(VALUE(A166),RawData!AK:AK,0)+$AA$1)</f>
        <v>-0.46</v>
      </c>
      <c r="AC166" s="6">
        <f t="array" ref="AC166">INDEX(RawData!BB:BB,MATCH(VALUE(A166),RawData!AZ:AZ,0)+$AC$1)</f>
        <v>89734</v>
      </c>
      <c r="AD166" s="6">
        <f t="array" ref="AD166">INDEX(RawData!AR:AR,MATCH(VALUE(A166),RawData!AP:AP,0)+$AD$1)</f>
        <v>10.08</v>
      </c>
      <c r="AE166" s="6">
        <f t="array" ref="AE166">INDEX(RawData!BG:BG,MATCH(VALUE(A166),RawData!BE:BE,0)+$AE$1)</f>
        <v>285649</v>
      </c>
      <c r="AF166" s="6">
        <f t="array" ref="AF166">INDEX(RawData!AW:AW,MATCH(VALUE(A166),RawData!AU:AU,0)+$AF$1)</f>
        <v>7.11</v>
      </c>
      <c r="AG166" s="6">
        <f t="array" ref="AG166">INDEX(RawData!BM:BM,MATCH(VALUE(A166),RawData!BK:BK,0)+$AG$1)</f>
        <v>1.25</v>
      </c>
      <c r="AH166" s="6">
        <f t="array" ref="AH166">INDEX(RawData!BR:BR,MATCH(VALUE(B166),RawData!BP:BP,0)+$AH$1)</f>
        <v>5.94</v>
      </c>
      <c r="AI166" s="6">
        <v>0</v>
      </c>
      <c r="AJ166" s="11">
        <f t="shared" si="54"/>
        <v>23432.220239999999</v>
      </c>
      <c r="AK166" s="11">
        <f t="shared" si="55"/>
        <v>13274.528340000001</v>
      </c>
      <c r="AL166" s="17" t="e">
        <f t="array" ref="AL166">INDEX(RawData!BW:BW,MATCH(VALUE(A166),RawData!BU:BU,0)+$AL$1)</f>
        <v>#N/A</v>
      </c>
      <c r="AM166" s="11"/>
      <c r="AN166" s="11"/>
      <c r="AZ166" s="11"/>
      <c r="BA166" s="12"/>
    </row>
    <row r="167" spans="1:53">
      <c r="A167" s="1">
        <v>200903</v>
      </c>
      <c r="B167" s="6" t="s">
        <v>118</v>
      </c>
      <c r="C167" s="10" t="s">
        <v>193</v>
      </c>
      <c r="D167" s="1">
        <v>2343222024</v>
      </c>
      <c r="E167" s="9">
        <f t="shared" si="53"/>
        <v>23432.220239999999</v>
      </c>
      <c r="F167" s="6">
        <v>0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0</v>
      </c>
      <c r="T167" s="6">
        <v>0</v>
      </c>
      <c r="U167" s="6">
        <v>0</v>
      </c>
      <c r="V167" s="6">
        <f t="array" ref="V167">INDEX(RawData!I:I,MATCH(VALUE(B167),RawData!G:G,0)+$V$1)</f>
        <v>-7.88</v>
      </c>
      <c r="W167" s="6">
        <f t="array" ref="W167">INDEX(RawData!N:N,MATCH(VALUE(B167),RawData!L:L,0)+$W$1)</f>
        <v>91363</v>
      </c>
      <c r="X167" s="6">
        <f t="array" ref="X167">INDEX(RawData!S:S,MATCH(VALUE(B167),RawData!Q:Q,0)+$V$1)</f>
        <v>3963</v>
      </c>
      <c r="Y167" s="6">
        <f t="array" ref="Y167">INDEX(RawData!X:X,MATCH(VALUE(A167),RawData!V:V,0)+$Y$1)</f>
        <v>105.05</v>
      </c>
      <c r="Z167" s="6">
        <f t="array" ref="Z167">INDEX(RawData!AC:AC,MATCH(VALUE(B167),RawData!AA:AA,0)+$Y$1)</f>
        <v>-9.31</v>
      </c>
      <c r="AA167" s="6">
        <f t="array" ref="AA167">INDEX(RawData!AH:AH,MATCH(VALUE(A167),RawData!AF:AF,0)+$AA$1)</f>
        <v>91.57</v>
      </c>
      <c r="AB167" s="6">
        <f t="array" ref="AB167">INDEX(RawData!AM:AM,MATCH(VALUE(A167),RawData!AK:AK,0)+$AA$1)</f>
        <v>-0.15</v>
      </c>
      <c r="AC167" s="6">
        <f t="array" ref="AC167">INDEX(RawData!BB:BB,MATCH(VALUE(A167),RawData!AZ:AZ,0)+$AC$1)</f>
        <v>86475</v>
      </c>
      <c r="AD167" s="6">
        <f t="array" ref="AD167">INDEX(RawData!AR:AR,MATCH(VALUE(A167),RawData!AP:AP,0)+$AD$1)</f>
        <v>7.27</v>
      </c>
      <c r="AE167" s="6">
        <f t="array" ref="AE167">INDEX(RawData!BG:BG,MATCH(VALUE(A167),RawData!BE:BE,0)+$AE$1)</f>
        <v>283340</v>
      </c>
      <c r="AF167" s="6">
        <f t="array" ref="AF167">INDEX(RawData!AW:AW,MATCH(VALUE(A167),RawData!AU:AU,0)+$AF$1)</f>
        <v>7.05</v>
      </c>
      <c r="AG167" s="6">
        <f t="array" ref="AG167">INDEX(RawData!BM:BM,MATCH(VALUE(A167),RawData!BK:BK,0)+$AG$1)</f>
        <v>1.25</v>
      </c>
      <c r="AH167" s="6">
        <f t="array" ref="AH167">INDEX(RawData!BR:BR,MATCH(VALUE(B167),RawData!BP:BP,0)+$AH$1)</f>
        <v>5.81</v>
      </c>
      <c r="AI167" s="6">
        <v>0</v>
      </c>
      <c r="AJ167" s="11">
        <f t="shared" si="54"/>
        <v>13274.528340000001</v>
      </c>
      <c r="AK167" s="11">
        <f t="shared" si="55"/>
        <v>8630.1991799999996</v>
      </c>
      <c r="AL167" s="17" t="e">
        <f t="array" ref="AL167">INDEX(RawData!BW:BW,MATCH(VALUE(A167),RawData!BU:BU,0)+$AL$1)</f>
        <v>#N/A</v>
      </c>
      <c r="AM167" s="11"/>
      <c r="AN167" s="11"/>
      <c r="AZ167" s="11"/>
      <c r="BA167" s="12"/>
    </row>
    <row r="168" spans="1:53">
      <c r="A168" s="1">
        <v>200902</v>
      </c>
      <c r="B168" s="6" t="s">
        <v>118</v>
      </c>
      <c r="C168" s="10" t="s">
        <v>193</v>
      </c>
      <c r="D168" s="1">
        <v>1327452834</v>
      </c>
      <c r="E168" s="9">
        <f t="shared" si="53"/>
        <v>13274.528340000001</v>
      </c>
      <c r="F168" s="6">
        <v>0</v>
      </c>
      <c r="G168" s="6">
        <v>1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0</v>
      </c>
      <c r="U168" s="6">
        <v>0</v>
      </c>
      <c r="V168" s="6">
        <f t="array" ref="V168">INDEX(RawData!I:I,MATCH(VALUE(B168),RawData!G:G,0)+$V$1)</f>
        <v>-7.88</v>
      </c>
      <c r="W168" s="6">
        <f t="array" ref="W168">INDEX(RawData!N:N,MATCH(VALUE(B168),RawData!L:L,0)+$W$1)</f>
        <v>91363</v>
      </c>
      <c r="X168" s="6">
        <f t="array" ref="X168">INDEX(RawData!S:S,MATCH(VALUE(B168),RawData!Q:Q,0)+$V$1)</f>
        <v>3963</v>
      </c>
      <c r="Y168" s="6">
        <f t="array" ref="Y168">INDEX(RawData!X:X,MATCH(VALUE(A168),RawData!V:V,0)+$Y$1)</f>
        <v>105.23</v>
      </c>
      <c r="Z168" s="6">
        <f t="array" ref="Z168">INDEX(RawData!AC:AC,MATCH(VALUE(B168),RawData!AA:AA,0)+$Y$1)</f>
        <v>-9.31</v>
      </c>
      <c r="AA168" s="6">
        <f t="array" ref="AA168">INDEX(RawData!AH:AH,MATCH(VALUE(A168),RawData!AF:AF,0)+$AA$1)</f>
        <v>91.47</v>
      </c>
      <c r="AB168" s="6">
        <f t="array" ref="AB168">INDEX(RawData!AM:AM,MATCH(VALUE(A168),RawData!AK:AK,0)+$AA$1)</f>
        <v>-1.34</v>
      </c>
      <c r="AC168" s="6">
        <f t="array" ref="AC168">INDEX(RawData!BB:BB,MATCH(VALUE(A168),RawData!AZ:AZ,0)+$AC$1)</f>
        <v>84840</v>
      </c>
      <c r="AD168" s="6">
        <f t="array" ref="AD168">INDEX(RawData!AR:AR,MATCH(VALUE(A168),RawData!AP:AP,0)+$AD$1)</f>
        <v>3.46</v>
      </c>
      <c r="AE168" s="6">
        <f t="array" ref="AE168">INDEX(RawData!BG:BG,MATCH(VALUE(A168),RawData!BE:BE,0)+$AE$1)</f>
        <v>281989</v>
      </c>
      <c r="AF168" s="6">
        <f t="array" ref="AF168">INDEX(RawData!AW:AW,MATCH(VALUE(A168),RawData!AU:AU,0)+$AF$1)</f>
        <v>6.67</v>
      </c>
      <c r="AG168" s="6">
        <f t="array" ref="AG168">INDEX(RawData!BM:BM,MATCH(VALUE(A168),RawData!BK:BK,0)+$AG$1)</f>
        <v>1.25</v>
      </c>
      <c r="AH168" s="6">
        <f t="array" ref="AH168">INDEX(RawData!BR:BR,MATCH(VALUE(B168),RawData!BP:BP,0)+$AH$1)</f>
        <v>5.81</v>
      </c>
      <c r="AI168" s="6">
        <v>0</v>
      </c>
      <c r="AJ168" s="11">
        <f t="shared" si="54"/>
        <v>8630.1991799999996</v>
      </c>
      <c r="AK168" s="11">
        <f t="shared" si="55"/>
        <v>14155.354509999999</v>
      </c>
      <c r="AL168" s="17" t="e">
        <f t="array" ref="AL168">INDEX(RawData!BW:BW,MATCH(VALUE(A168),RawData!BU:BU,0)+$AL$1)</f>
        <v>#N/A</v>
      </c>
      <c r="AM168" s="11"/>
      <c r="AN168" s="11"/>
      <c r="AZ168" s="11"/>
      <c r="BA168" s="12"/>
    </row>
    <row r="169" spans="1:53">
      <c r="A169" s="1">
        <v>200901</v>
      </c>
      <c r="B169" s="6" t="s">
        <v>118</v>
      </c>
      <c r="C169" s="10" t="s">
        <v>193</v>
      </c>
      <c r="D169" s="1">
        <v>863019918</v>
      </c>
      <c r="E169" s="9">
        <f t="shared" si="53"/>
        <v>8630.1991799999996</v>
      </c>
      <c r="F169" s="6">
        <v>1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0</v>
      </c>
      <c r="T169" s="6">
        <v>0</v>
      </c>
      <c r="U169" s="6">
        <v>0</v>
      </c>
      <c r="V169" s="6">
        <f t="array" ref="V169">INDEX(RawData!I:I,MATCH(VALUE(B169),RawData!G:G,0)+$V$1)</f>
        <v>-7.88</v>
      </c>
      <c r="W169" s="6">
        <f t="array" ref="W169">INDEX(RawData!N:N,MATCH(VALUE(B169),RawData!L:L,0)+$W$1)</f>
        <v>91363</v>
      </c>
      <c r="X169" s="6">
        <f t="array" ref="X169">INDEX(RawData!S:S,MATCH(VALUE(B169),RawData!Q:Q,0)+$V$1)</f>
        <v>3963</v>
      </c>
      <c r="Y169" s="6">
        <f t="array" ref="Y169">INDEX(RawData!X:X,MATCH(VALUE(A169),RawData!V:V,0)+$Y$1)</f>
        <v>104.07</v>
      </c>
      <c r="Z169" s="6">
        <f t="array" ref="Z169">INDEX(RawData!AC:AC,MATCH(VALUE(B169),RawData!AA:AA,0)+$Y$1)</f>
        <v>-9.31</v>
      </c>
      <c r="AA169" s="6">
        <f t="array" ref="AA169">INDEX(RawData!AH:AH,MATCH(VALUE(A169),RawData!AF:AF,0)+$AA$1)</f>
        <v>92.89</v>
      </c>
      <c r="AB169" s="6">
        <f t="array" ref="AB169">INDEX(RawData!AM:AM,MATCH(VALUE(A169),RawData!AK:AK,0)+$AA$1)</f>
        <v>1.47</v>
      </c>
      <c r="AC169" s="6">
        <f t="array" ref="AC169">INDEX(RawData!BB:BB,MATCH(VALUE(A169),RawData!AZ:AZ,0)+$AC$1)</f>
        <v>83279</v>
      </c>
      <c r="AD169" s="6">
        <f t="array" ref="AD169">INDEX(RawData!AR:AR,MATCH(VALUE(A169),RawData!AP:AP,0)+$AD$1)</f>
        <v>2.11</v>
      </c>
      <c r="AE169" s="6">
        <f t="array" ref="AE169">INDEX(RawData!BG:BG,MATCH(VALUE(A169),RawData!BE:BE,0)+$AE$1)</f>
        <v>279770</v>
      </c>
      <c r="AF169" s="6">
        <f t="array" ref="AF169">INDEX(RawData!AW:AW,MATCH(VALUE(A169),RawData!AU:AU,0)+$AF$1)</f>
        <v>6.6</v>
      </c>
      <c r="AG169" s="6">
        <f t="array" ref="AG169">INDEX(RawData!BM:BM,MATCH(VALUE(A169),RawData!BK:BK,0)+$AG$1)</f>
        <v>1.5</v>
      </c>
      <c r="AH169" s="6">
        <f t="array" ref="AH169">INDEX(RawData!BR:BR,MATCH(VALUE(B169),RawData!BP:BP,0)+$AH$1)</f>
        <v>5.81</v>
      </c>
      <c r="AI169" s="6">
        <v>0</v>
      </c>
      <c r="AJ169" s="11">
        <f t="shared" si="54"/>
        <v>14155.354509999999</v>
      </c>
      <c r="AK169" s="11">
        <f t="shared" si="55"/>
        <v>11394.746870000001</v>
      </c>
      <c r="AL169" s="17" t="e">
        <f t="array" ref="AL169">INDEX(RawData!BW:BW,MATCH(VALUE(A169),RawData!BU:BU,0)+$AL$1)</f>
        <v>#N/A</v>
      </c>
      <c r="AM169" s="11"/>
      <c r="AN169" s="11"/>
      <c r="AZ169" s="11"/>
      <c r="BA169" s="12"/>
    </row>
    <row r="170" spans="1:53">
      <c r="A170" s="1">
        <v>200812</v>
      </c>
      <c r="B170" s="6" t="s">
        <v>119</v>
      </c>
      <c r="C170" s="10" t="s">
        <v>194</v>
      </c>
      <c r="D170" s="1">
        <v>1415535451</v>
      </c>
      <c r="E170" s="9">
        <f t="shared" si="53"/>
        <v>14155.354509999999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1</v>
      </c>
      <c r="V170" s="6">
        <f t="array" ref="V170">INDEX(RawData!I:I,MATCH(VALUE(B170),RawData!G:G,0)+$V$1)</f>
        <v>-7.36</v>
      </c>
      <c r="W170" s="6">
        <f t="array" ref="W170">INDEX(RawData!N:N,MATCH(VALUE(B170),RawData!L:L,0)+$W$1)</f>
        <v>97931</v>
      </c>
      <c r="X170" s="6">
        <f t="array" ref="X170">INDEX(RawData!S:S,MATCH(VALUE(B170),RawData!Q:Q,0)+$V$1)</f>
        <v>4253</v>
      </c>
      <c r="Y170" s="6">
        <f t="array" ref="Y170">INDEX(RawData!X:X,MATCH(VALUE(A170),RawData!V:V,0)+$Y$1)</f>
        <v>104.74</v>
      </c>
      <c r="Z170" s="6">
        <f t="array" ref="Z170">INDEX(RawData!AC:AC,MATCH(VALUE(B170),RawData!AA:AA,0)+$Y$1)</f>
        <v>-9.66</v>
      </c>
      <c r="AA170" s="6">
        <f t="array" ref="AA170">INDEX(RawData!AH:AH,MATCH(VALUE(A170),RawData!AF:AF,0)+$AA$1)</f>
        <v>93.24</v>
      </c>
      <c r="AB170" s="6">
        <f t="array" ref="AB170">INDEX(RawData!AM:AM,MATCH(VALUE(A170),RawData!AK:AK,0)+$AA$1)</f>
        <v>1.26</v>
      </c>
      <c r="AC170" s="6">
        <f t="array" ref="AC170">INDEX(RawData!BB:BB,MATCH(VALUE(A170),RawData!AZ:AZ,0)+$AC$1)</f>
        <v>79493</v>
      </c>
      <c r="AD170" s="6">
        <f t="array" ref="AD170">INDEX(RawData!AR:AR,MATCH(VALUE(A170),RawData!AP:AP,0)+$AD$1)</f>
        <v>-0.81</v>
      </c>
      <c r="AE170" s="6">
        <f t="array" ref="AE170">INDEX(RawData!BG:BG,MATCH(VALUE(A170),RawData!BE:BE,0)+$AE$1)</f>
        <v>275798</v>
      </c>
      <c r="AF170" s="6">
        <f t="array" ref="AF170">INDEX(RawData!AW:AW,MATCH(VALUE(A170),RawData!AU:AU,0)+$AF$1)</f>
        <v>7.21</v>
      </c>
      <c r="AG170" s="6">
        <f t="array" ref="AG170">INDEX(RawData!BM:BM,MATCH(VALUE(A170),RawData!BK:BK,0)+$AG$1)</f>
        <v>2</v>
      </c>
      <c r="AH170" s="6">
        <f t="array" ref="AH170">INDEX(RawData!BR:BR,MATCH(VALUE(B170),RawData!BP:BP,0)+$AH$1)</f>
        <v>5.03</v>
      </c>
      <c r="AI170" s="6">
        <v>0</v>
      </c>
      <c r="AJ170" s="11">
        <f t="shared" si="54"/>
        <v>11394.746870000001</v>
      </c>
      <c r="AK170" s="11">
        <f t="shared" si="55"/>
        <v>12768.920249999999</v>
      </c>
      <c r="AL170" s="17" t="e">
        <f t="array" ref="AL170">INDEX(RawData!BW:BW,MATCH(VALUE(A170),RawData!BU:BU,0)+$AL$1)</f>
        <v>#N/A</v>
      </c>
      <c r="AM170" s="11"/>
      <c r="AN170" s="11"/>
      <c r="AZ170" s="11"/>
      <c r="BA170" s="12"/>
    </row>
    <row r="171" spans="1:53">
      <c r="A171" s="1">
        <v>200811</v>
      </c>
      <c r="B171" s="6" t="s">
        <v>119</v>
      </c>
      <c r="C171" s="10" t="s">
        <v>194</v>
      </c>
      <c r="D171" s="1">
        <v>1139474687</v>
      </c>
      <c r="E171" s="9">
        <f t="shared" si="53"/>
        <v>11394.746870000001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1</v>
      </c>
      <c r="Q171" s="6">
        <v>0</v>
      </c>
      <c r="R171" s="6">
        <v>0</v>
      </c>
      <c r="S171" s="6">
        <v>0</v>
      </c>
      <c r="T171" s="6">
        <v>0</v>
      </c>
      <c r="U171" s="6">
        <v>1</v>
      </c>
      <c r="V171" s="6">
        <f t="array" ref="V171">INDEX(RawData!I:I,MATCH(VALUE(B171),RawData!G:G,0)+$V$1)</f>
        <v>-7.36</v>
      </c>
      <c r="W171" s="6">
        <f t="array" ref="W171">INDEX(RawData!N:N,MATCH(VALUE(B171),RawData!L:L,0)+$W$1)</f>
        <v>97931</v>
      </c>
      <c r="X171" s="6">
        <f t="array" ref="X171">INDEX(RawData!S:S,MATCH(VALUE(B171),RawData!Q:Q,0)+$V$1)</f>
        <v>4253</v>
      </c>
      <c r="Y171" s="6">
        <f t="array" ref="Y171">INDEX(RawData!X:X,MATCH(VALUE(A171),RawData!V:V,0)+$Y$1)</f>
        <v>109.18</v>
      </c>
      <c r="Z171" s="6">
        <f t="array" ref="Z171">INDEX(RawData!AC:AC,MATCH(VALUE(B171),RawData!AA:AA,0)+$Y$1)</f>
        <v>-9.66</v>
      </c>
      <c r="AA171" s="6">
        <f t="array" ref="AA171">INDEX(RawData!AH:AH,MATCH(VALUE(A171),RawData!AF:AF,0)+$AA$1)</f>
        <v>94.99</v>
      </c>
      <c r="AB171" s="6">
        <f t="array" ref="AB171">INDEX(RawData!AM:AM,MATCH(VALUE(A171),RawData!AK:AK,0)+$AA$1)</f>
        <v>1.93</v>
      </c>
      <c r="AC171" s="6">
        <f t="array" ref="AC171">INDEX(RawData!BB:BB,MATCH(VALUE(A171),RawData!AZ:AZ,0)+$AC$1)</f>
        <v>79132</v>
      </c>
      <c r="AD171" s="6">
        <f t="array" ref="AD171">INDEX(RawData!AR:AR,MATCH(VALUE(A171),RawData!AP:AP,0)+$AD$1)</f>
        <v>-2.81</v>
      </c>
      <c r="AE171" s="6">
        <f t="array" ref="AE171">INDEX(RawData!BG:BG,MATCH(VALUE(A171),RawData!BE:BE,0)+$AE$1)</f>
        <v>272501</v>
      </c>
      <c r="AF171" s="6">
        <f t="array" ref="AF171">INDEX(RawData!AW:AW,MATCH(VALUE(A171),RawData!AU:AU,0)+$AF$1)</f>
        <v>5.72</v>
      </c>
      <c r="AG171" s="6">
        <f t="array" ref="AG171">INDEX(RawData!BM:BM,MATCH(VALUE(A171),RawData!BK:BK,0)+$AG$1)</f>
        <v>2.75</v>
      </c>
      <c r="AH171" s="6">
        <f t="array" ref="AH171">INDEX(RawData!BR:BR,MATCH(VALUE(B171),RawData!BP:BP,0)+$AH$1)</f>
        <v>5.03</v>
      </c>
      <c r="AI171" s="6">
        <v>0</v>
      </c>
      <c r="AJ171" s="11">
        <f t="shared" si="54"/>
        <v>12768.920249999999</v>
      </c>
      <c r="AK171" s="11">
        <f t="shared" si="55"/>
        <v>19171.505730000001</v>
      </c>
      <c r="AL171" s="17" t="e">
        <f t="array" ref="AL171">INDEX(RawData!BW:BW,MATCH(VALUE(A171),RawData!BU:BU,0)+$AL$1)</f>
        <v>#N/A</v>
      </c>
      <c r="AM171" s="11"/>
      <c r="AN171" s="11"/>
      <c r="AZ171" s="11"/>
      <c r="BA171" s="12"/>
    </row>
    <row r="172" spans="1:53">
      <c r="A172" s="1">
        <v>200810</v>
      </c>
      <c r="B172" s="6" t="s">
        <v>119</v>
      </c>
      <c r="C172" s="10" t="s">
        <v>194</v>
      </c>
      <c r="D172" s="1">
        <v>1276892025</v>
      </c>
      <c r="E172" s="9">
        <f t="shared" si="53"/>
        <v>12768.920249999999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f t="array" ref="V172">INDEX(RawData!I:I,MATCH(VALUE(B172),RawData!G:G,0)+$V$1)</f>
        <v>-7.36</v>
      </c>
      <c r="W172" s="6">
        <f t="array" ref="W172">INDEX(RawData!N:N,MATCH(VALUE(B172),RawData!L:L,0)+$W$1)</f>
        <v>97931</v>
      </c>
      <c r="X172" s="6">
        <f t="array" ref="X172">INDEX(RawData!S:S,MATCH(VALUE(B172),RawData!Q:Q,0)+$V$1)</f>
        <v>4253</v>
      </c>
      <c r="Y172" s="6">
        <f t="array" ref="Y172">INDEX(RawData!X:X,MATCH(VALUE(A172),RawData!V:V,0)+$Y$1)</f>
        <v>116.22</v>
      </c>
      <c r="Z172" s="6">
        <f t="array" ref="Z172">INDEX(RawData!AC:AC,MATCH(VALUE(B172),RawData!AA:AA,0)+$Y$1)</f>
        <v>-9.66</v>
      </c>
      <c r="AA172" s="6">
        <f t="array" ref="AA172">INDEX(RawData!AH:AH,MATCH(VALUE(A172),RawData!AF:AF,0)+$AA$1)</f>
        <v>95.98</v>
      </c>
      <c r="AB172" s="6">
        <f t="array" ref="AB172">INDEX(RawData!AM:AM,MATCH(VALUE(A172),RawData!AK:AK,0)+$AA$1)</f>
        <v>2.39</v>
      </c>
      <c r="AC172" s="6">
        <f t="array" ref="AC172">INDEX(RawData!BB:BB,MATCH(VALUE(A172),RawData!AZ:AZ,0)+$AC$1)</f>
        <v>79618</v>
      </c>
      <c r="AD172" s="6">
        <f t="array" ref="AD172">INDEX(RawData!AR:AR,MATCH(VALUE(A172),RawData!AP:AP,0)+$AD$1)</f>
        <v>-4.74</v>
      </c>
      <c r="AE172" s="6">
        <f t="array" ref="AE172">INDEX(RawData!BG:BG,MATCH(VALUE(A172),RawData!BE:BE,0)+$AE$1)</f>
        <v>269646</v>
      </c>
      <c r="AF172" s="6">
        <f t="array" ref="AF172">INDEX(RawData!AW:AW,MATCH(VALUE(A172),RawData!AU:AU,0)+$AF$1)</f>
        <v>4.74</v>
      </c>
      <c r="AG172" s="6">
        <f t="array" ref="AG172">INDEX(RawData!BM:BM,MATCH(VALUE(A172),RawData!BK:BK,0)+$AG$1)</f>
        <v>3</v>
      </c>
      <c r="AH172" s="6">
        <f t="array" ref="AH172">INDEX(RawData!BR:BR,MATCH(VALUE(B172),RawData!BP:BP,0)+$AH$1)</f>
        <v>5.03</v>
      </c>
      <c r="AI172" s="6">
        <v>0</v>
      </c>
      <c r="AJ172" s="11">
        <f t="shared" si="54"/>
        <v>19171.505730000001</v>
      </c>
      <c r="AK172" s="11">
        <f t="shared" si="55"/>
        <v>19983.65235</v>
      </c>
      <c r="AL172" s="17" t="e">
        <f t="array" ref="AL172">INDEX(RawData!BW:BW,MATCH(VALUE(A172),RawData!BU:BU,0)+$AL$1)</f>
        <v>#N/A</v>
      </c>
      <c r="AM172" s="11"/>
      <c r="AN172" s="11"/>
      <c r="AZ172" s="11"/>
      <c r="BA172" s="12"/>
    </row>
    <row r="173" spans="1:53">
      <c r="A173" s="1">
        <v>200809</v>
      </c>
      <c r="B173" s="6" t="s">
        <v>120</v>
      </c>
      <c r="C173" s="10" t="s">
        <v>194</v>
      </c>
      <c r="D173" s="1">
        <v>1917150573</v>
      </c>
      <c r="E173" s="9">
        <f t="shared" si="53"/>
        <v>19171.505730000001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1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</v>
      </c>
      <c r="U173" s="6">
        <v>0</v>
      </c>
      <c r="V173" s="6">
        <f t="array" ref="V173">INDEX(RawData!I:I,MATCH(VALUE(B173),RawData!G:G,0)+$V$1)</f>
        <v>-1.39</v>
      </c>
      <c r="W173" s="6">
        <f t="array" ref="W173">INDEX(RawData!N:N,MATCH(VALUE(B173),RawData!L:L,0)+$W$1)</f>
        <v>103829</v>
      </c>
      <c r="X173" s="6">
        <f t="array" ref="X173">INDEX(RawData!S:S,MATCH(VALUE(B173),RawData!Q:Q,0)+$V$1)</f>
        <v>4514</v>
      </c>
      <c r="Y173" s="6">
        <f t="array" ref="Y173">INDEX(RawData!X:X,MATCH(VALUE(A173),RawData!V:V,0)+$Y$1)</f>
        <v>121.14</v>
      </c>
      <c r="Z173" s="6">
        <f t="array" ref="Z173">INDEX(RawData!AC:AC,MATCH(VALUE(B173),RawData!AA:AA,0)+$Y$1)</f>
        <v>6.1</v>
      </c>
      <c r="AA173" s="6">
        <f t="array" ref="AA173">INDEX(RawData!AH:AH,MATCH(VALUE(A173),RawData!AF:AF,0)+$AA$1)</f>
        <v>94.64</v>
      </c>
      <c r="AB173" s="6">
        <f t="array" ref="AB173">INDEX(RawData!AM:AM,MATCH(VALUE(A173),RawData!AK:AK,0)+$AA$1)</f>
        <v>3.1</v>
      </c>
      <c r="AC173" s="6">
        <f t="array" ref="AC173">INDEX(RawData!BB:BB,MATCH(VALUE(A173),RawData!AZ:AZ,0)+$AC$1)</f>
        <v>79298</v>
      </c>
      <c r="AD173" s="6">
        <f t="array" ref="AD173">INDEX(RawData!AR:AR,MATCH(VALUE(A173),RawData!AP:AP,0)+$AD$1)</f>
        <v>-4.04</v>
      </c>
      <c r="AE173" s="6">
        <f t="array" ref="AE173">INDEX(RawData!BG:BG,MATCH(VALUE(A173),RawData!BE:BE,0)+$AE$1)</f>
        <v>265726</v>
      </c>
      <c r="AF173" s="6">
        <f t="array" ref="AF173">INDEX(RawData!AW:AW,MATCH(VALUE(A173),RawData!AU:AU,0)+$AF$1)</f>
        <v>3.2</v>
      </c>
      <c r="AG173" s="6">
        <f t="array" ref="AG173">INDEX(RawData!BM:BM,MATCH(VALUE(A173),RawData!BK:BK,0)+$AG$1)</f>
        <v>3.5</v>
      </c>
      <c r="AH173" s="6">
        <f t="array" ref="AH173">INDEX(RawData!BR:BR,MATCH(VALUE(B173),RawData!BP:BP,0)+$AH$1)</f>
        <v>4.2699999999999996</v>
      </c>
      <c r="AI173" s="6">
        <v>0</v>
      </c>
      <c r="AJ173" s="11">
        <f t="shared" si="54"/>
        <v>19983.65235</v>
      </c>
      <c r="AK173" s="11">
        <f t="shared" si="55"/>
        <v>22521.037929999999</v>
      </c>
      <c r="AL173" s="17" t="e">
        <f t="array" ref="AL173">INDEX(RawData!BW:BW,MATCH(VALUE(A173),RawData!BU:BU,0)+$AL$1)</f>
        <v>#N/A</v>
      </c>
      <c r="AM173" s="11"/>
      <c r="AN173" s="11"/>
      <c r="AZ173" s="11"/>
      <c r="BA173" s="12"/>
    </row>
    <row r="174" spans="1:53">
      <c r="A174" s="1">
        <v>200808</v>
      </c>
      <c r="B174" s="6" t="s">
        <v>120</v>
      </c>
      <c r="C174" s="10" t="s">
        <v>194</v>
      </c>
      <c r="D174" s="1">
        <v>1998365235</v>
      </c>
      <c r="E174" s="9">
        <f t="shared" si="53"/>
        <v>19983.65235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1</v>
      </c>
      <c r="U174" s="6">
        <v>0</v>
      </c>
      <c r="V174" s="6">
        <f t="array" ref="V174">INDEX(RawData!I:I,MATCH(VALUE(B174),RawData!G:G,0)+$V$1)</f>
        <v>-1.39</v>
      </c>
      <c r="W174" s="6">
        <f t="array" ref="W174">INDEX(RawData!N:N,MATCH(VALUE(B174),RawData!L:L,0)+$W$1)</f>
        <v>103829</v>
      </c>
      <c r="X174" s="6">
        <f t="array" ref="X174">INDEX(RawData!S:S,MATCH(VALUE(B174),RawData!Q:Q,0)+$V$1)</f>
        <v>4514</v>
      </c>
      <c r="Y174" s="6">
        <f t="array" ref="Y174">INDEX(RawData!X:X,MATCH(VALUE(A174),RawData!V:V,0)+$Y$1)</f>
        <v>123.44</v>
      </c>
      <c r="Z174" s="6">
        <f t="array" ref="Z174">INDEX(RawData!AC:AC,MATCH(VALUE(B174),RawData!AA:AA,0)+$Y$1)</f>
        <v>6.1</v>
      </c>
      <c r="AA174" s="6">
        <f t="array" ref="AA174">INDEX(RawData!AH:AH,MATCH(VALUE(A174),RawData!AF:AF,0)+$AA$1)</f>
        <v>95.21</v>
      </c>
      <c r="AB174" s="6">
        <f t="array" ref="AB174">INDEX(RawData!AM:AM,MATCH(VALUE(A174),RawData!AK:AK,0)+$AA$1)</f>
        <v>4.68</v>
      </c>
      <c r="AC174" s="6">
        <f t="array" ref="AC174">INDEX(RawData!BB:BB,MATCH(VALUE(A174),RawData!AZ:AZ,0)+$AC$1)</f>
        <v>79213</v>
      </c>
      <c r="AD174" s="6">
        <f t="array" ref="AD174">INDEX(RawData!AR:AR,MATCH(VALUE(A174),RawData!AP:AP,0)+$AD$1)</f>
        <v>-4.43</v>
      </c>
      <c r="AE174" s="6">
        <f t="array" ref="AE174">INDEX(RawData!BG:BG,MATCH(VALUE(A174),RawData!BE:BE,0)+$AE$1)</f>
        <v>265490</v>
      </c>
      <c r="AF174" s="6">
        <f t="array" ref="AF174">INDEX(RawData!AW:AW,MATCH(VALUE(A174),RawData!AU:AU,0)+$AF$1)</f>
        <v>2.2999999999999998</v>
      </c>
      <c r="AG174" s="6">
        <f t="array" ref="AG174">INDEX(RawData!BM:BM,MATCH(VALUE(A174),RawData!BK:BK,0)+$AG$1)</f>
        <v>3.625</v>
      </c>
      <c r="AH174" s="6">
        <f t="array" ref="AH174">INDEX(RawData!BR:BR,MATCH(VALUE(B174),RawData!BP:BP,0)+$AH$1)</f>
        <v>4.2699999999999996</v>
      </c>
      <c r="AI174" s="6">
        <v>0</v>
      </c>
      <c r="AJ174" s="11">
        <f t="shared" si="54"/>
        <v>22521.037929999999</v>
      </c>
      <c r="AK174" s="11">
        <f t="shared" si="55"/>
        <v>20668.92425</v>
      </c>
      <c r="AL174" s="17" t="e">
        <f t="array" ref="AL174">INDEX(RawData!BW:BW,MATCH(VALUE(A174),RawData!BU:BU,0)+$AL$1)</f>
        <v>#N/A</v>
      </c>
      <c r="AM174" s="11"/>
      <c r="AN174" s="11"/>
      <c r="AZ174" s="11"/>
      <c r="BA174" s="12"/>
    </row>
    <row r="175" spans="1:53">
      <c r="A175" s="1">
        <v>200807</v>
      </c>
      <c r="B175" s="6" t="s">
        <v>120</v>
      </c>
      <c r="C175" s="10" t="s">
        <v>194</v>
      </c>
      <c r="D175" s="1">
        <v>2252103793</v>
      </c>
      <c r="E175" s="9">
        <f t="shared" si="53"/>
        <v>22521.037929999999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1</v>
      </c>
      <c r="U175" s="6">
        <v>0</v>
      </c>
      <c r="V175" s="6">
        <f t="array" ref="V175">INDEX(RawData!I:I,MATCH(VALUE(B175),RawData!G:G,0)+$V$1)</f>
        <v>-1.39</v>
      </c>
      <c r="W175" s="6">
        <f t="array" ref="W175">INDEX(RawData!N:N,MATCH(VALUE(B175),RawData!L:L,0)+$W$1)</f>
        <v>103829</v>
      </c>
      <c r="X175" s="6">
        <f t="array" ref="X175">INDEX(RawData!S:S,MATCH(VALUE(B175),RawData!Q:Q,0)+$V$1)</f>
        <v>4514</v>
      </c>
      <c r="Y175" s="6">
        <f t="array" ref="Y175">INDEX(RawData!X:X,MATCH(VALUE(A175),RawData!V:V,0)+$Y$1)</f>
        <v>124.84</v>
      </c>
      <c r="Z175" s="6">
        <f t="array" ref="Z175">INDEX(RawData!AC:AC,MATCH(VALUE(B175),RawData!AA:AA,0)+$Y$1)</f>
        <v>6.1</v>
      </c>
      <c r="AA175" s="6">
        <f t="array" ref="AA175">INDEX(RawData!AH:AH,MATCH(VALUE(A175),RawData!AF:AF,0)+$AA$1)</f>
        <v>94.97</v>
      </c>
      <c r="AB175" s="6">
        <f t="array" ref="AB175">INDEX(RawData!AM:AM,MATCH(VALUE(A175),RawData!AK:AK,0)+$AA$1)</f>
        <v>5.8</v>
      </c>
      <c r="AC175" s="6">
        <f t="array" ref="AC175">INDEX(RawData!BB:BB,MATCH(VALUE(A175),RawData!AZ:AZ,0)+$AC$1)</f>
        <v>78568</v>
      </c>
      <c r="AD175" s="6">
        <f t="array" ref="AD175">INDEX(RawData!AR:AR,MATCH(VALUE(A175),RawData!AP:AP,0)+$AD$1)</f>
        <v>-5.91</v>
      </c>
      <c r="AE175" s="6">
        <f t="array" ref="AE175">INDEX(RawData!BG:BG,MATCH(VALUE(A175),RawData!BE:BE,0)+$AE$1)</f>
        <v>264262</v>
      </c>
      <c r="AF175" s="6">
        <f t="array" ref="AF175">INDEX(RawData!AW:AW,MATCH(VALUE(A175),RawData!AU:AU,0)+$AF$1)</f>
        <v>2.08</v>
      </c>
      <c r="AG175" s="6">
        <f t="array" ref="AG175">INDEX(RawData!BM:BM,MATCH(VALUE(A175),RawData!BK:BK,0)+$AG$1)</f>
        <v>3.625</v>
      </c>
      <c r="AH175" s="6">
        <f t="array" ref="AH175">INDEX(RawData!BR:BR,MATCH(VALUE(B175),RawData!BP:BP,0)+$AH$1)</f>
        <v>4.2699999999999996</v>
      </c>
      <c r="AI175" s="6">
        <v>0</v>
      </c>
      <c r="AJ175" s="11">
        <f t="shared" si="54"/>
        <v>20668.92425</v>
      </c>
      <c r="AK175" s="11">
        <f t="shared" si="55"/>
        <v>30121.732810000001</v>
      </c>
      <c r="AL175" s="17" t="e">
        <f t="array" ref="AL175">INDEX(RawData!BW:BW,MATCH(VALUE(A175),RawData!BU:BU,0)+$AL$1)</f>
        <v>#N/A</v>
      </c>
      <c r="AM175" s="11"/>
      <c r="AN175" s="11"/>
      <c r="AZ175" s="11"/>
      <c r="BA175" s="12"/>
    </row>
    <row r="176" spans="1:53">
      <c r="A176" s="1">
        <v>200806</v>
      </c>
      <c r="B176" s="6" t="s">
        <v>121</v>
      </c>
      <c r="C176" s="10" t="s">
        <v>194</v>
      </c>
      <c r="D176" s="1">
        <v>2066892425</v>
      </c>
      <c r="E176" s="9">
        <f t="shared" si="53"/>
        <v>20668.92425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1</v>
      </c>
      <c r="T176" s="6">
        <v>0</v>
      </c>
      <c r="U176" s="6">
        <v>0</v>
      </c>
      <c r="V176" s="6">
        <f t="array" ref="V176">INDEX(RawData!I:I,MATCH(VALUE(B176),RawData!G:G,0)+$V$1)</f>
        <v>5.65</v>
      </c>
      <c r="W176" s="6">
        <f t="array" ref="W176">INDEX(RawData!N:N,MATCH(VALUE(B176),RawData!L:L,0)+$W$1)</f>
        <v>108753</v>
      </c>
      <c r="X176" s="6">
        <f t="array" ref="X176">INDEX(RawData!S:S,MATCH(VALUE(B176),RawData!Q:Q,0)+$V$1)</f>
        <v>4730</v>
      </c>
      <c r="Y176" s="6">
        <f t="array" ref="Y176">INDEX(RawData!X:X,MATCH(VALUE(A176),RawData!V:V,0)+$Y$1)</f>
        <v>122.92</v>
      </c>
      <c r="Z176" s="6">
        <f t="array" ref="Z176">INDEX(RawData!AC:AC,MATCH(VALUE(B176),RawData!AA:AA,0)+$Y$1)</f>
        <v>9.85</v>
      </c>
      <c r="AA176" s="6">
        <f t="array" ref="AA176">INDEX(RawData!AH:AH,MATCH(VALUE(A176),RawData!AF:AF,0)+$AA$1)</f>
        <v>94.44</v>
      </c>
      <c r="AB176" s="6">
        <f t="array" ref="AB176">INDEX(RawData!AM:AM,MATCH(VALUE(A176),RawData!AK:AK,0)+$AA$1)</f>
        <v>4.97</v>
      </c>
      <c r="AC176" s="6">
        <f t="array" ref="AC176">INDEX(RawData!BB:BB,MATCH(VALUE(A176),RawData!AZ:AZ,0)+$AC$1)</f>
        <v>79724</v>
      </c>
      <c r="AD176" s="6">
        <f t="array" ref="AD176">INDEX(RawData!AR:AR,MATCH(VALUE(A176),RawData!AP:AP,0)+$AD$1)</f>
        <v>-4.0999999999999996</v>
      </c>
      <c r="AE176" s="6">
        <f t="array" ref="AE176">INDEX(RawData!BG:BG,MATCH(VALUE(A176),RawData!BE:BE,0)+$AE$1)</f>
        <v>264235</v>
      </c>
      <c r="AF176" s="6">
        <f t="array" ref="AF176">INDEX(RawData!AW:AW,MATCH(VALUE(A176),RawData!AU:AU,0)+$AF$1)</f>
        <v>1.39</v>
      </c>
      <c r="AG176" s="6">
        <f t="array" ref="AG176">INDEX(RawData!BM:BM,MATCH(VALUE(A176),RawData!BK:BK,0)+$AG$1)</f>
        <v>3.625</v>
      </c>
      <c r="AH176" s="6">
        <f t="array" ref="AH176">INDEX(RawData!BR:BR,MATCH(VALUE(B176),RawData!BP:BP,0)+$AH$1)</f>
        <v>3.95</v>
      </c>
      <c r="AI176" s="6">
        <v>0</v>
      </c>
      <c r="AJ176" s="11">
        <f t="shared" si="54"/>
        <v>30121.732810000001</v>
      </c>
      <c r="AK176" s="11">
        <f t="shared" si="55"/>
        <v>33651.881459999997</v>
      </c>
      <c r="AL176" s="17" t="e">
        <f t="array" ref="AL176">INDEX(RawData!BW:BW,MATCH(VALUE(A176),RawData!BU:BU,0)+$AL$1)</f>
        <v>#N/A</v>
      </c>
      <c r="AM176" s="11"/>
      <c r="AN176" s="11"/>
      <c r="AZ176" s="11"/>
      <c r="BA176" s="12"/>
    </row>
    <row r="177" spans="1:53">
      <c r="A177" s="1">
        <v>200805</v>
      </c>
      <c r="B177" s="6" t="s">
        <v>121</v>
      </c>
      <c r="C177" s="10" t="s">
        <v>194</v>
      </c>
      <c r="D177" s="1">
        <v>3012173281</v>
      </c>
      <c r="E177" s="9">
        <f t="shared" si="53"/>
        <v>30121.732810000001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1</v>
      </c>
      <c r="T177" s="6">
        <v>0</v>
      </c>
      <c r="U177" s="6">
        <v>0</v>
      </c>
      <c r="V177" s="6">
        <f t="array" ref="V177">INDEX(RawData!I:I,MATCH(VALUE(B177),RawData!G:G,0)+$V$1)</f>
        <v>5.65</v>
      </c>
      <c r="W177" s="6">
        <f t="array" ref="W177">INDEX(RawData!N:N,MATCH(VALUE(B177),RawData!L:L,0)+$W$1)</f>
        <v>108753</v>
      </c>
      <c r="X177" s="6">
        <f t="array" ref="X177">INDEX(RawData!S:S,MATCH(VALUE(B177),RawData!Q:Q,0)+$V$1)</f>
        <v>4730</v>
      </c>
      <c r="Y177" s="6">
        <f t="array" ref="Y177">INDEX(RawData!X:X,MATCH(VALUE(A177),RawData!V:V,0)+$Y$1)</f>
        <v>120.71</v>
      </c>
      <c r="Z177" s="6">
        <f t="array" ref="Z177">INDEX(RawData!AC:AC,MATCH(VALUE(B177),RawData!AA:AA,0)+$Y$1)</f>
        <v>9.85</v>
      </c>
      <c r="AA177" s="6">
        <f t="array" ref="AA177">INDEX(RawData!AH:AH,MATCH(VALUE(A177),RawData!AF:AF,0)+$AA$1)</f>
        <v>92.74</v>
      </c>
      <c r="AB177" s="6">
        <f t="array" ref="AB177">INDEX(RawData!AM:AM,MATCH(VALUE(A177),RawData!AK:AK,0)+$AA$1)</f>
        <v>3.71</v>
      </c>
      <c r="AC177" s="6">
        <f t="array" ref="AC177">INDEX(RawData!BB:BB,MATCH(VALUE(A177),RawData!AZ:AZ,0)+$AC$1)</f>
        <v>82046</v>
      </c>
      <c r="AD177" s="6">
        <f t="array" ref="AD177">INDEX(RawData!AR:AR,MATCH(VALUE(A177),RawData!AP:AP,0)+$AD$1)</f>
        <v>-0.54</v>
      </c>
      <c r="AE177" s="6">
        <f t="array" ref="AE177">INDEX(RawData!BG:BG,MATCH(VALUE(A177),RawData!BE:BE,0)+$AE$1)</f>
        <v>266989</v>
      </c>
      <c r="AF177" s="6">
        <f t="array" ref="AF177">INDEX(RawData!AW:AW,MATCH(VALUE(A177),RawData!AU:AU,0)+$AF$1)</f>
        <v>2.4300000000000002</v>
      </c>
      <c r="AG177" s="6">
        <f t="array" ref="AG177">INDEX(RawData!BM:BM,MATCH(VALUE(A177),RawData!BK:BK,0)+$AG$1)</f>
        <v>3.5</v>
      </c>
      <c r="AH177" s="6">
        <f t="array" ref="AH177">INDEX(RawData!BR:BR,MATCH(VALUE(B177),RawData!BP:BP,0)+$AH$1)</f>
        <v>3.95</v>
      </c>
      <c r="AI177" s="6">
        <v>0</v>
      </c>
      <c r="AJ177" s="11">
        <f t="shared" si="54"/>
        <v>33651.881459999997</v>
      </c>
      <c r="AK177" s="11">
        <f t="shared" si="55"/>
        <v>32649.794249999999</v>
      </c>
      <c r="AL177" s="17" t="e">
        <f t="array" ref="AL177">INDEX(RawData!BW:BW,MATCH(VALUE(A177),RawData!BU:BU,0)+$AL$1)</f>
        <v>#N/A</v>
      </c>
      <c r="AM177" s="11"/>
      <c r="AN177" s="11"/>
      <c r="AZ177" s="11"/>
      <c r="BA177" s="12"/>
    </row>
    <row r="178" spans="1:53">
      <c r="A178" s="1">
        <v>200804</v>
      </c>
      <c r="B178" s="6" t="s">
        <v>121</v>
      </c>
      <c r="C178" s="10" t="s">
        <v>194</v>
      </c>
      <c r="D178" s="1">
        <v>3365188146</v>
      </c>
      <c r="E178" s="9">
        <f t="shared" si="53"/>
        <v>33651.881459999997</v>
      </c>
      <c r="F178" s="6">
        <v>0</v>
      </c>
      <c r="G178" s="6">
        <v>0</v>
      </c>
      <c r="H178" s="6">
        <v>0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1</v>
      </c>
      <c r="T178" s="6">
        <v>0</v>
      </c>
      <c r="U178" s="6">
        <v>0</v>
      </c>
      <c r="V178" s="6">
        <f t="array" ref="V178">INDEX(RawData!I:I,MATCH(VALUE(B178),RawData!G:G,0)+$V$1)</f>
        <v>5.65</v>
      </c>
      <c r="W178" s="6">
        <f t="array" ref="W178">INDEX(RawData!N:N,MATCH(VALUE(B178),RawData!L:L,0)+$W$1)</f>
        <v>108753</v>
      </c>
      <c r="X178" s="6">
        <f t="array" ref="X178">INDEX(RawData!S:S,MATCH(VALUE(B178),RawData!Q:Q,0)+$V$1)</f>
        <v>4730</v>
      </c>
      <c r="Y178" s="6">
        <f t="array" ref="Y178">INDEX(RawData!X:X,MATCH(VALUE(A178),RawData!V:V,0)+$Y$1)</f>
        <v>117.47</v>
      </c>
      <c r="Z178" s="6">
        <f t="array" ref="Z178">INDEX(RawData!AC:AC,MATCH(VALUE(B178),RawData!AA:AA,0)+$Y$1)</f>
        <v>9.85</v>
      </c>
      <c r="AA178" s="6">
        <f t="array" ref="AA178">INDEX(RawData!AH:AH,MATCH(VALUE(A178),RawData!AF:AF,0)+$AA$1)</f>
        <v>92.7</v>
      </c>
      <c r="AB178" s="6">
        <f t="array" ref="AB178">INDEX(RawData!AM:AM,MATCH(VALUE(A178),RawData!AK:AK,0)+$AA$1)</f>
        <v>3.88</v>
      </c>
      <c r="AC178" s="6">
        <f t="array" ref="AC178">INDEX(RawData!BB:BB,MATCH(VALUE(A178),RawData!AZ:AZ,0)+$AC$1)</f>
        <v>81948</v>
      </c>
      <c r="AD178" s="6">
        <f t="array" ref="AD178">INDEX(RawData!AR:AR,MATCH(VALUE(A178),RawData!AP:AP,0)+$AD$1)</f>
        <v>-1.3</v>
      </c>
      <c r="AE178" s="6">
        <f t="array" ref="AE178">INDEX(RawData!BG:BG,MATCH(VALUE(A178),RawData!BE:BE,0)+$AE$1)</f>
        <v>266536</v>
      </c>
      <c r="AF178" s="6">
        <f t="array" ref="AF178">INDEX(RawData!AW:AW,MATCH(VALUE(A178),RawData!AU:AU,0)+$AF$1)</f>
        <v>2.23</v>
      </c>
      <c r="AG178" s="6">
        <f t="array" ref="AG178">INDEX(RawData!BM:BM,MATCH(VALUE(A178),RawData!BK:BK,0)+$AG$1)</f>
        <v>3.5</v>
      </c>
      <c r="AH178" s="6">
        <f t="array" ref="AH178">INDEX(RawData!BR:BR,MATCH(VALUE(B178),RawData!BP:BP,0)+$AH$1)</f>
        <v>3.95</v>
      </c>
      <c r="AI178" s="6">
        <v>0</v>
      </c>
      <c r="AJ178" s="11">
        <f t="shared" si="54"/>
        <v>32649.794249999999</v>
      </c>
      <c r="AK178" s="11">
        <f t="shared" si="55"/>
        <v>18512.913349999999</v>
      </c>
      <c r="AL178" s="17" t="e">
        <f t="array" ref="AL178">INDEX(RawData!BW:BW,MATCH(VALUE(A178),RawData!BU:BU,0)+$AL$1)</f>
        <v>#N/A</v>
      </c>
      <c r="AM178" s="11"/>
      <c r="AN178" s="11"/>
      <c r="AZ178" s="11"/>
      <c r="BA178" s="12"/>
    </row>
    <row r="179" spans="1:53">
      <c r="A179" s="1">
        <v>200803</v>
      </c>
      <c r="B179" s="6" t="s">
        <v>122</v>
      </c>
      <c r="C179" s="10" t="s">
        <v>194</v>
      </c>
      <c r="D179" s="1">
        <v>3264979425</v>
      </c>
      <c r="E179" s="9">
        <f t="shared" si="53"/>
        <v>32649.794249999999</v>
      </c>
      <c r="F179" s="6">
        <v>0</v>
      </c>
      <c r="G179" s="6">
        <v>0</v>
      </c>
      <c r="H179" s="6">
        <v>1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1</v>
      </c>
      <c r="S179" s="6">
        <v>0</v>
      </c>
      <c r="T179" s="6">
        <v>0</v>
      </c>
      <c r="U179" s="6">
        <v>0</v>
      </c>
      <c r="V179" s="6">
        <f t="array" ref="V179">INDEX(RawData!I:I,MATCH(VALUE(B179),RawData!G:G,0)+$V$1)</f>
        <v>7.66</v>
      </c>
      <c r="W179" s="6">
        <f t="array" ref="W179">INDEX(RawData!N:N,MATCH(VALUE(B179),RawData!L:L,0)+$W$1)</f>
        <v>105311</v>
      </c>
      <c r="X179" s="6">
        <f t="array" ref="X179">INDEX(RawData!S:S,MATCH(VALUE(B179),RawData!Q:Q,0)+$V$1)</f>
        <v>4584</v>
      </c>
      <c r="Y179" s="6">
        <f t="array" ref="Y179">INDEX(RawData!X:X,MATCH(VALUE(A179),RawData!V:V,0)+$Y$1)</f>
        <v>115.83</v>
      </c>
      <c r="Z179" s="6">
        <f t="array" ref="Z179">INDEX(RawData!AC:AC,MATCH(VALUE(B179),RawData!AA:AA,0)+$Y$1)</f>
        <v>7.19</v>
      </c>
      <c r="AA179" s="6">
        <f t="array" ref="AA179">INDEX(RawData!AH:AH,MATCH(VALUE(A179),RawData!AF:AF,0)+$AA$1)</f>
        <v>91.71</v>
      </c>
      <c r="AB179" s="6">
        <f t="array" ref="AB179">INDEX(RawData!AM:AM,MATCH(VALUE(A179),RawData!AK:AK,0)+$AA$1)</f>
        <v>3.96</v>
      </c>
      <c r="AC179" s="6">
        <f t="array" ref="AC179">INDEX(RawData!BB:BB,MATCH(VALUE(A179),RawData!AZ:AZ,0)+$AC$1)</f>
        <v>82016</v>
      </c>
      <c r="AD179" s="6">
        <f t="array" ref="AD179">INDEX(RawData!AR:AR,MATCH(VALUE(A179),RawData!AP:AP,0)+$AD$1)</f>
        <v>-0.9</v>
      </c>
      <c r="AE179" s="6">
        <f t="array" ref="AE179">INDEX(RawData!BG:BG,MATCH(VALUE(A179),RawData!BE:BE,0)+$AE$1)</f>
        <v>265329</v>
      </c>
      <c r="AF179" s="6">
        <f t="array" ref="AF179">INDEX(RawData!AW:AW,MATCH(VALUE(A179),RawData!AU:AU,0)+$AF$1)</f>
        <v>2.08</v>
      </c>
      <c r="AG179" s="6">
        <f t="array" ref="AG179">INDEX(RawData!BM:BM,MATCH(VALUE(A179),RawData!BK:BK,0)+$AG$1)</f>
        <v>3.5</v>
      </c>
      <c r="AH179" s="6">
        <f t="array" ref="AH179">INDEX(RawData!BR:BR,MATCH(VALUE(B179),RawData!BP:BP,0)+$AH$1)</f>
        <v>3.86</v>
      </c>
      <c r="AI179" s="6">
        <v>0</v>
      </c>
      <c r="AJ179" s="11">
        <f t="shared" si="54"/>
        <v>18512.913349999999</v>
      </c>
      <c r="AK179" s="11">
        <f t="shared" si="55"/>
        <v>31044.45175</v>
      </c>
      <c r="AL179" s="17" t="e">
        <f t="array" ref="AL179">INDEX(RawData!BW:BW,MATCH(VALUE(A179),RawData!BU:BU,0)+$AL$1)</f>
        <v>#N/A</v>
      </c>
      <c r="AM179" s="11"/>
      <c r="AN179" s="11"/>
      <c r="AZ179" s="11"/>
      <c r="BA179" s="12"/>
    </row>
    <row r="180" spans="1:53">
      <c r="A180" s="1">
        <v>200802</v>
      </c>
      <c r="B180" s="6" t="s">
        <v>122</v>
      </c>
      <c r="C180" s="10" t="s">
        <v>194</v>
      </c>
      <c r="D180" s="1">
        <v>1851291335</v>
      </c>
      <c r="E180" s="9">
        <f t="shared" si="53"/>
        <v>18512.913349999999</v>
      </c>
      <c r="F180" s="6">
        <v>0</v>
      </c>
      <c r="G180" s="6">
        <v>1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1</v>
      </c>
      <c r="S180" s="6">
        <v>0</v>
      </c>
      <c r="T180" s="6">
        <v>0</v>
      </c>
      <c r="U180" s="6">
        <v>0</v>
      </c>
      <c r="V180" s="6">
        <f t="array" ref="V180">INDEX(RawData!I:I,MATCH(VALUE(B180),RawData!G:G,0)+$V$1)</f>
        <v>7.66</v>
      </c>
      <c r="W180" s="6">
        <f t="array" ref="W180">INDEX(RawData!N:N,MATCH(VALUE(B180),RawData!L:L,0)+$W$1)</f>
        <v>105311</v>
      </c>
      <c r="X180" s="6">
        <f t="array" ref="X180">INDEX(RawData!S:S,MATCH(VALUE(B180),RawData!Q:Q,0)+$V$1)</f>
        <v>4584</v>
      </c>
      <c r="Y180" s="6">
        <f t="array" ref="Y180">INDEX(RawData!X:X,MATCH(VALUE(A180),RawData!V:V,0)+$Y$1)</f>
        <v>116.07</v>
      </c>
      <c r="Z180" s="6">
        <f t="array" ref="Z180">INDEX(RawData!AC:AC,MATCH(VALUE(B180),RawData!AA:AA,0)+$Y$1)</f>
        <v>7.19</v>
      </c>
      <c r="AA180" s="6">
        <f t="array" ref="AA180">INDEX(RawData!AH:AH,MATCH(VALUE(A180),RawData!AF:AF,0)+$AA$1)</f>
        <v>92.71</v>
      </c>
      <c r="AB180" s="6">
        <f t="array" ref="AB180">INDEX(RawData!AM:AM,MATCH(VALUE(A180),RawData!AK:AK,0)+$AA$1)</f>
        <v>3.87</v>
      </c>
      <c r="AC180" s="6">
        <f t="array" ref="AC180">INDEX(RawData!BB:BB,MATCH(VALUE(A180),RawData!AZ:AZ,0)+$AC$1)</f>
        <v>82610</v>
      </c>
      <c r="AD180" s="6">
        <f t="array" ref="AD180">INDEX(RawData!AR:AR,MATCH(VALUE(A180),RawData!AP:AP,0)+$AD$1)</f>
        <v>-2.42</v>
      </c>
      <c r="AE180" s="6">
        <f t="array" ref="AE180">INDEX(RawData!BG:BG,MATCH(VALUE(A180),RawData!BE:BE,0)+$AE$1)</f>
        <v>264685</v>
      </c>
      <c r="AF180" s="6">
        <f t="array" ref="AF180">INDEX(RawData!AW:AW,MATCH(VALUE(A180),RawData!AU:AU,0)+$AF$1)</f>
        <v>1.35</v>
      </c>
      <c r="AG180" s="6">
        <f t="array" ref="AG180">INDEX(RawData!BM:BM,MATCH(VALUE(A180),RawData!BK:BK,0)+$AG$1)</f>
        <v>3.375</v>
      </c>
      <c r="AH180" s="6">
        <f t="array" ref="AH180">INDEX(RawData!BR:BR,MATCH(VALUE(B180),RawData!BP:BP,0)+$AH$1)</f>
        <v>3.86</v>
      </c>
      <c r="AI180" s="6">
        <v>0</v>
      </c>
      <c r="AJ180" s="11">
        <f t="shared" si="54"/>
        <v>31044.45175</v>
      </c>
      <c r="AK180" s="11">
        <f t="shared" si="55"/>
        <v>22256.588660000001</v>
      </c>
      <c r="AL180" s="17" t="e">
        <f t="array" ref="AL180">INDEX(RawData!BW:BW,MATCH(VALUE(A180),RawData!BU:BU,0)+$AL$1)</f>
        <v>#N/A</v>
      </c>
      <c r="AM180" s="11"/>
      <c r="AN180" s="11"/>
      <c r="AZ180" s="11"/>
      <c r="BA180" s="12"/>
    </row>
    <row r="181" spans="1:53">
      <c r="A181" s="1">
        <v>200801</v>
      </c>
      <c r="B181" s="6" t="s">
        <v>122</v>
      </c>
      <c r="C181" s="10" t="s">
        <v>194</v>
      </c>
      <c r="D181" s="1">
        <v>3104445175</v>
      </c>
      <c r="E181" s="9">
        <f t="shared" si="53"/>
        <v>31044.45175</v>
      </c>
      <c r="F181" s="6">
        <v>1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f t="array" ref="V181">INDEX(RawData!I:I,MATCH(VALUE(B181),RawData!G:G,0)+$V$1)</f>
        <v>7.66</v>
      </c>
      <c r="W181" s="6">
        <f t="array" ref="W181">INDEX(RawData!N:N,MATCH(VALUE(B181),RawData!L:L,0)+$W$1)</f>
        <v>105311</v>
      </c>
      <c r="X181" s="6">
        <f t="array" ref="X181">INDEX(RawData!S:S,MATCH(VALUE(B181),RawData!Q:Q,0)+$V$1)</f>
        <v>4584</v>
      </c>
      <c r="Y181" s="6">
        <f t="array" ref="Y181">INDEX(RawData!X:X,MATCH(VALUE(A181),RawData!V:V,0)+$Y$1)</f>
        <v>116.73</v>
      </c>
      <c r="Z181" s="6">
        <f t="array" ref="Z181">INDEX(RawData!AC:AC,MATCH(VALUE(B181),RawData!AA:AA,0)+$Y$1)</f>
        <v>7.19</v>
      </c>
      <c r="AA181" s="6">
        <f t="array" ref="AA181">INDEX(RawData!AH:AH,MATCH(VALUE(A181),RawData!AF:AF,0)+$AA$1)</f>
        <v>91.54</v>
      </c>
      <c r="AB181" s="6">
        <f t="array" ref="AB181">INDEX(RawData!AM:AM,MATCH(VALUE(A181),RawData!AK:AK,0)+$AA$1)</f>
        <v>2.95</v>
      </c>
      <c r="AC181" s="6">
        <f t="array" ref="AC181">INDEX(RawData!BB:BB,MATCH(VALUE(A181),RawData!AZ:AZ,0)+$AC$1)</f>
        <v>81826</v>
      </c>
      <c r="AD181" s="6">
        <f t="array" ref="AD181">INDEX(RawData!AR:AR,MATCH(VALUE(A181),RawData!AP:AP,0)+$AD$1)</f>
        <v>1.1100000000000001</v>
      </c>
      <c r="AE181" s="6">
        <f t="array" ref="AE181">INDEX(RawData!BG:BG,MATCH(VALUE(A181),RawData!BE:BE,0)+$AE$1)</f>
        <v>260317</v>
      </c>
      <c r="AF181" s="6">
        <f t="array" ref="AF181">INDEX(RawData!AW:AW,MATCH(VALUE(A181),RawData!AU:AU,0)+$AF$1)</f>
        <v>2.0699999999999998</v>
      </c>
      <c r="AG181" s="6">
        <f t="array" ref="AG181">INDEX(RawData!BM:BM,MATCH(VALUE(A181),RawData!BK:BK,0)+$AG$1)</f>
        <v>3.375</v>
      </c>
      <c r="AH181" s="6">
        <f t="array" ref="AH181">INDEX(RawData!BR:BR,MATCH(VALUE(B181),RawData!BP:BP,0)+$AH$1)</f>
        <v>3.86</v>
      </c>
      <c r="AI181" s="6">
        <v>0</v>
      </c>
      <c r="AJ181" s="11">
        <f t="shared" si="54"/>
        <v>22256.588660000001</v>
      </c>
      <c r="AK181" s="11">
        <f t="shared" si="55"/>
        <v>29537.48934</v>
      </c>
      <c r="AL181" s="17" t="e">
        <f t="array" ref="AL181">INDEX(RawData!BW:BW,MATCH(VALUE(A181),RawData!BU:BU,0)+$AL$1)</f>
        <v>#N/A</v>
      </c>
      <c r="AM181" s="11"/>
      <c r="AN181" s="11"/>
      <c r="AZ181" s="11"/>
      <c r="BA181" s="12"/>
    </row>
    <row r="182" spans="1:53">
      <c r="A182" s="1">
        <v>200712</v>
      </c>
      <c r="B182" s="6" t="s">
        <v>123</v>
      </c>
      <c r="C182" s="10" t="s">
        <v>195</v>
      </c>
      <c r="D182" s="1">
        <v>2225658866</v>
      </c>
      <c r="E182" s="9">
        <f t="shared" si="53"/>
        <v>22256.588660000001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1</v>
      </c>
      <c r="V182" s="6">
        <f t="array" ref="V182">INDEX(RawData!I:I,MATCH(VALUE(B182),RawData!G:G,0)+$V$1)</f>
        <v>6.58</v>
      </c>
      <c r="W182" s="6">
        <f t="array" ref="W182">INDEX(RawData!N:N,MATCH(VALUE(B182),RawData!L:L,0)+$W$1)</f>
        <v>109482</v>
      </c>
      <c r="X182" s="6">
        <f t="array" ref="X182">INDEX(RawData!S:S,MATCH(VALUE(B182),RawData!Q:Q,0)+$V$1)</f>
        <v>4769</v>
      </c>
      <c r="Y182" s="6">
        <f t="array" ref="Y182">INDEX(RawData!X:X,MATCH(VALUE(A182),RawData!V:V,0)+$Y$1)</f>
        <v>115.94</v>
      </c>
      <c r="Z182" s="6">
        <f t="array" ref="Z182">INDEX(RawData!AC:AC,MATCH(VALUE(B182),RawData!AA:AA,0)+$Y$1)</f>
        <v>8.61</v>
      </c>
      <c r="AA182" s="6">
        <f t="array" ref="AA182">INDEX(RawData!AH:AH,MATCH(VALUE(A182),RawData!AF:AF,0)+$AA$1)</f>
        <v>92.08</v>
      </c>
      <c r="AB182" s="6">
        <f t="array" ref="AB182">INDEX(RawData!AM:AM,MATCH(VALUE(A182),RawData!AK:AK,0)+$AA$1)</f>
        <v>3.33</v>
      </c>
      <c r="AC182" s="6">
        <f t="array" ref="AC182">INDEX(RawData!BB:BB,MATCH(VALUE(A182),RawData!AZ:AZ,0)+$AC$1)</f>
        <v>81246</v>
      </c>
      <c r="AD182" s="6">
        <f t="array" ref="AD182">INDEX(RawData!AR:AR,MATCH(VALUE(A182),RawData!AP:AP,0)+$AD$1)</f>
        <v>-0.03</v>
      </c>
      <c r="AE182" s="6">
        <f t="array" ref="AE182">INDEX(RawData!BG:BG,MATCH(VALUE(A182),RawData!BE:BE,0)+$AE$1)</f>
        <v>258415</v>
      </c>
      <c r="AF182" s="6">
        <f t="array" ref="AF182">INDEX(RawData!AW:AW,MATCH(VALUE(A182),RawData!AU:AU,0)+$AF$1)</f>
        <v>0.84</v>
      </c>
      <c r="AG182" s="6">
        <f t="array" ref="AG182">INDEX(RawData!BM:BM,MATCH(VALUE(A182),RawData!BK:BK,0)+$AG$1)</f>
        <v>3.375</v>
      </c>
      <c r="AH182" s="6">
        <f t="array" ref="AH182">INDEX(RawData!BR:BR,MATCH(VALUE(B182),RawData!BP:BP,0)+$AH$1)</f>
        <v>3.83</v>
      </c>
      <c r="AI182" s="6">
        <v>0</v>
      </c>
      <c r="AJ182" s="11">
        <f t="shared" si="54"/>
        <v>29537.48934</v>
      </c>
      <c r="AK182" s="11">
        <f t="shared" si="55"/>
        <v>35491.881800000003</v>
      </c>
      <c r="AL182" s="17" t="e">
        <f t="array" ref="AL182">INDEX(RawData!BW:BW,MATCH(VALUE(A182),RawData!BU:BU,0)+$AL$1)</f>
        <v>#N/A</v>
      </c>
      <c r="AM182" s="11"/>
      <c r="AN182" s="11"/>
      <c r="AZ182" s="11"/>
      <c r="BA182" s="12"/>
    </row>
    <row r="183" spans="1:53">
      <c r="A183" s="1">
        <v>200711</v>
      </c>
      <c r="B183" s="6" t="s">
        <v>123</v>
      </c>
      <c r="C183" s="10" t="s">
        <v>195</v>
      </c>
      <c r="D183" s="1">
        <v>2953748934</v>
      </c>
      <c r="E183" s="9">
        <f t="shared" si="53"/>
        <v>29537.48934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f t="array" ref="V183">INDEX(RawData!I:I,MATCH(VALUE(B183),RawData!G:G,0)+$V$1)</f>
        <v>6.58</v>
      </c>
      <c r="W183" s="6">
        <f t="array" ref="W183">INDEX(RawData!N:N,MATCH(VALUE(B183),RawData!L:L,0)+$W$1)</f>
        <v>109482</v>
      </c>
      <c r="X183" s="6">
        <f t="array" ref="X183">INDEX(RawData!S:S,MATCH(VALUE(B183),RawData!Q:Q,0)+$V$1)</f>
        <v>4769</v>
      </c>
      <c r="Y183" s="6">
        <f t="array" ref="Y183">INDEX(RawData!X:X,MATCH(VALUE(A183),RawData!V:V,0)+$Y$1)</f>
        <v>115.82</v>
      </c>
      <c r="Z183" s="6">
        <f t="array" ref="Z183">INDEX(RawData!AC:AC,MATCH(VALUE(B183),RawData!AA:AA,0)+$Y$1)</f>
        <v>8.61</v>
      </c>
      <c r="AA183" s="6">
        <f t="array" ref="AA183">INDEX(RawData!AH:AH,MATCH(VALUE(A183),RawData!AF:AF,0)+$AA$1)</f>
        <v>93.19</v>
      </c>
      <c r="AB183" s="6">
        <f t="array" ref="AB183">INDEX(RawData!AM:AM,MATCH(VALUE(A183),RawData!AK:AK,0)+$AA$1)</f>
        <v>4.8</v>
      </c>
      <c r="AC183" s="6">
        <f t="array" ref="AC183">INDEX(RawData!BB:BB,MATCH(VALUE(A183),RawData!AZ:AZ,0)+$AC$1)</f>
        <v>82045</v>
      </c>
      <c r="AD183" s="6">
        <f t="array" ref="AD183">INDEX(RawData!AR:AR,MATCH(VALUE(A183),RawData!AP:AP,0)+$AD$1)</f>
        <v>2.4</v>
      </c>
      <c r="AE183" s="6">
        <f t="array" ref="AE183">INDEX(RawData!BG:BG,MATCH(VALUE(A183),RawData!BE:BE,0)+$AE$1)</f>
        <v>258921</v>
      </c>
      <c r="AF183" s="6">
        <f t="array" ref="AF183">INDEX(RawData!AW:AW,MATCH(VALUE(A183),RawData!AU:AU,0)+$AF$1)</f>
        <v>2.06</v>
      </c>
      <c r="AG183" s="6">
        <f t="array" ref="AG183">INDEX(RawData!BM:BM,MATCH(VALUE(A183),RawData!BK:BK,0)+$AG$1)</f>
        <v>3.25</v>
      </c>
      <c r="AH183" s="6">
        <f t="array" ref="AH183">INDEX(RawData!BR:BR,MATCH(VALUE(B183),RawData!BP:BP,0)+$AH$1)</f>
        <v>3.83</v>
      </c>
      <c r="AI183" s="6">
        <v>0</v>
      </c>
      <c r="AJ183" s="11">
        <f t="shared" si="54"/>
        <v>35491.881800000003</v>
      </c>
      <c r="AK183" s="11">
        <f t="shared" si="55"/>
        <v>25097.83656</v>
      </c>
      <c r="AL183" s="17" t="e">
        <f t="array" ref="AL183">INDEX(RawData!BW:BW,MATCH(VALUE(A183),RawData!BU:BU,0)+$AL$1)</f>
        <v>#N/A</v>
      </c>
      <c r="AM183" s="11"/>
      <c r="AN183" s="11"/>
      <c r="AZ183" s="11"/>
      <c r="BA183" s="12"/>
    </row>
    <row r="184" spans="1:53">
      <c r="A184" s="1">
        <v>200710</v>
      </c>
      <c r="B184" s="6" t="s">
        <v>123</v>
      </c>
      <c r="C184" s="10" t="s">
        <v>195</v>
      </c>
      <c r="D184" s="1">
        <v>3549188180</v>
      </c>
      <c r="E184" s="9">
        <f t="shared" si="53"/>
        <v>35491.881800000003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f t="array" ref="V184">INDEX(RawData!I:I,MATCH(VALUE(B184),RawData!G:G,0)+$V$1)</f>
        <v>6.58</v>
      </c>
      <c r="W184" s="6">
        <f t="array" ref="W184">INDEX(RawData!N:N,MATCH(VALUE(B184),RawData!L:L,0)+$W$1)</f>
        <v>109482</v>
      </c>
      <c r="X184" s="6">
        <f t="array" ref="X184">INDEX(RawData!S:S,MATCH(VALUE(B184),RawData!Q:Q,0)+$V$1)</f>
        <v>4769</v>
      </c>
      <c r="Y184" s="6">
        <f t="array" ref="Y184">INDEX(RawData!X:X,MATCH(VALUE(A184),RawData!V:V,0)+$Y$1)</f>
        <v>114.44</v>
      </c>
      <c r="Z184" s="6">
        <f t="array" ref="Z184">INDEX(RawData!AC:AC,MATCH(VALUE(B184),RawData!AA:AA,0)+$Y$1)</f>
        <v>8.61</v>
      </c>
      <c r="AA184" s="6">
        <f t="array" ref="AA184">INDEX(RawData!AH:AH,MATCH(VALUE(A184),RawData!AF:AF,0)+$AA$1)</f>
        <v>93.74</v>
      </c>
      <c r="AB184" s="6">
        <f t="array" ref="AB184">INDEX(RawData!AM:AM,MATCH(VALUE(A184),RawData!AK:AK,0)+$AA$1)</f>
        <v>5.33</v>
      </c>
      <c r="AC184" s="6">
        <f t="array" ref="AC184">INDEX(RawData!BB:BB,MATCH(VALUE(A184),RawData!AZ:AZ,0)+$AC$1)</f>
        <v>83001</v>
      </c>
      <c r="AD184" s="6">
        <f t="array" ref="AD184">INDEX(RawData!AR:AR,MATCH(VALUE(A184),RawData!AP:AP,0)+$AD$1)</f>
        <v>5.9</v>
      </c>
      <c r="AE184" s="6">
        <f t="array" ref="AE184">INDEX(RawData!BG:BG,MATCH(VALUE(A184),RawData!BE:BE,0)+$AE$1)</f>
        <v>258660</v>
      </c>
      <c r="AF184" s="6">
        <f t="array" ref="AF184">INDEX(RawData!AW:AW,MATCH(VALUE(A184),RawData!AU:AU,0)+$AF$1)</f>
        <v>3.32</v>
      </c>
      <c r="AG184" s="6">
        <f t="array" ref="AG184">INDEX(RawData!BM:BM,MATCH(VALUE(A184),RawData!BK:BK,0)+$AG$1)</f>
        <v>3.25</v>
      </c>
      <c r="AH184" s="6">
        <f t="array" ref="AH184">INDEX(RawData!BR:BR,MATCH(VALUE(B184),RawData!BP:BP,0)+$AH$1)</f>
        <v>3.83</v>
      </c>
      <c r="AI184" s="6">
        <v>0</v>
      </c>
      <c r="AJ184" s="11">
        <f t="shared" si="54"/>
        <v>25097.83656</v>
      </c>
      <c r="AK184" s="11">
        <f t="shared" si="55"/>
        <v>36015.128499999999</v>
      </c>
      <c r="AL184" s="17" t="e">
        <f t="array" ref="AL184">INDEX(RawData!BW:BW,MATCH(VALUE(A184),RawData!BU:BU,0)+$AL$1)</f>
        <v>#N/A</v>
      </c>
      <c r="AM184" s="11"/>
      <c r="AN184" s="11"/>
      <c r="AZ184" s="11"/>
      <c r="BA184" s="12"/>
    </row>
    <row r="185" spans="1:53">
      <c r="A185" s="1">
        <v>200709</v>
      </c>
      <c r="B185" s="6" t="s">
        <v>124</v>
      </c>
      <c r="C185" s="10" t="s">
        <v>195</v>
      </c>
      <c r="D185" s="1">
        <v>2509783656</v>
      </c>
      <c r="E185" s="9">
        <f t="shared" si="53"/>
        <v>25097.83656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</v>
      </c>
      <c r="U185" s="6">
        <v>0</v>
      </c>
      <c r="V185" s="6">
        <f t="array" ref="V185">INDEX(RawData!I:I,MATCH(VALUE(B185),RawData!G:G,0)+$V$1)</f>
        <v>7.97</v>
      </c>
      <c r="W185" s="6">
        <f t="array" ref="W185">INDEX(RawData!N:N,MATCH(VALUE(B185),RawData!L:L,0)+$W$1)</f>
        <v>104905</v>
      </c>
      <c r="X185" s="6">
        <f t="array" ref="X185">INDEX(RawData!S:S,MATCH(VALUE(B185),RawData!Q:Q,0)+$V$1)</f>
        <v>4577</v>
      </c>
      <c r="Y185" s="6">
        <f t="array" ref="Y185">INDEX(RawData!X:X,MATCH(VALUE(A185),RawData!V:V,0)+$Y$1)</f>
        <v>114.17</v>
      </c>
      <c r="Z185" s="6">
        <f t="array" ref="Z185">INDEX(RawData!AC:AC,MATCH(VALUE(B185),RawData!AA:AA,0)+$Y$1)</f>
        <v>4.8499999999999996</v>
      </c>
      <c r="AA185" s="6">
        <f t="array" ref="AA185">INDEX(RawData!AH:AH,MATCH(VALUE(A185),RawData!AF:AF,0)+$AA$1)</f>
        <v>91.79</v>
      </c>
      <c r="AB185" s="6">
        <f t="array" ref="AB185">INDEX(RawData!AM:AM,MATCH(VALUE(A185),RawData!AK:AK,0)+$AA$1)</f>
        <v>3.11</v>
      </c>
      <c r="AC185" s="6">
        <f t="array" ref="AC185">INDEX(RawData!BB:BB,MATCH(VALUE(A185),RawData!AZ:AZ,0)+$AC$1)</f>
        <v>83376</v>
      </c>
      <c r="AD185" s="6">
        <f t="array" ref="AD185">INDEX(RawData!AR:AR,MATCH(VALUE(A185),RawData!AP:AP,0)+$AD$1)</f>
        <v>5.67</v>
      </c>
      <c r="AE185" s="6">
        <f t="array" ref="AE185">INDEX(RawData!BG:BG,MATCH(VALUE(A185),RawData!BE:BE,0)+$AE$1)</f>
        <v>258862</v>
      </c>
      <c r="AF185" s="6">
        <f t="array" ref="AF185">INDEX(RawData!AW:AW,MATCH(VALUE(A185),RawData!AU:AU,0)+$AF$1)</f>
        <v>3.23</v>
      </c>
      <c r="AG185" s="6">
        <f t="array" ref="AG185">INDEX(RawData!BM:BM,MATCH(VALUE(A185),RawData!BK:BK,0)+$AG$1)</f>
        <v>3.25</v>
      </c>
      <c r="AH185" s="6">
        <f t="array" ref="AH185">INDEX(RawData!BR:BR,MATCH(VALUE(B185),RawData!BP:BP,0)+$AH$1)</f>
        <v>3.99</v>
      </c>
      <c r="AI185" s="6">
        <v>0</v>
      </c>
      <c r="AJ185" s="11">
        <f t="shared" si="54"/>
        <v>36015.128499999999</v>
      </c>
      <c r="AK185" s="11">
        <f t="shared" si="55"/>
        <v>50316.736629999999</v>
      </c>
      <c r="AL185" s="17" t="e">
        <f t="array" ref="AL185">INDEX(RawData!BW:BW,MATCH(VALUE(A185),RawData!BU:BU,0)+$AL$1)</f>
        <v>#N/A</v>
      </c>
      <c r="AM185" s="11"/>
      <c r="AN185" s="11"/>
      <c r="AZ185" s="11"/>
      <c r="BA185" s="12"/>
    </row>
    <row r="186" spans="1:53">
      <c r="A186" s="1">
        <v>200708</v>
      </c>
      <c r="B186" s="6" t="s">
        <v>124</v>
      </c>
      <c r="C186" s="10" t="s">
        <v>195</v>
      </c>
      <c r="D186" s="1">
        <v>3601512850</v>
      </c>
      <c r="E186" s="9">
        <f t="shared" si="53"/>
        <v>36015.128499999999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1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</v>
      </c>
      <c r="U186" s="6">
        <v>0</v>
      </c>
      <c r="V186" s="6">
        <f t="array" ref="V186">INDEX(RawData!I:I,MATCH(VALUE(B186),RawData!G:G,0)+$V$1)</f>
        <v>7.97</v>
      </c>
      <c r="W186" s="6">
        <f t="array" ref="W186">INDEX(RawData!N:N,MATCH(VALUE(B186),RawData!L:L,0)+$W$1)</f>
        <v>104905</v>
      </c>
      <c r="X186" s="6">
        <f t="array" ref="X186">INDEX(RawData!S:S,MATCH(VALUE(B186),RawData!Q:Q,0)+$V$1)</f>
        <v>4577</v>
      </c>
      <c r="Y186" s="6">
        <f t="array" ref="Y186">INDEX(RawData!X:X,MATCH(VALUE(A186),RawData!V:V,0)+$Y$1)</f>
        <v>112.89</v>
      </c>
      <c r="Z186" s="6">
        <f t="array" ref="Z186">INDEX(RawData!AC:AC,MATCH(VALUE(B186),RawData!AA:AA,0)+$Y$1)</f>
        <v>4.8499999999999996</v>
      </c>
      <c r="AA186" s="6">
        <f t="array" ref="AA186">INDEX(RawData!AH:AH,MATCH(VALUE(A186),RawData!AF:AF,0)+$AA$1)</f>
        <v>90.95</v>
      </c>
      <c r="AB186" s="6">
        <f t="array" ref="AB186">INDEX(RawData!AM:AM,MATCH(VALUE(A186),RawData!AK:AK,0)+$AA$1)</f>
        <v>1.61</v>
      </c>
      <c r="AC186" s="6">
        <f t="array" ref="AC186">INDEX(RawData!BB:BB,MATCH(VALUE(A186),RawData!AZ:AZ,0)+$AC$1)</f>
        <v>83661</v>
      </c>
      <c r="AD186" s="6">
        <f t="array" ref="AD186">INDEX(RawData!AR:AR,MATCH(VALUE(A186),RawData!AP:AP,0)+$AD$1)</f>
        <v>7.03</v>
      </c>
      <c r="AE186" s="6">
        <f t="array" ref="AE186">INDEX(RawData!BG:BG,MATCH(VALUE(A186),RawData!BE:BE,0)+$AE$1)</f>
        <v>259807</v>
      </c>
      <c r="AF186" s="6">
        <f t="array" ref="AF186">INDEX(RawData!AW:AW,MATCH(VALUE(A186),RawData!AU:AU,0)+$AF$1)</f>
        <v>3.97</v>
      </c>
      <c r="AG186" s="6">
        <f t="array" ref="AG186">INDEX(RawData!BM:BM,MATCH(VALUE(A186),RawData!BK:BK,0)+$AG$1)</f>
        <v>3.125</v>
      </c>
      <c r="AH186" s="6">
        <f t="array" ref="AH186">INDEX(RawData!BR:BR,MATCH(VALUE(B186),RawData!BP:BP,0)+$AH$1)</f>
        <v>3.99</v>
      </c>
      <c r="AI186" s="6">
        <v>0</v>
      </c>
      <c r="AJ186" s="11">
        <f t="shared" si="54"/>
        <v>50316.736629999999</v>
      </c>
      <c r="AK186" s="11">
        <f t="shared" si="55"/>
        <v>30067.28976</v>
      </c>
      <c r="AL186" s="17" t="e">
        <f t="array" ref="AL186">INDEX(RawData!BW:BW,MATCH(VALUE(A186),RawData!BU:BU,0)+$AL$1)</f>
        <v>#N/A</v>
      </c>
      <c r="AM186" s="11"/>
      <c r="AN186" s="11"/>
      <c r="AZ186" s="11"/>
      <c r="BA186" s="12"/>
    </row>
    <row r="187" spans="1:53">
      <c r="A187" s="1">
        <v>200707</v>
      </c>
      <c r="B187" s="6" t="s">
        <v>124</v>
      </c>
      <c r="C187" s="10" t="s">
        <v>195</v>
      </c>
      <c r="D187" s="1">
        <v>5031673663</v>
      </c>
      <c r="E187" s="9">
        <f t="shared" si="53"/>
        <v>50316.736629999999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1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1</v>
      </c>
      <c r="U187" s="6">
        <v>0</v>
      </c>
      <c r="V187" s="6">
        <f t="array" ref="V187">INDEX(RawData!I:I,MATCH(VALUE(B187),RawData!G:G,0)+$V$1)</f>
        <v>7.97</v>
      </c>
      <c r="W187" s="6">
        <f t="array" ref="W187">INDEX(RawData!N:N,MATCH(VALUE(B187),RawData!L:L,0)+$W$1)</f>
        <v>104905</v>
      </c>
      <c r="X187" s="6">
        <f t="array" ref="X187">INDEX(RawData!S:S,MATCH(VALUE(B187),RawData!Q:Q,0)+$V$1)</f>
        <v>4577</v>
      </c>
      <c r="Y187" s="6">
        <f t="array" ref="Y187">INDEX(RawData!X:X,MATCH(VALUE(A187),RawData!V:V,0)+$Y$1)</f>
        <v>112.03</v>
      </c>
      <c r="Z187" s="6">
        <f t="array" ref="Z187">INDEX(RawData!AC:AC,MATCH(VALUE(B187),RawData!AA:AA,0)+$Y$1)</f>
        <v>4.8499999999999996</v>
      </c>
      <c r="AA187" s="6">
        <f t="array" ref="AA187">INDEX(RawData!AH:AH,MATCH(VALUE(A187),RawData!AF:AF,0)+$AA$1)</f>
        <v>89.76</v>
      </c>
      <c r="AB187" s="6">
        <f t="array" ref="AB187">INDEX(RawData!AM:AM,MATCH(VALUE(A187),RawData!AK:AK,0)+$AA$1)</f>
        <v>-0.32</v>
      </c>
      <c r="AC187" s="6">
        <f t="array" ref="AC187">INDEX(RawData!BB:BB,MATCH(VALUE(A187),RawData!AZ:AZ,0)+$AC$1)</f>
        <v>83378</v>
      </c>
      <c r="AD187" s="6">
        <f t="array" ref="AD187">INDEX(RawData!AR:AR,MATCH(VALUE(A187),RawData!AP:AP,0)+$AD$1)</f>
        <v>10.19</v>
      </c>
      <c r="AE187" s="6">
        <f t="array" ref="AE187">INDEX(RawData!BG:BG,MATCH(VALUE(A187),RawData!BE:BE,0)+$AE$1)</f>
        <v>260407</v>
      </c>
      <c r="AF187" s="6">
        <f t="array" ref="AF187">INDEX(RawData!AW:AW,MATCH(VALUE(A187),RawData!AU:AU,0)+$AF$1)</f>
        <v>4.49</v>
      </c>
      <c r="AG187" s="6">
        <f t="array" ref="AG187">INDEX(RawData!BM:BM,MATCH(VALUE(A187),RawData!BK:BK,0)+$AG$1)</f>
        <v>3.125</v>
      </c>
      <c r="AH187" s="6">
        <f t="array" ref="AH187">INDEX(RawData!BR:BR,MATCH(VALUE(B187),RawData!BP:BP,0)+$AH$1)</f>
        <v>3.99</v>
      </c>
      <c r="AI187" s="6">
        <v>0</v>
      </c>
      <c r="AJ187" s="11">
        <f t="shared" si="54"/>
        <v>30067.28976</v>
      </c>
      <c r="AK187" s="11">
        <f t="shared" si="55"/>
        <v>21250.481220000001</v>
      </c>
      <c r="AL187" s="17" t="e">
        <f t="array" ref="AL187">INDEX(RawData!BW:BW,MATCH(VALUE(A187),RawData!BU:BU,0)+$AL$1)</f>
        <v>#N/A</v>
      </c>
      <c r="AM187" s="11"/>
      <c r="AN187" s="11"/>
      <c r="AZ187" s="11"/>
      <c r="BA187" s="12"/>
    </row>
    <row r="188" spans="1:53">
      <c r="A188" s="1">
        <v>200706</v>
      </c>
      <c r="B188" s="6" t="s">
        <v>125</v>
      </c>
      <c r="C188" s="10" t="s">
        <v>195</v>
      </c>
      <c r="D188" s="1">
        <v>3006728976</v>
      </c>
      <c r="E188" s="9">
        <f t="shared" si="53"/>
        <v>30067.28976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1</v>
      </c>
      <c r="T188" s="6">
        <v>0</v>
      </c>
      <c r="U188" s="6">
        <v>0</v>
      </c>
      <c r="V188" s="6">
        <f t="array" ref="V188">INDEX(RawData!I:I,MATCH(VALUE(B188),RawData!G:G,0)+$V$1)</f>
        <v>7.12</v>
      </c>
      <c r="W188" s="6">
        <f t="array" ref="W188">INDEX(RawData!N:N,MATCH(VALUE(B188),RawData!L:L,0)+$W$1)</f>
        <v>96447</v>
      </c>
      <c r="X188" s="6">
        <f t="array" ref="X188">INDEX(RawData!S:S,MATCH(VALUE(B188),RawData!Q:Q,0)+$V$1)</f>
        <v>4212</v>
      </c>
      <c r="Y188" s="6">
        <f t="array" ref="Y188">INDEX(RawData!X:X,MATCH(VALUE(A188),RawData!V:V,0)+$Y$1)</f>
        <v>111.9</v>
      </c>
      <c r="Z188" s="6">
        <f t="array" ref="Z188">INDEX(RawData!AC:AC,MATCH(VALUE(B188),RawData!AA:AA,0)+$Y$1)</f>
        <v>5.61</v>
      </c>
      <c r="AA188" s="6">
        <f t="array" ref="AA188">INDEX(RawData!AH:AH,MATCH(VALUE(A188),RawData!AF:AF,0)+$AA$1)</f>
        <v>89.97</v>
      </c>
      <c r="AB188" s="6">
        <f t="array" ref="AB188">INDEX(RawData!AM:AM,MATCH(VALUE(A188),RawData!AK:AK,0)+$AA$1)</f>
        <v>0.13</v>
      </c>
      <c r="AC188" s="6">
        <f t="array" ref="AC188">INDEX(RawData!BB:BB,MATCH(VALUE(A188),RawData!AZ:AZ,0)+$AC$1)</f>
        <v>82225</v>
      </c>
      <c r="AD188" s="6">
        <f t="array" ref="AD188">INDEX(RawData!AR:AR,MATCH(VALUE(A188),RawData!AP:AP,0)+$AD$1)</f>
        <v>8.15</v>
      </c>
      <c r="AE188" s="6">
        <f t="array" ref="AE188">INDEX(RawData!BG:BG,MATCH(VALUE(A188),RawData!BE:BE,0)+$AE$1)</f>
        <v>259883</v>
      </c>
      <c r="AF188" s="6">
        <f t="array" ref="AF188">INDEX(RawData!AW:AW,MATCH(VALUE(A188),RawData!AU:AU,0)+$AF$1)</f>
        <v>4.47</v>
      </c>
      <c r="AG188" s="6">
        <f t="array" ref="AG188">INDEX(RawData!BM:BM,MATCH(VALUE(A188),RawData!BK:BK,0)+$AG$1)</f>
        <v>3.125</v>
      </c>
      <c r="AH188" s="6">
        <f t="array" ref="AH188">INDEX(RawData!BR:BR,MATCH(VALUE(B188),RawData!BP:BP,0)+$AH$1)</f>
        <v>3.96</v>
      </c>
      <c r="AI188" s="6">
        <v>0</v>
      </c>
      <c r="AJ188" s="11">
        <f t="shared" si="54"/>
        <v>21250.481220000001</v>
      </c>
      <c r="AK188" s="11">
        <f t="shared" si="55"/>
        <v>21409.903279999999</v>
      </c>
      <c r="AL188" s="17" t="e">
        <f t="array" ref="AL188">INDEX(RawData!BW:BW,MATCH(VALUE(A188),RawData!BU:BU,0)+$AL$1)</f>
        <v>#N/A</v>
      </c>
      <c r="AM188" s="11"/>
      <c r="AN188" s="11"/>
      <c r="AZ188" s="11"/>
      <c r="BA188" s="12"/>
    </row>
    <row r="189" spans="1:53">
      <c r="A189" s="1">
        <v>200705</v>
      </c>
      <c r="B189" s="6" t="s">
        <v>125</v>
      </c>
      <c r="C189" s="10" t="s">
        <v>195</v>
      </c>
      <c r="D189" s="1">
        <v>2125048122</v>
      </c>
      <c r="E189" s="9">
        <f t="shared" si="53"/>
        <v>21250.481220000001</v>
      </c>
      <c r="F189" s="6">
        <v>0</v>
      </c>
      <c r="G189" s="6">
        <v>0</v>
      </c>
      <c r="H189" s="6">
        <v>0</v>
      </c>
      <c r="I189" s="6">
        <v>0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</v>
      </c>
      <c r="T189" s="6">
        <v>0</v>
      </c>
      <c r="U189" s="6">
        <v>0</v>
      </c>
      <c r="V189" s="6">
        <f t="array" ref="V189">INDEX(RawData!I:I,MATCH(VALUE(B189),RawData!G:G,0)+$V$1)</f>
        <v>7.12</v>
      </c>
      <c r="W189" s="6">
        <f t="array" ref="W189">INDEX(RawData!N:N,MATCH(VALUE(B189),RawData!L:L,0)+$W$1)</f>
        <v>96447</v>
      </c>
      <c r="X189" s="6">
        <f t="array" ref="X189">INDEX(RawData!S:S,MATCH(VALUE(B189),RawData!Q:Q,0)+$V$1)</f>
        <v>4212</v>
      </c>
      <c r="Y189" s="6">
        <f t="array" ref="Y189">INDEX(RawData!X:X,MATCH(VALUE(A189),RawData!V:V,0)+$Y$1)</f>
        <v>111.85</v>
      </c>
      <c r="Z189" s="6">
        <f t="array" ref="Z189">INDEX(RawData!AC:AC,MATCH(VALUE(B189),RawData!AA:AA,0)+$Y$1)</f>
        <v>5.61</v>
      </c>
      <c r="AA189" s="6">
        <f t="array" ref="AA189">INDEX(RawData!AH:AH,MATCH(VALUE(A189),RawData!AF:AF,0)+$AA$1)</f>
        <v>89.42</v>
      </c>
      <c r="AB189" s="6">
        <f t="array" ref="AB189">INDEX(RawData!AM:AM,MATCH(VALUE(A189),RawData!AK:AK,0)+$AA$1)</f>
        <v>-0.02</v>
      </c>
      <c r="AC189" s="6">
        <f t="array" ref="AC189">INDEX(RawData!BB:BB,MATCH(VALUE(A189),RawData!AZ:AZ,0)+$AC$1)</f>
        <v>82993</v>
      </c>
      <c r="AD189" s="6">
        <f t="array" ref="AD189">INDEX(RawData!AR:AR,MATCH(VALUE(A189),RawData!AP:AP,0)+$AD$1)</f>
        <v>6</v>
      </c>
      <c r="AE189" s="6">
        <f t="array" ref="AE189">INDEX(RawData!BG:BG,MATCH(VALUE(A189),RawData!BE:BE,0)+$AE$1)</f>
        <v>261047</v>
      </c>
      <c r="AF189" s="6">
        <f t="array" ref="AF189">INDEX(RawData!AW:AW,MATCH(VALUE(A189),RawData!AU:AU,0)+$AF$1)</f>
        <v>4.54</v>
      </c>
      <c r="AG189" s="6">
        <f t="array" ref="AG189">INDEX(RawData!BM:BM,MATCH(VALUE(A189),RawData!BK:BK,0)+$AG$1)</f>
        <v>2.875</v>
      </c>
      <c r="AH189" s="6">
        <f t="array" ref="AH189">INDEX(RawData!BR:BR,MATCH(VALUE(B189),RawData!BP:BP,0)+$AH$1)</f>
        <v>3.96</v>
      </c>
      <c r="AI189" s="6">
        <v>0</v>
      </c>
      <c r="AJ189" s="11">
        <f t="shared" si="54"/>
        <v>21409.903279999999</v>
      </c>
      <c r="AK189" s="11">
        <f t="shared" si="55"/>
        <v>26063.825690000001</v>
      </c>
      <c r="AL189" s="17" t="e">
        <f t="array" ref="AL189">INDEX(RawData!BW:BW,MATCH(VALUE(A189),RawData!BU:BU,0)+$AL$1)</f>
        <v>#N/A</v>
      </c>
      <c r="AM189" s="11"/>
      <c r="AN189" s="11"/>
      <c r="AZ189" s="11"/>
      <c r="BA189" s="12"/>
    </row>
    <row r="190" spans="1:53">
      <c r="A190" s="1">
        <v>200704</v>
      </c>
      <c r="B190" s="6" t="s">
        <v>125</v>
      </c>
      <c r="C190" s="10" t="s">
        <v>195</v>
      </c>
      <c r="D190" s="1">
        <v>2140990328</v>
      </c>
      <c r="E190" s="9">
        <f t="shared" si="53"/>
        <v>21409.903279999999</v>
      </c>
      <c r="F190" s="6">
        <v>0</v>
      </c>
      <c r="G190" s="6">
        <v>0</v>
      </c>
      <c r="H190" s="6">
        <v>0</v>
      </c>
      <c r="I190" s="6">
        <v>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1</v>
      </c>
      <c r="T190" s="6">
        <v>0</v>
      </c>
      <c r="U190" s="6">
        <v>0</v>
      </c>
      <c r="V190" s="6">
        <f t="array" ref="V190">INDEX(RawData!I:I,MATCH(VALUE(B190),RawData!G:G,0)+$V$1)</f>
        <v>7.12</v>
      </c>
      <c r="W190" s="6">
        <f t="array" ref="W190">INDEX(RawData!N:N,MATCH(VALUE(B190),RawData!L:L,0)+$W$1)</f>
        <v>96447</v>
      </c>
      <c r="X190" s="6">
        <f t="array" ref="X190">INDEX(RawData!S:S,MATCH(VALUE(B190),RawData!Q:Q,0)+$V$1)</f>
        <v>4212</v>
      </c>
      <c r="Y190" s="6">
        <f t="array" ref="Y190">INDEX(RawData!X:X,MATCH(VALUE(A190),RawData!V:V,0)+$Y$1)</f>
        <v>110.48</v>
      </c>
      <c r="Z190" s="6">
        <f t="array" ref="Z190">INDEX(RawData!AC:AC,MATCH(VALUE(B190),RawData!AA:AA,0)+$Y$1)</f>
        <v>5.61</v>
      </c>
      <c r="AA190" s="6">
        <f t="array" ref="AA190">INDEX(RawData!AH:AH,MATCH(VALUE(A190),RawData!AF:AF,0)+$AA$1)</f>
        <v>89.24</v>
      </c>
      <c r="AB190" s="6">
        <f t="array" ref="AB190">INDEX(RawData!AM:AM,MATCH(VALUE(A190),RawData!AK:AK,0)+$AA$1)</f>
        <v>0.69</v>
      </c>
      <c r="AC190" s="6">
        <f t="array" ref="AC190">INDEX(RawData!BB:BB,MATCH(VALUE(A190),RawData!AZ:AZ,0)+$AC$1)</f>
        <v>83331</v>
      </c>
      <c r="AD190" s="6">
        <f t="array" ref="AD190">INDEX(RawData!AR:AR,MATCH(VALUE(A190),RawData!AP:AP,0)+$AD$1)</f>
        <v>7.41</v>
      </c>
      <c r="AE190" s="6">
        <f t="array" ref="AE190">INDEX(RawData!BG:BG,MATCH(VALUE(A190),RawData!BE:BE,0)+$AE$1)</f>
        <v>261191</v>
      </c>
      <c r="AF190" s="6">
        <f t="array" ref="AF190">INDEX(RawData!AW:AW,MATCH(VALUE(A190),RawData!AU:AU,0)+$AF$1)</f>
        <v>4.99</v>
      </c>
      <c r="AG190" s="6">
        <f t="array" ref="AG190">INDEX(RawData!BM:BM,MATCH(VALUE(A190),RawData!BK:BK,0)+$AG$1)</f>
        <v>2.875</v>
      </c>
      <c r="AH190" s="6">
        <f t="array" ref="AH190">INDEX(RawData!BR:BR,MATCH(VALUE(B190),RawData!BP:BP,0)+$AH$1)</f>
        <v>3.96</v>
      </c>
      <c r="AI190" s="6">
        <v>0</v>
      </c>
      <c r="AJ190" s="11">
        <f t="shared" si="54"/>
        <v>26063.825690000001</v>
      </c>
      <c r="AK190" s="11">
        <f t="shared" si="55"/>
        <v>11078.65373</v>
      </c>
      <c r="AL190" s="17" t="e">
        <f t="array" ref="AL190">INDEX(RawData!BW:BW,MATCH(VALUE(A190),RawData!BU:BU,0)+$AL$1)</f>
        <v>#N/A</v>
      </c>
      <c r="AM190" s="11"/>
      <c r="AN190" s="11"/>
      <c r="AZ190" s="11"/>
      <c r="BA190" s="12"/>
    </row>
    <row r="191" spans="1:53">
      <c r="A191" s="1">
        <v>200703</v>
      </c>
      <c r="B191" s="6" t="s">
        <v>126</v>
      </c>
      <c r="C191" s="10" t="s">
        <v>195</v>
      </c>
      <c r="D191" s="1">
        <v>2606382569</v>
      </c>
      <c r="E191" s="9">
        <f t="shared" si="53"/>
        <v>26063.825690000001</v>
      </c>
      <c r="F191" s="6">
        <v>0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1</v>
      </c>
      <c r="S191" s="6">
        <v>0</v>
      </c>
      <c r="T191" s="6">
        <v>0</v>
      </c>
      <c r="U191" s="6">
        <v>0</v>
      </c>
      <c r="V191" s="6">
        <f t="array" ref="V191">INDEX(RawData!I:I,MATCH(VALUE(B191),RawData!G:G,0)+$V$1)</f>
        <v>5.64</v>
      </c>
      <c r="W191" s="6">
        <f t="array" ref="W191">INDEX(RawData!N:N,MATCH(VALUE(B191),RawData!L:L,0)+$W$1)</f>
        <v>96106</v>
      </c>
      <c r="X191" s="6">
        <f t="array" ref="X191">INDEX(RawData!S:S,MATCH(VALUE(B191),RawData!Q:Q,0)+$V$1)</f>
        <v>4199</v>
      </c>
      <c r="Y191" s="6">
        <f t="array" ref="Y191">INDEX(RawData!X:X,MATCH(VALUE(A191),RawData!V:V,0)+$Y$1)</f>
        <v>108.06</v>
      </c>
      <c r="Z191" s="6">
        <f t="array" ref="Z191">INDEX(RawData!AC:AC,MATCH(VALUE(B191),RawData!AA:AA,0)+$Y$1)</f>
        <v>7.54</v>
      </c>
      <c r="AA191" s="6">
        <f t="array" ref="AA191">INDEX(RawData!AH:AH,MATCH(VALUE(A191),RawData!AF:AF,0)+$AA$1)</f>
        <v>88.22</v>
      </c>
      <c r="AB191" s="6">
        <f t="array" ref="AB191">INDEX(RawData!AM:AM,MATCH(VALUE(A191),RawData!AK:AK,0)+$AA$1)</f>
        <v>0.85</v>
      </c>
      <c r="AC191" s="6">
        <f t="array" ref="AC191">INDEX(RawData!BB:BB,MATCH(VALUE(A191),RawData!AZ:AZ,0)+$AC$1)</f>
        <v>83223</v>
      </c>
      <c r="AD191" s="6">
        <f t="array" ref="AD191">INDEX(RawData!AR:AR,MATCH(VALUE(A191),RawData!AP:AP,0)+$AD$1)</f>
        <v>8.43</v>
      </c>
      <c r="AE191" s="6">
        <f t="array" ref="AE191">INDEX(RawData!BG:BG,MATCH(VALUE(A191),RawData!BE:BE,0)+$AE$1)</f>
        <v>260953</v>
      </c>
      <c r="AF191" s="6">
        <f t="array" ref="AF191">INDEX(RawData!AW:AW,MATCH(VALUE(A191),RawData!AU:AU,0)+$AF$1)</f>
        <v>5.69</v>
      </c>
      <c r="AG191" s="6">
        <f t="array" ref="AG191">INDEX(RawData!BM:BM,MATCH(VALUE(A191),RawData!BK:BK,0)+$AG$1)</f>
        <v>2.875</v>
      </c>
      <c r="AH191" s="6">
        <f t="array" ref="AH191">INDEX(RawData!BR:BR,MATCH(VALUE(B191),RawData!BP:BP,0)+$AH$1)</f>
        <v>3.94</v>
      </c>
      <c r="AI191" s="6">
        <v>0</v>
      </c>
      <c r="AJ191" s="11">
        <f t="shared" si="54"/>
        <v>11078.65373</v>
      </c>
      <c r="AK191" s="11">
        <f t="shared" si="55"/>
        <v>26626.624769999999</v>
      </c>
      <c r="AL191" s="17" t="e">
        <f t="array" ref="AL191">INDEX(RawData!BW:BW,MATCH(VALUE(A191),RawData!BU:BU,0)+$AL$1)</f>
        <v>#N/A</v>
      </c>
      <c r="AM191" s="11"/>
      <c r="AN191" s="11"/>
      <c r="AZ191" s="11"/>
      <c r="BA191" s="12"/>
    </row>
    <row r="192" spans="1:53">
      <c r="A192" s="1">
        <v>200702</v>
      </c>
      <c r="B192" s="6" t="s">
        <v>126</v>
      </c>
      <c r="C192" s="10" t="s">
        <v>195</v>
      </c>
      <c r="D192" s="1">
        <v>1107865373</v>
      </c>
      <c r="E192" s="9">
        <f t="shared" si="53"/>
        <v>11078.65373</v>
      </c>
      <c r="F192" s="6">
        <v>0</v>
      </c>
      <c r="G192" s="6">
        <v>1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1</v>
      </c>
      <c r="S192" s="6">
        <v>0</v>
      </c>
      <c r="T192" s="6">
        <v>0</v>
      </c>
      <c r="U192" s="6">
        <v>0</v>
      </c>
      <c r="V192" s="6">
        <f t="array" ref="V192">INDEX(RawData!I:I,MATCH(VALUE(B192),RawData!G:G,0)+$V$1)</f>
        <v>5.64</v>
      </c>
      <c r="W192" s="6">
        <f t="array" ref="W192">INDEX(RawData!N:N,MATCH(VALUE(B192),RawData!L:L,0)+$W$1)</f>
        <v>96106</v>
      </c>
      <c r="X192" s="6">
        <f t="array" ref="X192">INDEX(RawData!S:S,MATCH(VALUE(B192),RawData!Q:Q,0)+$V$1)</f>
        <v>4199</v>
      </c>
      <c r="Y192" s="6">
        <f t="array" ref="Y192">INDEX(RawData!X:X,MATCH(VALUE(A192),RawData!V:V,0)+$Y$1)</f>
        <v>106.71</v>
      </c>
      <c r="Z192" s="6">
        <f t="array" ref="Z192">INDEX(RawData!AC:AC,MATCH(VALUE(B192),RawData!AA:AA,0)+$Y$1)</f>
        <v>7.54</v>
      </c>
      <c r="AA192" s="6">
        <f t="array" ref="AA192">INDEX(RawData!AH:AH,MATCH(VALUE(A192),RawData!AF:AF,0)+$AA$1)</f>
        <v>89.26</v>
      </c>
      <c r="AB192" s="6">
        <f t="array" ref="AB192">INDEX(RawData!AM:AM,MATCH(VALUE(A192),RawData!AK:AK,0)+$AA$1)</f>
        <v>1.74</v>
      </c>
      <c r="AC192" s="6">
        <f t="array" ref="AC192">INDEX(RawData!BB:BB,MATCH(VALUE(A192),RawData!AZ:AZ,0)+$AC$1)</f>
        <v>84155</v>
      </c>
      <c r="AD192" s="6">
        <f t="array" ref="AD192">INDEX(RawData!AR:AR,MATCH(VALUE(A192),RawData!AP:AP,0)+$AD$1)</f>
        <v>8.32</v>
      </c>
      <c r="AE192" s="6">
        <f t="array" ref="AE192">INDEX(RawData!BG:BG,MATCH(VALUE(A192),RawData!BE:BE,0)+$AE$1)</f>
        <v>261149</v>
      </c>
      <c r="AF192" s="6">
        <f t="array" ref="AF192">INDEX(RawData!AW:AW,MATCH(VALUE(A192),RawData!AU:AU,0)+$AF$1)</f>
        <v>5.86</v>
      </c>
      <c r="AG192" s="6">
        <f t="array" ref="AG192">INDEX(RawData!BM:BM,MATCH(VALUE(A192),RawData!BK:BK,0)+$AG$1)</f>
        <v>2.75</v>
      </c>
      <c r="AH192" s="6">
        <f t="array" ref="AH192">INDEX(RawData!BR:BR,MATCH(VALUE(B192),RawData!BP:BP,0)+$AH$1)</f>
        <v>3.94</v>
      </c>
      <c r="AI192" s="6">
        <v>0</v>
      </c>
      <c r="AJ192" s="11">
        <f t="shared" si="54"/>
        <v>26626.624769999999</v>
      </c>
      <c r="AK192" s="11">
        <f t="shared" si="55"/>
        <v>23359.29221</v>
      </c>
      <c r="AL192" s="17" t="e">
        <f t="array" ref="AL192">INDEX(RawData!BW:BW,MATCH(VALUE(A192),RawData!BU:BU,0)+$AL$1)</f>
        <v>#N/A</v>
      </c>
      <c r="AM192" s="11"/>
      <c r="AN192" s="11"/>
      <c r="AZ192" s="11"/>
      <c r="BA192" s="12"/>
    </row>
    <row r="193" spans="1:53">
      <c r="A193" s="1">
        <v>200701</v>
      </c>
      <c r="B193" s="6" t="s">
        <v>126</v>
      </c>
      <c r="C193" s="10" t="s">
        <v>195</v>
      </c>
      <c r="D193" s="1">
        <v>2662662477</v>
      </c>
      <c r="E193" s="9">
        <f t="shared" si="53"/>
        <v>26626.624769999999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1</v>
      </c>
      <c r="S193" s="6">
        <v>0</v>
      </c>
      <c r="T193" s="6">
        <v>0</v>
      </c>
      <c r="U193" s="6">
        <v>0</v>
      </c>
      <c r="V193" s="6">
        <f t="array" ref="V193">INDEX(RawData!I:I,MATCH(VALUE(B193),RawData!G:G,0)+$V$1)</f>
        <v>5.64</v>
      </c>
      <c r="W193" s="6">
        <f t="array" ref="W193">INDEX(RawData!N:N,MATCH(VALUE(B193),RawData!L:L,0)+$W$1)</f>
        <v>96106</v>
      </c>
      <c r="X193" s="6">
        <f t="array" ref="X193">INDEX(RawData!S:S,MATCH(VALUE(B193),RawData!Q:Q,0)+$V$1)</f>
        <v>4199</v>
      </c>
      <c r="Y193" s="6">
        <f t="array" ref="Y193">INDEX(RawData!X:X,MATCH(VALUE(A193),RawData!V:V,0)+$Y$1)</f>
        <v>106.02</v>
      </c>
      <c r="Z193" s="6">
        <f t="array" ref="Z193">INDEX(RawData!AC:AC,MATCH(VALUE(B193),RawData!AA:AA,0)+$Y$1)</f>
        <v>7.54</v>
      </c>
      <c r="AA193" s="6">
        <f t="array" ref="AA193">INDEX(RawData!AH:AH,MATCH(VALUE(A193),RawData!AF:AF,0)+$AA$1)</f>
        <v>88.92</v>
      </c>
      <c r="AB193" s="6">
        <f t="array" ref="AB193">INDEX(RawData!AM:AM,MATCH(VALUE(A193),RawData!AK:AK,0)+$AA$1)</f>
        <v>0.35</v>
      </c>
      <c r="AC193" s="6">
        <f t="array" ref="AC193">INDEX(RawData!BB:BB,MATCH(VALUE(A193),RawData!AZ:AZ,0)+$AC$1)</f>
        <v>82070</v>
      </c>
      <c r="AD193" s="6">
        <f t="array" ref="AD193">INDEX(RawData!AR:AR,MATCH(VALUE(A193),RawData!AP:AP,0)+$AD$1)</f>
        <v>3.15</v>
      </c>
      <c r="AE193" s="6">
        <f t="array" ref="AE193">INDEX(RawData!BG:BG,MATCH(VALUE(A193),RawData!BE:BE,0)+$AE$1)</f>
        <v>257815</v>
      </c>
      <c r="AF193" s="6">
        <f t="array" ref="AF193">INDEX(RawData!AW:AW,MATCH(VALUE(A193),RawData!AU:AU,0)+$AF$1)</f>
        <v>4.26</v>
      </c>
      <c r="AG193" s="6">
        <f t="array" ref="AG193">INDEX(RawData!BM:BM,MATCH(VALUE(A193),RawData!BK:BK,0)+$AG$1)</f>
        <v>2.75</v>
      </c>
      <c r="AH193" s="6">
        <f t="array" ref="AH193">INDEX(RawData!BR:BR,MATCH(VALUE(B193),RawData!BP:BP,0)+$AH$1)</f>
        <v>3.94</v>
      </c>
      <c r="AI193" s="6">
        <v>0</v>
      </c>
      <c r="AJ193" s="11">
        <f t="shared" si="54"/>
        <v>23359.29221</v>
      </c>
      <c r="AK193" s="11">
        <f t="shared" si="55"/>
        <v>23536.90408</v>
      </c>
      <c r="AL193" s="17" t="e">
        <f t="array" ref="AL193">INDEX(RawData!BW:BW,MATCH(VALUE(A193),RawData!BU:BU,0)+$AL$1)</f>
        <v>#N/A</v>
      </c>
      <c r="AM193" s="11"/>
      <c r="AN193" s="11"/>
      <c r="AZ193" s="11"/>
      <c r="BA193" s="12"/>
    </row>
    <row r="194" spans="1:53">
      <c r="A194" s="1">
        <v>200612</v>
      </c>
      <c r="B194" s="6" t="s">
        <v>127</v>
      </c>
      <c r="C194" s="10" t="s">
        <v>196</v>
      </c>
      <c r="D194" s="1">
        <v>2335929221</v>
      </c>
      <c r="E194" s="9">
        <f t="shared" si="53"/>
        <v>23359.29221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1</v>
      </c>
      <c r="R194" s="6">
        <v>0</v>
      </c>
      <c r="S194" s="6">
        <v>0</v>
      </c>
      <c r="T194" s="6">
        <v>0</v>
      </c>
      <c r="U194" s="6">
        <v>1</v>
      </c>
      <c r="V194" s="6">
        <f t="array" ref="V194">INDEX(RawData!I:I,MATCH(VALUE(B194),RawData!G:G,0)+$V$1)</f>
        <v>4.33</v>
      </c>
      <c r="W194" s="6">
        <f t="array" ref="W194">INDEX(RawData!N:N,MATCH(VALUE(B194),RawData!L:L,0)+$W$1)</f>
        <v>101595</v>
      </c>
      <c r="X194" s="6">
        <f t="array" ref="X194">INDEX(RawData!S:S,MATCH(VALUE(B194),RawData!Q:Q,0)+$V$1)</f>
        <v>4443</v>
      </c>
      <c r="Y194" s="6">
        <f t="array" ref="Y194">INDEX(RawData!X:X,MATCH(VALUE(A194),RawData!V:V,0)+$Y$1)</f>
        <v>106.75</v>
      </c>
      <c r="Z194" s="6">
        <f t="array" ref="Z194">INDEX(RawData!AC:AC,MATCH(VALUE(B194),RawData!AA:AA,0)+$Y$1)</f>
        <v>6.38</v>
      </c>
      <c r="AA194" s="6">
        <f t="array" ref="AA194">INDEX(RawData!AH:AH,MATCH(VALUE(A194),RawData!AF:AF,0)+$AA$1)</f>
        <v>89.11</v>
      </c>
      <c r="AB194" s="6">
        <f t="array" ref="AB194">INDEX(RawData!AM:AM,MATCH(VALUE(A194),RawData!AK:AK,0)+$AA$1)</f>
        <v>0.68</v>
      </c>
      <c r="AC194" s="6">
        <f t="array" ref="AC194">INDEX(RawData!BB:BB,MATCH(VALUE(A194),RawData!AZ:AZ,0)+$AC$1)</f>
        <v>80384</v>
      </c>
      <c r="AD194" s="6">
        <f t="array" ref="AD194">INDEX(RawData!AR:AR,MATCH(VALUE(A194),RawData!AP:AP,0)+$AD$1)</f>
        <v>4.47</v>
      </c>
      <c r="AE194" s="6">
        <f t="array" ref="AE194">INDEX(RawData!BG:BG,MATCH(VALUE(A194),RawData!BE:BE,0)+$AE$1)</f>
        <v>255173</v>
      </c>
      <c r="AF194" s="6">
        <f t="array" ref="AF194">INDEX(RawData!AW:AW,MATCH(VALUE(A194),RawData!AU:AU,0)+$AF$1)</f>
        <v>5.15</v>
      </c>
      <c r="AG194" s="6">
        <f t="array" ref="AG194">INDEX(RawData!BM:BM,MATCH(VALUE(A194),RawData!BK:BK,0)+$AG$1)</f>
        <v>2.75</v>
      </c>
      <c r="AH194" s="6">
        <f t="array" ref="AH194">INDEX(RawData!BR:BR,MATCH(VALUE(B194),RawData!BP:BP,0)+$AH$1)</f>
        <v>3.81</v>
      </c>
      <c r="AI194" s="6">
        <v>0</v>
      </c>
      <c r="AJ194" s="11">
        <f t="shared" si="54"/>
        <v>23536.90408</v>
      </c>
      <c r="AK194" s="11">
        <f t="shared" si="55"/>
        <v>16717.714510000002</v>
      </c>
      <c r="AL194" s="17" t="e">
        <f t="array" ref="AL194">INDEX(RawData!BW:BW,MATCH(VALUE(A194),RawData!BU:BU,0)+$AL$1)</f>
        <v>#N/A</v>
      </c>
      <c r="AM194" s="11"/>
      <c r="AN194" s="11"/>
      <c r="AZ194" s="11"/>
      <c r="BA194" s="12"/>
    </row>
    <row r="195" spans="1:53">
      <c r="A195" s="1">
        <v>200611</v>
      </c>
      <c r="B195" s="6" t="s">
        <v>127</v>
      </c>
      <c r="C195" s="10" t="s">
        <v>196</v>
      </c>
      <c r="D195" s="1">
        <v>2353690408</v>
      </c>
      <c r="E195" s="9">
        <f t="shared" si="53"/>
        <v>23536.90408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  <c r="V195" s="6">
        <f t="array" ref="V195">INDEX(RawData!I:I,MATCH(VALUE(B195),RawData!G:G,0)+$V$1)</f>
        <v>4.33</v>
      </c>
      <c r="W195" s="6">
        <f t="array" ref="W195">INDEX(RawData!N:N,MATCH(VALUE(B195),RawData!L:L,0)+$W$1)</f>
        <v>101595</v>
      </c>
      <c r="X195" s="6">
        <f t="array" ref="X195">INDEX(RawData!S:S,MATCH(VALUE(B195),RawData!Q:Q,0)+$V$1)</f>
        <v>4443</v>
      </c>
      <c r="Y195" s="6">
        <f t="array" ref="Y195">INDEX(RawData!X:X,MATCH(VALUE(A195),RawData!V:V,0)+$Y$1)</f>
        <v>107.11</v>
      </c>
      <c r="Z195" s="6">
        <f t="array" ref="Z195">INDEX(RawData!AC:AC,MATCH(VALUE(B195),RawData!AA:AA,0)+$Y$1)</f>
        <v>6.38</v>
      </c>
      <c r="AA195" s="6">
        <f t="array" ref="AA195">INDEX(RawData!AH:AH,MATCH(VALUE(A195),RawData!AF:AF,0)+$AA$1)</f>
        <v>88.92</v>
      </c>
      <c r="AB195" s="6">
        <f t="array" ref="AB195">INDEX(RawData!AM:AM,MATCH(VALUE(A195),RawData!AK:AK,0)+$AA$1)</f>
        <v>0.24</v>
      </c>
      <c r="AC195" s="6">
        <f t="array" ref="AC195">INDEX(RawData!BB:BB,MATCH(VALUE(A195),RawData!AZ:AZ,0)+$AC$1)</f>
        <v>78635</v>
      </c>
      <c r="AD195" s="6">
        <f t="array" ref="AD195">INDEX(RawData!AR:AR,MATCH(VALUE(A195),RawData!AP:AP,0)+$AD$1)</f>
        <v>5.28</v>
      </c>
      <c r="AE195" s="6">
        <f t="array" ref="AE195">INDEX(RawData!BG:BG,MATCH(VALUE(A195),RawData!BE:BE,0)+$AE$1)</f>
        <v>252140</v>
      </c>
      <c r="AF195" s="6">
        <f t="array" ref="AF195">INDEX(RawData!AW:AW,MATCH(VALUE(A195),RawData!AU:AU,0)+$AF$1)</f>
        <v>5.77</v>
      </c>
      <c r="AG195" s="6">
        <f t="array" ref="AG195">INDEX(RawData!BM:BM,MATCH(VALUE(A195),RawData!BK:BK,0)+$AG$1)</f>
        <v>2.625</v>
      </c>
      <c r="AH195" s="6">
        <f t="array" ref="AH195">INDEX(RawData!BR:BR,MATCH(VALUE(B195),RawData!BP:BP,0)+$AH$1)</f>
        <v>3.81</v>
      </c>
      <c r="AI195" s="6">
        <v>0</v>
      </c>
      <c r="AJ195" s="11">
        <f t="shared" si="54"/>
        <v>16717.714510000002</v>
      </c>
      <c r="AK195" s="11">
        <f t="shared" si="55"/>
        <v>15832.380939999999</v>
      </c>
      <c r="AL195" s="17" t="e">
        <f t="array" ref="AL195">INDEX(RawData!BW:BW,MATCH(VALUE(A195),RawData!BU:BU,0)+$AL$1)</f>
        <v>#N/A</v>
      </c>
      <c r="AM195" s="11"/>
      <c r="AN195" s="11"/>
      <c r="AZ195" s="11"/>
      <c r="BA195" s="12"/>
    </row>
    <row r="196" spans="1:53">
      <c r="A196" s="1">
        <v>200610</v>
      </c>
      <c r="B196" s="6" t="s">
        <v>127</v>
      </c>
      <c r="C196" s="10" t="s">
        <v>196</v>
      </c>
      <c r="D196" s="1">
        <v>1671771451</v>
      </c>
      <c r="E196" s="9">
        <f t="shared" ref="E196:E259" si="75">D196/100000</f>
        <v>16717.714510000002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1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f t="array" ref="V196">INDEX(RawData!I:I,MATCH(VALUE(B196),RawData!G:G,0)+$V$1)</f>
        <v>4.33</v>
      </c>
      <c r="W196" s="6">
        <f t="array" ref="W196">INDEX(RawData!N:N,MATCH(VALUE(B196),RawData!L:L,0)+$W$1)</f>
        <v>101595</v>
      </c>
      <c r="X196" s="6">
        <f t="array" ref="X196">INDEX(RawData!S:S,MATCH(VALUE(B196),RawData!Q:Q,0)+$V$1)</f>
        <v>4443</v>
      </c>
      <c r="Y196" s="6">
        <f t="array" ref="Y196">INDEX(RawData!X:X,MATCH(VALUE(A196),RawData!V:V,0)+$Y$1)</f>
        <v>108.17</v>
      </c>
      <c r="Z196" s="6">
        <f t="array" ref="Z196">INDEX(RawData!AC:AC,MATCH(VALUE(B196),RawData!AA:AA,0)+$Y$1)</f>
        <v>6.38</v>
      </c>
      <c r="AA196" s="6">
        <f t="array" ref="AA196">INDEX(RawData!AH:AH,MATCH(VALUE(A196),RawData!AF:AF,0)+$AA$1)</f>
        <v>89</v>
      </c>
      <c r="AB196" s="6">
        <f t="array" ref="AB196">INDEX(RawData!AM:AM,MATCH(VALUE(A196),RawData!AK:AK,0)+$AA$1)</f>
        <v>-1.19</v>
      </c>
      <c r="AC196" s="6">
        <f t="array" ref="AC196">INDEX(RawData!BB:BB,MATCH(VALUE(A196),RawData!AZ:AZ,0)+$AC$1)</f>
        <v>78551</v>
      </c>
      <c r="AD196" s="6">
        <f t="array" ref="AD196">INDEX(RawData!AR:AR,MATCH(VALUE(A196),RawData!AP:AP,0)+$AD$1)</f>
        <v>6.62</v>
      </c>
      <c r="AE196" s="6">
        <f t="array" ref="AE196">INDEX(RawData!BG:BG,MATCH(VALUE(A196),RawData!BE:BE,0)+$AE$1)</f>
        <v>250800</v>
      </c>
      <c r="AF196" s="6">
        <f t="array" ref="AF196">INDEX(RawData!AW:AW,MATCH(VALUE(A196),RawData!AU:AU,0)+$AF$1)</f>
        <v>5.91</v>
      </c>
      <c r="AG196" s="6">
        <f t="array" ref="AG196">INDEX(RawData!BM:BM,MATCH(VALUE(A196),RawData!BK:BK,0)+$AG$1)</f>
        <v>2.625</v>
      </c>
      <c r="AH196" s="6">
        <f t="array" ref="AH196">INDEX(RawData!BR:BR,MATCH(VALUE(B196),RawData!BP:BP,0)+$AH$1)</f>
        <v>3.81</v>
      </c>
      <c r="AI196" s="6">
        <v>0</v>
      </c>
      <c r="AJ196" s="11">
        <f t="shared" ref="AJ196:AJ259" si="76">E197</f>
        <v>15832.380939999999</v>
      </c>
      <c r="AK196" s="11">
        <f t="shared" ref="AK196:AK259" si="77">E198</f>
        <v>17319.835340000001</v>
      </c>
      <c r="AL196" s="17" t="e">
        <f t="array" ref="AL196">INDEX(RawData!BW:BW,MATCH(VALUE(A196),RawData!BU:BU,0)+$AL$1)</f>
        <v>#N/A</v>
      </c>
      <c r="AM196" s="11"/>
      <c r="AN196" s="11"/>
      <c r="AZ196" s="11"/>
      <c r="BA196" s="12"/>
    </row>
    <row r="197" spans="1:53">
      <c r="A197" s="1">
        <v>200609</v>
      </c>
      <c r="B197" s="6" t="s">
        <v>128</v>
      </c>
      <c r="C197" s="10" t="s">
        <v>196</v>
      </c>
      <c r="D197" s="1">
        <v>1583238094</v>
      </c>
      <c r="E197" s="9">
        <f t="shared" si="75"/>
        <v>15832.380939999999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1</v>
      </c>
      <c r="U197" s="6">
        <v>0</v>
      </c>
      <c r="V197" s="6">
        <f t="array" ref="V197">INDEX(RawData!I:I,MATCH(VALUE(B197),RawData!G:G,0)+$V$1)</f>
        <v>7.19</v>
      </c>
      <c r="W197" s="6">
        <f t="array" ref="W197">INDEX(RawData!N:N,MATCH(VALUE(B197),RawData!L:L,0)+$W$1)</f>
        <v>97670</v>
      </c>
      <c r="X197" s="6">
        <f t="array" ref="X197">INDEX(RawData!S:S,MATCH(VALUE(B197),RawData!Q:Q,0)+$V$1)</f>
        <v>4278</v>
      </c>
      <c r="Y197" s="6">
        <f t="array" ref="Y197">INDEX(RawData!X:X,MATCH(VALUE(A197),RawData!V:V,0)+$Y$1)</f>
        <v>108.89</v>
      </c>
      <c r="Z197" s="6">
        <f t="array" ref="Z197">INDEX(RawData!AC:AC,MATCH(VALUE(B197),RawData!AA:AA,0)+$Y$1)</f>
        <v>6.9</v>
      </c>
      <c r="AA197" s="6">
        <f t="array" ref="AA197">INDEX(RawData!AH:AH,MATCH(VALUE(A197),RawData!AF:AF,0)+$AA$1)</f>
        <v>89.02</v>
      </c>
      <c r="AB197" s="6">
        <f t="array" ref="AB197">INDEX(RawData!AM:AM,MATCH(VALUE(A197),RawData!AK:AK,0)+$AA$1)</f>
        <v>-1.24</v>
      </c>
      <c r="AC197" s="6">
        <f t="array" ref="AC197">INDEX(RawData!BB:BB,MATCH(VALUE(A197),RawData!AZ:AZ,0)+$AC$1)</f>
        <v>78380</v>
      </c>
      <c r="AD197" s="6">
        <f t="array" ref="AD197">INDEX(RawData!AR:AR,MATCH(VALUE(A197),RawData!AP:AP,0)+$AD$1)</f>
        <v>5.97</v>
      </c>
      <c r="AE197" s="6">
        <f t="array" ref="AE197">INDEX(RawData!BG:BG,MATCH(VALUE(A197),RawData!BE:BE,0)+$AE$1)</f>
        <v>250401</v>
      </c>
      <c r="AF197" s="6">
        <f t="array" ref="AF197">INDEX(RawData!AW:AW,MATCH(VALUE(A197),RawData!AU:AU,0)+$AF$1)</f>
        <v>5.84</v>
      </c>
      <c r="AG197" s="6">
        <f t="array" ref="AG197">INDEX(RawData!BM:BM,MATCH(VALUE(A197),RawData!BK:BK,0)+$AG$1)</f>
        <v>2.625</v>
      </c>
      <c r="AH197" s="6">
        <f t="array" ref="AH197">INDEX(RawData!BR:BR,MATCH(VALUE(B197),RawData!BP:BP,0)+$AH$1)</f>
        <v>3.96</v>
      </c>
      <c r="AI197" s="6">
        <v>0</v>
      </c>
      <c r="AJ197" s="11">
        <f t="shared" si="76"/>
        <v>17319.835340000001</v>
      </c>
      <c r="AK197" s="11">
        <f t="shared" si="77"/>
        <v>14963.20787</v>
      </c>
      <c r="AL197" s="17" t="e">
        <f t="array" ref="AL197">INDEX(RawData!BW:BW,MATCH(VALUE(A197),RawData!BU:BU,0)+$AL$1)</f>
        <v>#N/A</v>
      </c>
      <c r="AM197" s="11"/>
      <c r="AN197" s="11"/>
      <c r="AZ197" s="11"/>
      <c r="BA197" s="12"/>
    </row>
    <row r="198" spans="1:53">
      <c r="A198" s="1">
        <v>200608</v>
      </c>
      <c r="B198" s="6" t="s">
        <v>128</v>
      </c>
      <c r="C198" s="10" t="s">
        <v>196</v>
      </c>
      <c r="D198" s="1">
        <v>1731983534</v>
      </c>
      <c r="E198" s="9">
        <f t="shared" si="75"/>
        <v>17319.835340000001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1</v>
      </c>
      <c r="U198" s="6">
        <v>0</v>
      </c>
      <c r="V198" s="6">
        <f t="array" ref="V198">INDEX(RawData!I:I,MATCH(VALUE(B198),RawData!G:G,0)+$V$1)</f>
        <v>7.19</v>
      </c>
      <c r="W198" s="6">
        <f t="array" ref="W198">INDEX(RawData!N:N,MATCH(VALUE(B198),RawData!L:L,0)+$W$1)</f>
        <v>97670</v>
      </c>
      <c r="X198" s="6">
        <f t="array" ref="X198">INDEX(RawData!S:S,MATCH(VALUE(B198),RawData!Q:Q,0)+$V$1)</f>
        <v>4278</v>
      </c>
      <c r="Y198" s="6">
        <f t="array" ref="Y198">INDEX(RawData!X:X,MATCH(VALUE(A198),RawData!V:V,0)+$Y$1)</f>
        <v>108.89</v>
      </c>
      <c r="Z198" s="6">
        <f t="array" ref="Z198">INDEX(RawData!AC:AC,MATCH(VALUE(B198),RawData!AA:AA,0)+$Y$1)</f>
        <v>6.9</v>
      </c>
      <c r="AA198" s="6">
        <f t="array" ref="AA198">INDEX(RawData!AH:AH,MATCH(VALUE(A198),RawData!AF:AF,0)+$AA$1)</f>
        <v>89.51</v>
      </c>
      <c r="AB198" s="6">
        <f t="array" ref="AB198">INDEX(RawData!AM:AM,MATCH(VALUE(A198),RawData!AK:AK,0)+$AA$1)</f>
        <v>-0.56000000000000005</v>
      </c>
      <c r="AC198" s="6">
        <f t="array" ref="AC198">INDEX(RawData!BB:BB,MATCH(VALUE(A198),RawData!AZ:AZ,0)+$AC$1)</f>
        <v>77032</v>
      </c>
      <c r="AD198" s="6">
        <f t="array" ref="AD198">INDEX(RawData!AR:AR,MATCH(VALUE(A198),RawData!AP:AP,0)+$AD$1)</f>
        <v>3.99</v>
      </c>
      <c r="AE198" s="6">
        <f t="array" ref="AE198">INDEX(RawData!BG:BG,MATCH(VALUE(A198),RawData!BE:BE,0)+$AE$1)</f>
        <v>249438</v>
      </c>
      <c r="AF198" s="6">
        <f t="array" ref="AF198">INDEX(RawData!AW:AW,MATCH(VALUE(A198),RawData!AU:AU,0)+$AF$1)</f>
        <v>5.67</v>
      </c>
      <c r="AG198" s="6">
        <f t="array" ref="AG198">INDEX(RawData!BM:BM,MATCH(VALUE(A198),RawData!BK:BK,0)+$AG$1)</f>
        <v>2.5</v>
      </c>
      <c r="AH198" s="6">
        <f t="array" ref="AH198">INDEX(RawData!BR:BR,MATCH(VALUE(B198),RawData!BP:BP,0)+$AH$1)</f>
        <v>3.96</v>
      </c>
      <c r="AI198" s="6">
        <v>0</v>
      </c>
      <c r="AJ198" s="11">
        <f t="shared" si="76"/>
        <v>14963.20787</v>
      </c>
      <c r="AK198" s="11">
        <f t="shared" si="77"/>
        <v>20073.176660000001</v>
      </c>
      <c r="AL198" s="17" t="e">
        <f t="array" ref="AL198">INDEX(RawData!BW:BW,MATCH(VALUE(A198),RawData!BU:BU,0)+$AL$1)</f>
        <v>#N/A</v>
      </c>
      <c r="AM198" s="11"/>
      <c r="AN198" s="11"/>
      <c r="AZ198" s="11"/>
      <c r="BA198" s="12"/>
    </row>
    <row r="199" spans="1:53">
      <c r="A199" s="1">
        <v>200607</v>
      </c>
      <c r="B199" s="6" t="s">
        <v>128</v>
      </c>
      <c r="C199" s="10" t="s">
        <v>196</v>
      </c>
      <c r="D199" s="1">
        <v>1496320787</v>
      </c>
      <c r="E199" s="9">
        <f t="shared" si="75"/>
        <v>14963.20787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1</v>
      </c>
      <c r="U199" s="6">
        <v>0</v>
      </c>
      <c r="V199" s="6">
        <f t="array" ref="V199">INDEX(RawData!I:I,MATCH(VALUE(B199),RawData!G:G,0)+$V$1)</f>
        <v>7.19</v>
      </c>
      <c r="W199" s="6">
        <f t="array" ref="W199">INDEX(RawData!N:N,MATCH(VALUE(B199),RawData!L:L,0)+$W$1)</f>
        <v>97670</v>
      </c>
      <c r="X199" s="6">
        <f t="array" ref="X199">INDEX(RawData!S:S,MATCH(VALUE(B199),RawData!Q:Q,0)+$V$1)</f>
        <v>4278</v>
      </c>
      <c r="Y199" s="6">
        <f t="array" ref="Y199">INDEX(RawData!X:X,MATCH(VALUE(A199),RawData!V:V,0)+$Y$1)</f>
        <v>107.62</v>
      </c>
      <c r="Z199" s="6">
        <f t="array" ref="Z199">INDEX(RawData!AC:AC,MATCH(VALUE(B199),RawData!AA:AA,0)+$Y$1)</f>
        <v>6.9</v>
      </c>
      <c r="AA199" s="6">
        <f t="array" ref="AA199">INDEX(RawData!AH:AH,MATCH(VALUE(A199),RawData!AF:AF,0)+$AA$1)</f>
        <v>90.05</v>
      </c>
      <c r="AB199" s="6">
        <f t="array" ref="AB199">INDEX(RawData!AM:AM,MATCH(VALUE(A199),RawData!AK:AK,0)+$AA$1)</f>
        <v>0.78</v>
      </c>
      <c r="AC199" s="6">
        <f t="array" ref="AC199">INDEX(RawData!BB:BB,MATCH(VALUE(A199),RawData!AZ:AZ,0)+$AC$1)</f>
        <v>76397</v>
      </c>
      <c r="AD199" s="6">
        <f t="array" ref="AD199">INDEX(RawData!AR:AR,MATCH(VALUE(A199),RawData!AP:AP,0)+$AD$1)</f>
        <v>1.58</v>
      </c>
      <c r="AE199" s="6">
        <f t="array" ref="AE199">INDEX(RawData!BG:BG,MATCH(VALUE(A199),RawData!BE:BE,0)+$AE$1)</f>
        <v>249064</v>
      </c>
      <c r="AF199" s="6">
        <f t="array" ref="AF199">INDEX(RawData!AW:AW,MATCH(VALUE(A199),RawData!AU:AU,0)+$AF$1)</f>
        <v>5.05</v>
      </c>
      <c r="AG199" s="6">
        <f t="array" ref="AG199">INDEX(RawData!BM:BM,MATCH(VALUE(A199),RawData!BK:BK,0)+$AG$1)</f>
        <v>2.5</v>
      </c>
      <c r="AH199" s="6">
        <f t="array" ref="AH199">INDEX(RawData!BR:BR,MATCH(VALUE(B199),RawData!BP:BP,0)+$AH$1)</f>
        <v>3.96</v>
      </c>
      <c r="AI199" s="6">
        <v>0</v>
      </c>
      <c r="AJ199" s="11">
        <f t="shared" si="76"/>
        <v>20073.176660000001</v>
      </c>
      <c r="AK199" s="11">
        <f t="shared" si="77"/>
        <v>27960.1387</v>
      </c>
      <c r="AL199" s="17" t="e">
        <f t="array" ref="AL199">INDEX(RawData!BW:BW,MATCH(VALUE(A199),RawData!BU:BU,0)+$AL$1)</f>
        <v>#N/A</v>
      </c>
      <c r="AM199" s="11"/>
      <c r="AN199" s="11"/>
      <c r="AZ199" s="11"/>
      <c r="BA199" s="12"/>
    </row>
    <row r="200" spans="1:53">
      <c r="A200" s="1">
        <v>200606</v>
      </c>
      <c r="B200" s="6" t="s">
        <v>129</v>
      </c>
      <c r="C200" s="10" t="s">
        <v>196</v>
      </c>
      <c r="D200" s="1">
        <v>2007317666</v>
      </c>
      <c r="E200" s="9">
        <f t="shared" si="75"/>
        <v>20073.176660000001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1</v>
      </c>
      <c r="T200" s="6">
        <v>0</v>
      </c>
      <c r="U200" s="6">
        <v>0</v>
      </c>
      <c r="V200" s="6">
        <f t="array" ref="V200">INDEX(RawData!I:I,MATCH(VALUE(B200),RawData!G:G,0)+$V$1)</f>
        <v>5.64</v>
      </c>
      <c r="W200" s="6">
        <f t="array" ref="W200">INDEX(RawData!N:N,MATCH(VALUE(B200),RawData!L:L,0)+$W$1)</f>
        <v>93900</v>
      </c>
      <c r="X200" s="6">
        <f t="array" ref="X200">INDEX(RawData!S:S,MATCH(VALUE(B200),RawData!Q:Q,0)+$V$1)</f>
        <v>4117</v>
      </c>
      <c r="Y200" s="6">
        <f t="array" ref="Y200">INDEX(RawData!X:X,MATCH(VALUE(A200),RawData!V:V,0)+$Y$1)</f>
        <v>105.96</v>
      </c>
      <c r="Z200" s="6">
        <f t="array" ref="Z200">INDEX(RawData!AC:AC,MATCH(VALUE(B200),RawData!AA:AA,0)+$Y$1)</f>
        <v>8.7899999999999991</v>
      </c>
      <c r="AA200" s="6">
        <f t="array" ref="AA200">INDEX(RawData!AH:AH,MATCH(VALUE(A200),RawData!AF:AF,0)+$AA$1)</f>
        <v>89.85</v>
      </c>
      <c r="AB200" s="6">
        <f t="array" ref="AB200">INDEX(RawData!AM:AM,MATCH(VALUE(A200),RawData!AK:AK,0)+$AA$1)</f>
        <v>1.73</v>
      </c>
      <c r="AC200" s="6">
        <f t="array" ref="AC200">INDEX(RawData!BB:BB,MATCH(VALUE(A200),RawData!AZ:AZ,0)+$AC$1)</f>
        <v>76464</v>
      </c>
      <c r="AD200" s="6">
        <f t="array" ref="AD200">INDEX(RawData!AR:AR,MATCH(VALUE(A200),RawData!AP:AP,0)+$AD$1)</f>
        <v>3.23</v>
      </c>
      <c r="AE200" s="6">
        <f t="array" ref="AE200">INDEX(RawData!BG:BG,MATCH(VALUE(A200),RawData!BE:BE,0)+$AE$1)</f>
        <v>248630</v>
      </c>
      <c r="AF200" s="6">
        <f t="array" ref="AF200">INDEX(RawData!AW:AW,MATCH(VALUE(A200),RawData!AU:AU,0)+$AF$1)</f>
        <v>5.64</v>
      </c>
      <c r="AG200" s="6">
        <f t="array" ref="AG200">INDEX(RawData!BM:BM,MATCH(VALUE(A200),RawData!BK:BK,0)+$AG$1)</f>
        <v>2.5</v>
      </c>
      <c r="AH200" s="6">
        <f t="array" ref="AH200">INDEX(RawData!BR:BR,MATCH(VALUE(B200),RawData!BP:BP,0)+$AH$1)</f>
        <v>3.98</v>
      </c>
      <c r="AI200" s="6">
        <v>0</v>
      </c>
      <c r="AJ200" s="11">
        <f t="shared" si="76"/>
        <v>27960.1387</v>
      </c>
      <c r="AK200" s="11">
        <f t="shared" si="77"/>
        <v>23542.591</v>
      </c>
      <c r="AL200" s="17" t="e">
        <f t="array" ref="AL200">INDEX(RawData!BW:BW,MATCH(VALUE(A200),RawData!BU:BU,0)+$AL$1)</f>
        <v>#N/A</v>
      </c>
      <c r="AM200" s="11"/>
      <c r="AN200" s="11"/>
      <c r="AZ200" s="11"/>
      <c r="BA200" s="12"/>
    </row>
    <row r="201" spans="1:53">
      <c r="A201" s="1">
        <v>200605</v>
      </c>
      <c r="B201" s="6" t="s">
        <v>129</v>
      </c>
      <c r="C201" s="10" t="s">
        <v>196</v>
      </c>
      <c r="D201" s="1">
        <v>2796013870</v>
      </c>
      <c r="E201" s="9">
        <f t="shared" si="75"/>
        <v>27960.1387</v>
      </c>
      <c r="F201" s="6">
        <v>0</v>
      </c>
      <c r="G201" s="6">
        <v>0</v>
      </c>
      <c r="H201" s="6">
        <v>0</v>
      </c>
      <c r="I201" s="6">
        <v>0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1</v>
      </c>
      <c r="T201" s="6">
        <v>0</v>
      </c>
      <c r="U201" s="6">
        <v>0</v>
      </c>
      <c r="V201" s="6">
        <f t="array" ref="V201">INDEX(RawData!I:I,MATCH(VALUE(B201),RawData!G:G,0)+$V$1)</f>
        <v>5.64</v>
      </c>
      <c r="W201" s="6">
        <f t="array" ref="W201">INDEX(RawData!N:N,MATCH(VALUE(B201),RawData!L:L,0)+$W$1)</f>
        <v>93900</v>
      </c>
      <c r="X201" s="6">
        <f t="array" ref="X201">INDEX(RawData!S:S,MATCH(VALUE(B201),RawData!Q:Q,0)+$V$1)</f>
        <v>4117</v>
      </c>
      <c r="Y201" s="6">
        <f t="array" ref="Y201">INDEX(RawData!X:X,MATCH(VALUE(A201),RawData!V:V,0)+$Y$1)</f>
        <v>103.76</v>
      </c>
      <c r="Z201" s="6">
        <f t="array" ref="Z201">INDEX(RawData!AC:AC,MATCH(VALUE(B201),RawData!AA:AA,0)+$Y$1)</f>
        <v>8.7899999999999991</v>
      </c>
      <c r="AA201" s="6">
        <f t="array" ref="AA201">INDEX(RawData!AH:AH,MATCH(VALUE(A201),RawData!AF:AF,0)+$AA$1)</f>
        <v>89.44</v>
      </c>
      <c r="AB201" s="6">
        <f t="array" ref="AB201">INDEX(RawData!AM:AM,MATCH(VALUE(A201),RawData!AK:AK,0)+$AA$1)</f>
        <v>1.59</v>
      </c>
      <c r="AC201" s="6">
        <f t="array" ref="AC201">INDEX(RawData!BB:BB,MATCH(VALUE(A201),RawData!AZ:AZ,0)+$AC$1)</f>
        <v>77815</v>
      </c>
      <c r="AD201" s="6">
        <f t="array" ref="AD201">INDEX(RawData!AR:AR,MATCH(VALUE(A201),RawData!AP:AP,0)+$AD$1)</f>
        <v>7.27</v>
      </c>
      <c r="AE201" s="6">
        <f t="array" ref="AE201">INDEX(RawData!BG:BG,MATCH(VALUE(A201),RawData!BE:BE,0)+$AE$1)</f>
        <v>249468</v>
      </c>
      <c r="AF201" s="6">
        <f t="array" ref="AF201">INDEX(RawData!AW:AW,MATCH(VALUE(A201),RawData!AU:AU,0)+$AF$1)</f>
        <v>7.09</v>
      </c>
      <c r="AG201" s="6">
        <f t="array" ref="AG201">INDEX(RawData!BM:BM,MATCH(VALUE(A201),RawData!BK:BK,0)+$AG$1)</f>
        <v>2.375</v>
      </c>
      <c r="AH201" s="6">
        <f t="array" ref="AH201">INDEX(RawData!BR:BR,MATCH(VALUE(B201),RawData!BP:BP,0)+$AH$1)</f>
        <v>3.98</v>
      </c>
      <c r="AI201" s="6">
        <v>0</v>
      </c>
      <c r="AJ201" s="11">
        <f t="shared" si="76"/>
        <v>23542.591</v>
      </c>
      <c r="AK201" s="11">
        <f t="shared" si="77"/>
        <v>20834.3498</v>
      </c>
      <c r="AL201" s="17" t="e">
        <f t="array" ref="AL201">INDEX(RawData!BW:BW,MATCH(VALUE(A201),RawData!BU:BU,0)+$AL$1)</f>
        <v>#N/A</v>
      </c>
      <c r="AM201" s="11"/>
      <c r="AN201" s="11"/>
      <c r="AZ201" s="11"/>
      <c r="BA201" s="12"/>
    </row>
    <row r="202" spans="1:53">
      <c r="A202" s="1">
        <v>200604</v>
      </c>
      <c r="B202" s="6" t="s">
        <v>129</v>
      </c>
      <c r="C202" s="10" t="s">
        <v>196</v>
      </c>
      <c r="D202" s="1">
        <v>2354259100</v>
      </c>
      <c r="E202" s="9">
        <f t="shared" si="75"/>
        <v>23542.591</v>
      </c>
      <c r="F202" s="6">
        <v>0</v>
      </c>
      <c r="G202" s="6">
        <v>0</v>
      </c>
      <c r="H202" s="6">
        <v>0</v>
      </c>
      <c r="I202" s="6">
        <v>1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1</v>
      </c>
      <c r="T202" s="6">
        <v>0</v>
      </c>
      <c r="U202" s="6">
        <v>0</v>
      </c>
      <c r="V202" s="6">
        <f t="array" ref="V202">INDEX(RawData!I:I,MATCH(VALUE(B202),RawData!G:G,0)+$V$1)</f>
        <v>5.64</v>
      </c>
      <c r="W202" s="6">
        <f t="array" ref="W202">INDEX(RawData!N:N,MATCH(VALUE(B202),RawData!L:L,0)+$W$1)</f>
        <v>93900</v>
      </c>
      <c r="X202" s="6">
        <f t="array" ref="X202">INDEX(RawData!S:S,MATCH(VALUE(B202),RawData!Q:Q,0)+$V$1)</f>
        <v>4117</v>
      </c>
      <c r="Y202" s="6">
        <f t="array" ref="Y202">INDEX(RawData!X:X,MATCH(VALUE(A202),RawData!V:V,0)+$Y$1)</f>
        <v>102.24</v>
      </c>
      <c r="Z202" s="6">
        <f t="array" ref="Z202">INDEX(RawData!AC:AC,MATCH(VALUE(B202),RawData!AA:AA,0)+$Y$1)</f>
        <v>8.7899999999999991</v>
      </c>
      <c r="AA202" s="6">
        <f t="array" ref="AA202">INDEX(RawData!AH:AH,MATCH(VALUE(A202),RawData!AF:AF,0)+$AA$1)</f>
        <v>88.63</v>
      </c>
      <c r="AB202" s="6">
        <f t="array" ref="AB202">INDEX(RawData!AM:AM,MATCH(VALUE(A202),RawData!AK:AK,0)+$AA$1)</f>
        <v>1.22</v>
      </c>
      <c r="AC202" s="6">
        <f t="array" ref="AC202">INDEX(RawData!BB:BB,MATCH(VALUE(A202),RawData!AZ:AZ,0)+$AC$1)</f>
        <v>76971</v>
      </c>
      <c r="AD202" s="6">
        <f t="array" ref="AD202">INDEX(RawData!AR:AR,MATCH(VALUE(A202),RawData!AP:AP,0)+$AD$1)</f>
        <v>6.78</v>
      </c>
      <c r="AE202" s="6">
        <f t="array" ref="AE202">INDEX(RawData!BG:BG,MATCH(VALUE(A202),RawData!BE:BE,0)+$AE$1)</f>
        <v>247866</v>
      </c>
      <c r="AF202" s="6">
        <f t="array" ref="AF202">INDEX(RawData!AW:AW,MATCH(VALUE(A202),RawData!AU:AU,0)+$AF$1)</f>
        <v>6.86</v>
      </c>
      <c r="AG202" s="6">
        <f t="array" ref="AG202">INDEX(RawData!BM:BM,MATCH(VALUE(A202),RawData!BK:BK,0)+$AG$1)</f>
        <v>2.375</v>
      </c>
      <c r="AH202" s="6">
        <f t="array" ref="AH202">INDEX(RawData!BR:BR,MATCH(VALUE(B202),RawData!BP:BP,0)+$AH$1)</f>
        <v>3.98</v>
      </c>
      <c r="AI202" s="6">
        <v>0</v>
      </c>
      <c r="AJ202" s="11">
        <f t="shared" si="76"/>
        <v>20834.3498</v>
      </c>
      <c r="AK202" s="11">
        <f t="shared" si="77"/>
        <v>15912.319</v>
      </c>
      <c r="AL202" s="17" t="e">
        <f t="array" ref="AL202">INDEX(RawData!BW:BW,MATCH(VALUE(A202),RawData!BU:BU,0)+$AL$1)</f>
        <v>#N/A</v>
      </c>
      <c r="AM202" s="11"/>
      <c r="AN202" s="11"/>
      <c r="AZ202" s="11"/>
      <c r="BA202" s="12"/>
    </row>
    <row r="203" spans="1:53">
      <c r="A203" s="1">
        <v>200603</v>
      </c>
      <c r="B203" s="6" t="s">
        <v>130</v>
      </c>
      <c r="C203" s="10" t="s">
        <v>196</v>
      </c>
      <c r="D203" s="1">
        <v>2083434980</v>
      </c>
      <c r="E203" s="9">
        <f t="shared" si="75"/>
        <v>20834.3498</v>
      </c>
      <c r="F203" s="6">
        <v>0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1</v>
      </c>
      <c r="S203" s="6">
        <v>0</v>
      </c>
      <c r="T203" s="6">
        <v>0</v>
      </c>
      <c r="U203" s="6">
        <v>0</v>
      </c>
      <c r="V203" s="6">
        <f t="array" ref="V203">INDEX(RawData!I:I,MATCH(VALUE(B203),RawData!G:G,0)+$V$1)</f>
        <v>6.05</v>
      </c>
      <c r="W203" s="6">
        <f t="array" ref="W203">INDEX(RawData!N:N,MATCH(VALUE(B203),RawData!L:L,0)+$W$1)</f>
        <v>93327</v>
      </c>
      <c r="X203" s="6">
        <f t="array" ref="X203">INDEX(RawData!S:S,MATCH(VALUE(B203),RawData!Q:Q,0)+$V$1)</f>
        <v>4096</v>
      </c>
      <c r="Y203" s="6">
        <f t="array" ref="Y203">INDEX(RawData!X:X,MATCH(VALUE(A203),RawData!V:V,0)+$Y$1)</f>
        <v>100.48</v>
      </c>
      <c r="Z203" s="6">
        <f t="array" ref="Z203">INDEX(RawData!AC:AC,MATCH(VALUE(B203),RawData!AA:AA,0)+$Y$1)</f>
        <v>2.1</v>
      </c>
      <c r="AA203" s="6">
        <f t="array" ref="AA203">INDEX(RawData!AH:AH,MATCH(VALUE(A203),RawData!AF:AF,0)+$AA$1)</f>
        <v>87.48</v>
      </c>
      <c r="AB203" s="6">
        <f t="array" ref="AB203">INDEX(RawData!AM:AM,MATCH(VALUE(A203),RawData!AK:AK,0)+$AA$1)</f>
        <v>0.41</v>
      </c>
      <c r="AC203" s="6">
        <f t="array" ref="AC203">INDEX(RawData!BB:BB,MATCH(VALUE(A203),RawData!AZ:AZ,0)+$AC$1)</f>
        <v>76899</v>
      </c>
      <c r="AD203" s="6">
        <f t="array" ref="AD203">INDEX(RawData!AR:AR,MATCH(VALUE(A203),RawData!AP:AP,0)+$AD$1)</f>
        <v>4.07</v>
      </c>
      <c r="AE203" s="6">
        <f t="array" ref="AE203">INDEX(RawData!BG:BG,MATCH(VALUE(A203),RawData!BE:BE,0)+$AE$1)</f>
        <v>246741</v>
      </c>
      <c r="AF203" s="6">
        <f t="array" ref="AF203">INDEX(RawData!AW:AW,MATCH(VALUE(A203),RawData!AU:AU,0)+$AF$1)</f>
        <v>6.14</v>
      </c>
      <c r="AG203" s="6">
        <f t="array" ref="AG203">INDEX(RawData!BM:BM,MATCH(VALUE(A203),RawData!BK:BK,0)+$AG$1)</f>
        <v>2.375</v>
      </c>
      <c r="AH203" s="6">
        <f t="array" ref="AH203">INDEX(RawData!BR:BR,MATCH(VALUE(B203),RawData!BP:BP,0)+$AH$1)</f>
        <v>3.87</v>
      </c>
      <c r="AI203" s="6">
        <v>0</v>
      </c>
      <c r="AJ203" s="11">
        <f t="shared" si="76"/>
        <v>15912.319</v>
      </c>
      <c r="AK203" s="11">
        <f t="shared" si="77"/>
        <v>21922.079249999999</v>
      </c>
      <c r="AL203" s="17" t="e">
        <f t="array" ref="AL203">INDEX(RawData!BW:BW,MATCH(VALUE(A203),RawData!BU:BU,0)+$AL$1)</f>
        <v>#N/A</v>
      </c>
      <c r="AM203" s="11"/>
      <c r="AN203" s="11"/>
      <c r="AZ203" s="11"/>
      <c r="BA203" s="12"/>
    </row>
    <row r="204" spans="1:53">
      <c r="A204" s="1">
        <v>200602</v>
      </c>
      <c r="B204" s="6" t="s">
        <v>130</v>
      </c>
      <c r="C204" s="10" t="s">
        <v>196</v>
      </c>
      <c r="D204" s="1">
        <v>1591231900</v>
      </c>
      <c r="E204" s="9">
        <f t="shared" si="75"/>
        <v>15912.319</v>
      </c>
      <c r="F204" s="6">
        <v>0</v>
      </c>
      <c r="G204" s="6">
        <v>1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1</v>
      </c>
      <c r="S204" s="6">
        <v>0</v>
      </c>
      <c r="T204" s="6">
        <v>0</v>
      </c>
      <c r="U204" s="6">
        <v>0</v>
      </c>
      <c r="V204" s="6">
        <f t="array" ref="V204">INDEX(RawData!I:I,MATCH(VALUE(B204),RawData!G:G,0)+$V$1)</f>
        <v>6.05</v>
      </c>
      <c r="W204" s="6">
        <f t="array" ref="W204">INDEX(RawData!N:N,MATCH(VALUE(B204),RawData!L:L,0)+$W$1)</f>
        <v>93327</v>
      </c>
      <c r="X204" s="6">
        <f t="array" ref="X204">INDEX(RawData!S:S,MATCH(VALUE(B204),RawData!Q:Q,0)+$V$1)</f>
        <v>4096</v>
      </c>
      <c r="Y204" s="6">
        <f t="array" ref="Y204">INDEX(RawData!X:X,MATCH(VALUE(A204),RawData!V:V,0)+$Y$1)</f>
        <v>99.97</v>
      </c>
      <c r="Z204" s="6">
        <f t="array" ref="Z204">INDEX(RawData!AC:AC,MATCH(VALUE(B204),RawData!AA:AA,0)+$Y$1)</f>
        <v>2.1</v>
      </c>
      <c r="AA204" s="6">
        <f t="array" ref="AA204">INDEX(RawData!AH:AH,MATCH(VALUE(A204),RawData!AF:AF,0)+$AA$1)</f>
        <v>87.73</v>
      </c>
      <c r="AB204" s="6">
        <f t="array" ref="AB204">INDEX(RawData!AM:AM,MATCH(VALUE(A204),RawData!AK:AK,0)+$AA$1)</f>
        <v>0.99</v>
      </c>
      <c r="AC204" s="6">
        <f t="array" ref="AC204">INDEX(RawData!BB:BB,MATCH(VALUE(A204),RawData!AZ:AZ,0)+$AC$1)</f>
        <v>78396</v>
      </c>
      <c r="AD204" s="6">
        <f t="array" ref="AD204">INDEX(RawData!AR:AR,MATCH(VALUE(A204),RawData!AP:AP,0)+$AD$1)</f>
        <v>5.46</v>
      </c>
      <c r="AE204" s="6">
        <f t="array" ref="AE204">INDEX(RawData!BG:BG,MATCH(VALUE(A204),RawData!BE:BE,0)+$AE$1)</f>
        <v>247444</v>
      </c>
      <c r="AF204" s="6">
        <f t="array" ref="AF204">INDEX(RawData!AW:AW,MATCH(VALUE(A204),RawData!AU:AU,0)+$AF$1)</f>
        <v>6.48</v>
      </c>
      <c r="AG204" s="6">
        <f t="array" ref="AG204">INDEX(RawData!BM:BM,MATCH(VALUE(A204),RawData!BK:BK,0)+$AG$1)</f>
        <v>2.25</v>
      </c>
      <c r="AH204" s="6">
        <f t="array" ref="AH204">INDEX(RawData!BR:BR,MATCH(VALUE(B204),RawData!BP:BP,0)+$AH$1)</f>
        <v>3.87</v>
      </c>
      <c r="AI204" s="6">
        <v>0</v>
      </c>
      <c r="AJ204" s="11">
        <f t="shared" si="76"/>
        <v>21922.079249999999</v>
      </c>
      <c r="AK204" s="11">
        <f t="shared" si="77"/>
        <v>24609.54766</v>
      </c>
      <c r="AL204" s="17" t="e">
        <f t="array" ref="AL204">INDEX(RawData!BW:BW,MATCH(VALUE(A204),RawData!BU:BU,0)+$AL$1)</f>
        <v>#N/A</v>
      </c>
      <c r="AM204" s="11"/>
      <c r="AN204" s="11"/>
      <c r="AZ204" s="11"/>
      <c r="BA204" s="12"/>
    </row>
    <row r="205" spans="1:53">
      <c r="A205" s="1">
        <v>200601</v>
      </c>
      <c r="B205" s="6" t="s">
        <v>130</v>
      </c>
      <c r="C205" s="10" t="s">
        <v>196</v>
      </c>
      <c r="D205" s="1">
        <v>2192207925</v>
      </c>
      <c r="E205" s="9">
        <f t="shared" si="75"/>
        <v>21922.079249999999</v>
      </c>
      <c r="F205" s="6">
        <v>1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1</v>
      </c>
      <c r="S205" s="6">
        <v>0</v>
      </c>
      <c r="T205" s="6">
        <v>0</v>
      </c>
      <c r="U205" s="6">
        <v>0</v>
      </c>
      <c r="V205" s="6">
        <f t="array" ref="V205">INDEX(RawData!I:I,MATCH(VALUE(B205),RawData!G:G,0)+$V$1)</f>
        <v>6.05</v>
      </c>
      <c r="W205" s="6">
        <f t="array" ref="W205">INDEX(RawData!N:N,MATCH(VALUE(B205),RawData!L:L,0)+$W$1)</f>
        <v>93327</v>
      </c>
      <c r="X205" s="6">
        <f t="array" ref="X205">INDEX(RawData!S:S,MATCH(VALUE(B205),RawData!Q:Q,0)+$V$1)</f>
        <v>4096</v>
      </c>
      <c r="Y205" s="6">
        <f t="array" ref="Y205">INDEX(RawData!X:X,MATCH(VALUE(A205),RawData!V:V,0)+$Y$1)</f>
        <v>99.05</v>
      </c>
      <c r="Z205" s="6">
        <f t="array" ref="Z205">INDEX(RawData!AC:AC,MATCH(VALUE(B205),RawData!AA:AA,0)+$Y$1)</f>
        <v>2.1</v>
      </c>
      <c r="AA205" s="6">
        <f t="array" ref="AA205">INDEX(RawData!AH:AH,MATCH(VALUE(A205),RawData!AF:AF,0)+$AA$1)</f>
        <v>88.61</v>
      </c>
      <c r="AB205" s="6">
        <f t="array" ref="AB205">INDEX(RawData!AM:AM,MATCH(VALUE(A205),RawData!AK:AK,0)+$AA$1)</f>
        <v>2.68</v>
      </c>
      <c r="AC205" s="6">
        <f t="array" ref="AC205">INDEX(RawData!BB:BB,MATCH(VALUE(A205),RawData!AZ:AZ,0)+$AC$1)</f>
        <v>78579</v>
      </c>
      <c r="AD205" s="6">
        <f t="array" ref="AD205">INDEX(RawData!AR:AR,MATCH(VALUE(A205),RawData!AP:AP,0)+$AD$1)</f>
        <v>8.3699999999999992</v>
      </c>
      <c r="AE205" s="6">
        <f t="array" ref="AE205">INDEX(RawData!BG:BG,MATCH(VALUE(A205),RawData!BE:BE,0)+$AE$1)</f>
        <v>245517</v>
      </c>
      <c r="AF205" s="6">
        <f t="array" ref="AF205">INDEX(RawData!AW:AW,MATCH(VALUE(A205),RawData!AU:AU,0)+$AF$1)</f>
        <v>7.51</v>
      </c>
      <c r="AG205" s="6">
        <f t="array" ref="AG205">INDEX(RawData!BM:BM,MATCH(VALUE(A205),RawData!BK:BK,0)+$AG$1)</f>
        <v>2.25</v>
      </c>
      <c r="AH205" s="6">
        <f t="array" ref="AH205">INDEX(RawData!BR:BR,MATCH(VALUE(B205),RawData!BP:BP,0)+$AH$1)</f>
        <v>3.87</v>
      </c>
      <c r="AI205" s="6">
        <v>0</v>
      </c>
      <c r="AJ205" s="11">
        <f t="shared" si="76"/>
        <v>24609.54766</v>
      </c>
      <c r="AK205" s="11">
        <f t="shared" si="77"/>
        <v>17511.982260000001</v>
      </c>
      <c r="AL205" s="17" t="e">
        <f t="array" ref="AL205">INDEX(RawData!BW:BW,MATCH(VALUE(A205),RawData!BU:BU,0)+$AL$1)</f>
        <v>#N/A</v>
      </c>
      <c r="AM205" s="11"/>
      <c r="AN205" s="11"/>
      <c r="AZ205" s="11"/>
      <c r="BA205" s="12"/>
    </row>
    <row r="206" spans="1:53">
      <c r="A206" s="1">
        <v>200512</v>
      </c>
      <c r="B206" s="6" t="s">
        <v>131</v>
      </c>
      <c r="C206" s="10" t="s">
        <v>197</v>
      </c>
      <c r="D206" s="1">
        <v>2460954766</v>
      </c>
      <c r="E206" s="9">
        <f t="shared" si="75"/>
        <v>24609.54766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1</v>
      </c>
      <c r="V206" s="6">
        <f t="array" ref="V206">INDEX(RawData!I:I,MATCH(VALUE(B206),RawData!G:G,0)+$V$1)</f>
        <v>7.63</v>
      </c>
      <c r="W206" s="6">
        <f t="array" ref="W206">INDEX(RawData!N:N,MATCH(VALUE(B206),RawData!L:L,0)+$W$1)</f>
        <v>96823</v>
      </c>
      <c r="X206" s="6">
        <f t="array" ref="X206">INDEX(RawData!S:S,MATCH(VALUE(B206),RawData!Q:Q,0)+$V$1)</f>
        <v>4254</v>
      </c>
      <c r="Y206" s="6">
        <f t="array" ref="Y206">INDEX(RawData!X:X,MATCH(VALUE(A206),RawData!V:V,0)+$Y$1)</f>
        <v>100.35</v>
      </c>
      <c r="Z206" s="6">
        <f t="array" ref="Z206">INDEX(RawData!AC:AC,MATCH(VALUE(B206),RawData!AA:AA,0)+$Y$1)</f>
        <v>1.72</v>
      </c>
      <c r="AA206" s="6">
        <f t="array" ref="AA206">INDEX(RawData!AH:AH,MATCH(VALUE(A206),RawData!AF:AF,0)+$AA$1)</f>
        <v>88.51</v>
      </c>
      <c r="AB206" s="6">
        <f t="array" ref="AB206">INDEX(RawData!AM:AM,MATCH(VALUE(A206),RawData!AK:AK,0)+$AA$1)</f>
        <v>2.21</v>
      </c>
      <c r="AC206" s="6">
        <f t="array" ref="AC206">INDEX(RawData!BB:BB,MATCH(VALUE(A206),RawData!AZ:AZ,0)+$AC$1)</f>
        <v>76291</v>
      </c>
      <c r="AD206" s="6">
        <f t="array" ref="AD206">INDEX(RawData!AR:AR,MATCH(VALUE(A206),RawData!AP:AP,0)+$AD$1)</f>
        <v>6.83</v>
      </c>
      <c r="AE206" s="6">
        <f t="array" ref="AE206">INDEX(RawData!BG:BG,MATCH(VALUE(A206),RawData!BE:BE,0)+$AE$1)</f>
        <v>241324</v>
      </c>
      <c r="AF206" s="6">
        <f t="array" ref="AF206">INDEX(RawData!AW:AW,MATCH(VALUE(A206),RawData!AU:AU,0)+$AF$1)</f>
        <v>6.63</v>
      </c>
      <c r="AG206" s="6">
        <f t="array" ref="AG206">INDEX(RawData!BM:BM,MATCH(VALUE(A206),RawData!BK:BK,0)+$AG$1)</f>
        <v>2.25</v>
      </c>
      <c r="AH206" s="6">
        <f t="array" ref="AH206">INDEX(RawData!BR:BR,MATCH(VALUE(B206),RawData!BP:BP,0)+$AH$1)</f>
        <v>3.86</v>
      </c>
      <c r="AI206" s="6">
        <v>0</v>
      </c>
      <c r="AJ206" s="11">
        <f t="shared" si="76"/>
        <v>17511.982260000001</v>
      </c>
      <c r="AK206" s="11">
        <f t="shared" si="77"/>
        <v>14352.700699999999</v>
      </c>
      <c r="AL206" s="17" t="e">
        <f t="array" ref="AL206">INDEX(RawData!BW:BW,MATCH(VALUE(A206),RawData!BU:BU,0)+$AL$1)</f>
        <v>#N/A</v>
      </c>
      <c r="AM206" s="11"/>
      <c r="AN206" s="11"/>
      <c r="AZ206" s="11"/>
      <c r="BA206" s="12"/>
    </row>
    <row r="207" spans="1:53">
      <c r="A207" s="1">
        <v>200511</v>
      </c>
      <c r="B207" s="6" t="s">
        <v>131</v>
      </c>
      <c r="C207" s="10" t="s">
        <v>197</v>
      </c>
      <c r="D207" s="1">
        <v>1751198226</v>
      </c>
      <c r="E207" s="9">
        <f t="shared" si="75"/>
        <v>17511.982260000001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1</v>
      </c>
      <c r="Q207" s="6">
        <v>0</v>
      </c>
      <c r="R207" s="6">
        <v>0</v>
      </c>
      <c r="S207" s="6">
        <v>0</v>
      </c>
      <c r="T207" s="6">
        <v>0</v>
      </c>
      <c r="U207" s="6">
        <v>1</v>
      </c>
      <c r="V207" s="6">
        <f t="array" ref="V207">INDEX(RawData!I:I,MATCH(VALUE(B207),RawData!G:G,0)+$V$1)</f>
        <v>7.63</v>
      </c>
      <c r="W207" s="6">
        <f t="array" ref="W207">INDEX(RawData!N:N,MATCH(VALUE(B207),RawData!L:L,0)+$W$1)</f>
        <v>96823</v>
      </c>
      <c r="X207" s="6">
        <f t="array" ref="X207">INDEX(RawData!S:S,MATCH(VALUE(B207),RawData!Q:Q,0)+$V$1)</f>
        <v>4254</v>
      </c>
      <c r="Y207" s="6">
        <f t="array" ref="Y207">INDEX(RawData!X:X,MATCH(VALUE(A207),RawData!V:V,0)+$Y$1)</f>
        <v>101.08</v>
      </c>
      <c r="Z207" s="6">
        <f t="array" ref="Z207">INDEX(RawData!AC:AC,MATCH(VALUE(B207),RawData!AA:AA,0)+$Y$1)</f>
        <v>1.72</v>
      </c>
      <c r="AA207" s="6">
        <f t="array" ref="AA207">INDEX(RawData!AH:AH,MATCH(VALUE(A207),RawData!AF:AF,0)+$AA$1)</f>
        <v>88.71</v>
      </c>
      <c r="AB207" s="6">
        <f t="array" ref="AB207">INDEX(RawData!AM:AM,MATCH(VALUE(A207),RawData!AK:AK,0)+$AA$1)</f>
        <v>2.5099999999999998</v>
      </c>
      <c r="AC207" s="6">
        <f t="array" ref="AC207">INDEX(RawData!BB:BB,MATCH(VALUE(A207),RawData!AZ:AZ,0)+$AC$1)</f>
        <v>74317</v>
      </c>
      <c r="AD207" s="6">
        <f t="array" ref="AD207">INDEX(RawData!AR:AR,MATCH(VALUE(A207),RawData!AP:AP,0)+$AD$1)</f>
        <v>6.23</v>
      </c>
      <c r="AE207" s="6">
        <f t="array" ref="AE207">INDEX(RawData!BG:BG,MATCH(VALUE(A207),RawData!BE:BE,0)+$AE$1)</f>
        <v>238184</v>
      </c>
      <c r="AF207" s="6">
        <f t="array" ref="AF207">INDEX(RawData!AW:AW,MATCH(VALUE(A207),RawData!AU:AU,0)+$AF$1)</f>
        <v>6.45</v>
      </c>
      <c r="AG207" s="6">
        <f t="array" ref="AG207">INDEX(RawData!BM:BM,MATCH(VALUE(A207),RawData!BK:BK,0)+$AG$1)</f>
        <v>2.125</v>
      </c>
      <c r="AH207" s="6">
        <f t="array" ref="AH207">INDEX(RawData!BR:BR,MATCH(VALUE(B207),RawData!BP:BP,0)+$AH$1)</f>
        <v>3.86</v>
      </c>
      <c r="AI207" s="6">
        <v>0</v>
      </c>
      <c r="AJ207" s="11">
        <f t="shared" si="76"/>
        <v>14352.700699999999</v>
      </c>
      <c r="AK207" s="11">
        <f t="shared" si="77"/>
        <v>13869.77924</v>
      </c>
      <c r="AL207" s="17" t="e">
        <f t="array" ref="AL207">INDEX(RawData!BW:BW,MATCH(VALUE(A207),RawData!BU:BU,0)+$AL$1)</f>
        <v>#N/A</v>
      </c>
      <c r="AM207" s="11"/>
      <c r="AN207" s="11"/>
      <c r="AZ207" s="11"/>
      <c r="BA207" s="12"/>
    </row>
    <row r="208" spans="1:53">
      <c r="A208" s="1">
        <v>200510</v>
      </c>
      <c r="B208" s="6" t="s">
        <v>131</v>
      </c>
      <c r="C208" s="10" t="s">
        <v>197</v>
      </c>
      <c r="D208" s="1">
        <v>1435270070</v>
      </c>
      <c r="E208" s="9">
        <f t="shared" si="75"/>
        <v>14352.700699999999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</v>
      </c>
      <c r="V208" s="6">
        <f t="array" ref="V208">INDEX(RawData!I:I,MATCH(VALUE(B208),RawData!G:G,0)+$V$1)</f>
        <v>7.63</v>
      </c>
      <c r="W208" s="6">
        <f t="array" ref="W208">INDEX(RawData!N:N,MATCH(VALUE(B208),RawData!L:L,0)+$W$1)</f>
        <v>96823</v>
      </c>
      <c r="X208" s="6">
        <f t="array" ref="X208">INDEX(RawData!S:S,MATCH(VALUE(B208),RawData!Q:Q,0)+$V$1)</f>
        <v>4254</v>
      </c>
      <c r="Y208" s="6">
        <f t="array" ref="Y208">INDEX(RawData!X:X,MATCH(VALUE(A208),RawData!V:V,0)+$Y$1)</f>
        <v>102.27</v>
      </c>
      <c r="Z208" s="6">
        <f t="array" ref="Z208">INDEX(RawData!AC:AC,MATCH(VALUE(B208),RawData!AA:AA,0)+$Y$1)</f>
        <v>1.72</v>
      </c>
      <c r="AA208" s="6">
        <f t="array" ref="AA208">INDEX(RawData!AH:AH,MATCH(VALUE(A208),RawData!AF:AF,0)+$AA$1)</f>
        <v>90.07</v>
      </c>
      <c r="AB208" s="6">
        <f t="array" ref="AB208">INDEX(RawData!AM:AM,MATCH(VALUE(A208),RawData!AK:AK,0)+$AA$1)</f>
        <v>2.75</v>
      </c>
      <c r="AC208" s="6">
        <f t="array" ref="AC208">INDEX(RawData!BB:BB,MATCH(VALUE(A208),RawData!AZ:AZ,0)+$AC$1)</f>
        <v>74178</v>
      </c>
      <c r="AD208" s="6">
        <f t="array" ref="AD208">INDEX(RawData!AR:AR,MATCH(VALUE(A208),RawData!AP:AP,0)+$AD$1)</f>
        <v>4.58</v>
      </c>
      <c r="AE208" s="6">
        <f t="array" ref="AE208">INDEX(RawData!BG:BG,MATCH(VALUE(A208),RawData!BE:BE,0)+$AE$1)</f>
        <v>236941</v>
      </c>
      <c r="AF208" s="6">
        <f t="array" ref="AF208">INDEX(RawData!AW:AW,MATCH(VALUE(A208),RawData!AU:AU,0)+$AF$1)</f>
        <v>5.93</v>
      </c>
      <c r="AG208" s="6">
        <f t="array" ref="AG208">INDEX(RawData!BM:BM,MATCH(VALUE(A208),RawData!BK:BK,0)+$AG$1)</f>
        <v>2.125</v>
      </c>
      <c r="AH208" s="6">
        <f t="array" ref="AH208">INDEX(RawData!BR:BR,MATCH(VALUE(B208),RawData!BP:BP,0)+$AH$1)</f>
        <v>3.86</v>
      </c>
      <c r="AI208" s="6">
        <v>0</v>
      </c>
      <c r="AJ208" s="11">
        <f t="shared" si="76"/>
        <v>13869.77924</v>
      </c>
      <c r="AK208" s="11">
        <f t="shared" si="77"/>
        <v>17359.93087</v>
      </c>
      <c r="AL208" s="17" t="e">
        <f t="array" ref="AL208">INDEX(RawData!BW:BW,MATCH(VALUE(A208),RawData!BU:BU,0)+$AL$1)</f>
        <v>#N/A</v>
      </c>
      <c r="AM208" s="11"/>
      <c r="AN208" s="11"/>
      <c r="AZ208" s="11"/>
      <c r="BA208" s="12"/>
    </row>
    <row r="209" spans="1:53">
      <c r="A209" s="1">
        <v>200509</v>
      </c>
      <c r="B209" s="6" t="s">
        <v>132</v>
      </c>
      <c r="C209" s="10" t="s">
        <v>197</v>
      </c>
      <c r="D209" s="1">
        <v>1386977924</v>
      </c>
      <c r="E209" s="9">
        <f t="shared" si="75"/>
        <v>13869.77924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1</v>
      </c>
      <c r="U209" s="6">
        <v>0</v>
      </c>
      <c r="V209" s="6">
        <f t="array" ref="V209">INDEX(RawData!I:I,MATCH(VALUE(B209),RawData!G:G,0)+$V$1)</f>
        <v>5.0599999999999996</v>
      </c>
      <c r="W209" s="6">
        <f t="array" ref="W209">INDEX(RawData!N:N,MATCH(VALUE(B209),RawData!L:L,0)+$W$1)</f>
        <v>93946</v>
      </c>
      <c r="X209" s="6">
        <f t="array" ref="X209">INDEX(RawData!S:S,MATCH(VALUE(B209),RawData!Q:Q,0)+$V$1)</f>
        <v>4132</v>
      </c>
      <c r="Y209" s="6">
        <f t="array" ref="Y209">INDEX(RawData!X:X,MATCH(VALUE(A209),RawData!V:V,0)+$Y$1)</f>
        <v>101.86</v>
      </c>
      <c r="Z209" s="6">
        <f t="array" ref="Z209">INDEX(RawData!AC:AC,MATCH(VALUE(B209),RawData!AA:AA,0)+$Y$1)</f>
        <v>-0.1</v>
      </c>
      <c r="AA209" s="6">
        <f t="array" ref="AA209">INDEX(RawData!AH:AH,MATCH(VALUE(A209),RawData!AF:AF,0)+$AA$1)</f>
        <v>90.14</v>
      </c>
      <c r="AB209" s="6">
        <f t="array" ref="AB209">INDEX(RawData!AM:AM,MATCH(VALUE(A209),RawData!AK:AK,0)+$AA$1)</f>
        <v>3.16</v>
      </c>
      <c r="AC209" s="6">
        <f t="array" ref="AC209">INDEX(RawData!BB:BB,MATCH(VALUE(A209),RawData!AZ:AZ,0)+$AC$1)</f>
        <v>74850</v>
      </c>
      <c r="AD209" s="6">
        <f t="array" ref="AD209">INDEX(RawData!AR:AR,MATCH(VALUE(A209),RawData!AP:AP,0)+$AD$1)</f>
        <v>5.48</v>
      </c>
      <c r="AE209" s="6">
        <f t="array" ref="AE209">INDEX(RawData!BG:BG,MATCH(VALUE(A209),RawData!BE:BE,0)+$AE$1)</f>
        <v>236779</v>
      </c>
      <c r="AF209" s="6">
        <f t="array" ref="AF209">INDEX(RawData!AW:AW,MATCH(VALUE(A209),RawData!AU:AU,0)+$AF$1)</f>
        <v>6.48</v>
      </c>
      <c r="AG209" s="6">
        <f t="array" ref="AG209">INDEX(RawData!BM:BM,MATCH(VALUE(A209),RawData!BK:BK,0)+$AG$1)</f>
        <v>2.125</v>
      </c>
      <c r="AH209" s="6">
        <f t="array" ref="AH209">INDEX(RawData!BR:BR,MATCH(VALUE(B209),RawData!BP:BP,0)+$AH$1)</f>
        <v>4.1399999999999997</v>
      </c>
      <c r="AI209" s="6">
        <v>0</v>
      </c>
      <c r="AJ209" s="11">
        <f t="shared" si="76"/>
        <v>17359.93087</v>
      </c>
      <c r="AK209" s="11">
        <f t="shared" si="77"/>
        <v>19084.00387</v>
      </c>
      <c r="AL209" s="17" t="e">
        <f t="array" ref="AL209">INDEX(RawData!BW:BW,MATCH(VALUE(A209),RawData!BU:BU,0)+$AL$1)</f>
        <v>#N/A</v>
      </c>
      <c r="AM209" s="11"/>
      <c r="AN209" s="11"/>
      <c r="AZ209" s="11"/>
      <c r="BA209" s="12"/>
    </row>
    <row r="210" spans="1:53">
      <c r="A210" s="1">
        <v>200508</v>
      </c>
      <c r="B210" s="6" t="s">
        <v>132</v>
      </c>
      <c r="C210" s="10" t="s">
        <v>197</v>
      </c>
      <c r="D210" s="1">
        <v>1735993087</v>
      </c>
      <c r="E210" s="9">
        <f t="shared" si="75"/>
        <v>17359.93087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1</v>
      </c>
      <c r="U210" s="6">
        <v>0</v>
      </c>
      <c r="V210" s="6">
        <f t="array" ref="V210">INDEX(RawData!I:I,MATCH(VALUE(B210),RawData!G:G,0)+$V$1)</f>
        <v>5.0599999999999996</v>
      </c>
      <c r="W210" s="6">
        <f t="array" ref="W210">INDEX(RawData!N:N,MATCH(VALUE(B210),RawData!L:L,0)+$W$1)</f>
        <v>93946</v>
      </c>
      <c r="X210" s="6">
        <f t="array" ref="X210">INDEX(RawData!S:S,MATCH(VALUE(B210),RawData!Q:Q,0)+$V$1)</f>
        <v>4132</v>
      </c>
      <c r="Y210" s="6">
        <f t="array" ref="Y210">INDEX(RawData!X:X,MATCH(VALUE(A210),RawData!V:V,0)+$Y$1)</f>
        <v>99.8</v>
      </c>
      <c r="Z210" s="6">
        <f t="array" ref="Z210">INDEX(RawData!AC:AC,MATCH(VALUE(B210),RawData!AA:AA,0)+$Y$1)</f>
        <v>-0.1</v>
      </c>
      <c r="AA210" s="6">
        <f t="array" ref="AA210">INDEX(RawData!AH:AH,MATCH(VALUE(A210),RawData!AF:AF,0)+$AA$1)</f>
        <v>90.01</v>
      </c>
      <c r="AB210" s="6">
        <f t="array" ref="AB210">INDEX(RawData!AM:AM,MATCH(VALUE(A210),RawData!AK:AK,0)+$AA$1)</f>
        <v>3.57</v>
      </c>
      <c r="AC210" s="6">
        <f t="array" ref="AC210">INDEX(RawData!BB:BB,MATCH(VALUE(A210),RawData!AZ:AZ,0)+$AC$1)</f>
        <v>74954</v>
      </c>
      <c r="AD210" s="6">
        <f t="array" ref="AD210">INDEX(RawData!AR:AR,MATCH(VALUE(A210),RawData!AP:AP,0)+$AD$1)</f>
        <v>6.22</v>
      </c>
      <c r="AE210" s="6">
        <f t="array" ref="AE210">INDEX(RawData!BG:BG,MATCH(VALUE(A210),RawData!BE:BE,0)+$AE$1)</f>
        <v>236771</v>
      </c>
      <c r="AF210" s="6">
        <f t="array" ref="AF210">INDEX(RawData!AW:AW,MATCH(VALUE(A210),RawData!AU:AU,0)+$AF$1)</f>
        <v>6.19</v>
      </c>
      <c r="AG210" s="6">
        <f t="array" ref="AG210">INDEX(RawData!BM:BM,MATCH(VALUE(A210),RawData!BK:BK,0)+$AG$1)</f>
        <v>2</v>
      </c>
      <c r="AH210" s="6">
        <f t="array" ref="AH210">INDEX(RawData!BR:BR,MATCH(VALUE(B210),RawData!BP:BP,0)+$AH$1)</f>
        <v>4.1399999999999997</v>
      </c>
      <c r="AI210" s="6">
        <v>0</v>
      </c>
      <c r="AJ210" s="11">
        <f t="shared" si="76"/>
        <v>19084.00387</v>
      </c>
      <c r="AK210" s="11">
        <f t="shared" si="77"/>
        <v>18412.547480000001</v>
      </c>
      <c r="AL210" s="17" t="e">
        <f t="array" ref="AL210">INDEX(RawData!BW:BW,MATCH(VALUE(A210),RawData!BU:BU,0)+$AL$1)</f>
        <v>#N/A</v>
      </c>
      <c r="AM210" s="11"/>
      <c r="AN210" s="11"/>
      <c r="AZ210" s="11"/>
      <c r="BA210" s="12"/>
    </row>
    <row r="211" spans="1:53">
      <c r="A211" s="1">
        <v>200507</v>
      </c>
      <c r="B211" s="6" t="s">
        <v>132</v>
      </c>
      <c r="C211" s="10" t="s">
        <v>197</v>
      </c>
      <c r="D211" s="1">
        <v>1908400387</v>
      </c>
      <c r="E211" s="9">
        <f t="shared" si="75"/>
        <v>19084.00387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1</v>
      </c>
      <c r="U211" s="6">
        <v>0</v>
      </c>
      <c r="V211" s="6">
        <f t="array" ref="V211">INDEX(RawData!I:I,MATCH(VALUE(B211),RawData!G:G,0)+$V$1)</f>
        <v>5.0599999999999996</v>
      </c>
      <c r="W211" s="6">
        <f t="array" ref="W211">INDEX(RawData!N:N,MATCH(VALUE(B211),RawData!L:L,0)+$W$1)</f>
        <v>93946</v>
      </c>
      <c r="X211" s="6">
        <f t="array" ref="X211">INDEX(RawData!S:S,MATCH(VALUE(B211),RawData!Q:Q,0)+$V$1)</f>
        <v>4132</v>
      </c>
      <c r="Y211" s="6">
        <f t="array" ref="Y211">INDEX(RawData!X:X,MATCH(VALUE(A211),RawData!V:V,0)+$Y$1)</f>
        <v>98.56</v>
      </c>
      <c r="Z211" s="6">
        <f t="array" ref="Z211">INDEX(RawData!AC:AC,MATCH(VALUE(B211),RawData!AA:AA,0)+$Y$1)</f>
        <v>-0.1</v>
      </c>
      <c r="AA211" s="6">
        <f t="array" ref="AA211">INDEX(RawData!AH:AH,MATCH(VALUE(A211),RawData!AF:AF,0)+$AA$1)</f>
        <v>89.35</v>
      </c>
      <c r="AB211" s="6">
        <f t="array" ref="AB211">INDEX(RawData!AM:AM,MATCH(VALUE(A211),RawData!AK:AK,0)+$AA$1)</f>
        <v>2.41</v>
      </c>
      <c r="AC211" s="6">
        <f t="array" ref="AC211">INDEX(RawData!BB:BB,MATCH(VALUE(A211),RawData!AZ:AZ,0)+$AC$1)</f>
        <v>74084</v>
      </c>
      <c r="AD211" s="6">
        <f t="array" ref="AD211">INDEX(RawData!AR:AR,MATCH(VALUE(A211),RawData!AP:AP,0)+$AD$1)</f>
        <v>7.79</v>
      </c>
      <c r="AE211" s="6">
        <f t="array" ref="AE211">INDEX(RawData!BG:BG,MATCH(VALUE(A211),RawData!BE:BE,0)+$AE$1)</f>
        <v>235716</v>
      </c>
      <c r="AF211" s="6">
        <f t="array" ref="AF211">INDEX(RawData!AW:AW,MATCH(VALUE(A211),RawData!AU:AU,0)+$AF$1)</f>
        <v>6.52</v>
      </c>
      <c r="AG211" s="6">
        <f t="array" ref="AG211">INDEX(RawData!BM:BM,MATCH(VALUE(A211),RawData!BK:BK,0)+$AG$1)</f>
        <v>2</v>
      </c>
      <c r="AH211" s="6">
        <f t="array" ref="AH211">INDEX(RawData!BR:BR,MATCH(VALUE(B211),RawData!BP:BP,0)+$AH$1)</f>
        <v>4.1399999999999997</v>
      </c>
      <c r="AI211" s="6">
        <v>0</v>
      </c>
      <c r="AJ211" s="11">
        <f t="shared" si="76"/>
        <v>18412.547480000001</v>
      </c>
      <c r="AK211" s="11">
        <f t="shared" si="77"/>
        <v>13224.665300000001</v>
      </c>
      <c r="AL211" s="17" t="e">
        <f t="array" ref="AL211">INDEX(RawData!BW:BW,MATCH(VALUE(A211),RawData!BU:BU,0)+$AL$1)</f>
        <v>#N/A</v>
      </c>
      <c r="AM211" s="11"/>
      <c r="AN211" s="11"/>
      <c r="AZ211" s="11"/>
      <c r="BA211" s="12"/>
    </row>
    <row r="212" spans="1:53">
      <c r="A212" s="1">
        <v>200506</v>
      </c>
      <c r="B212" s="6" t="s">
        <v>133</v>
      </c>
      <c r="C212" s="10" t="s">
        <v>197</v>
      </c>
      <c r="D212" s="1">
        <v>1841254748</v>
      </c>
      <c r="E212" s="9">
        <f t="shared" si="75"/>
        <v>18412.547480000001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1</v>
      </c>
      <c r="T212" s="6">
        <v>0</v>
      </c>
      <c r="U212" s="6">
        <v>0</v>
      </c>
      <c r="V212" s="6">
        <f t="array" ref="V212">INDEX(RawData!I:I,MATCH(VALUE(B212),RawData!G:G,0)+$V$1)</f>
        <v>4.82</v>
      </c>
      <c r="W212" s="6">
        <f t="array" ref="W212">INDEX(RawData!N:N,MATCH(VALUE(B212),RawData!L:L,0)+$W$1)</f>
        <v>91648</v>
      </c>
      <c r="X212" s="6">
        <f t="array" ref="X212">INDEX(RawData!S:S,MATCH(VALUE(B212),RawData!Q:Q,0)+$V$1)</f>
        <v>4034</v>
      </c>
      <c r="Y212" s="6">
        <f t="array" ref="Y212">INDEX(RawData!X:X,MATCH(VALUE(A212),RawData!V:V,0)+$Y$1)</f>
        <v>97.4</v>
      </c>
      <c r="Z212" s="6">
        <f t="array" ref="Z212">INDEX(RawData!AC:AC,MATCH(VALUE(B212),RawData!AA:AA,0)+$Y$1)</f>
        <v>-1.05</v>
      </c>
      <c r="AA212" s="6">
        <f t="array" ref="AA212">INDEX(RawData!AH:AH,MATCH(VALUE(A212),RawData!AF:AF,0)+$AA$1)</f>
        <v>88.32</v>
      </c>
      <c r="AB212" s="6">
        <f t="array" ref="AB212">INDEX(RawData!AM:AM,MATCH(VALUE(A212),RawData!AK:AK,0)+$AA$1)</f>
        <v>2.39</v>
      </c>
      <c r="AC212" s="6">
        <f t="array" ref="AC212">INDEX(RawData!BB:BB,MATCH(VALUE(A212),RawData!AZ:AZ,0)+$AC$1)</f>
        <v>72673</v>
      </c>
      <c r="AD212" s="6">
        <f t="array" ref="AD212">INDEX(RawData!AR:AR,MATCH(VALUE(A212),RawData!AP:AP,0)+$AD$1)</f>
        <v>8.1</v>
      </c>
      <c r="AE212" s="6">
        <f t="array" ref="AE212">INDEX(RawData!BG:BG,MATCH(VALUE(A212),RawData!BE:BE,0)+$AE$1)</f>
        <v>233639</v>
      </c>
      <c r="AF212" s="6">
        <f t="array" ref="AF212">INDEX(RawData!AW:AW,MATCH(VALUE(A212),RawData!AU:AU,0)+$AF$1)</f>
        <v>6.68</v>
      </c>
      <c r="AG212" s="6">
        <f t="array" ref="AG212">INDEX(RawData!BM:BM,MATCH(VALUE(A212),RawData!BK:BK,0)+$AG$1)</f>
        <v>1.875</v>
      </c>
      <c r="AH212" s="6">
        <f t="array" ref="AH212">INDEX(RawData!BR:BR,MATCH(VALUE(B212),RawData!BP:BP,0)+$AH$1)</f>
        <v>4.22</v>
      </c>
      <c r="AI212" s="6">
        <v>0</v>
      </c>
      <c r="AJ212" s="11">
        <f t="shared" si="76"/>
        <v>13224.665300000001</v>
      </c>
      <c r="AK212" s="11">
        <f t="shared" si="77"/>
        <v>12051.526449999999</v>
      </c>
      <c r="AL212" s="17" t="e">
        <f t="array" ref="AL212">INDEX(RawData!BW:BW,MATCH(VALUE(A212),RawData!BU:BU,0)+$AL$1)</f>
        <v>#N/A</v>
      </c>
      <c r="AM212" s="11"/>
      <c r="AN212" s="11"/>
      <c r="AZ212" s="11"/>
      <c r="BA212" s="12"/>
    </row>
    <row r="213" spans="1:53">
      <c r="A213" s="1">
        <v>200505</v>
      </c>
      <c r="B213" s="6" t="s">
        <v>133</v>
      </c>
      <c r="C213" s="10" t="s">
        <v>197</v>
      </c>
      <c r="D213" s="1">
        <v>1322466530</v>
      </c>
      <c r="E213" s="9">
        <f t="shared" si="75"/>
        <v>13224.665300000001</v>
      </c>
      <c r="F213" s="6">
        <v>0</v>
      </c>
      <c r="G213" s="6">
        <v>0</v>
      </c>
      <c r="H213" s="6">
        <v>0</v>
      </c>
      <c r="I213" s="6">
        <v>0</v>
      </c>
      <c r="J213" s="6">
        <v>1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1</v>
      </c>
      <c r="T213" s="6">
        <v>0</v>
      </c>
      <c r="U213" s="6">
        <v>0</v>
      </c>
      <c r="V213" s="6">
        <f t="array" ref="V213">INDEX(RawData!I:I,MATCH(VALUE(B213),RawData!G:G,0)+$V$1)</f>
        <v>4.82</v>
      </c>
      <c r="W213" s="6">
        <f t="array" ref="W213">INDEX(RawData!N:N,MATCH(VALUE(B213),RawData!L:L,0)+$W$1)</f>
        <v>91648</v>
      </c>
      <c r="X213" s="6">
        <f t="array" ref="X213">INDEX(RawData!S:S,MATCH(VALUE(B213),RawData!Q:Q,0)+$V$1)</f>
        <v>4034</v>
      </c>
      <c r="Y213" s="6">
        <f t="array" ref="Y213">INDEX(RawData!X:X,MATCH(VALUE(A213),RawData!V:V,0)+$Y$1)</f>
        <v>97.34</v>
      </c>
      <c r="Z213" s="6">
        <f t="array" ref="Z213">INDEX(RawData!AC:AC,MATCH(VALUE(B213),RawData!AA:AA,0)+$Y$1)</f>
        <v>-1.05</v>
      </c>
      <c r="AA213" s="6">
        <f t="array" ref="AA213">INDEX(RawData!AH:AH,MATCH(VALUE(A213),RawData!AF:AF,0)+$AA$1)</f>
        <v>88.04</v>
      </c>
      <c r="AB213" s="6">
        <f t="array" ref="AB213">INDEX(RawData!AM:AM,MATCH(VALUE(A213),RawData!AK:AK,0)+$AA$1)</f>
        <v>2.2999999999999998</v>
      </c>
      <c r="AC213" s="6">
        <f t="array" ref="AC213">INDEX(RawData!BB:BB,MATCH(VALUE(A213),RawData!AZ:AZ,0)+$AC$1)</f>
        <v>72667</v>
      </c>
      <c r="AD213" s="6">
        <f t="array" ref="AD213">INDEX(RawData!AR:AR,MATCH(VALUE(A213),RawData!AP:AP,0)+$AD$1)</f>
        <v>6.33</v>
      </c>
      <c r="AE213" s="6">
        <f t="array" ref="AE213">INDEX(RawData!BG:BG,MATCH(VALUE(A213),RawData!BE:BE,0)+$AE$1)</f>
        <v>233068</v>
      </c>
      <c r="AF213" s="6">
        <f t="array" ref="AF213">INDEX(RawData!AW:AW,MATCH(VALUE(A213),RawData!AU:AU,0)+$AF$1)</f>
        <v>5.65</v>
      </c>
      <c r="AG213" s="6">
        <f t="array" ref="AG213">INDEX(RawData!BM:BM,MATCH(VALUE(A213),RawData!BK:BK,0)+$AG$1)</f>
        <v>1.875</v>
      </c>
      <c r="AH213" s="6">
        <f t="array" ref="AH213">INDEX(RawData!BR:BR,MATCH(VALUE(B213),RawData!BP:BP,0)+$AH$1)</f>
        <v>4.22</v>
      </c>
      <c r="AI213" s="6">
        <v>0</v>
      </c>
      <c r="AJ213" s="11">
        <f t="shared" si="76"/>
        <v>12051.526449999999</v>
      </c>
      <c r="AK213" s="11">
        <f t="shared" si="77"/>
        <v>16971.162209999999</v>
      </c>
      <c r="AL213" s="17" t="e">
        <f t="array" ref="AL213">INDEX(RawData!BW:BW,MATCH(VALUE(A213),RawData!BU:BU,0)+$AL$1)</f>
        <v>#N/A</v>
      </c>
      <c r="AM213" s="11"/>
      <c r="AN213" s="11"/>
      <c r="AZ213" s="11"/>
      <c r="BA213" s="12"/>
    </row>
    <row r="214" spans="1:53">
      <c r="A214" s="1">
        <v>200504</v>
      </c>
      <c r="B214" s="6" t="s">
        <v>133</v>
      </c>
      <c r="C214" s="10" t="s">
        <v>197</v>
      </c>
      <c r="D214" s="1">
        <v>1205152645</v>
      </c>
      <c r="E214" s="9">
        <f t="shared" si="75"/>
        <v>12051.526449999999</v>
      </c>
      <c r="F214" s="6">
        <v>0</v>
      </c>
      <c r="G214" s="6">
        <v>0</v>
      </c>
      <c r="H214" s="6">
        <v>0</v>
      </c>
      <c r="I214" s="6">
        <v>1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1</v>
      </c>
      <c r="T214" s="6">
        <v>0</v>
      </c>
      <c r="U214" s="6">
        <v>0</v>
      </c>
      <c r="V214" s="6">
        <f t="array" ref="V214">INDEX(RawData!I:I,MATCH(VALUE(B214),RawData!G:G,0)+$V$1)</f>
        <v>4.82</v>
      </c>
      <c r="W214" s="6">
        <f t="array" ref="W214">INDEX(RawData!N:N,MATCH(VALUE(B214),RawData!L:L,0)+$W$1)</f>
        <v>91648</v>
      </c>
      <c r="X214" s="6">
        <f t="array" ref="X214">INDEX(RawData!S:S,MATCH(VALUE(B214),RawData!Q:Q,0)+$V$1)</f>
        <v>4034</v>
      </c>
      <c r="Y214" s="6">
        <f t="array" ref="Y214">INDEX(RawData!X:X,MATCH(VALUE(A214),RawData!V:V,0)+$Y$1)</f>
        <v>98.97</v>
      </c>
      <c r="Z214" s="6">
        <f t="array" ref="Z214">INDEX(RawData!AC:AC,MATCH(VALUE(B214),RawData!AA:AA,0)+$Y$1)</f>
        <v>-1.05</v>
      </c>
      <c r="AA214" s="6">
        <f t="array" ref="AA214">INDEX(RawData!AH:AH,MATCH(VALUE(A214),RawData!AF:AF,0)+$AA$1)</f>
        <v>87.56</v>
      </c>
      <c r="AB214" s="6">
        <f t="array" ref="AB214">INDEX(RawData!AM:AM,MATCH(VALUE(A214),RawData!AK:AK,0)+$AA$1)</f>
        <v>1.65</v>
      </c>
      <c r="AC214" s="6">
        <f t="array" ref="AC214">INDEX(RawData!BB:BB,MATCH(VALUE(A214),RawData!AZ:AZ,0)+$AC$1)</f>
        <v>72991</v>
      </c>
      <c r="AD214" s="6">
        <f t="array" ref="AD214">INDEX(RawData!AR:AR,MATCH(VALUE(A214),RawData!AP:AP,0)+$AD$1)</f>
        <v>5.64</v>
      </c>
      <c r="AE214" s="6">
        <f t="array" ref="AE214">INDEX(RawData!BG:BG,MATCH(VALUE(A214),RawData!BE:BE,0)+$AE$1)</f>
        <v>232663</v>
      </c>
      <c r="AF214" s="6">
        <f t="array" ref="AF214">INDEX(RawData!AW:AW,MATCH(VALUE(A214),RawData!AU:AU,0)+$AF$1)</f>
        <v>5.47</v>
      </c>
      <c r="AG214" s="6">
        <f t="array" ref="AG214">INDEX(RawData!BM:BM,MATCH(VALUE(A214),RawData!BK:BK,0)+$AG$1)</f>
        <v>1.875</v>
      </c>
      <c r="AH214" s="6">
        <f t="array" ref="AH214">INDEX(RawData!BR:BR,MATCH(VALUE(B214),RawData!BP:BP,0)+$AH$1)</f>
        <v>4.22</v>
      </c>
      <c r="AI214" s="6">
        <v>0</v>
      </c>
      <c r="AJ214" s="11">
        <f t="shared" si="76"/>
        <v>16971.162209999999</v>
      </c>
      <c r="AK214" s="11">
        <f t="shared" si="77"/>
        <v>11347.248030000001</v>
      </c>
      <c r="AL214" s="17" t="e">
        <f t="array" ref="AL214">INDEX(RawData!BW:BW,MATCH(VALUE(A214),RawData!BU:BU,0)+$AL$1)</f>
        <v>#N/A</v>
      </c>
      <c r="AM214" s="11"/>
      <c r="AN214" s="11"/>
      <c r="AZ214" s="11"/>
      <c r="BA214" s="12"/>
    </row>
    <row r="215" spans="1:53">
      <c r="A215" s="1">
        <v>200503</v>
      </c>
      <c r="B215" s="6" t="s">
        <v>134</v>
      </c>
      <c r="C215" s="10" t="s">
        <v>197</v>
      </c>
      <c r="D215" s="1">
        <v>1697116221</v>
      </c>
      <c r="E215" s="9">
        <f t="shared" si="75"/>
        <v>16971.162209999999</v>
      </c>
      <c r="F215" s="6">
        <v>0</v>
      </c>
      <c r="G215" s="6">
        <v>0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1</v>
      </c>
      <c r="S215" s="6">
        <v>0</v>
      </c>
      <c r="T215" s="6">
        <v>0</v>
      </c>
      <c r="U215" s="6">
        <v>0</v>
      </c>
      <c r="V215" s="6">
        <f t="array" ref="V215">INDEX(RawData!I:I,MATCH(VALUE(B215),RawData!G:G,0)+$V$1)</f>
        <v>3.76</v>
      </c>
      <c r="W215" s="6">
        <f t="array" ref="W215">INDEX(RawData!N:N,MATCH(VALUE(B215),RawData!L:L,0)+$W$1)</f>
        <v>91625</v>
      </c>
      <c r="X215" s="6">
        <f t="array" ref="X215">INDEX(RawData!S:S,MATCH(VALUE(B215),RawData!Q:Q,0)+$V$1)</f>
        <v>4036</v>
      </c>
      <c r="Y215" s="6">
        <f t="array" ref="Y215">INDEX(RawData!X:X,MATCH(VALUE(A215),RawData!V:V,0)+$Y$1)</f>
        <v>98.41</v>
      </c>
      <c r="Z215" s="6">
        <f t="array" ref="Z215">INDEX(RawData!AC:AC,MATCH(VALUE(B215),RawData!AA:AA,0)+$Y$1)</f>
        <v>1.94</v>
      </c>
      <c r="AA215" s="6">
        <f t="array" ref="AA215">INDEX(RawData!AH:AH,MATCH(VALUE(A215),RawData!AF:AF,0)+$AA$1)</f>
        <v>87.12</v>
      </c>
      <c r="AB215" s="6">
        <f t="array" ref="AB215">INDEX(RawData!AM:AM,MATCH(VALUE(A215),RawData!AK:AK,0)+$AA$1)</f>
        <v>2.2999999999999998</v>
      </c>
      <c r="AC215" s="6">
        <f t="array" ref="AC215">INDEX(RawData!BB:BB,MATCH(VALUE(A215),RawData!AZ:AZ,0)+$AC$1)</f>
        <v>73747</v>
      </c>
      <c r="AD215" s="6">
        <f t="array" ref="AD215">INDEX(RawData!AR:AR,MATCH(VALUE(A215),RawData!AP:AP,0)+$AD$1)</f>
        <v>6.97</v>
      </c>
      <c r="AE215" s="6">
        <f t="array" ref="AE215">INDEX(RawData!BG:BG,MATCH(VALUE(A215),RawData!BE:BE,0)+$AE$1)</f>
        <v>232404</v>
      </c>
      <c r="AF215" s="6">
        <f t="array" ref="AF215">INDEX(RawData!AW:AW,MATCH(VALUE(A215),RawData!AU:AU,0)+$AF$1)</f>
        <v>5.52</v>
      </c>
      <c r="AG215" s="6">
        <f t="array" ref="AG215">INDEX(RawData!BM:BM,MATCH(VALUE(A215),RawData!BK:BK,0)+$AG$1)</f>
        <v>1.875</v>
      </c>
      <c r="AH215" s="6">
        <f t="array" ref="AH215">INDEX(RawData!BR:BR,MATCH(VALUE(B215),RawData!BP:BP,0)+$AH$1)</f>
        <v>4.1500000000000004</v>
      </c>
      <c r="AI215" s="6">
        <v>0</v>
      </c>
      <c r="AJ215" s="11">
        <f t="shared" si="76"/>
        <v>11347.248030000001</v>
      </c>
      <c r="AK215" s="11">
        <f t="shared" si="77"/>
        <v>11714.451569999999</v>
      </c>
      <c r="AL215" s="17" t="e">
        <f t="array" ref="AL215">INDEX(RawData!BW:BW,MATCH(VALUE(A215),RawData!BU:BU,0)+$AL$1)</f>
        <v>#N/A</v>
      </c>
      <c r="AM215" s="11"/>
      <c r="AN215" s="11"/>
      <c r="AZ215" s="11"/>
      <c r="BA215" s="12"/>
    </row>
    <row r="216" spans="1:53">
      <c r="A216" s="1">
        <v>200502</v>
      </c>
      <c r="B216" s="6" t="s">
        <v>134</v>
      </c>
      <c r="C216" s="10" t="s">
        <v>197</v>
      </c>
      <c r="D216" s="1">
        <v>1134724803</v>
      </c>
      <c r="E216" s="9">
        <f t="shared" si="75"/>
        <v>11347.248030000001</v>
      </c>
      <c r="F216" s="6">
        <v>0</v>
      </c>
      <c r="G216" s="6">
        <v>1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1</v>
      </c>
      <c r="S216" s="6">
        <v>0</v>
      </c>
      <c r="T216" s="6">
        <v>0</v>
      </c>
      <c r="U216" s="6">
        <v>0</v>
      </c>
      <c r="V216" s="6">
        <f t="array" ref="V216">INDEX(RawData!I:I,MATCH(VALUE(B216),RawData!G:G,0)+$V$1)</f>
        <v>3.76</v>
      </c>
      <c r="W216" s="6">
        <f t="array" ref="W216">INDEX(RawData!N:N,MATCH(VALUE(B216),RawData!L:L,0)+$W$1)</f>
        <v>91625</v>
      </c>
      <c r="X216" s="6">
        <f t="array" ref="X216">INDEX(RawData!S:S,MATCH(VALUE(B216),RawData!Q:Q,0)+$V$1)</f>
        <v>4036</v>
      </c>
      <c r="Y216" s="6">
        <f t="array" ref="Y216">INDEX(RawData!X:X,MATCH(VALUE(A216),RawData!V:V,0)+$Y$1)</f>
        <v>97.72</v>
      </c>
      <c r="Z216" s="6">
        <f t="array" ref="Z216">INDEX(RawData!AC:AC,MATCH(VALUE(B216),RawData!AA:AA,0)+$Y$1)</f>
        <v>1.94</v>
      </c>
      <c r="AA216" s="6">
        <f t="array" ref="AA216">INDEX(RawData!AH:AH,MATCH(VALUE(A216),RawData!AF:AF,0)+$AA$1)</f>
        <v>86.87</v>
      </c>
      <c r="AB216" s="6">
        <f t="array" ref="AB216">INDEX(RawData!AM:AM,MATCH(VALUE(A216),RawData!AK:AK,0)+$AA$1)</f>
        <v>1.94</v>
      </c>
      <c r="AC216" s="6">
        <f t="array" ref="AC216">INDEX(RawData!BB:BB,MATCH(VALUE(A216),RawData!AZ:AZ,0)+$AC$1)</f>
        <v>74250</v>
      </c>
      <c r="AD216" s="6">
        <f t="array" ref="AD216">INDEX(RawData!AR:AR,MATCH(VALUE(A216),RawData!AP:AP,0)+$AD$1)</f>
        <v>9.09</v>
      </c>
      <c r="AE216" s="6">
        <f t="array" ref="AE216">INDEX(RawData!BG:BG,MATCH(VALUE(A216),RawData!BE:BE,0)+$AE$1)</f>
        <v>232225</v>
      </c>
      <c r="AF216" s="6">
        <f t="array" ref="AF216">INDEX(RawData!AW:AW,MATCH(VALUE(A216),RawData!AU:AU,0)+$AF$1)</f>
        <v>6.01</v>
      </c>
      <c r="AG216" s="6">
        <f t="array" ref="AG216">INDEX(RawData!BM:BM,MATCH(VALUE(A216),RawData!BK:BK,0)+$AG$1)</f>
        <v>1.75</v>
      </c>
      <c r="AH216" s="6">
        <f t="array" ref="AH216">INDEX(RawData!BR:BR,MATCH(VALUE(B216),RawData!BP:BP,0)+$AH$1)</f>
        <v>4.1500000000000004</v>
      </c>
      <c r="AI216" s="6">
        <v>0</v>
      </c>
      <c r="AJ216" s="11">
        <f t="shared" si="76"/>
        <v>11714.451569999999</v>
      </c>
      <c r="AK216" s="11">
        <f t="shared" si="77"/>
        <v>14183.622649999999</v>
      </c>
      <c r="AL216" s="17" t="e">
        <f t="array" ref="AL216">INDEX(RawData!BW:BW,MATCH(VALUE(A216),RawData!BU:BU,0)+$AL$1)</f>
        <v>#N/A</v>
      </c>
      <c r="AM216" s="11"/>
      <c r="AN216" s="11"/>
      <c r="AZ216" s="11"/>
      <c r="BA216" s="12"/>
    </row>
    <row r="217" spans="1:53">
      <c r="A217" s="1">
        <v>200501</v>
      </c>
      <c r="B217" s="6" t="s">
        <v>134</v>
      </c>
      <c r="C217" s="10" t="s">
        <v>197</v>
      </c>
      <c r="D217" s="1">
        <v>1171445157</v>
      </c>
      <c r="E217" s="9">
        <f t="shared" si="75"/>
        <v>11714.451569999999</v>
      </c>
      <c r="F217" s="6">
        <v>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1</v>
      </c>
      <c r="S217" s="6">
        <v>0</v>
      </c>
      <c r="T217" s="6">
        <v>0</v>
      </c>
      <c r="U217" s="6">
        <v>0</v>
      </c>
      <c r="V217" s="6">
        <f t="array" ref="V217">INDEX(RawData!I:I,MATCH(VALUE(B217),RawData!G:G,0)+$V$1)</f>
        <v>3.76</v>
      </c>
      <c r="W217" s="6">
        <f t="array" ref="W217">INDEX(RawData!N:N,MATCH(VALUE(B217),RawData!L:L,0)+$W$1)</f>
        <v>91625</v>
      </c>
      <c r="X217" s="6">
        <f t="array" ref="X217">INDEX(RawData!S:S,MATCH(VALUE(B217),RawData!Q:Q,0)+$V$1)</f>
        <v>4036</v>
      </c>
      <c r="Y217" s="6">
        <f t="array" ref="Y217">INDEX(RawData!X:X,MATCH(VALUE(A217),RawData!V:V,0)+$Y$1)</f>
        <v>97.96</v>
      </c>
      <c r="Z217" s="6">
        <f t="array" ref="Z217">INDEX(RawData!AC:AC,MATCH(VALUE(B217),RawData!AA:AA,0)+$Y$1)</f>
        <v>1.94</v>
      </c>
      <c r="AA217" s="6">
        <f t="array" ref="AA217">INDEX(RawData!AH:AH,MATCH(VALUE(A217),RawData!AF:AF,0)+$AA$1)</f>
        <v>86.3</v>
      </c>
      <c r="AB217" s="6">
        <f t="array" ref="AB217">INDEX(RawData!AM:AM,MATCH(VALUE(A217),RawData!AK:AK,0)+$AA$1)</f>
        <v>0.49</v>
      </c>
      <c r="AC217" s="6">
        <f t="array" ref="AC217">INDEX(RawData!BB:BB,MATCH(VALUE(A217),RawData!AZ:AZ,0)+$AC$1)</f>
        <v>72493</v>
      </c>
      <c r="AD217" s="6">
        <f t="array" ref="AD217">INDEX(RawData!AR:AR,MATCH(VALUE(A217),RawData!AP:AP,0)+$AD$1)</f>
        <v>8.69</v>
      </c>
      <c r="AE217" s="6">
        <f t="array" ref="AE217">INDEX(RawData!BG:BG,MATCH(VALUE(A217),RawData!BE:BE,0)+$AE$1)</f>
        <v>228909</v>
      </c>
      <c r="AF217" s="6">
        <f t="array" ref="AF217">INDEX(RawData!AW:AW,MATCH(VALUE(A217),RawData!AU:AU,0)+$AF$1)</f>
        <v>5.84</v>
      </c>
      <c r="AG217" s="6">
        <f t="array" ref="AG217">INDEX(RawData!BM:BM,MATCH(VALUE(A217),RawData!BK:BK,0)+$AG$1)</f>
        <v>1.75</v>
      </c>
      <c r="AH217" s="6">
        <f t="array" ref="AH217">INDEX(RawData!BR:BR,MATCH(VALUE(B217),RawData!BP:BP,0)+$AH$1)</f>
        <v>4.1500000000000004</v>
      </c>
      <c r="AI217" s="6">
        <v>0</v>
      </c>
      <c r="AJ217" s="11">
        <f t="shared" si="76"/>
        <v>14183.622649999999</v>
      </c>
      <c r="AK217" s="11">
        <f t="shared" si="77"/>
        <v>15440.9414</v>
      </c>
      <c r="AL217" s="17" t="e">
        <f t="array" ref="AL217">INDEX(RawData!BW:BW,MATCH(VALUE(A217),RawData!BU:BU,0)+$AL$1)</f>
        <v>#N/A</v>
      </c>
      <c r="AM217" s="11"/>
      <c r="AN217" s="11"/>
      <c r="AZ217" s="11"/>
      <c r="BA217" s="12"/>
    </row>
    <row r="218" spans="1:53">
      <c r="A218" s="1">
        <v>200412</v>
      </c>
      <c r="B218" s="6" t="s">
        <v>135</v>
      </c>
      <c r="C218" s="10" t="s">
        <v>198</v>
      </c>
      <c r="D218" s="1">
        <v>1418362265</v>
      </c>
      <c r="E218" s="9">
        <f t="shared" si="75"/>
        <v>14183.622649999999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1</v>
      </c>
      <c r="R218" s="6">
        <v>0</v>
      </c>
      <c r="S218" s="6">
        <v>0</v>
      </c>
      <c r="T218" s="6">
        <v>0</v>
      </c>
      <c r="U218" s="6">
        <v>1</v>
      </c>
      <c r="V218" s="6">
        <f t="array" ref="V218">INDEX(RawData!I:I,MATCH(VALUE(B218),RawData!G:G,0)+$V$1)</f>
        <v>3.6</v>
      </c>
      <c r="W218" s="6">
        <f t="array" ref="W218">INDEX(RawData!N:N,MATCH(VALUE(B218),RawData!L:L,0)+$W$1)</f>
        <v>91418</v>
      </c>
      <c r="X218" s="6">
        <f t="array" ref="X218">INDEX(RawData!S:S,MATCH(VALUE(B218),RawData!Q:Q,0)+$V$1)</f>
        <v>4032</v>
      </c>
      <c r="Y218" s="6">
        <f t="array" ref="Y218">INDEX(RawData!X:X,MATCH(VALUE(A218),RawData!V:V,0)+$Y$1)</f>
        <v>98.65</v>
      </c>
      <c r="Z218" s="6">
        <f t="array" ref="Z218">INDEX(RawData!AC:AC,MATCH(VALUE(B218),RawData!AA:AA,0)+$Y$1)</f>
        <v>6.02</v>
      </c>
      <c r="AA218" s="6">
        <f t="array" ref="AA218">INDEX(RawData!AH:AH,MATCH(VALUE(A218),RawData!AF:AF,0)+$AA$1)</f>
        <v>86.6</v>
      </c>
      <c r="AB218" s="6">
        <f t="array" ref="AB218">INDEX(RawData!AM:AM,MATCH(VALUE(A218),RawData!AK:AK,0)+$AA$1)</f>
        <v>1.62</v>
      </c>
      <c r="AC218" s="6">
        <f t="array" ref="AC218">INDEX(RawData!BB:BB,MATCH(VALUE(A218),RawData!AZ:AZ,0)+$AC$1)</f>
        <v>71593</v>
      </c>
      <c r="AD218" s="6">
        <f t="array" ref="AD218">INDEX(RawData!AR:AR,MATCH(VALUE(A218),RawData!AP:AP,0)+$AD$1)</f>
        <v>12.44</v>
      </c>
      <c r="AE218" s="6">
        <f t="array" ref="AE218">INDEX(RawData!BG:BG,MATCH(VALUE(A218),RawData!BE:BE,0)+$AE$1)</f>
        <v>226177</v>
      </c>
      <c r="AF218" s="6">
        <f t="array" ref="AF218">INDEX(RawData!AW:AW,MATCH(VALUE(A218),RawData!AU:AU,0)+$AF$1)</f>
        <v>7.19</v>
      </c>
      <c r="AG218" s="6">
        <f t="array" ref="AG218">INDEX(RawData!BM:BM,MATCH(VALUE(A218),RawData!BK:BK,0)+$AG$1)</f>
        <v>1.75</v>
      </c>
      <c r="AH218" s="6">
        <f t="array" ref="AH218">INDEX(RawData!BR:BR,MATCH(VALUE(B218),RawData!BP:BP,0)+$AH$1)</f>
        <v>4.09</v>
      </c>
      <c r="AI218" s="6">
        <v>0</v>
      </c>
      <c r="AJ218" s="11">
        <f t="shared" si="76"/>
        <v>15440.9414</v>
      </c>
      <c r="AK218" s="11">
        <f t="shared" si="77"/>
        <v>16525.521059999999</v>
      </c>
      <c r="AL218" s="17" t="e">
        <f t="array" ref="AL218">INDEX(RawData!BW:BW,MATCH(VALUE(A218),RawData!BU:BU,0)+$AL$1)</f>
        <v>#N/A</v>
      </c>
      <c r="AM218" s="11"/>
      <c r="AN218" s="11"/>
      <c r="AZ218" s="11"/>
      <c r="BA218" s="12"/>
    </row>
    <row r="219" spans="1:53">
      <c r="A219" s="1">
        <v>200411</v>
      </c>
      <c r="B219" s="6" t="s">
        <v>135</v>
      </c>
      <c r="C219" s="10" t="s">
        <v>198</v>
      </c>
      <c r="D219" s="1">
        <v>1544094140</v>
      </c>
      <c r="E219" s="9">
        <f t="shared" si="75"/>
        <v>15440.9414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1</v>
      </c>
      <c r="Q219" s="6">
        <v>0</v>
      </c>
      <c r="R219" s="6">
        <v>0</v>
      </c>
      <c r="S219" s="6">
        <v>0</v>
      </c>
      <c r="T219" s="6">
        <v>0</v>
      </c>
      <c r="U219" s="6">
        <v>1</v>
      </c>
      <c r="V219" s="6">
        <f t="array" ref="V219">INDEX(RawData!I:I,MATCH(VALUE(B219),RawData!G:G,0)+$V$1)</f>
        <v>3.6</v>
      </c>
      <c r="W219" s="6">
        <f t="array" ref="W219">INDEX(RawData!N:N,MATCH(VALUE(B219),RawData!L:L,0)+$W$1)</f>
        <v>91418</v>
      </c>
      <c r="X219" s="6">
        <f t="array" ref="X219">INDEX(RawData!S:S,MATCH(VALUE(B219),RawData!Q:Q,0)+$V$1)</f>
        <v>4032</v>
      </c>
      <c r="Y219" s="6">
        <f t="array" ref="Y219">INDEX(RawData!X:X,MATCH(VALUE(A219),RawData!V:V,0)+$Y$1)</f>
        <v>100.22</v>
      </c>
      <c r="Z219" s="6">
        <f t="array" ref="Z219">INDEX(RawData!AC:AC,MATCH(VALUE(B219),RawData!AA:AA,0)+$Y$1)</f>
        <v>6.02</v>
      </c>
      <c r="AA219" s="6">
        <f t="array" ref="AA219">INDEX(RawData!AH:AH,MATCH(VALUE(A219),RawData!AF:AF,0)+$AA$1)</f>
        <v>86.54</v>
      </c>
      <c r="AB219" s="6">
        <f t="array" ref="AB219">INDEX(RawData!AM:AM,MATCH(VALUE(A219),RawData!AK:AK,0)+$AA$1)</f>
        <v>1.53</v>
      </c>
      <c r="AC219" s="6">
        <f t="array" ref="AC219">INDEX(RawData!BB:BB,MATCH(VALUE(A219),RawData!AZ:AZ,0)+$AC$1)</f>
        <v>70482</v>
      </c>
      <c r="AD219" s="6">
        <f t="array" ref="AD219">INDEX(RawData!AR:AR,MATCH(VALUE(A219),RawData!AP:AP,0)+$AD$1)</f>
        <v>13.45</v>
      </c>
      <c r="AE219" s="6">
        <f t="array" ref="AE219">INDEX(RawData!BG:BG,MATCH(VALUE(A219),RawData!BE:BE,0)+$AE$1)</f>
        <v>224276</v>
      </c>
      <c r="AF219" s="6">
        <f t="array" ref="AF219">INDEX(RawData!AW:AW,MATCH(VALUE(A219),RawData!AU:AU,0)+$AF$1)</f>
        <v>6.8</v>
      </c>
      <c r="AG219" s="6">
        <f t="array" ref="AG219">INDEX(RawData!BM:BM,MATCH(VALUE(A219),RawData!BK:BK,0)+$AG$1)</f>
        <v>1.625</v>
      </c>
      <c r="AH219" s="6">
        <f t="array" ref="AH219">INDEX(RawData!BR:BR,MATCH(VALUE(B219),RawData!BP:BP,0)+$AH$1)</f>
        <v>4.09</v>
      </c>
      <c r="AI219" s="6">
        <v>0</v>
      </c>
      <c r="AJ219" s="11">
        <f t="shared" si="76"/>
        <v>16525.521059999999</v>
      </c>
      <c r="AK219" s="11">
        <f t="shared" si="77"/>
        <v>17458.122029999999</v>
      </c>
      <c r="AL219" s="17" t="e">
        <f t="array" ref="AL219">INDEX(RawData!BW:BW,MATCH(VALUE(A219),RawData!BU:BU,0)+$AL$1)</f>
        <v>#N/A</v>
      </c>
      <c r="AM219" s="11"/>
      <c r="AN219" s="11"/>
      <c r="AZ219" s="11"/>
      <c r="BA219" s="12"/>
    </row>
    <row r="220" spans="1:53">
      <c r="A220" s="1">
        <v>200410</v>
      </c>
      <c r="B220" s="6" t="s">
        <v>135</v>
      </c>
      <c r="C220" s="10" t="s">
        <v>198</v>
      </c>
      <c r="D220" s="1">
        <v>1652552106</v>
      </c>
      <c r="E220" s="9">
        <f t="shared" si="75"/>
        <v>16525.521059999999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1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f t="array" ref="V220">INDEX(RawData!I:I,MATCH(VALUE(B220),RawData!G:G,0)+$V$1)</f>
        <v>3.6</v>
      </c>
      <c r="W220" s="6">
        <f t="array" ref="W220">INDEX(RawData!N:N,MATCH(VALUE(B220),RawData!L:L,0)+$W$1)</f>
        <v>91418</v>
      </c>
      <c r="X220" s="6">
        <f t="array" ref="X220">INDEX(RawData!S:S,MATCH(VALUE(B220),RawData!Q:Q,0)+$V$1)</f>
        <v>4032</v>
      </c>
      <c r="Y220" s="6">
        <f t="array" ref="Y220">INDEX(RawData!X:X,MATCH(VALUE(A220),RawData!V:V,0)+$Y$1)</f>
        <v>102.31</v>
      </c>
      <c r="Z220" s="6">
        <f t="array" ref="Z220">INDEX(RawData!AC:AC,MATCH(VALUE(B220),RawData!AA:AA,0)+$Y$1)</f>
        <v>6.02</v>
      </c>
      <c r="AA220" s="6">
        <f t="array" ref="AA220">INDEX(RawData!AH:AH,MATCH(VALUE(A220),RawData!AF:AF,0)+$AA$1)</f>
        <v>87.66</v>
      </c>
      <c r="AB220" s="6">
        <f t="array" ref="AB220">INDEX(RawData!AM:AM,MATCH(VALUE(A220),RawData!AK:AK,0)+$AA$1)</f>
        <v>2.38</v>
      </c>
      <c r="AC220" s="6">
        <f t="array" ref="AC220">INDEX(RawData!BB:BB,MATCH(VALUE(A220),RawData!AZ:AZ,0)+$AC$1)</f>
        <v>70387</v>
      </c>
      <c r="AD220" s="6">
        <f t="array" ref="AD220">INDEX(RawData!AR:AR,MATCH(VALUE(A220),RawData!AP:AP,0)+$AD$1)</f>
        <v>14.81</v>
      </c>
      <c r="AE220" s="6">
        <f t="array" ref="AE220">INDEX(RawData!BG:BG,MATCH(VALUE(A220),RawData!BE:BE,0)+$AE$1)</f>
        <v>222837</v>
      </c>
      <c r="AF220" s="6">
        <f t="array" ref="AF220">INDEX(RawData!AW:AW,MATCH(VALUE(A220),RawData!AU:AU,0)+$AF$1)</f>
        <v>6.81</v>
      </c>
      <c r="AG220" s="6">
        <f t="array" ref="AG220">INDEX(RawData!BM:BM,MATCH(VALUE(A220),RawData!BK:BK,0)+$AG$1)</f>
        <v>1.625</v>
      </c>
      <c r="AH220" s="6">
        <f t="array" ref="AH220">INDEX(RawData!BR:BR,MATCH(VALUE(B220),RawData!BP:BP,0)+$AH$1)</f>
        <v>4.09</v>
      </c>
      <c r="AI220" s="6">
        <v>0</v>
      </c>
      <c r="AJ220" s="11">
        <f t="shared" si="76"/>
        <v>17458.122029999999</v>
      </c>
      <c r="AK220" s="11">
        <f t="shared" si="77"/>
        <v>12513.052470000001</v>
      </c>
      <c r="AL220" s="17" t="e">
        <f t="array" ref="AL220">INDEX(RawData!BW:BW,MATCH(VALUE(A220),RawData!BU:BU,0)+$AL$1)</f>
        <v>#N/A</v>
      </c>
      <c r="AM220" s="11"/>
      <c r="AN220" s="11"/>
      <c r="AZ220" s="11"/>
      <c r="BA220" s="12"/>
    </row>
    <row r="221" spans="1:53">
      <c r="A221" s="1">
        <v>200409</v>
      </c>
      <c r="B221" s="6" t="s">
        <v>136</v>
      </c>
      <c r="C221" s="10" t="s">
        <v>198</v>
      </c>
      <c r="D221" s="1">
        <v>1745812203</v>
      </c>
      <c r="E221" s="9">
        <f t="shared" si="75"/>
        <v>17458.122029999999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</v>
      </c>
      <c r="U221" s="6">
        <v>0</v>
      </c>
      <c r="V221" s="6">
        <f t="array" ref="V221">INDEX(RawData!I:I,MATCH(VALUE(B221),RawData!G:G,0)+$V$1)</f>
        <v>7.05</v>
      </c>
      <c r="W221" s="6">
        <f t="array" ref="W221">INDEX(RawData!N:N,MATCH(VALUE(B221),RawData!L:L,0)+$W$1)</f>
        <v>86861</v>
      </c>
      <c r="X221" s="6">
        <f t="array" ref="X221">INDEX(RawData!S:S,MATCH(VALUE(B221),RawData!Q:Q,0)+$V$1)</f>
        <v>3834</v>
      </c>
      <c r="Y221" s="6">
        <f t="array" ref="Y221">INDEX(RawData!X:X,MATCH(VALUE(A221),RawData!V:V,0)+$Y$1)</f>
        <v>101.96</v>
      </c>
      <c r="Z221" s="6">
        <f t="array" ref="Z221">INDEX(RawData!AC:AC,MATCH(VALUE(B221),RawData!AA:AA,0)+$Y$1)</f>
        <v>11.38</v>
      </c>
      <c r="AA221" s="6">
        <f t="array" ref="AA221">INDEX(RawData!AH:AH,MATCH(VALUE(A221),RawData!AF:AF,0)+$AA$1)</f>
        <v>87.38</v>
      </c>
      <c r="AB221" s="6">
        <f t="array" ref="AB221">INDEX(RawData!AM:AM,MATCH(VALUE(A221),RawData!AK:AK,0)+$AA$1)</f>
        <v>2.79</v>
      </c>
      <c r="AC221" s="6">
        <f t="array" ref="AC221">INDEX(RawData!BB:BB,MATCH(VALUE(A221),RawData!AZ:AZ,0)+$AC$1)</f>
        <v>70410</v>
      </c>
      <c r="AD221" s="6">
        <f t="array" ref="AD221">INDEX(RawData!AR:AR,MATCH(VALUE(A221),RawData!AP:AP,0)+$AD$1)</f>
        <v>16.64</v>
      </c>
      <c r="AE221" s="6">
        <f t="array" ref="AE221">INDEX(RawData!BG:BG,MATCH(VALUE(A221),RawData!BE:BE,0)+$AE$1)</f>
        <v>222568</v>
      </c>
      <c r="AF221" s="6">
        <f t="array" ref="AF221">INDEX(RawData!AW:AW,MATCH(VALUE(A221),RawData!AU:AU,0)+$AF$1)</f>
        <v>6.81</v>
      </c>
      <c r="AG221" s="6">
        <f t="array" ref="AG221">INDEX(RawData!BM:BM,MATCH(VALUE(A221),RawData!BK:BK,0)+$AG$1)</f>
        <v>1.375</v>
      </c>
      <c r="AH221" s="6">
        <f t="array" ref="AH221">INDEX(RawData!BR:BR,MATCH(VALUE(B221),RawData!BP:BP,0)+$AH$1)</f>
        <v>4.5</v>
      </c>
      <c r="AI221" s="6">
        <v>0</v>
      </c>
      <c r="AJ221" s="11">
        <f t="shared" si="76"/>
        <v>12513.052470000001</v>
      </c>
      <c r="AK221" s="11">
        <f t="shared" si="77"/>
        <v>11785.65993</v>
      </c>
      <c r="AL221" s="17" t="e">
        <f t="array" ref="AL221">INDEX(RawData!BW:BW,MATCH(VALUE(A221),RawData!BU:BU,0)+$AL$1)</f>
        <v>#N/A</v>
      </c>
      <c r="AM221" s="11"/>
      <c r="AN221" s="11"/>
      <c r="AZ221" s="11"/>
      <c r="BA221" s="12"/>
    </row>
    <row r="222" spans="1:53">
      <c r="A222" s="1">
        <v>200408</v>
      </c>
      <c r="B222" s="6" t="s">
        <v>136</v>
      </c>
      <c r="C222" s="10" t="s">
        <v>198</v>
      </c>
      <c r="D222" s="1">
        <v>1251305247</v>
      </c>
      <c r="E222" s="9">
        <f t="shared" si="75"/>
        <v>12513.052470000001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1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1</v>
      </c>
      <c r="U222" s="6">
        <v>0</v>
      </c>
      <c r="V222" s="6">
        <f t="array" ref="V222">INDEX(RawData!I:I,MATCH(VALUE(B222),RawData!G:G,0)+$V$1)</f>
        <v>7.05</v>
      </c>
      <c r="W222" s="6">
        <f t="array" ref="W222">INDEX(RawData!N:N,MATCH(VALUE(B222),RawData!L:L,0)+$W$1)</f>
        <v>86861</v>
      </c>
      <c r="X222" s="6">
        <f t="array" ref="X222">INDEX(RawData!S:S,MATCH(VALUE(B222),RawData!Q:Q,0)+$V$1)</f>
        <v>3834</v>
      </c>
      <c r="Y222" s="6">
        <f t="array" ref="Y222">INDEX(RawData!X:X,MATCH(VALUE(A222),RawData!V:V,0)+$Y$1)</f>
        <v>101.68</v>
      </c>
      <c r="Z222" s="6">
        <f t="array" ref="Z222">INDEX(RawData!AC:AC,MATCH(VALUE(B222),RawData!AA:AA,0)+$Y$1)</f>
        <v>11.38</v>
      </c>
      <c r="AA222" s="6">
        <f t="array" ref="AA222">INDEX(RawData!AH:AH,MATCH(VALUE(A222),RawData!AF:AF,0)+$AA$1)</f>
        <v>86.91</v>
      </c>
      <c r="AB222" s="6">
        <f t="array" ref="AB222">INDEX(RawData!AM:AM,MATCH(VALUE(A222),RawData!AK:AK,0)+$AA$1)</f>
        <v>2.5499999999999998</v>
      </c>
      <c r="AC222" s="6">
        <f t="array" ref="AC222">INDEX(RawData!BB:BB,MATCH(VALUE(A222),RawData!AZ:AZ,0)+$AC$1)</f>
        <v>69669</v>
      </c>
      <c r="AD222" s="6">
        <f t="array" ref="AD222">INDEX(RawData!AR:AR,MATCH(VALUE(A222),RawData!AP:AP,0)+$AD$1)</f>
        <v>17.559999999999999</v>
      </c>
      <c r="AE222" s="6">
        <f t="array" ref="AE222">INDEX(RawData!BG:BG,MATCH(VALUE(A222),RawData!BE:BE,0)+$AE$1)</f>
        <v>222224</v>
      </c>
      <c r="AF222" s="6">
        <f t="array" ref="AF222">INDEX(RawData!AW:AW,MATCH(VALUE(A222),RawData!AU:AU,0)+$AF$1)</f>
        <v>6.9</v>
      </c>
      <c r="AG222" s="6">
        <f t="array" ref="AG222">INDEX(RawData!BM:BM,MATCH(VALUE(A222),RawData!BK:BK,0)+$AG$1)</f>
        <v>1.375</v>
      </c>
      <c r="AH222" s="6">
        <f t="array" ref="AH222">INDEX(RawData!BR:BR,MATCH(VALUE(B222),RawData!BP:BP,0)+$AH$1)</f>
        <v>4.5</v>
      </c>
      <c r="AI222" s="6">
        <v>0</v>
      </c>
      <c r="AJ222" s="11">
        <f t="shared" si="76"/>
        <v>11785.65993</v>
      </c>
      <c r="AK222" s="11">
        <f t="shared" si="77"/>
        <v>14754.915059999999</v>
      </c>
      <c r="AL222" s="17" t="e">
        <f t="array" ref="AL222">INDEX(RawData!BW:BW,MATCH(VALUE(A222),RawData!BU:BU,0)+$AL$1)</f>
        <v>#N/A</v>
      </c>
      <c r="AM222" s="11"/>
      <c r="AN222" s="11"/>
      <c r="AZ222" s="11"/>
      <c r="BA222" s="12"/>
    </row>
    <row r="223" spans="1:53">
      <c r="A223" s="1">
        <v>200407</v>
      </c>
      <c r="B223" s="6" t="s">
        <v>136</v>
      </c>
      <c r="C223" s="10" t="s">
        <v>198</v>
      </c>
      <c r="D223" s="1">
        <v>1178565993</v>
      </c>
      <c r="E223" s="9">
        <f t="shared" si="75"/>
        <v>11785.65993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1</v>
      </c>
      <c r="U223" s="6">
        <v>0</v>
      </c>
      <c r="V223" s="6">
        <f t="array" ref="V223">INDEX(RawData!I:I,MATCH(VALUE(B223),RawData!G:G,0)+$V$1)</f>
        <v>7.05</v>
      </c>
      <c r="W223" s="6">
        <f t="array" ref="W223">INDEX(RawData!N:N,MATCH(VALUE(B223),RawData!L:L,0)+$W$1)</f>
        <v>86861</v>
      </c>
      <c r="X223" s="6">
        <f t="array" ref="X223">INDEX(RawData!S:S,MATCH(VALUE(B223),RawData!Q:Q,0)+$V$1)</f>
        <v>3834</v>
      </c>
      <c r="Y223" s="6">
        <f t="array" ref="Y223">INDEX(RawData!X:X,MATCH(VALUE(A223),RawData!V:V,0)+$Y$1)</f>
        <v>100.16</v>
      </c>
      <c r="Z223" s="6">
        <f t="array" ref="Z223">INDEX(RawData!AC:AC,MATCH(VALUE(B223),RawData!AA:AA,0)+$Y$1)</f>
        <v>11.38</v>
      </c>
      <c r="AA223" s="6">
        <f t="array" ref="AA223">INDEX(RawData!AH:AH,MATCH(VALUE(A223),RawData!AF:AF,0)+$AA$1)</f>
        <v>87.25</v>
      </c>
      <c r="AB223" s="6">
        <f t="array" ref="AB223">INDEX(RawData!AM:AM,MATCH(VALUE(A223),RawData!AK:AK,0)+$AA$1)</f>
        <v>3.33</v>
      </c>
      <c r="AC223" s="6">
        <f t="array" ref="AC223">INDEX(RawData!BB:BB,MATCH(VALUE(A223),RawData!AZ:AZ,0)+$AC$1)</f>
        <v>68800</v>
      </c>
      <c r="AD223" s="6">
        <f t="array" ref="AD223">INDEX(RawData!AR:AR,MATCH(VALUE(A223),RawData!AP:AP,0)+$AD$1)</f>
        <v>19.45</v>
      </c>
      <c r="AE223" s="6">
        <f t="array" ref="AE223">INDEX(RawData!BG:BG,MATCH(VALUE(A223),RawData!BE:BE,0)+$AE$1)</f>
        <v>221302</v>
      </c>
      <c r="AF223" s="6">
        <f t="array" ref="AF223">INDEX(RawData!AW:AW,MATCH(VALUE(A223),RawData!AU:AU,0)+$AF$1)</f>
        <v>7.59</v>
      </c>
      <c r="AG223" s="6">
        <f t="array" ref="AG223">INDEX(RawData!BM:BM,MATCH(VALUE(A223),RawData!BK:BK,0)+$AG$1)</f>
        <v>1.375</v>
      </c>
      <c r="AH223" s="6">
        <f t="array" ref="AH223">INDEX(RawData!BR:BR,MATCH(VALUE(B223),RawData!BP:BP,0)+$AH$1)</f>
        <v>4.5</v>
      </c>
      <c r="AI223" s="6">
        <v>0</v>
      </c>
      <c r="AJ223" s="11">
        <f t="shared" si="76"/>
        <v>14754.915059999999</v>
      </c>
      <c r="AK223" s="11">
        <f t="shared" si="77"/>
        <v>18811.603729999999</v>
      </c>
      <c r="AL223" s="17" t="e">
        <f t="array" ref="AL223">INDEX(RawData!BW:BW,MATCH(VALUE(A223),RawData!BU:BU,0)+$AL$1)</f>
        <v>#N/A</v>
      </c>
      <c r="AM223" s="11"/>
      <c r="AN223" s="11"/>
      <c r="AZ223" s="11"/>
      <c r="BA223" s="12"/>
    </row>
    <row r="224" spans="1:53">
      <c r="A224" s="1">
        <v>200406</v>
      </c>
      <c r="B224" s="6" t="s">
        <v>137</v>
      </c>
      <c r="C224" s="10" t="s">
        <v>198</v>
      </c>
      <c r="D224" s="1">
        <v>1475491506</v>
      </c>
      <c r="E224" s="9">
        <f t="shared" si="75"/>
        <v>14754.915059999999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1</v>
      </c>
      <c r="T224" s="6">
        <v>0</v>
      </c>
      <c r="U224" s="6">
        <v>0</v>
      </c>
      <c r="V224" s="6">
        <f t="array" ref="V224">INDEX(RawData!I:I,MATCH(VALUE(B224),RawData!G:G,0)+$V$1)</f>
        <v>10.8</v>
      </c>
      <c r="W224" s="6">
        <f t="array" ref="W224">INDEX(RawData!N:N,MATCH(VALUE(B224),RawData!L:L,0)+$W$1)</f>
        <v>84594</v>
      </c>
      <c r="X224" s="6">
        <f t="array" ref="X224">INDEX(RawData!S:S,MATCH(VALUE(B224),RawData!Q:Q,0)+$V$1)</f>
        <v>3737</v>
      </c>
      <c r="Y224" s="6">
        <f t="array" ref="Y224">INDEX(RawData!X:X,MATCH(VALUE(A224),RawData!V:V,0)+$Y$1)</f>
        <v>98.43</v>
      </c>
      <c r="Z224" s="6">
        <f t="array" ref="Z224">INDEX(RawData!AC:AC,MATCH(VALUE(B224),RawData!AA:AA,0)+$Y$1)</f>
        <v>7.57</v>
      </c>
      <c r="AA224" s="6">
        <f t="array" ref="AA224">INDEX(RawData!AH:AH,MATCH(VALUE(A224),RawData!AF:AF,0)+$AA$1)</f>
        <v>86.26</v>
      </c>
      <c r="AB224" s="6">
        <f t="array" ref="AB224">INDEX(RawData!AM:AM,MATCH(VALUE(A224),RawData!AK:AK,0)+$AA$1)</f>
        <v>1.73</v>
      </c>
      <c r="AC224" s="6">
        <f t="array" ref="AC224">INDEX(RawData!BB:BB,MATCH(VALUE(A224),RawData!AZ:AZ,0)+$AC$1)</f>
        <v>67823</v>
      </c>
      <c r="AD224" s="6">
        <f t="array" ref="AD224">INDEX(RawData!AR:AR,MATCH(VALUE(A224),RawData!AP:AP,0)+$AD$1)</f>
        <v>19.260000000000002</v>
      </c>
      <c r="AE224" s="6">
        <f t="array" ref="AE224">INDEX(RawData!BG:BG,MATCH(VALUE(A224),RawData!BE:BE,0)+$AE$1)</f>
        <v>219759</v>
      </c>
      <c r="AF224" s="6">
        <f t="array" ref="AF224">INDEX(RawData!AW:AW,MATCH(VALUE(A224),RawData!AU:AU,0)+$AF$1)</f>
        <v>7.88</v>
      </c>
      <c r="AG224" s="6">
        <f t="array" ref="AG224">INDEX(RawData!BM:BM,MATCH(VALUE(A224),RawData!BK:BK,0)+$AG$1)</f>
        <v>1.375</v>
      </c>
      <c r="AH224" s="6">
        <f t="array" ref="AH224">INDEX(RawData!BR:BR,MATCH(VALUE(B224),RawData!BP:BP,0)+$AH$1)</f>
        <v>4.54</v>
      </c>
      <c r="AI224" s="6">
        <v>0</v>
      </c>
      <c r="AJ224" s="11">
        <f t="shared" si="76"/>
        <v>18811.603729999999</v>
      </c>
      <c r="AK224" s="11">
        <f t="shared" si="77"/>
        <v>32002.089250000001</v>
      </c>
      <c r="AL224" s="17" t="e">
        <f t="array" ref="AL224">INDEX(RawData!BW:BW,MATCH(VALUE(A224),RawData!BU:BU,0)+$AL$1)</f>
        <v>#N/A</v>
      </c>
      <c r="AM224" s="11"/>
      <c r="AN224" s="11"/>
      <c r="AZ224" s="11"/>
      <c r="BA224" s="12"/>
    </row>
    <row r="225" spans="1:53">
      <c r="A225" s="1">
        <v>200405</v>
      </c>
      <c r="B225" s="6" t="s">
        <v>137</v>
      </c>
      <c r="C225" s="10" t="s">
        <v>198</v>
      </c>
      <c r="D225" s="1">
        <v>1881160373</v>
      </c>
      <c r="E225" s="9">
        <f t="shared" si="75"/>
        <v>18811.603729999999</v>
      </c>
      <c r="F225" s="6">
        <v>0</v>
      </c>
      <c r="G225" s="6">
        <v>0</v>
      </c>
      <c r="H225" s="6">
        <v>0</v>
      </c>
      <c r="I225" s="6">
        <v>0</v>
      </c>
      <c r="J225" s="6">
        <v>1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1</v>
      </c>
      <c r="T225" s="6">
        <v>0</v>
      </c>
      <c r="U225" s="6">
        <v>0</v>
      </c>
      <c r="V225" s="6">
        <f t="array" ref="V225">INDEX(RawData!I:I,MATCH(VALUE(B225),RawData!G:G,0)+$V$1)</f>
        <v>10.8</v>
      </c>
      <c r="W225" s="6">
        <f t="array" ref="W225">INDEX(RawData!N:N,MATCH(VALUE(B225),RawData!L:L,0)+$W$1)</f>
        <v>84594</v>
      </c>
      <c r="X225" s="6">
        <f t="array" ref="X225">INDEX(RawData!S:S,MATCH(VALUE(B225),RawData!Q:Q,0)+$V$1)</f>
        <v>3737</v>
      </c>
      <c r="Y225" s="6">
        <f t="array" ref="Y225">INDEX(RawData!X:X,MATCH(VALUE(A225),RawData!V:V,0)+$Y$1)</f>
        <v>98.03</v>
      </c>
      <c r="Z225" s="6">
        <f t="array" ref="Z225">INDEX(RawData!AC:AC,MATCH(VALUE(B225),RawData!AA:AA,0)+$Y$1)</f>
        <v>7.57</v>
      </c>
      <c r="AA225" s="6">
        <f t="array" ref="AA225">INDEX(RawData!AH:AH,MATCH(VALUE(A225),RawData!AF:AF,0)+$AA$1)</f>
        <v>86.06</v>
      </c>
      <c r="AB225" s="6">
        <f t="array" ref="AB225">INDEX(RawData!AM:AM,MATCH(VALUE(A225),RawData!AK:AK,0)+$AA$1)</f>
        <v>0.91</v>
      </c>
      <c r="AC225" s="6">
        <f t="array" ref="AC225">INDEX(RawData!BB:BB,MATCH(VALUE(A225),RawData!AZ:AZ,0)+$AC$1)</f>
        <v>68614</v>
      </c>
      <c r="AD225" s="6">
        <f t="array" ref="AD225">INDEX(RawData!AR:AR,MATCH(VALUE(A225),RawData!AP:AP,0)+$AD$1)</f>
        <v>20.73</v>
      </c>
      <c r="AE225" s="6">
        <f t="array" ref="AE225">INDEX(RawData!BG:BG,MATCH(VALUE(A225),RawData!BE:BE,0)+$AE$1)</f>
        <v>220717</v>
      </c>
      <c r="AF225" s="6">
        <f t="array" ref="AF225">INDEX(RawData!AW:AW,MATCH(VALUE(A225),RawData!AU:AU,0)+$AF$1)</f>
        <v>7.72</v>
      </c>
      <c r="AG225" s="6">
        <f t="array" ref="AG225">INDEX(RawData!BM:BM,MATCH(VALUE(A225),RawData!BK:BK,0)+$AG$1)</f>
        <v>1.375</v>
      </c>
      <c r="AH225" s="6">
        <f t="array" ref="AH225">INDEX(RawData!BR:BR,MATCH(VALUE(B225),RawData!BP:BP,0)+$AH$1)</f>
        <v>4.54</v>
      </c>
      <c r="AI225" s="6">
        <v>0</v>
      </c>
      <c r="AJ225" s="11">
        <f t="shared" si="76"/>
        <v>32002.089250000001</v>
      </c>
      <c r="AK225" s="11">
        <f t="shared" si="77"/>
        <v>37743.468549999998</v>
      </c>
      <c r="AL225" s="17" t="e">
        <f t="array" ref="AL225">INDEX(RawData!BW:BW,MATCH(VALUE(A225),RawData!BU:BU,0)+$AL$1)</f>
        <v>#N/A</v>
      </c>
      <c r="AM225" s="11"/>
      <c r="AN225" s="11"/>
      <c r="AZ225" s="11"/>
      <c r="BA225" s="12"/>
    </row>
    <row r="226" spans="1:53">
      <c r="A226" s="1">
        <v>200404</v>
      </c>
      <c r="B226" s="6" t="s">
        <v>137</v>
      </c>
      <c r="C226" s="10" t="s">
        <v>198</v>
      </c>
      <c r="D226" s="1">
        <v>3200208925</v>
      </c>
      <c r="E226" s="9">
        <f t="shared" si="75"/>
        <v>32002.089250000001</v>
      </c>
      <c r="F226" s="6">
        <v>0</v>
      </c>
      <c r="G226" s="6">
        <v>0</v>
      </c>
      <c r="H226" s="6">
        <v>0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1</v>
      </c>
      <c r="T226" s="6">
        <v>0</v>
      </c>
      <c r="U226" s="6">
        <v>0</v>
      </c>
      <c r="V226" s="6">
        <f t="array" ref="V226">INDEX(RawData!I:I,MATCH(VALUE(B226),RawData!G:G,0)+$V$1)</f>
        <v>10.8</v>
      </c>
      <c r="W226" s="6">
        <f t="array" ref="W226">INDEX(RawData!N:N,MATCH(VALUE(B226),RawData!L:L,0)+$W$1)</f>
        <v>84594</v>
      </c>
      <c r="X226" s="6">
        <f t="array" ref="X226">INDEX(RawData!S:S,MATCH(VALUE(B226),RawData!Q:Q,0)+$V$1)</f>
        <v>3737</v>
      </c>
      <c r="Y226" s="6">
        <f t="array" ref="Y226">INDEX(RawData!X:X,MATCH(VALUE(A226),RawData!V:V,0)+$Y$1)</f>
        <v>97.1</v>
      </c>
      <c r="Z226" s="6">
        <f t="array" ref="Z226">INDEX(RawData!AC:AC,MATCH(VALUE(B226),RawData!AA:AA,0)+$Y$1)</f>
        <v>7.57</v>
      </c>
      <c r="AA226" s="6">
        <f t="array" ref="AA226">INDEX(RawData!AH:AH,MATCH(VALUE(A226),RawData!AF:AF,0)+$AA$1)</f>
        <v>86.14</v>
      </c>
      <c r="AB226" s="6">
        <f t="array" ref="AB226">INDEX(RawData!AM:AM,MATCH(VALUE(A226),RawData!AK:AK,0)+$AA$1)</f>
        <v>0.95</v>
      </c>
      <c r="AC226" s="6">
        <f t="array" ref="AC226">INDEX(RawData!BB:BB,MATCH(VALUE(A226),RawData!AZ:AZ,0)+$AC$1)</f>
        <v>68792</v>
      </c>
      <c r="AD226" s="6">
        <f t="array" ref="AD226">INDEX(RawData!AR:AR,MATCH(VALUE(A226),RawData!AP:AP,0)+$AD$1)</f>
        <v>24.19</v>
      </c>
      <c r="AE226" s="6">
        <f t="array" ref="AE226">INDEX(RawData!BG:BG,MATCH(VALUE(A226),RawData!BE:BE,0)+$AE$1)</f>
        <v>220512</v>
      </c>
      <c r="AF226" s="6">
        <f t="array" ref="AF226">INDEX(RawData!AW:AW,MATCH(VALUE(A226),RawData!AU:AU,0)+$AF$1)</f>
        <v>8.5399999999999991</v>
      </c>
      <c r="AG226" s="6">
        <f t="array" ref="AG226">INDEX(RawData!BM:BM,MATCH(VALUE(A226),RawData!BK:BK,0)+$AG$1)</f>
        <v>1.375</v>
      </c>
      <c r="AH226" s="6">
        <f t="array" ref="AH226">INDEX(RawData!BR:BR,MATCH(VALUE(B226),RawData!BP:BP,0)+$AH$1)</f>
        <v>4.54</v>
      </c>
      <c r="AI226" s="6">
        <v>0</v>
      </c>
      <c r="AJ226" s="11">
        <f t="shared" si="76"/>
        <v>37743.468549999998</v>
      </c>
      <c r="AK226" s="11">
        <f t="shared" si="77"/>
        <v>32096.87903</v>
      </c>
      <c r="AL226" s="17" t="e">
        <f t="array" ref="AL226">INDEX(RawData!BW:BW,MATCH(VALUE(A226),RawData!BU:BU,0)+$AL$1)</f>
        <v>#N/A</v>
      </c>
      <c r="AM226" s="11"/>
      <c r="AN226" s="11"/>
      <c r="AZ226" s="11"/>
      <c r="BA226" s="12"/>
    </row>
    <row r="227" spans="1:53">
      <c r="A227" s="1">
        <v>200403</v>
      </c>
      <c r="B227" s="6" t="s">
        <v>138</v>
      </c>
      <c r="C227" s="10" t="s">
        <v>198</v>
      </c>
      <c r="D227" s="1">
        <v>3774346855</v>
      </c>
      <c r="E227" s="9">
        <f t="shared" si="75"/>
        <v>37743.468549999998</v>
      </c>
      <c r="F227" s="6">
        <v>0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1</v>
      </c>
      <c r="S227" s="6">
        <v>0</v>
      </c>
      <c r="T227" s="6">
        <v>0</v>
      </c>
      <c r="U227" s="6">
        <v>0</v>
      </c>
      <c r="V227" s="6">
        <f t="array" ref="V227">INDEX(RawData!I:I,MATCH(VALUE(B227),RawData!G:G,0)+$V$1)</f>
        <v>6.93</v>
      </c>
      <c r="W227" s="6">
        <f t="array" ref="W227">INDEX(RawData!N:N,MATCH(VALUE(B227),RawData!L:L,0)+$W$1)</f>
        <v>84008</v>
      </c>
      <c r="X227" s="6">
        <f t="array" ref="X227">INDEX(RawData!S:S,MATCH(VALUE(B227),RawData!Q:Q,0)+$V$1)</f>
        <v>3714</v>
      </c>
      <c r="Y227" s="6">
        <f t="array" ref="Y227">INDEX(RawData!X:X,MATCH(VALUE(A227),RawData!V:V,0)+$Y$1)</f>
        <v>96.54</v>
      </c>
      <c r="Z227" s="6">
        <f t="array" ref="Z227">INDEX(RawData!AC:AC,MATCH(VALUE(B227),RawData!AA:AA,0)+$Y$1)</f>
        <v>2.72</v>
      </c>
      <c r="AA227" s="6">
        <f t="array" ref="AA227">INDEX(RawData!AH:AH,MATCH(VALUE(A227),RawData!AF:AF,0)+$AA$1)</f>
        <v>85.16</v>
      </c>
      <c r="AB227" s="6">
        <f t="array" ref="AB227">INDEX(RawData!AM:AM,MATCH(VALUE(A227),RawData!AK:AK,0)+$AA$1)</f>
        <v>0.89</v>
      </c>
      <c r="AC227" s="6">
        <f t="array" ref="AC227">INDEX(RawData!BB:BB,MATCH(VALUE(A227),RawData!AZ:AZ,0)+$AC$1)</f>
        <v>68134</v>
      </c>
      <c r="AD227" s="6">
        <f t="array" ref="AD227">INDEX(RawData!AR:AR,MATCH(VALUE(A227),RawData!AP:AP,0)+$AD$1)</f>
        <v>24.89</v>
      </c>
      <c r="AE227" s="6">
        <f t="array" ref="AE227">INDEX(RawData!BG:BG,MATCH(VALUE(A227),RawData!BE:BE,0)+$AE$1)</f>
        <v>219536</v>
      </c>
      <c r="AF227" s="6">
        <f t="array" ref="AF227">INDEX(RawData!AW:AW,MATCH(VALUE(A227),RawData!AU:AU,0)+$AF$1)</f>
        <v>8.19</v>
      </c>
      <c r="AG227" s="6">
        <f t="array" ref="AG227">INDEX(RawData!BM:BM,MATCH(VALUE(A227),RawData!BK:BK,0)+$AG$1)</f>
        <v>1.375</v>
      </c>
      <c r="AH227" s="6">
        <f t="array" ref="AH227">INDEX(RawData!BR:BR,MATCH(VALUE(B227),RawData!BP:BP,0)+$AH$1)</f>
        <v>4.45</v>
      </c>
      <c r="AI227" s="6">
        <v>0</v>
      </c>
      <c r="AJ227" s="11">
        <f t="shared" si="76"/>
        <v>32096.87903</v>
      </c>
      <c r="AK227" s="11">
        <f t="shared" si="77"/>
        <v>18462.161400000001</v>
      </c>
      <c r="AL227" s="17" t="e">
        <f t="array" ref="AL227">INDEX(RawData!BW:BW,MATCH(VALUE(A227),RawData!BU:BU,0)+$AL$1)</f>
        <v>#N/A</v>
      </c>
      <c r="AM227" s="11"/>
      <c r="AN227" s="11"/>
      <c r="AZ227" s="11"/>
      <c r="BA227" s="12"/>
    </row>
    <row r="228" spans="1:53">
      <c r="A228" s="1">
        <v>200402</v>
      </c>
      <c r="B228" s="6" t="s">
        <v>138</v>
      </c>
      <c r="C228" s="10" t="s">
        <v>198</v>
      </c>
      <c r="D228" s="1">
        <v>3209687903</v>
      </c>
      <c r="E228" s="9">
        <f t="shared" si="75"/>
        <v>32096.87903</v>
      </c>
      <c r="F228" s="6">
        <v>0</v>
      </c>
      <c r="G228" s="6">
        <v>1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 s="6">
        <v>0</v>
      </c>
      <c r="T228" s="6">
        <v>0</v>
      </c>
      <c r="U228" s="6">
        <v>0</v>
      </c>
      <c r="V228" s="6">
        <f t="array" ref="V228">INDEX(RawData!I:I,MATCH(VALUE(B228),RawData!G:G,0)+$V$1)</f>
        <v>6.93</v>
      </c>
      <c r="W228" s="6">
        <f t="array" ref="W228">INDEX(RawData!N:N,MATCH(VALUE(B228),RawData!L:L,0)+$W$1)</f>
        <v>84008</v>
      </c>
      <c r="X228" s="6">
        <f t="array" ref="X228">INDEX(RawData!S:S,MATCH(VALUE(B228),RawData!Q:Q,0)+$V$1)</f>
        <v>3714</v>
      </c>
      <c r="Y228" s="6">
        <f t="array" ref="Y228">INDEX(RawData!X:X,MATCH(VALUE(A228),RawData!V:V,0)+$Y$1)</f>
        <v>95.23</v>
      </c>
      <c r="Z228" s="6">
        <f t="array" ref="Z228">INDEX(RawData!AC:AC,MATCH(VALUE(B228),RawData!AA:AA,0)+$Y$1)</f>
        <v>2.72</v>
      </c>
      <c r="AA228" s="6">
        <f t="array" ref="AA228">INDEX(RawData!AH:AH,MATCH(VALUE(A228),RawData!AF:AF,0)+$AA$1)</f>
        <v>85.22</v>
      </c>
      <c r="AB228" s="6">
        <f t="array" ref="AB228">INDEX(RawData!AM:AM,MATCH(VALUE(A228),RawData!AK:AK,0)+$AA$1)</f>
        <v>0.64</v>
      </c>
      <c r="AC228" s="6">
        <f t="array" ref="AC228">INDEX(RawData!BB:BB,MATCH(VALUE(A228),RawData!AZ:AZ,0)+$AC$1)</f>
        <v>67466</v>
      </c>
      <c r="AD228" s="6">
        <f t="array" ref="AD228">INDEX(RawData!AR:AR,MATCH(VALUE(A228),RawData!AP:AP,0)+$AD$1)</f>
        <v>22.27</v>
      </c>
      <c r="AE228" s="6">
        <f t="array" ref="AE228">INDEX(RawData!BG:BG,MATCH(VALUE(A228),RawData!BE:BE,0)+$AE$1)</f>
        <v>218302</v>
      </c>
      <c r="AF228" s="6">
        <f t="array" ref="AF228">INDEX(RawData!AW:AW,MATCH(VALUE(A228),RawData!AU:AU,0)+$AF$1)</f>
        <v>7.07</v>
      </c>
      <c r="AG228" s="6">
        <f t="array" ref="AG228">INDEX(RawData!BM:BM,MATCH(VALUE(A228),RawData!BK:BK,0)+$AG$1)</f>
        <v>1.375</v>
      </c>
      <c r="AH228" s="6">
        <f t="array" ref="AH228">INDEX(RawData!BR:BR,MATCH(VALUE(B228),RawData!BP:BP,0)+$AH$1)</f>
        <v>4.45</v>
      </c>
      <c r="AI228" s="6">
        <v>0</v>
      </c>
      <c r="AJ228" s="11">
        <f t="shared" si="76"/>
        <v>18462.161400000001</v>
      </c>
      <c r="AK228" s="11">
        <f t="shared" si="77"/>
        <v>14452.842570000001</v>
      </c>
      <c r="AL228" s="17" t="e">
        <f t="array" ref="AL228">INDEX(RawData!BW:BW,MATCH(VALUE(A228),RawData!BU:BU,0)+$AL$1)</f>
        <v>#N/A</v>
      </c>
      <c r="AM228" s="11"/>
      <c r="AN228" s="11"/>
      <c r="AZ228" s="11"/>
      <c r="BA228" s="12"/>
    </row>
    <row r="229" spans="1:53">
      <c r="A229" s="1">
        <v>200401</v>
      </c>
      <c r="B229" s="6" t="s">
        <v>138</v>
      </c>
      <c r="C229" s="10" t="s">
        <v>198</v>
      </c>
      <c r="D229" s="1">
        <v>1846216140</v>
      </c>
      <c r="E229" s="9">
        <f t="shared" si="75"/>
        <v>18462.161400000001</v>
      </c>
      <c r="F229" s="6">
        <v>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1</v>
      </c>
      <c r="S229" s="6">
        <v>0</v>
      </c>
      <c r="T229" s="6">
        <v>0</v>
      </c>
      <c r="U229" s="6">
        <v>0</v>
      </c>
      <c r="V229" s="6">
        <f t="array" ref="V229">INDEX(RawData!I:I,MATCH(VALUE(B229),RawData!G:G,0)+$V$1)</f>
        <v>6.93</v>
      </c>
      <c r="W229" s="6">
        <f t="array" ref="W229">INDEX(RawData!N:N,MATCH(VALUE(B229),RawData!L:L,0)+$W$1)</f>
        <v>84008</v>
      </c>
      <c r="X229" s="6">
        <f t="array" ref="X229">INDEX(RawData!S:S,MATCH(VALUE(B229),RawData!Q:Q,0)+$V$1)</f>
        <v>3714</v>
      </c>
      <c r="Y229" s="6">
        <f t="array" ref="Y229">INDEX(RawData!X:X,MATCH(VALUE(A229),RawData!V:V,0)+$Y$1)</f>
        <v>94.18</v>
      </c>
      <c r="Z229" s="6">
        <f t="array" ref="Z229">INDEX(RawData!AC:AC,MATCH(VALUE(B229),RawData!AA:AA,0)+$Y$1)</f>
        <v>2.72</v>
      </c>
      <c r="AA229" s="6">
        <f t="array" ref="AA229">INDEX(RawData!AH:AH,MATCH(VALUE(A229),RawData!AF:AF,0)+$AA$1)</f>
        <v>85.88</v>
      </c>
      <c r="AB229" s="6">
        <f t="array" ref="AB229">INDEX(RawData!AM:AM,MATCH(VALUE(A229),RawData!AK:AK,0)+$AA$1)</f>
        <v>0.01</v>
      </c>
      <c r="AC229" s="6">
        <f t="array" ref="AC229">INDEX(RawData!BB:BB,MATCH(VALUE(A229),RawData!AZ:AZ,0)+$AC$1)</f>
        <v>66482</v>
      </c>
      <c r="AD229" s="6">
        <f t="array" ref="AD229">INDEX(RawData!AR:AR,MATCH(VALUE(A229),RawData!AP:AP,0)+$AD$1)</f>
        <v>17.989999999999998</v>
      </c>
      <c r="AE229" s="6">
        <f t="array" ref="AE229">INDEX(RawData!BG:BG,MATCH(VALUE(A229),RawData!BE:BE,0)+$AE$1)</f>
        <v>215846</v>
      </c>
      <c r="AF229" s="6">
        <f t="array" ref="AF229">INDEX(RawData!AW:AW,MATCH(VALUE(A229),RawData!AU:AU,0)+$AF$1)</f>
        <v>5.9</v>
      </c>
      <c r="AG229" s="6">
        <f t="array" ref="AG229">INDEX(RawData!BM:BM,MATCH(VALUE(A229),RawData!BK:BK,0)+$AG$1)</f>
        <v>1.375</v>
      </c>
      <c r="AH229" s="6">
        <f t="array" ref="AH229">INDEX(RawData!BR:BR,MATCH(VALUE(B229),RawData!BP:BP,0)+$AH$1)</f>
        <v>4.45</v>
      </c>
      <c r="AI229" s="6">
        <v>0</v>
      </c>
      <c r="AJ229" s="11">
        <f t="shared" si="76"/>
        <v>14452.842570000001</v>
      </c>
      <c r="AK229" s="11">
        <f t="shared" si="77"/>
        <v>16971.04017</v>
      </c>
      <c r="AL229" s="17" t="e">
        <f t="array" ref="AL229">INDEX(RawData!BW:BW,MATCH(VALUE(A229),RawData!BU:BU,0)+$AL$1)</f>
        <v>#N/A</v>
      </c>
      <c r="AM229" s="11"/>
      <c r="AN229" s="11"/>
      <c r="AZ229" s="11"/>
      <c r="BA229" s="12"/>
    </row>
    <row r="230" spans="1:53">
      <c r="A230" s="1">
        <v>200312</v>
      </c>
      <c r="B230" s="6" t="s">
        <v>139</v>
      </c>
      <c r="C230" s="10" t="s">
        <v>199</v>
      </c>
      <c r="D230" s="1">
        <v>1445284257</v>
      </c>
      <c r="E230" s="9">
        <f t="shared" si="75"/>
        <v>14452.842570000001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1</v>
      </c>
      <c r="R230" s="6">
        <v>0</v>
      </c>
      <c r="S230" s="6">
        <v>0</v>
      </c>
      <c r="T230" s="6">
        <v>0</v>
      </c>
      <c r="U230" s="6">
        <v>1</v>
      </c>
      <c r="V230" s="6">
        <f t="array" ref="V230">INDEX(RawData!I:I,MATCH(VALUE(B230),RawData!G:G,0)+$V$1)</f>
        <v>7.26</v>
      </c>
      <c r="W230" s="6">
        <f t="array" ref="W230">INDEX(RawData!N:N,MATCH(VALUE(B230),RawData!L:L,0)+$W$1)</f>
        <v>86515</v>
      </c>
      <c r="X230" s="6">
        <f t="array" ref="X230">INDEX(RawData!S:S,MATCH(VALUE(B230),RawData!Q:Q,0)+$V$1)</f>
        <v>3829</v>
      </c>
      <c r="Y230" s="6">
        <f t="array" ref="Y230">INDEX(RawData!X:X,MATCH(VALUE(A230),RawData!V:V,0)+$Y$1)</f>
        <v>93.05</v>
      </c>
      <c r="Z230" s="6">
        <f t="array" ref="Z230">INDEX(RawData!AC:AC,MATCH(VALUE(B230),RawData!AA:AA,0)+$Y$1)</f>
        <v>1.57</v>
      </c>
      <c r="AA230" s="6">
        <f t="array" ref="AA230">INDEX(RawData!AH:AH,MATCH(VALUE(A230),RawData!AF:AF,0)+$AA$1)</f>
        <v>85.22</v>
      </c>
      <c r="AB230" s="6">
        <f t="array" ref="AB230">INDEX(RawData!AM:AM,MATCH(VALUE(A230),RawData!AK:AK,0)+$AA$1)</f>
        <v>-0.06</v>
      </c>
      <c r="AC230" s="6">
        <f t="array" ref="AC230">INDEX(RawData!BB:BB,MATCH(VALUE(A230),RawData!AZ:AZ,0)+$AC$1)</f>
        <v>62608</v>
      </c>
      <c r="AD230" s="6">
        <f t="array" ref="AD230">INDEX(RawData!AR:AR,MATCH(VALUE(A230),RawData!AP:AP,0)+$AD$1)</f>
        <v>19.32</v>
      </c>
      <c r="AE230" s="6">
        <f t="array" ref="AE230">INDEX(RawData!BG:BG,MATCH(VALUE(A230),RawData!BE:BE,0)+$AE$1)</f>
        <v>211073</v>
      </c>
      <c r="AF230" s="6">
        <f t="array" ref="AF230">INDEX(RawData!AW:AW,MATCH(VALUE(A230),RawData!AU:AU,0)+$AF$1)</f>
        <v>5.68</v>
      </c>
      <c r="AG230" s="6">
        <f t="array" ref="AG230">INDEX(RawData!BM:BM,MATCH(VALUE(A230),RawData!BK:BK,0)+$AG$1)</f>
        <v>1.375</v>
      </c>
      <c r="AH230" s="6">
        <f t="array" ref="AH230">INDEX(RawData!BR:BR,MATCH(VALUE(B230),RawData!BP:BP,0)+$AH$1)</f>
        <v>4.58</v>
      </c>
      <c r="AI230" s="6">
        <v>0</v>
      </c>
      <c r="AJ230" s="11">
        <f t="shared" si="76"/>
        <v>16971.04017</v>
      </c>
      <c r="AK230" s="11">
        <f t="shared" si="77"/>
        <v>23013.236400000002</v>
      </c>
      <c r="AL230" s="17" t="e">
        <f t="array" ref="AL230">INDEX(RawData!BW:BW,MATCH(VALUE(A230),RawData!BU:BU,0)+$AL$1)</f>
        <v>#N/A</v>
      </c>
      <c r="AM230" s="11"/>
      <c r="AN230" s="11"/>
      <c r="AZ230" s="11"/>
      <c r="BA230" s="12"/>
    </row>
    <row r="231" spans="1:53">
      <c r="A231" s="1">
        <v>200311</v>
      </c>
      <c r="B231" s="6" t="s">
        <v>139</v>
      </c>
      <c r="C231" s="10" t="s">
        <v>199</v>
      </c>
      <c r="D231" s="1">
        <v>1697104017</v>
      </c>
      <c r="E231" s="9">
        <f t="shared" si="75"/>
        <v>16971.04017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1</v>
      </c>
      <c r="Q231" s="6">
        <v>0</v>
      </c>
      <c r="R231" s="6">
        <v>0</v>
      </c>
      <c r="S231" s="6">
        <v>0</v>
      </c>
      <c r="T231" s="6">
        <v>0</v>
      </c>
      <c r="U231" s="6">
        <v>1</v>
      </c>
      <c r="V231" s="6">
        <f t="array" ref="V231">INDEX(RawData!I:I,MATCH(VALUE(B231),RawData!G:G,0)+$V$1)</f>
        <v>7.26</v>
      </c>
      <c r="W231" s="6">
        <f t="array" ref="W231">INDEX(RawData!N:N,MATCH(VALUE(B231),RawData!L:L,0)+$W$1)</f>
        <v>86515</v>
      </c>
      <c r="X231" s="6">
        <f t="array" ref="X231">INDEX(RawData!S:S,MATCH(VALUE(B231),RawData!Q:Q,0)+$V$1)</f>
        <v>3829</v>
      </c>
      <c r="Y231" s="6">
        <f t="array" ref="Y231">INDEX(RawData!X:X,MATCH(VALUE(A231),RawData!V:V,0)+$Y$1)</f>
        <v>92.14</v>
      </c>
      <c r="Z231" s="6">
        <f t="array" ref="Z231">INDEX(RawData!AC:AC,MATCH(VALUE(B231),RawData!AA:AA,0)+$Y$1)</f>
        <v>1.57</v>
      </c>
      <c r="AA231" s="6">
        <f t="array" ref="AA231">INDEX(RawData!AH:AH,MATCH(VALUE(A231),RawData!AF:AF,0)+$AA$1)</f>
        <v>85.24</v>
      </c>
      <c r="AB231" s="6">
        <f t="array" ref="AB231">INDEX(RawData!AM:AM,MATCH(VALUE(A231),RawData!AK:AK,0)+$AA$1)</f>
        <v>-0.47</v>
      </c>
      <c r="AC231" s="6">
        <f t="array" ref="AC231">INDEX(RawData!BB:BB,MATCH(VALUE(A231),RawData!AZ:AZ,0)+$AC$1)</f>
        <v>61881</v>
      </c>
      <c r="AD231" s="6">
        <f t="array" ref="AD231">INDEX(RawData!AR:AR,MATCH(VALUE(A231),RawData!AP:AP,0)+$AD$1)</f>
        <v>18.34</v>
      </c>
      <c r="AE231" s="6">
        <f t="array" ref="AE231">INDEX(RawData!BG:BG,MATCH(VALUE(A231),RawData!BE:BE,0)+$AE$1)</f>
        <v>209954</v>
      </c>
      <c r="AF231" s="6">
        <f t="array" ref="AF231">INDEX(RawData!AW:AW,MATCH(VALUE(A231),RawData!AU:AU,0)+$AF$1)</f>
        <v>5.29</v>
      </c>
      <c r="AG231" s="6">
        <f t="array" ref="AG231">INDEX(RawData!BM:BM,MATCH(VALUE(A231),RawData!BK:BK,0)+$AG$1)</f>
        <v>1.375</v>
      </c>
      <c r="AH231" s="6">
        <f t="array" ref="AH231">INDEX(RawData!BR:BR,MATCH(VALUE(B231),RawData!BP:BP,0)+$AH$1)</f>
        <v>4.58</v>
      </c>
      <c r="AI231" s="6">
        <v>0</v>
      </c>
      <c r="AJ231" s="11">
        <f t="shared" si="76"/>
        <v>23013.236400000002</v>
      </c>
      <c r="AK231" s="11">
        <f t="shared" si="77"/>
        <v>17522.08872</v>
      </c>
      <c r="AL231" s="17" t="e">
        <f t="array" ref="AL231">INDEX(RawData!BW:BW,MATCH(VALUE(A231),RawData!BU:BU,0)+$AL$1)</f>
        <v>#N/A</v>
      </c>
      <c r="AM231" s="11"/>
      <c r="AN231" s="11"/>
      <c r="AZ231" s="11"/>
      <c r="BA231" s="12"/>
    </row>
    <row r="232" spans="1:53">
      <c r="A232" s="1">
        <v>200310</v>
      </c>
      <c r="B232" s="6" t="s">
        <v>139</v>
      </c>
      <c r="C232" s="10" t="s">
        <v>199</v>
      </c>
      <c r="D232" s="1">
        <v>2301323640</v>
      </c>
      <c r="E232" s="9">
        <f t="shared" si="75"/>
        <v>23013.236400000002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1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</v>
      </c>
      <c r="V232" s="6">
        <f t="array" ref="V232">INDEX(RawData!I:I,MATCH(VALUE(B232),RawData!G:G,0)+$V$1)</f>
        <v>7.26</v>
      </c>
      <c r="W232" s="6">
        <f t="array" ref="W232">INDEX(RawData!N:N,MATCH(VALUE(B232),RawData!L:L,0)+$W$1)</f>
        <v>86515</v>
      </c>
      <c r="X232" s="6">
        <f t="array" ref="X232">INDEX(RawData!S:S,MATCH(VALUE(B232),RawData!Q:Q,0)+$V$1)</f>
        <v>3829</v>
      </c>
      <c r="Y232" s="6">
        <f t="array" ref="Y232">INDEX(RawData!X:X,MATCH(VALUE(A232),RawData!V:V,0)+$Y$1)</f>
        <v>91.47</v>
      </c>
      <c r="Z232" s="6">
        <f t="array" ref="Z232">INDEX(RawData!AC:AC,MATCH(VALUE(B232),RawData!AA:AA,0)+$Y$1)</f>
        <v>1.57</v>
      </c>
      <c r="AA232" s="6">
        <f t="array" ref="AA232">INDEX(RawData!AH:AH,MATCH(VALUE(A232),RawData!AF:AF,0)+$AA$1)</f>
        <v>85.62</v>
      </c>
      <c r="AB232" s="6">
        <f t="array" ref="AB232">INDEX(RawData!AM:AM,MATCH(VALUE(A232),RawData!AK:AK,0)+$AA$1)</f>
        <v>-0.06</v>
      </c>
      <c r="AC232" s="6">
        <f t="array" ref="AC232">INDEX(RawData!BB:BB,MATCH(VALUE(A232),RawData!AZ:AZ,0)+$AC$1)</f>
        <v>61363</v>
      </c>
      <c r="AD232" s="6">
        <f t="array" ref="AD232">INDEX(RawData!AR:AR,MATCH(VALUE(A232),RawData!AP:AP,0)+$AD$1)</f>
        <v>18.71</v>
      </c>
      <c r="AE232" s="6">
        <f t="array" ref="AE232">INDEX(RawData!BG:BG,MATCH(VALUE(A232),RawData!BE:BE,0)+$AE$1)</f>
        <v>209048</v>
      </c>
      <c r="AF232" s="6">
        <f t="array" ref="AF232">INDEX(RawData!AW:AW,MATCH(VALUE(A232),RawData!AU:AU,0)+$AF$1)</f>
        <v>5.53</v>
      </c>
      <c r="AG232" s="6">
        <f t="array" ref="AG232">INDEX(RawData!BM:BM,MATCH(VALUE(A232),RawData!BK:BK,0)+$AG$1)</f>
        <v>1.375</v>
      </c>
      <c r="AH232" s="6">
        <f t="array" ref="AH232">INDEX(RawData!BR:BR,MATCH(VALUE(B232),RawData!BP:BP,0)+$AH$1)</f>
        <v>4.58</v>
      </c>
      <c r="AI232" s="6">
        <v>0</v>
      </c>
      <c r="AJ232" s="11">
        <f t="shared" si="76"/>
        <v>17522.08872</v>
      </c>
      <c r="AK232" s="11">
        <f t="shared" si="77"/>
        <v>21011.236270000001</v>
      </c>
      <c r="AL232" s="17" t="e">
        <f t="array" ref="AL232">INDEX(RawData!BW:BW,MATCH(VALUE(A232),RawData!BU:BU,0)+$AL$1)</f>
        <v>#N/A</v>
      </c>
      <c r="AM232" s="11"/>
      <c r="AN232" s="11"/>
      <c r="AZ232" s="11"/>
      <c r="BA232" s="12"/>
    </row>
    <row r="233" spans="1:53">
      <c r="A233" s="1">
        <v>200309</v>
      </c>
      <c r="B233" s="6" t="s">
        <v>140</v>
      </c>
      <c r="C233" s="10" t="s">
        <v>199</v>
      </c>
      <c r="D233" s="1">
        <v>1752208872</v>
      </c>
      <c r="E233" s="9">
        <f t="shared" si="75"/>
        <v>17522.08872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1</v>
      </c>
      <c r="U233" s="6">
        <v>0</v>
      </c>
      <c r="V233" s="6">
        <f t="array" ref="V233">INDEX(RawData!I:I,MATCH(VALUE(B233),RawData!G:G,0)+$V$1)</f>
        <v>5.41</v>
      </c>
      <c r="W233" s="6">
        <f t="array" ref="W233">INDEX(RawData!N:N,MATCH(VALUE(B233),RawData!L:L,0)+$W$1)</f>
        <v>80402</v>
      </c>
      <c r="X233" s="6">
        <f t="array" ref="X233">INDEX(RawData!S:S,MATCH(VALUE(B233),RawData!Q:Q,0)+$V$1)</f>
        <v>3562</v>
      </c>
      <c r="Y233" s="6">
        <f t="array" ref="Y233">INDEX(RawData!X:X,MATCH(VALUE(A233),RawData!V:V,0)+$Y$1)</f>
        <v>91.54</v>
      </c>
      <c r="Z233" s="6">
        <f t="array" ref="Z233">INDEX(RawData!AC:AC,MATCH(VALUE(B233),RawData!AA:AA,0)+$Y$1)</f>
        <v>0.66</v>
      </c>
      <c r="AA233" s="6">
        <f t="array" ref="AA233">INDEX(RawData!AH:AH,MATCH(VALUE(A233),RawData!AF:AF,0)+$AA$1)</f>
        <v>85.01</v>
      </c>
      <c r="AB233" s="6">
        <f t="array" ref="AB233">INDEX(RawData!AM:AM,MATCH(VALUE(A233),RawData!AK:AK,0)+$AA$1)</f>
        <v>-0.21</v>
      </c>
      <c r="AC233" s="6">
        <f t="array" ref="AC233">INDEX(RawData!BB:BB,MATCH(VALUE(A233),RawData!AZ:AZ,0)+$AC$1)</f>
        <v>60279</v>
      </c>
      <c r="AD233" s="6">
        <f t="array" ref="AD233">INDEX(RawData!AR:AR,MATCH(VALUE(A233),RawData!AP:AP,0)+$AD$1)</f>
        <v>17.78</v>
      </c>
      <c r="AE233" s="6">
        <f t="array" ref="AE233">INDEX(RawData!BG:BG,MATCH(VALUE(A233),RawData!BE:BE,0)+$AE$1)</f>
        <v>208183</v>
      </c>
      <c r="AF233" s="6">
        <f t="array" ref="AF233">INDEX(RawData!AW:AW,MATCH(VALUE(A233),RawData!AU:AU,0)+$AF$1)</f>
        <v>5.14</v>
      </c>
      <c r="AG233" s="6">
        <f t="array" ref="AG233">INDEX(RawData!BM:BM,MATCH(VALUE(A233),RawData!BK:BK,0)+$AG$1)</f>
        <v>1.375</v>
      </c>
      <c r="AH233" s="6">
        <f t="array" ref="AH233">INDEX(RawData!BR:BR,MATCH(VALUE(B233),RawData!BP:BP,0)+$AH$1)</f>
        <v>5.05</v>
      </c>
      <c r="AI233" s="6">
        <v>0</v>
      </c>
      <c r="AJ233" s="11">
        <f t="shared" si="76"/>
        <v>21011.236270000001</v>
      </c>
      <c r="AK233" s="11">
        <f t="shared" si="77"/>
        <v>29556.653490000001</v>
      </c>
      <c r="AL233" s="17" t="e">
        <f t="array" ref="AL233">INDEX(RawData!BW:BW,MATCH(VALUE(A233),RawData!BU:BU,0)+$AL$1)</f>
        <v>#N/A</v>
      </c>
      <c r="AM233" s="11"/>
      <c r="AN233" s="11"/>
      <c r="AZ233" s="11"/>
      <c r="BA233" s="12"/>
    </row>
    <row r="234" spans="1:53">
      <c r="A234" s="1">
        <v>200308</v>
      </c>
      <c r="B234" s="6" t="s">
        <v>140</v>
      </c>
      <c r="C234" s="10" t="s">
        <v>199</v>
      </c>
      <c r="D234" s="1">
        <v>2101123627</v>
      </c>
      <c r="E234" s="9">
        <f t="shared" si="75"/>
        <v>21011.236270000001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1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1</v>
      </c>
      <c r="U234" s="6">
        <v>0</v>
      </c>
      <c r="V234" s="6">
        <f t="array" ref="V234">INDEX(RawData!I:I,MATCH(VALUE(B234),RawData!G:G,0)+$V$1)</f>
        <v>5.41</v>
      </c>
      <c r="W234" s="6">
        <f t="array" ref="W234">INDEX(RawData!N:N,MATCH(VALUE(B234),RawData!L:L,0)+$W$1)</f>
        <v>80402</v>
      </c>
      <c r="X234" s="6">
        <f t="array" ref="X234">INDEX(RawData!S:S,MATCH(VALUE(B234),RawData!Q:Q,0)+$V$1)</f>
        <v>3562</v>
      </c>
      <c r="Y234" s="6">
        <f t="array" ref="Y234">INDEX(RawData!X:X,MATCH(VALUE(A234),RawData!V:V,0)+$Y$1)</f>
        <v>92.07</v>
      </c>
      <c r="Z234" s="6">
        <f t="array" ref="Z234">INDEX(RawData!AC:AC,MATCH(VALUE(B234),RawData!AA:AA,0)+$Y$1)</f>
        <v>0.66</v>
      </c>
      <c r="AA234" s="6">
        <f t="array" ref="AA234">INDEX(RawData!AH:AH,MATCH(VALUE(A234),RawData!AF:AF,0)+$AA$1)</f>
        <v>84.75</v>
      </c>
      <c r="AB234" s="6">
        <f t="array" ref="AB234">INDEX(RawData!AM:AM,MATCH(VALUE(A234),RawData!AK:AK,0)+$AA$1)</f>
        <v>-0.59</v>
      </c>
      <c r="AC234" s="6">
        <f t="array" ref="AC234">INDEX(RawData!BB:BB,MATCH(VALUE(A234),RawData!AZ:AZ,0)+$AC$1)</f>
        <v>59022</v>
      </c>
      <c r="AD234" s="6">
        <f t="array" ref="AD234">INDEX(RawData!AR:AR,MATCH(VALUE(A234),RawData!AP:AP,0)+$AD$1)</f>
        <v>14.31</v>
      </c>
      <c r="AE234" s="6">
        <f t="array" ref="AE234">INDEX(RawData!BG:BG,MATCH(VALUE(A234),RawData!BE:BE,0)+$AE$1)</f>
        <v>207415</v>
      </c>
      <c r="AF234" s="6">
        <f t="array" ref="AF234">INDEX(RawData!AW:AW,MATCH(VALUE(A234),RawData!AU:AU,0)+$AF$1)</f>
        <v>4.51</v>
      </c>
      <c r="AG234" s="6">
        <f t="array" ref="AG234">INDEX(RawData!BM:BM,MATCH(VALUE(A234),RawData!BK:BK,0)+$AG$1)</f>
        <v>1.375</v>
      </c>
      <c r="AH234" s="6">
        <f t="array" ref="AH234">INDEX(RawData!BR:BR,MATCH(VALUE(B234),RawData!BP:BP,0)+$AH$1)</f>
        <v>5.05</v>
      </c>
      <c r="AI234" s="6">
        <v>0</v>
      </c>
      <c r="AJ234" s="11">
        <f t="shared" si="76"/>
        <v>29556.653490000001</v>
      </c>
      <c r="AK234" s="11">
        <f t="shared" si="77"/>
        <v>20256.98445</v>
      </c>
      <c r="AL234" s="17" t="e">
        <f t="array" ref="AL234">INDEX(RawData!BW:BW,MATCH(VALUE(A234),RawData!BU:BU,0)+$AL$1)</f>
        <v>#N/A</v>
      </c>
      <c r="AM234" s="11"/>
      <c r="AN234" s="11"/>
      <c r="AZ234" s="11"/>
      <c r="BA234" s="12"/>
    </row>
    <row r="235" spans="1:53">
      <c r="A235" s="1">
        <v>200307</v>
      </c>
      <c r="B235" s="6" t="s">
        <v>140</v>
      </c>
      <c r="C235" s="10" t="s">
        <v>199</v>
      </c>
      <c r="D235" s="1">
        <v>2955665349</v>
      </c>
      <c r="E235" s="9">
        <f t="shared" si="75"/>
        <v>29556.653490000001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1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1</v>
      </c>
      <c r="U235" s="6">
        <v>0</v>
      </c>
      <c r="V235" s="6">
        <f t="array" ref="V235">INDEX(RawData!I:I,MATCH(VALUE(B235),RawData!G:G,0)+$V$1)</f>
        <v>5.41</v>
      </c>
      <c r="W235" s="6">
        <f t="array" ref="W235">INDEX(RawData!N:N,MATCH(VALUE(B235),RawData!L:L,0)+$W$1)</f>
        <v>80402</v>
      </c>
      <c r="X235" s="6">
        <f t="array" ref="X235">INDEX(RawData!S:S,MATCH(VALUE(B235),RawData!Q:Q,0)+$V$1)</f>
        <v>3562</v>
      </c>
      <c r="Y235" s="6">
        <f t="array" ref="Y235">INDEX(RawData!X:X,MATCH(VALUE(A235),RawData!V:V,0)+$Y$1)</f>
        <v>91.57</v>
      </c>
      <c r="Z235" s="6">
        <f t="array" ref="Z235">INDEX(RawData!AC:AC,MATCH(VALUE(B235),RawData!AA:AA,0)+$Y$1)</f>
        <v>0.66</v>
      </c>
      <c r="AA235" s="6">
        <f t="array" ref="AA235">INDEX(RawData!AH:AH,MATCH(VALUE(A235),RawData!AF:AF,0)+$AA$1)</f>
        <v>84.44</v>
      </c>
      <c r="AB235" s="6">
        <f t="array" ref="AB235">INDEX(RawData!AM:AM,MATCH(VALUE(A235),RawData!AK:AK,0)+$AA$1)</f>
        <v>-0.98</v>
      </c>
      <c r="AC235" s="6">
        <f t="array" ref="AC235">INDEX(RawData!BB:BB,MATCH(VALUE(A235),RawData!AZ:AZ,0)+$AC$1)</f>
        <v>57822</v>
      </c>
      <c r="AD235" s="6">
        <f t="array" ref="AD235">INDEX(RawData!AR:AR,MATCH(VALUE(A235),RawData!AP:AP,0)+$AD$1)</f>
        <v>13.1</v>
      </c>
      <c r="AE235" s="6">
        <f t="array" ref="AE235">INDEX(RawData!BG:BG,MATCH(VALUE(A235),RawData!BE:BE,0)+$AE$1)</f>
        <v>205670</v>
      </c>
      <c r="AF235" s="6">
        <f t="array" ref="AF235">INDEX(RawData!AW:AW,MATCH(VALUE(A235),RawData!AU:AU,0)+$AF$1)</f>
        <v>4</v>
      </c>
      <c r="AG235" s="6">
        <f t="array" ref="AG235">INDEX(RawData!BM:BM,MATCH(VALUE(A235),RawData!BK:BK,0)+$AG$1)</f>
        <v>1.375</v>
      </c>
      <c r="AH235" s="6">
        <f t="array" ref="AH235">INDEX(RawData!BR:BR,MATCH(VALUE(B235),RawData!BP:BP,0)+$AH$1)</f>
        <v>5.05</v>
      </c>
      <c r="AI235" s="6">
        <v>0</v>
      </c>
      <c r="AJ235" s="11">
        <f t="shared" si="76"/>
        <v>20256.98445</v>
      </c>
      <c r="AK235" s="11">
        <f t="shared" si="77"/>
        <v>9901.0414999999994</v>
      </c>
      <c r="AL235" s="17" t="e">
        <f t="array" ref="AL235">INDEX(RawData!BW:BW,MATCH(VALUE(A235),RawData!BU:BU,0)+$AL$1)</f>
        <v>#N/A</v>
      </c>
      <c r="AM235" s="11"/>
      <c r="AN235" s="11"/>
      <c r="AZ235" s="11"/>
      <c r="BA235" s="12"/>
    </row>
    <row r="236" spans="1:53">
      <c r="A236" s="1">
        <v>200306</v>
      </c>
      <c r="B236" s="6" t="s">
        <v>141</v>
      </c>
      <c r="C236" s="10" t="s">
        <v>199</v>
      </c>
      <c r="D236" s="1">
        <v>2025698445</v>
      </c>
      <c r="E236" s="9">
        <f t="shared" si="75"/>
        <v>20256.98445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1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6">
        <f t="array" ref="V236">INDEX(RawData!I:I,MATCH(VALUE(B236),RawData!G:G,0)+$V$1)</f>
        <v>-1.1499999999999999</v>
      </c>
      <c r="W236" s="6">
        <f t="array" ref="W236">INDEX(RawData!N:N,MATCH(VALUE(B236),RawData!L:L,0)+$W$1)</f>
        <v>74072</v>
      </c>
      <c r="X236" s="6">
        <f t="array" ref="X236">INDEX(RawData!S:S,MATCH(VALUE(B236),RawData!Q:Q,0)+$V$1)</f>
        <v>3285</v>
      </c>
      <c r="Y236" s="6">
        <f t="array" ref="Y236">INDEX(RawData!X:X,MATCH(VALUE(A236),RawData!V:V,0)+$Y$1)</f>
        <v>91.5</v>
      </c>
      <c r="Z236" s="6">
        <f t="array" ref="Z236">INDEX(RawData!AC:AC,MATCH(VALUE(B236),RawData!AA:AA,0)+$Y$1)</f>
        <v>1.95</v>
      </c>
      <c r="AA236" s="6">
        <f t="array" ref="AA236">INDEX(RawData!AH:AH,MATCH(VALUE(A236),RawData!AF:AF,0)+$AA$1)</f>
        <v>84.79</v>
      </c>
      <c r="AB236" s="6">
        <f t="array" ref="AB236">INDEX(RawData!AM:AM,MATCH(VALUE(A236),RawData!AK:AK,0)+$AA$1)</f>
        <v>-0.56000000000000005</v>
      </c>
      <c r="AC236" s="6">
        <f t="array" ref="AC236">INDEX(RawData!BB:BB,MATCH(VALUE(A236),RawData!AZ:AZ,0)+$AC$1)</f>
        <v>56423</v>
      </c>
      <c r="AD236" s="6">
        <f t="array" ref="AD236">INDEX(RawData!AR:AR,MATCH(VALUE(A236),RawData!AP:AP,0)+$AD$1)</f>
        <v>9.4700000000000006</v>
      </c>
      <c r="AE236" s="6">
        <f t="array" ref="AE236">INDEX(RawData!BG:BG,MATCH(VALUE(A236),RawData!BE:BE,0)+$AE$1)</f>
        <v>203994</v>
      </c>
      <c r="AF236" s="6">
        <f t="array" ref="AF236">INDEX(RawData!AW:AW,MATCH(VALUE(A236),RawData!AU:AU,0)+$AF$1)</f>
        <v>2.46</v>
      </c>
      <c r="AG236" s="6">
        <f t="array" ref="AG236">INDEX(RawData!BM:BM,MATCH(VALUE(A236),RawData!BK:BK,0)+$AG$1)</f>
        <v>1.375</v>
      </c>
      <c r="AH236" s="6">
        <f t="array" ref="AH236">INDEX(RawData!BR:BR,MATCH(VALUE(B236),RawData!BP:BP,0)+$AH$1)</f>
        <v>5.09</v>
      </c>
      <c r="AI236" s="6">
        <v>0</v>
      </c>
      <c r="AJ236" s="11">
        <f t="shared" si="76"/>
        <v>9901.0414999999994</v>
      </c>
      <c r="AK236" s="11">
        <f t="shared" si="77"/>
        <v>11773.43766</v>
      </c>
      <c r="AL236" s="17" t="e">
        <f t="array" ref="AL236">INDEX(RawData!BW:BW,MATCH(VALUE(A236),RawData!BU:BU,0)+$AL$1)</f>
        <v>#N/A</v>
      </c>
      <c r="AM236" s="11"/>
      <c r="AN236" s="11"/>
      <c r="AZ236" s="11"/>
      <c r="BA236" s="12"/>
    </row>
    <row r="237" spans="1:53">
      <c r="A237" s="1">
        <v>200305</v>
      </c>
      <c r="B237" s="6" t="s">
        <v>141</v>
      </c>
      <c r="C237" s="10" t="s">
        <v>199</v>
      </c>
      <c r="D237" s="1">
        <v>990104150</v>
      </c>
      <c r="E237" s="9">
        <f t="shared" si="75"/>
        <v>9901.0414999999994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6">
        <f t="array" ref="V237">INDEX(RawData!I:I,MATCH(VALUE(B237),RawData!G:G,0)+$V$1)</f>
        <v>-1.1499999999999999</v>
      </c>
      <c r="W237" s="6">
        <f t="array" ref="W237">INDEX(RawData!N:N,MATCH(VALUE(B237),RawData!L:L,0)+$W$1)</f>
        <v>74072</v>
      </c>
      <c r="X237" s="6">
        <f t="array" ref="X237">INDEX(RawData!S:S,MATCH(VALUE(B237),RawData!Q:Q,0)+$V$1)</f>
        <v>3285</v>
      </c>
      <c r="Y237" s="6">
        <f t="array" ref="Y237">INDEX(RawData!X:X,MATCH(VALUE(A237),RawData!V:V,0)+$Y$1)</f>
        <v>91.67</v>
      </c>
      <c r="Z237" s="6">
        <f t="array" ref="Z237">INDEX(RawData!AC:AC,MATCH(VALUE(B237),RawData!AA:AA,0)+$Y$1)</f>
        <v>1.95</v>
      </c>
      <c r="AA237" s="6">
        <f t="array" ref="AA237">INDEX(RawData!AH:AH,MATCH(VALUE(A237),RawData!AF:AF,0)+$AA$1)</f>
        <v>85.28</v>
      </c>
      <c r="AB237" s="6">
        <f t="array" ref="AB237">INDEX(RawData!AM:AM,MATCH(VALUE(A237),RawData!AK:AK,0)+$AA$1)</f>
        <v>0.32</v>
      </c>
      <c r="AC237" s="6">
        <f t="array" ref="AC237">INDEX(RawData!BB:BB,MATCH(VALUE(A237),RawData!AZ:AZ,0)+$AC$1)</f>
        <v>55536</v>
      </c>
      <c r="AD237" s="6">
        <f t="array" ref="AD237">INDEX(RawData!AR:AR,MATCH(VALUE(A237),RawData!AP:AP,0)+$AD$1)</f>
        <v>8.8699999999999992</v>
      </c>
      <c r="AE237" s="6">
        <f t="array" ref="AE237">INDEX(RawData!BG:BG,MATCH(VALUE(A237),RawData!BE:BE,0)+$AE$1)</f>
        <v>203658</v>
      </c>
      <c r="AF237" s="6">
        <f t="array" ref="AF237">INDEX(RawData!AW:AW,MATCH(VALUE(A237),RawData!AU:AU,0)+$AF$1)</f>
        <v>3.1</v>
      </c>
      <c r="AG237" s="6">
        <f t="array" ref="AG237">INDEX(RawData!BM:BM,MATCH(VALUE(A237),RawData!BK:BK,0)+$AG$1)</f>
        <v>1.625</v>
      </c>
      <c r="AH237" s="6">
        <f t="array" ref="AH237">INDEX(RawData!BR:BR,MATCH(VALUE(B237),RawData!BP:BP,0)+$AH$1)</f>
        <v>5.09</v>
      </c>
      <c r="AI237" s="6">
        <v>0</v>
      </c>
      <c r="AJ237" s="11">
        <f t="shared" si="76"/>
        <v>11773.43766</v>
      </c>
      <c r="AK237" s="11">
        <f t="shared" si="77"/>
        <v>9586.64264</v>
      </c>
      <c r="AL237" s="17" t="e">
        <f t="array" ref="AL237">INDEX(RawData!BW:BW,MATCH(VALUE(A237),RawData!BU:BU,0)+$AL$1)</f>
        <v>#N/A</v>
      </c>
      <c r="AM237" s="11"/>
      <c r="AN237" s="11"/>
      <c r="AZ237" s="11"/>
      <c r="BA237" s="12"/>
    </row>
    <row r="238" spans="1:53">
      <c r="A238" s="1">
        <v>200304</v>
      </c>
      <c r="B238" s="6" t="s">
        <v>141</v>
      </c>
      <c r="C238" s="10" t="s">
        <v>199</v>
      </c>
      <c r="D238" s="1">
        <v>1177343766</v>
      </c>
      <c r="E238" s="9">
        <f t="shared" si="75"/>
        <v>11773.43766</v>
      </c>
      <c r="F238" s="6">
        <v>0</v>
      </c>
      <c r="G238" s="6">
        <v>0</v>
      </c>
      <c r="H238" s="6">
        <v>0</v>
      </c>
      <c r="I238" s="6">
        <v>1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0</v>
      </c>
      <c r="U238" s="6">
        <v>0</v>
      </c>
      <c r="V238" s="6">
        <f t="array" ref="V238">INDEX(RawData!I:I,MATCH(VALUE(B238),RawData!G:G,0)+$V$1)</f>
        <v>-1.1499999999999999</v>
      </c>
      <c r="W238" s="6">
        <f t="array" ref="W238">INDEX(RawData!N:N,MATCH(VALUE(B238),RawData!L:L,0)+$W$1)</f>
        <v>74072</v>
      </c>
      <c r="X238" s="6">
        <f t="array" ref="X238">INDEX(RawData!S:S,MATCH(VALUE(B238),RawData!Q:Q,0)+$V$1)</f>
        <v>3285</v>
      </c>
      <c r="Y238" s="6">
        <f t="array" ref="Y238">INDEX(RawData!X:X,MATCH(VALUE(A238),RawData!V:V,0)+$Y$1)</f>
        <v>92.57</v>
      </c>
      <c r="Z238" s="6">
        <f t="array" ref="Z238">INDEX(RawData!AC:AC,MATCH(VALUE(B238),RawData!AA:AA,0)+$Y$1)</f>
        <v>1.95</v>
      </c>
      <c r="AA238" s="6">
        <f t="array" ref="AA238">INDEX(RawData!AH:AH,MATCH(VALUE(A238),RawData!AF:AF,0)+$AA$1)</f>
        <v>85.33</v>
      </c>
      <c r="AB238" s="6">
        <f t="array" ref="AB238">INDEX(RawData!AM:AM,MATCH(VALUE(A238),RawData!AK:AK,0)+$AA$1)</f>
        <v>-0.12</v>
      </c>
      <c r="AC238" s="6">
        <f t="array" ref="AC238">INDEX(RawData!BB:BB,MATCH(VALUE(A238),RawData!AZ:AZ,0)+$AC$1)</f>
        <v>55303</v>
      </c>
      <c r="AD238" s="6">
        <f t="array" ref="AD238">INDEX(RawData!AR:AR,MATCH(VALUE(A238),RawData!AP:AP,0)+$AD$1)</f>
        <v>6.2</v>
      </c>
      <c r="AE238" s="6">
        <f t="array" ref="AE238">INDEX(RawData!BG:BG,MATCH(VALUE(A238),RawData!BE:BE,0)+$AE$1)</f>
        <v>203684</v>
      </c>
      <c r="AF238" s="6">
        <f t="array" ref="AF238">INDEX(RawData!AW:AW,MATCH(VALUE(A238),RawData!AU:AU,0)+$AF$1)</f>
        <v>2.25</v>
      </c>
      <c r="AG238" s="6">
        <f t="array" ref="AG238">INDEX(RawData!BM:BM,MATCH(VALUE(A238),RawData!BK:BK,0)+$AG$1)</f>
        <v>1.625</v>
      </c>
      <c r="AH238" s="6">
        <f t="array" ref="AH238">INDEX(RawData!BR:BR,MATCH(VALUE(B238),RawData!BP:BP,0)+$AH$1)</f>
        <v>5.09</v>
      </c>
      <c r="AI238" s="6">
        <v>0</v>
      </c>
      <c r="AJ238" s="11">
        <f t="shared" si="76"/>
        <v>9586.64264</v>
      </c>
      <c r="AK238" s="11">
        <f t="shared" si="77"/>
        <v>9683.8385199999993</v>
      </c>
      <c r="AL238" s="17" t="e">
        <f t="array" ref="AL238">INDEX(RawData!BW:BW,MATCH(VALUE(A238),RawData!BU:BU,0)+$AL$1)</f>
        <v>#N/A</v>
      </c>
      <c r="AM238" s="11"/>
      <c r="AN238" s="11"/>
      <c r="AZ238" s="11"/>
      <c r="BA238" s="12"/>
    </row>
    <row r="239" spans="1:53">
      <c r="A239" s="1">
        <v>200303</v>
      </c>
      <c r="B239" s="6" t="s">
        <v>142</v>
      </c>
      <c r="C239" s="10" t="s">
        <v>199</v>
      </c>
      <c r="D239" s="1">
        <v>958664264</v>
      </c>
      <c r="E239" s="9">
        <f t="shared" si="75"/>
        <v>9586.64264</v>
      </c>
      <c r="F239" s="6">
        <v>0</v>
      </c>
      <c r="G239" s="6">
        <v>0</v>
      </c>
      <c r="H239" s="6">
        <v>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1</v>
      </c>
      <c r="S239" s="6">
        <v>0</v>
      </c>
      <c r="T239" s="6">
        <v>0</v>
      </c>
      <c r="U239" s="6">
        <v>0</v>
      </c>
      <c r="V239" s="6">
        <f t="array" ref="V239">INDEX(RawData!I:I,MATCH(VALUE(B239),RawData!G:G,0)+$V$1)</f>
        <v>5.17</v>
      </c>
      <c r="W239" s="6">
        <f t="array" ref="W239">INDEX(RawData!N:N,MATCH(VALUE(B239),RawData!L:L,0)+$W$1)</f>
        <v>76385</v>
      </c>
      <c r="X239" s="6">
        <f t="array" ref="X239">INDEX(RawData!S:S,MATCH(VALUE(B239),RawData!Q:Q,0)+$V$1)</f>
        <v>3390</v>
      </c>
      <c r="Y239" s="6">
        <f t="array" ref="Y239">INDEX(RawData!X:X,MATCH(VALUE(A239),RawData!V:V,0)+$Y$1)</f>
        <v>93.98</v>
      </c>
      <c r="Z239" s="6">
        <f t="array" ref="Z239">INDEX(RawData!AC:AC,MATCH(VALUE(B239),RawData!AA:AA,0)+$Y$1)</f>
        <v>5.12</v>
      </c>
      <c r="AA239" s="6">
        <f t="array" ref="AA239">INDEX(RawData!AH:AH,MATCH(VALUE(A239),RawData!AF:AF,0)+$AA$1)</f>
        <v>84.41</v>
      </c>
      <c r="AB239" s="6">
        <f t="array" ref="AB239">INDEX(RawData!AM:AM,MATCH(VALUE(A239),RawData!AK:AK,0)+$AA$1)</f>
        <v>-0.18</v>
      </c>
      <c r="AC239" s="6">
        <f t="array" ref="AC239">INDEX(RawData!BB:BB,MATCH(VALUE(A239),RawData!AZ:AZ,0)+$AC$1)</f>
        <v>55058</v>
      </c>
      <c r="AD239" s="6">
        <f t="array" ref="AD239">INDEX(RawData!AR:AR,MATCH(VALUE(A239),RawData!AP:AP,0)+$AD$1)</f>
        <v>5.21</v>
      </c>
      <c r="AE239" s="6">
        <f t="array" ref="AE239">INDEX(RawData!BG:BG,MATCH(VALUE(A239),RawData!BE:BE,0)+$AE$1)</f>
        <v>203866</v>
      </c>
      <c r="AF239" s="6">
        <f t="array" ref="AF239">INDEX(RawData!AW:AW,MATCH(VALUE(A239),RawData!AU:AU,0)+$AF$1)</f>
        <v>1.83</v>
      </c>
      <c r="AG239" s="6">
        <f t="array" ref="AG239">INDEX(RawData!BM:BM,MATCH(VALUE(A239),RawData!BK:BK,0)+$AG$1)</f>
        <v>1.625</v>
      </c>
      <c r="AH239" s="6">
        <f t="array" ref="AH239">INDEX(RawData!BR:BR,MATCH(VALUE(B239),RawData!BP:BP,0)+$AH$1)</f>
        <v>5.08</v>
      </c>
      <c r="AI239" s="6">
        <v>0</v>
      </c>
      <c r="AJ239" s="11">
        <f t="shared" si="76"/>
        <v>9683.8385199999993</v>
      </c>
      <c r="AK239" s="11">
        <f t="shared" si="77"/>
        <v>21098.768410000001</v>
      </c>
      <c r="AL239" s="17" t="e">
        <f t="array" ref="AL239">INDEX(RawData!BW:BW,MATCH(VALUE(A239),RawData!BU:BU,0)+$AL$1)</f>
        <v>#N/A</v>
      </c>
      <c r="AM239" s="11"/>
      <c r="AN239" s="11"/>
      <c r="AZ239" s="11"/>
      <c r="BA239" s="12"/>
    </row>
    <row r="240" spans="1:53">
      <c r="A240" s="1">
        <v>200302</v>
      </c>
      <c r="B240" s="6" t="s">
        <v>142</v>
      </c>
      <c r="C240" s="10" t="s">
        <v>199</v>
      </c>
      <c r="D240" s="1">
        <v>968383852</v>
      </c>
      <c r="E240" s="9">
        <f t="shared" si="75"/>
        <v>9683.8385199999993</v>
      </c>
      <c r="F240" s="6">
        <v>0</v>
      </c>
      <c r="G240" s="6">
        <v>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1</v>
      </c>
      <c r="S240" s="6">
        <v>0</v>
      </c>
      <c r="T240" s="6">
        <v>0</v>
      </c>
      <c r="U240" s="6">
        <v>0</v>
      </c>
      <c r="V240" s="6">
        <f t="array" ref="V240">INDEX(RawData!I:I,MATCH(VALUE(B240),RawData!G:G,0)+$V$1)</f>
        <v>5.17</v>
      </c>
      <c r="W240" s="6">
        <f t="array" ref="W240">INDEX(RawData!N:N,MATCH(VALUE(B240),RawData!L:L,0)+$W$1)</f>
        <v>76385</v>
      </c>
      <c r="X240" s="6">
        <f t="array" ref="X240">INDEX(RawData!S:S,MATCH(VALUE(B240),RawData!Q:Q,0)+$V$1)</f>
        <v>3390</v>
      </c>
      <c r="Y240" s="6">
        <f t="array" ref="Y240">INDEX(RawData!X:X,MATCH(VALUE(A240),RawData!V:V,0)+$Y$1)</f>
        <v>93.17</v>
      </c>
      <c r="Z240" s="6">
        <f t="array" ref="Z240">INDEX(RawData!AC:AC,MATCH(VALUE(B240),RawData!AA:AA,0)+$Y$1)</f>
        <v>5.12</v>
      </c>
      <c r="AA240" s="6">
        <f t="array" ref="AA240">INDEX(RawData!AH:AH,MATCH(VALUE(A240),RawData!AF:AF,0)+$AA$1)</f>
        <v>84.68</v>
      </c>
      <c r="AB240" s="6">
        <f t="array" ref="AB240">INDEX(RawData!AM:AM,MATCH(VALUE(A240),RawData!AK:AK,0)+$AA$1)</f>
        <v>-1.51</v>
      </c>
      <c r="AC240" s="6">
        <f t="array" ref="AC240">INDEX(RawData!BB:BB,MATCH(VALUE(A240),RawData!AZ:AZ,0)+$AC$1)</f>
        <v>56026</v>
      </c>
      <c r="AD240" s="6">
        <f t="array" ref="AD240">INDEX(RawData!AR:AR,MATCH(VALUE(A240),RawData!AP:AP,0)+$AD$1)</f>
        <v>6.26</v>
      </c>
      <c r="AE240" s="6">
        <f t="array" ref="AE240">INDEX(RawData!BG:BG,MATCH(VALUE(A240),RawData!BE:BE,0)+$AE$1)</f>
        <v>204762</v>
      </c>
      <c r="AF240" s="6">
        <f t="array" ref="AF240">INDEX(RawData!AW:AW,MATCH(VALUE(A240),RawData!AU:AU,0)+$AF$1)</f>
        <v>2.33</v>
      </c>
      <c r="AG240" s="6">
        <f t="array" ref="AG240">INDEX(RawData!BM:BM,MATCH(VALUE(A240),RawData!BK:BK,0)+$AG$1)</f>
        <v>1.625</v>
      </c>
      <c r="AH240" s="6">
        <f t="array" ref="AH240">INDEX(RawData!BR:BR,MATCH(VALUE(B240),RawData!BP:BP,0)+$AH$1)</f>
        <v>5.08</v>
      </c>
      <c r="AI240" s="6">
        <v>0</v>
      </c>
      <c r="AJ240" s="11">
        <f t="shared" si="76"/>
        <v>21098.768410000001</v>
      </c>
      <c r="AK240" s="11">
        <f t="shared" si="77"/>
        <v>15771.52995</v>
      </c>
      <c r="AL240" s="17" t="e">
        <f t="array" ref="AL240">INDEX(RawData!BW:BW,MATCH(VALUE(A240),RawData!BU:BU,0)+$AL$1)</f>
        <v>#N/A</v>
      </c>
      <c r="AM240" s="11"/>
      <c r="AN240" s="11"/>
      <c r="AZ240" s="11"/>
      <c r="BA240" s="12"/>
    </row>
    <row r="241" spans="1:53">
      <c r="A241" s="1">
        <v>200301</v>
      </c>
      <c r="B241" s="6" t="s">
        <v>142</v>
      </c>
      <c r="C241" s="10" t="s">
        <v>199</v>
      </c>
      <c r="D241" s="1">
        <v>2109876841</v>
      </c>
      <c r="E241" s="9">
        <f t="shared" si="75"/>
        <v>21098.768410000001</v>
      </c>
      <c r="F241" s="6">
        <v>1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1</v>
      </c>
      <c r="S241" s="6">
        <v>0</v>
      </c>
      <c r="T241" s="6">
        <v>0</v>
      </c>
      <c r="U241" s="6">
        <v>0</v>
      </c>
      <c r="V241" s="6">
        <f t="array" ref="V241">INDEX(RawData!I:I,MATCH(VALUE(B241),RawData!G:G,0)+$V$1)</f>
        <v>5.17</v>
      </c>
      <c r="W241" s="6">
        <f t="array" ref="W241">INDEX(RawData!N:N,MATCH(VALUE(B241),RawData!L:L,0)+$W$1)</f>
        <v>76385</v>
      </c>
      <c r="X241" s="6">
        <f t="array" ref="X241">INDEX(RawData!S:S,MATCH(VALUE(B241),RawData!Q:Q,0)+$V$1)</f>
        <v>3390</v>
      </c>
      <c r="Y241" s="6">
        <f t="array" ref="Y241">INDEX(RawData!X:X,MATCH(VALUE(A241),RawData!V:V,0)+$Y$1)</f>
        <v>91.92</v>
      </c>
      <c r="Z241" s="6">
        <f t="array" ref="Z241">INDEX(RawData!AC:AC,MATCH(VALUE(B241),RawData!AA:AA,0)+$Y$1)</f>
        <v>5.12</v>
      </c>
      <c r="AA241" s="6">
        <f t="array" ref="AA241">INDEX(RawData!AH:AH,MATCH(VALUE(A241),RawData!AF:AF,0)+$AA$1)</f>
        <v>85.87</v>
      </c>
      <c r="AB241" s="6">
        <f t="array" ref="AB241">INDEX(RawData!AM:AM,MATCH(VALUE(A241),RawData!AK:AK,0)+$AA$1)</f>
        <v>1.08</v>
      </c>
      <c r="AC241" s="6">
        <f t="array" ref="AC241">INDEX(RawData!BB:BB,MATCH(VALUE(A241),RawData!AZ:AZ,0)+$AC$1)</f>
        <v>55145</v>
      </c>
      <c r="AD241" s="6">
        <f t="array" ref="AD241">INDEX(RawData!AR:AR,MATCH(VALUE(A241),RawData!AP:AP,0)+$AD$1)</f>
        <v>11.85</v>
      </c>
      <c r="AE241" s="6">
        <f t="array" ref="AE241">INDEX(RawData!BG:BG,MATCH(VALUE(A241),RawData!BE:BE,0)+$AE$1)</f>
        <v>202921</v>
      </c>
      <c r="AF241" s="6">
        <f t="array" ref="AF241">INDEX(RawData!AW:AW,MATCH(VALUE(A241),RawData!AU:AU,0)+$AF$1)</f>
        <v>3.81</v>
      </c>
      <c r="AG241" s="6">
        <f t="array" ref="AG241">INDEX(RawData!BM:BM,MATCH(VALUE(A241),RawData!BK:BK,0)+$AG$1)</f>
        <v>1.625</v>
      </c>
      <c r="AH241" s="6">
        <f t="array" ref="AH241">INDEX(RawData!BR:BR,MATCH(VALUE(B241),RawData!BP:BP,0)+$AH$1)</f>
        <v>5.08</v>
      </c>
      <c r="AI241" s="6">
        <v>0</v>
      </c>
      <c r="AJ241" s="11">
        <f t="shared" si="76"/>
        <v>15771.52995</v>
      </c>
      <c r="AK241" s="11">
        <f t="shared" si="77"/>
        <v>18603.244979999999</v>
      </c>
      <c r="AL241" s="17" t="e">
        <f t="array" ref="AL241">INDEX(RawData!BW:BW,MATCH(VALUE(A241),RawData!BU:BU,0)+$AL$1)</f>
        <v>#N/A</v>
      </c>
      <c r="AM241" s="11"/>
      <c r="AN241" s="11"/>
      <c r="AZ241" s="11"/>
      <c r="BA241" s="12"/>
    </row>
    <row r="242" spans="1:53">
      <c r="A242" s="1">
        <v>200212</v>
      </c>
      <c r="B242" s="6" t="s">
        <v>143</v>
      </c>
      <c r="C242" s="10" t="s">
        <v>200</v>
      </c>
      <c r="D242" s="1">
        <v>1577152995</v>
      </c>
      <c r="E242" s="9">
        <f t="shared" si="75"/>
        <v>15771.52995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1</v>
      </c>
      <c r="R242" s="6">
        <v>0</v>
      </c>
      <c r="S242" s="6">
        <v>0</v>
      </c>
      <c r="T242" s="6">
        <v>0</v>
      </c>
      <c r="U242" s="6">
        <v>1</v>
      </c>
      <c r="V242" s="6">
        <f t="array" ref="V242">INDEX(RawData!I:I,MATCH(VALUE(B242),RawData!G:G,0)+$V$1)</f>
        <v>6.22</v>
      </c>
      <c r="W242" s="6">
        <f t="array" ref="W242">INDEX(RawData!N:N,MATCH(VALUE(B242),RawData!L:L,0)+$W$1)</f>
        <v>80429</v>
      </c>
      <c r="X242" s="6">
        <f t="array" ref="X242">INDEX(RawData!S:S,MATCH(VALUE(B242),RawData!Q:Q,0)+$V$1)</f>
        <v>3574</v>
      </c>
      <c r="Y242" s="6">
        <f t="array" ref="Y242">INDEX(RawData!X:X,MATCH(VALUE(A242),RawData!V:V,0)+$Y$1)</f>
        <v>91.61</v>
      </c>
      <c r="Z242" s="6">
        <f t="array" ref="Z242">INDEX(RawData!AC:AC,MATCH(VALUE(B242),RawData!AA:AA,0)+$Y$1)</f>
        <v>4.6399999999999997</v>
      </c>
      <c r="AA242" s="6">
        <f t="array" ref="AA242">INDEX(RawData!AH:AH,MATCH(VALUE(A242),RawData!AF:AF,0)+$AA$1)</f>
        <v>85.27</v>
      </c>
      <c r="AB242" s="6">
        <f t="array" ref="AB242">INDEX(RawData!AM:AM,MATCH(VALUE(A242),RawData!AK:AK,0)+$AA$1)</f>
        <v>0.77</v>
      </c>
      <c r="AC242" s="6">
        <f t="array" ref="AC242">INDEX(RawData!BB:BB,MATCH(VALUE(A242),RawData!AZ:AZ,0)+$AC$1)</f>
        <v>53012</v>
      </c>
      <c r="AD242" s="6">
        <f t="array" ref="AD242">INDEX(RawData!AR:AR,MATCH(VALUE(A242),RawData!AP:AP,0)+$AD$1)</f>
        <v>9.27</v>
      </c>
      <c r="AE242" s="6">
        <f t="array" ref="AE242">INDEX(RawData!BG:BG,MATCH(VALUE(A242),RawData!BE:BE,0)+$AE$1)</f>
        <v>200267</v>
      </c>
      <c r="AF242" s="6">
        <f t="array" ref="AF242">INDEX(RawData!AW:AW,MATCH(VALUE(A242),RawData!AU:AU,0)+$AF$1)</f>
        <v>2.4</v>
      </c>
      <c r="AG242" s="6">
        <f t="array" ref="AG242">INDEX(RawData!BM:BM,MATCH(VALUE(A242),RawData!BK:BK,0)+$AG$1)</f>
        <v>1.625</v>
      </c>
      <c r="AH242" s="6">
        <f t="array" ref="AH242">INDEX(RawData!BR:BR,MATCH(VALUE(B242),RawData!BP:BP,0)+$AH$1)</f>
        <v>5.04</v>
      </c>
      <c r="AI242" s="6">
        <v>0</v>
      </c>
      <c r="AJ242" s="11">
        <f t="shared" si="76"/>
        <v>18603.244979999999</v>
      </c>
      <c r="AK242" s="11">
        <f t="shared" si="77"/>
        <v>16767.39212</v>
      </c>
      <c r="AL242" s="17" t="e">
        <f t="array" ref="AL242">INDEX(RawData!BW:BW,MATCH(VALUE(A242),RawData!BU:BU,0)+$AL$1)</f>
        <v>#N/A</v>
      </c>
      <c r="AM242" s="11"/>
      <c r="AN242" s="11"/>
      <c r="AZ242" s="11"/>
      <c r="BA242" s="12"/>
    </row>
    <row r="243" spans="1:53">
      <c r="A243" s="1">
        <v>200211</v>
      </c>
      <c r="B243" s="6" t="s">
        <v>143</v>
      </c>
      <c r="C243" s="10" t="s">
        <v>200</v>
      </c>
      <c r="D243" s="1">
        <v>1860324498</v>
      </c>
      <c r="E243" s="9">
        <f t="shared" si="75"/>
        <v>18603.244979999999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f t="array" ref="V243">INDEX(RawData!I:I,MATCH(VALUE(B243),RawData!G:G,0)+$V$1)</f>
        <v>6.22</v>
      </c>
      <c r="W243" s="6">
        <f t="array" ref="W243">INDEX(RawData!N:N,MATCH(VALUE(B243),RawData!L:L,0)+$W$1)</f>
        <v>80429</v>
      </c>
      <c r="X243" s="6">
        <f t="array" ref="X243">INDEX(RawData!S:S,MATCH(VALUE(B243),RawData!Q:Q,0)+$V$1)</f>
        <v>3574</v>
      </c>
      <c r="Y243" s="6">
        <f t="array" ref="Y243">INDEX(RawData!X:X,MATCH(VALUE(A243),RawData!V:V,0)+$Y$1)</f>
        <v>91.07</v>
      </c>
      <c r="Z243" s="6">
        <f t="array" ref="Z243">INDEX(RawData!AC:AC,MATCH(VALUE(B243),RawData!AA:AA,0)+$Y$1)</f>
        <v>4.6399999999999997</v>
      </c>
      <c r="AA243" s="6">
        <f t="array" ref="AA243">INDEX(RawData!AH:AH,MATCH(VALUE(A243),RawData!AF:AF,0)+$AA$1)</f>
        <v>85.64</v>
      </c>
      <c r="AB243" s="6">
        <f t="array" ref="AB243">INDEX(RawData!AM:AM,MATCH(VALUE(A243),RawData!AK:AK,0)+$AA$1)</f>
        <v>-0.56000000000000005</v>
      </c>
      <c r="AC243" s="6">
        <f t="array" ref="AC243">INDEX(RawData!BB:BB,MATCH(VALUE(A243),RawData!AZ:AZ,0)+$AC$1)</f>
        <v>51963</v>
      </c>
      <c r="AD243" s="6">
        <f t="array" ref="AD243">INDEX(RawData!AR:AR,MATCH(VALUE(A243),RawData!AP:AP,0)+$AD$1)</f>
        <v>15.02</v>
      </c>
      <c r="AE243" s="6">
        <f t="array" ref="AE243">INDEX(RawData!BG:BG,MATCH(VALUE(A243),RawData!BE:BE,0)+$AE$1)</f>
        <v>199063</v>
      </c>
      <c r="AF243" s="6">
        <f t="array" ref="AF243">INDEX(RawData!AW:AW,MATCH(VALUE(A243),RawData!AU:AU,0)+$AF$1)</f>
        <v>2.93</v>
      </c>
      <c r="AG243" s="6">
        <f t="array" ref="AG243">INDEX(RawData!BM:BM,MATCH(VALUE(A243),RawData!BK:BK,0)+$AG$1)</f>
        <v>1.625</v>
      </c>
      <c r="AH243" s="6">
        <f t="array" ref="AH243">INDEX(RawData!BR:BR,MATCH(VALUE(B243),RawData!BP:BP,0)+$AH$1)</f>
        <v>5.04</v>
      </c>
      <c r="AI243" s="6">
        <v>0</v>
      </c>
      <c r="AJ243" s="11">
        <f t="shared" si="76"/>
        <v>16767.39212</v>
      </c>
      <c r="AK243" s="11">
        <f t="shared" si="77"/>
        <v>10155.148359999999</v>
      </c>
      <c r="AL243" s="17" t="e">
        <f t="array" ref="AL243">INDEX(RawData!BW:BW,MATCH(VALUE(A243),RawData!BU:BU,0)+$AL$1)</f>
        <v>#N/A</v>
      </c>
      <c r="AM243" s="11"/>
      <c r="AN243" s="11"/>
      <c r="AZ243" s="11"/>
      <c r="BA243" s="12"/>
    </row>
    <row r="244" spans="1:53">
      <c r="A244" s="1">
        <v>200210</v>
      </c>
      <c r="B244" s="6" t="s">
        <v>143</v>
      </c>
      <c r="C244" s="10" t="s">
        <v>200</v>
      </c>
      <c r="D244" s="1">
        <v>1676739212</v>
      </c>
      <c r="E244" s="9">
        <f t="shared" si="75"/>
        <v>16767.39212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1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f t="array" ref="V244">INDEX(RawData!I:I,MATCH(VALUE(B244),RawData!G:G,0)+$V$1)</f>
        <v>6.22</v>
      </c>
      <c r="W244" s="6">
        <f t="array" ref="W244">INDEX(RawData!N:N,MATCH(VALUE(B244),RawData!L:L,0)+$W$1)</f>
        <v>80429</v>
      </c>
      <c r="X244" s="6">
        <f t="array" ref="X244">INDEX(RawData!S:S,MATCH(VALUE(B244),RawData!Q:Q,0)+$V$1)</f>
        <v>3574</v>
      </c>
      <c r="Y244" s="6">
        <f t="array" ref="Y244">INDEX(RawData!X:X,MATCH(VALUE(A244),RawData!V:V,0)+$Y$1)</f>
        <v>91.47</v>
      </c>
      <c r="Z244" s="6">
        <f t="array" ref="Z244">INDEX(RawData!AC:AC,MATCH(VALUE(B244),RawData!AA:AA,0)+$Y$1)</f>
        <v>4.6399999999999997</v>
      </c>
      <c r="AA244" s="6">
        <f t="array" ref="AA244">INDEX(RawData!AH:AH,MATCH(VALUE(A244),RawData!AF:AF,0)+$AA$1)</f>
        <v>85.67</v>
      </c>
      <c r="AB244" s="6">
        <f t="array" ref="AB244">INDEX(RawData!AM:AM,MATCH(VALUE(A244),RawData!AK:AK,0)+$AA$1)</f>
        <v>-1.7</v>
      </c>
      <c r="AC244" s="6">
        <f t="array" ref="AC244">INDEX(RawData!BB:BB,MATCH(VALUE(A244),RawData!AZ:AZ,0)+$AC$1)</f>
        <v>51549</v>
      </c>
      <c r="AD244" s="6">
        <f t="array" ref="AD244">INDEX(RawData!AR:AR,MATCH(VALUE(A244),RawData!AP:AP,0)+$AD$1)</f>
        <v>16.579999999999998</v>
      </c>
      <c r="AE244" s="6">
        <f t="array" ref="AE244">INDEX(RawData!BG:BG,MATCH(VALUE(A244),RawData!BE:BE,0)+$AE$1)</f>
        <v>198101</v>
      </c>
      <c r="AF244" s="6">
        <f t="array" ref="AF244">INDEX(RawData!AW:AW,MATCH(VALUE(A244),RawData!AU:AU,0)+$AF$1)</f>
        <v>2.37</v>
      </c>
      <c r="AG244" s="6">
        <f t="array" ref="AG244">INDEX(RawData!BM:BM,MATCH(VALUE(A244),RawData!BK:BK,0)+$AG$1)</f>
        <v>1.875</v>
      </c>
      <c r="AH244" s="6">
        <f t="array" ref="AH244">INDEX(RawData!BR:BR,MATCH(VALUE(B244),RawData!BP:BP,0)+$AH$1)</f>
        <v>5.04</v>
      </c>
      <c r="AI244" s="6">
        <v>0</v>
      </c>
      <c r="AJ244" s="11">
        <f t="shared" si="76"/>
        <v>10155.148359999999</v>
      </c>
      <c r="AK244" s="11">
        <f t="shared" si="77"/>
        <v>13642.6095</v>
      </c>
      <c r="AL244" s="17" t="e">
        <f t="array" ref="AL244">INDEX(RawData!BW:BW,MATCH(VALUE(A244),RawData!BU:BU,0)+$AL$1)</f>
        <v>#N/A</v>
      </c>
      <c r="AM244" s="11"/>
      <c r="AN244" s="11"/>
      <c r="AZ244" s="11"/>
      <c r="BA244" s="12"/>
    </row>
    <row r="245" spans="1:53">
      <c r="A245" s="1">
        <v>200209</v>
      </c>
      <c r="B245" s="6" t="s">
        <v>144</v>
      </c>
      <c r="C245" s="10" t="s">
        <v>200</v>
      </c>
      <c r="D245" s="1">
        <v>1015514836</v>
      </c>
      <c r="E245" s="9">
        <f t="shared" si="75"/>
        <v>10155.148359999999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1</v>
      </c>
      <c r="U245" s="6">
        <v>0</v>
      </c>
      <c r="V245" s="6">
        <f t="array" ref="V245">INDEX(RawData!I:I,MATCH(VALUE(B245),RawData!G:G,0)+$V$1)</f>
        <v>7.02</v>
      </c>
      <c r="W245" s="6">
        <f t="array" ref="W245">INDEX(RawData!N:N,MATCH(VALUE(B245),RawData!L:L,0)+$W$1)</f>
        <v>78307</v>
      </c>
      <c r="X245" s="6">
        <f t="array" ref="X245">INDEX(RawData!S:S,MATCH(VALUE(B245),RawData!Q:Q,0)+$V$1)</f>
        <v>3484</v>
      </c>
      <c r="Y245" s="6">
        <f t="array" ref="Y245">INDEX(RawData!X:X,MATCH(VALUE(A245),RawData!V:V,0)+$Y$1)</f>
        <v>90.94</v>
      </c>
      <c r="Z245" s="6">
        <f t="array" ref="Z245">INDEX(RawData!AC:AC,MATCH(VALUE(B245),RawData!AA:AA,0)+$Y$1)</f>
        <v>0.48</v>
      </c>
      <c r="AA245" s="6">
        <f t="array" ref="AA245">INDEX(RawData!AH:AH,MATCH(VALUE(A245),RawData!AF:AF,0)+$AA$1)</f>
        <v>85.19</v>
      </c>
      <c r="AB245" s="6">
        <f t="array" ref="AB245">INDEX(RawData!AM:AM,MATCH(VALUE(A245),RawData!AK:AK,0)+$AA$1)</f>
        <v>-0.77</v>
      </c>
      <c r="AC245" s="6">
        <f t="array" ref="AC245">INDEX(RawData!BB:BB,MATCH(VALUE(A245),RawData!AZ:AZ,0)+$AC$1)</f>
        <v>51895</v>
      </c>
      <c r="AD245" s="6">
        <f t="array" ref="AD245">INDEX(RawData!AR:AR,MATCH(VALUE(A245),RawData!AP:AP,0)+$AD$1)</f>
        <v>15.99</v>
      </c>
      <c r="AE245" s="6">
        <f t="array" ref="AE245">INDEX(RawData!BG:BG,MATCH(VALUE(A245),RawData!BE:BE,0)+$AE$1)</f>
        <v>198541</v>
      </c>
      <c r="AF245" s="6">
        <f t="array" ref="AF245">INDEX(RawData!AW:AW,MATCH(VALUE(A245),RawData!AU:AU,0)+$AF$1)</f>
        <v>2.06</v>
      </c>
      <c r="AG245" s="6">
        <f t="array" ref="AG245">INDEX(RawData!BM:BM,MATCH(VALUE(A245),RawData!BK:BK,0)+$AG$1)</f>
        <v>1.875</v>
      </c>
      <c r="AH245" s="6">
        <f t="array" ref="AH245">INDEX(RawData!BR:BR,MATCH(VALUE(B245),RawData!BP:BP,0)+$AH$1)</f>
        <v>5.32</v>
      </c>
      <c r="AI245" s="6">
        <v>0</v>
      </c>
      <c r="AJ245" s="11">
        <f t="shared" si="76"/>
        <v>13642.6095</v>
      </c>
      <c r="AK245" s="11">
        <f t="shared" si="77"/>
        <v>15870.465050000001</v>
      </c>
      <c r="AL245" s="17" t="e">
        <f t="array" ref="AL245">INDEX(RawData!BW:BW,MATCH(VALUE(A245),RawData!BU:BU,0)+$AL$1)</f>
        <v>#N/A</v>
      </c>
      <c r="AM245" s="11"/>
      <c r="AN245" s="11"/>
      <c r="AZ245" s="11"/>
      <c r="BA245" s="12"/>
    </row>
    <row r="246" spans="1:53">
      <c r="A246" s="1">
        <v>200208</v>
      </c>
      <c r="B246" s="6" t="s">
        <v>144</v>
      </c>
      <c r="C246" s="10" t="s">
        <v>200</v>
      </c>
      <c r="D246" s="1">
        <v>1364260950</v>
      </c>
      <c r="E246" s="9">
        <f t="shared" si="75"/>
        <v>13642.6095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1</v>
      </c>
      <c r="U246" s="6">
        <v>0</v>
      </c>
      <c r="V246" s="6">
        <f t="array" ref="V246">INDEX(RawData!I:I,MATCH(VALUE(B246),RawData!G:G,0)+$V$1)</f>
        <v>7.02</v>
      </c>
      <c r="W246" s="6">
        <f t="array" ref="W246">INDEX(RawData!N:N,MATCH(VALUE(B246),RawData!L:L,0)+$W$1)</f>
        <v>78307</v>
      </c>
      <c r="X246" s="6">
        <f t="array" ref="X246">INDEX(RawData!S:S,MATCH(VALUE(B246),RawData!Q:Q,0)+$V$1)</f>
        <v>3484</v>
      </c>
      <c r="Y246" s="6">
        <f t="array" ref="Y246">INDEX(RawData!X:X,MATCH(VALUE(A246),RawData!V:V,0)+$Y$1)</f>
        <v>90.1</v>
      </c>
      <c r="Z246" s="6">
        <f t="array" ref="Z246">INDEX(RawData!AC:AC,MATCH(VALUE(B246),RawData!AA:AA,0)+$Y$1)</f>
        <v>0.48</v>
      </c>
      <c r="AA246" s="6">
        <f t="array" ref="AA246">INDEX(RawData!AH:AH,MATCH(VALUE(A246),RawData!AF:AF,0)+$AA$1)</f>
        <v>85.25</v>
      </c>
      <c r="AB246" s="6">
        <f t="array" ref="AB246">INDEX(RawData!AM:AM,MATCH(VALUE(A246),RawData!AK:AK,0)+$AA$1)</f>
        <v>-0.27</v>
      </c>
      <c r="AC246" s="6">
        <f t="array" ref="AC246">INDEX(RawData!BB:BB,MATCH(VALUE(A246),RawData!AZ:AZ,0)+$AC$1)</f>
        <v>51915</v>
      </c>
      <c r="AD246" s="6">
        <f t="array" ref="AD246">INDEX(RawData!AR:AR,MATCH(VALUE(A246),RawData!AP:AP,0)+$AD$1)</f>
        <v>19.61</v>
      </c>
      <c r="AE246" s="6">
        <f t="array" ref="AE246">INDEX(RawData!BG:BG,MATCH(VALUE(A246),RawData!BE:BE,0)+$AE$1)</f>
        <v>198720</v>
      </c>
      <c r="AF246" s="6">
        <f t="array" ref="AF246">INDEX(RawData!AW:AW,MATCH(VALUE(A246),RawData!AU:AU,0)+$AF$1)</f>
        <v>2.6</v>
      </c>
      <c r="AG246" s="6">
        <f t="array" ref="AG246">INDEX(RawData!BM:BM,MATCH(VALUE(A246),RawData!BK:BK,0)+$AG$1)</f>
        <v>1.875</v>
      </c>
      <c r="AH246" s="6">
        <f t="array" ref="AH246">INDEX(RawData!BR:BR,MATCH(VALUE(B246),RawData!BP:BP,0)+$AH$1)</f>
        <v>5.32</v>
      </c>
      <c r="AI246" s="6">
        <v>0</v>
      </c>
      <c r="AJ246" s="11">
        <f t="shared" si="76"/>
        <v>15870.465050000001</v>
      </c>
      <c r="AK246" s="11">
        <f t="shared" si="77"/>
        <v>13327.769179999999</v>
      </c>
      <c r="AL246" s="17" t="e">
        <f t="array" ref="AL246">INDEX(RawData!BW:BW,MATCH(VALUE(A246),RawData!BU:BU,0)+$AL$1)</f>
        <v>#N/A</v>
      </c>
      <c r="AM246" s="11"/>
      <c r="AN246" s="11"/>
      <c r="AZ246" s="11"/>
      <c r="BA246" s="12"/>
    </row>
    <row r="247" spans="1:53">
      <c r="A247" s="1">
        <v>200207</v>
      </c>
      <c r="B247" s="6" t="s">
        <v>144</v>
      </c>
      <c r="C247" s="10" t="s">
        <v>200</v>
      </c>
      <c r="D247" s="1">
        <v>1587046505</v>
      </c>
      <c r="E247" s="9">
        <f t="shared" si="75"/>
        <v>15870.465050000001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1</v>
      </c>
      <c r="U247" s="6">
        <v>0</v>
      </c>
      <c r="V247" s="6">
        <f t="array" ref="V247">INDEX(RawData!I:I,MATCH(VALUE(B247),RawData!G:G,0)+$V$1)</f>
        <v>7.02</v>
      </c>
      <c r="W247" s="6">
        <f t="array" ref="W247">INDEX(RawData!N:N,MATCH(VALUE(B247),RawData!L:L,0)+$W$1)</f>
        <v>78307</v>
      </c>
      <c r="X247" s="6">
        <f t="array" ref="X247">INDEX(RawData!S:S,MATCH(VALUE(B247),RawData!Q:Q,0)+$V$1)</f>
        <v>3484</v>
      </c>
      <c r="Y247" s="6">
        <f t="array" ref="Y247">INDEX(RawData!X:X,MATCH(VALUE(A247),RawData!V:V,0)+$Y$1)</f>
        <v>89.36</v>
      </c>
      <c r="Z247" s="6">
        <f t="array" ref="Z247">INDEX(RawData!AC:AC,MATCH(VALUE(B247),RawData!AA:AA,0)+$Y$1)</f>
        <v>0.48</v>
      </c>
      <c r="AA247" s="6">
        <f t="array" ref="AA247">INDEX(RawData!AH:AH,MATCH(VALUE(A247),RawData!AF:AF,0)+$AA$1)</f>
        <v>85.28</v>
      </c>
      <c r="AB247" s="6">
        <f t="array" ref="AB247">INDEX(RawData!AM:AM,MATCH(VALUE(A247),RawData!AK:AK,0)+$AA$1)</f>
        <v>0.42</v>
      </c>
      <c r="AC247" s="6">
        <f t="array" ref="AC247">INDEX(RawData!BB:BB,MATCH(VALUE(A247),RawData!AZ:AZ,0)+$AC$1)</f>
        <v>52015</v>
      </c>
      <c r="AD247" s="6">
        <f t="array" ref="AD247">INDEX(RawData!AR:AR,MATCH(VALUE(A247),RawData!AP:AP,0)+$AD$1)</f>
        <v>17.7</v>
      </c>
      <c r="AE247" s="6">
        <f t="array" ref="AE247">INDEX(RawData!BG:BG,MATCH(VALUE(A247),RawData!BE:BE,0)+$AE$1)</f>
        <v>199047</v>
      </c>
      <c r="AF247" s="6">
        <f t="array" ref="AF247">INDEX(RawData!AW:AW,MATCH(VALUE(A247),RawData!AU:AU,0)+$AF$1)</f>
        <v>2.64</v>
      </c>
      <c r="AG247" s="6">
        <f t="array" ref="AG247">INDEX(RawData!BM:BM,MATCH(VALUE(A247),RawData!BK:BK,0)+$AG$1)</f>
        <v>1.875</v>
      </c>
      <c r="AH247" s="6">
        <f t="array" ref="AH247">INDEX(RawData!BR:BR,MATCH(VALUE(B247),RawData!BP:BP,0)+$AH$1)</f>
        <v>5.32</v>
      </c>
      <c r="AI247" s="6">
        <v>0</v>
      </c>
      <c r="AJ247" s="11">
        <f t="shared" si="76"/>
        <v>13327.769179999999</v>
      </c>
      <c r="AK247" s="11">
        <f t="shared" si="77"/>
        <v>16748.322400000001</v>
      </c>
      <c r="AL247" s="17" t="e">
        <f t="array" ref="AL247">INDEX(RawData!BW:BW,MATCH(VALUE(A247),RawData!BU:BU,0)+$AL$1)</f>
        <v>#N/A</v>
      </c>
      <c r="AM247" s="11"/>
      <c r="AN247" s="11"/>
      <c r="AZ247" s="11"/>
      <c r="BA247" s="12"/>
    </row>
    <row r="248" spans="1:53">
      <c r="A248" s="1">
        <v>200206</v>
      </c>
      <c r="B248" s="6" t="s">
        <v>145</v>
      </c>
      <c r="C248" s="10" t="s">
        <v>200</v>
      </c>
      <c r="D248" s="1">
        <v>1332776918</v>
      </c>
      <c r="E248" s="9">
        <f t="shared" si="75"/>
        <v>13327.769179999999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1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1</v>
      </c>
      <c r="T248" s="6">
        <v>0</v>
      </c>
      <c r="U248" s="6">
        <v>0</v>
      </c>
      <c r="V248" s="6">
        <f t="array" ref="V248">INDEX(RawData!I:I,MATCH(VALUE(B248),RawData!G:G,0)+$V$1)</f>
        <v>6.75</v>
      </c>
      <c r="W248" s="6">
        <f t="array" ref="W248">INDEX(RawData!N:N,MATCH(VALUE(B248),RawData!L:L,0)+$W$1)</f>
        <v>75055</v>
      </c>
      <c r="X248" s="6">
        <f t="array" ref="X248">INDEX(RawData!S:S,MATCH(VALUE(B248),RawData!Q:Q,0)+$V$1)</f>
        <v>3344</v>
      </c>
      <c r="Y248" s="6">
        <f t="array" ref="Y248">INDEX(RawData!X:X,MATCH(VALUE(A248),RawData!V:V,0)+$Y$1)</f>
        <v>89.75</v>
      </c>
      <c r="Z248" s="6">
        <f t="array" ref="Z248">INDEX(RawData!AC:AC,MATCH(VALUE(B248),RawData!AA:AA,0)+$Y$1)</f>
        <v>-1.36</v>
      </c>
      <c r="AA248" s="6">
        <f t="array" ref="AA248">INDEX(RawData!AH:AH,MATCH(VALUE(A248),RawData!AF:AF,0)+$AA$1)</f>
        <v>85.27</v>
      </c>
      <c r="AB248" s="6">
        <f t="array" ref="AB248">INDEX(RawData!AM:AM,MATCH(VALUE(A248),RawData!AK:AK,0)+$AA$1)</f>
        <v>0.11</v>
      </c>
      <c r="AC248" s="6">
        <f t="array" ref="AC248">INDEX(RawData!BB:BB,MATCH(VALUE(A248),RawData!AZ:AZ,0)+$AC$1)</f>
        <v>51689</v>
      </c>
      <c r="AD248" s="6">
        <f t="array" ref="AD248">INDEX(RawData!AR:AR,MATCH(VALUE(A248),RawData!AP:AP,0)+$AD$1)</f>
        <v>18.73</v>
      </c>
      <c r="AE248" s="6">
        <f t="array" ref="AE248">INDEX(RawData!BG:BG,MATCH(VALUE(A248),RawData!BE:BE,0)+$AE$1)</f>
        <v>198216</v>
      </c>
      <c r="AF248" s="6">
        <f t="array" ref="AF248">INDEX(RawData!AW:AW,MATCH(VALUE(A248),RawData!AU:AU,0)+$AF$1)</f>
        <v>3.37</v>
      </c>
      <c r="AG248" s="6">
        <f t="array" ref="AG248">INDEX(RawData!BM:BM,MATCH(VALUE(A248),RawData!BK:BK,0)+$AG$1)</f>
        <v>1.875</v>
      </c>
      <c r="AH248" s="6">
        <f t="array" ref="AH248">INDEX(RawData!BR:BR,MATCH(VALUE(B248),RawData!BP:BP,0)+$AH$1)</f>
        <v>5.1100000000000003</v>
      </c>
      <c r="AI248" s="6">
        <v>0</v>
      </c>
      <c r="AJ248" s="11">
        <f t="shared" si="76"/>
        <v>16748.322400000001</v>
      </c>
      <c r="AK248" s="11">
        <f t="shared" si="77"/>
        <v>24758.219639999999</v>
      </c>
      <c r="AL248" s="17" t="e">
        <f t="array" ref="AL248">INDEX(RawData!BW:BW,MATCH(VALUE(A248),RawData!BU:BU,0)+$AL$1)</f>
        <v>#N/A</v>
      </c>
      <c r="AM248" s="11"/>
      <c r="AN248" s="11"/>
      <c r="AZ248" s="11"/>
      <c r="BA248" s="12"/>
    </row>
    <row r="249" spans="1:53">
      <c r="A249" s="1">
        <v>200205</v>
      </c>
      <c r="B249" s="6" t="s">
        <v>145</v>
      </c>
      <c r="C249" s="10" t="s">
        <v>200</v>
      </c>
      <c r="D249" s="1">
        <v>1674832240</v>
      </c>
      <c r="E249" s="9">
        <f t="shared" si="75"/>
        <v>16748.322400000001</v>
      </c>
      <c r="F249" s="6">
        <v>0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6">
        <f t="array" ref="V249">INDEX(RawData!I:I,MATCH(VALUE(B249),RawData!G:G,0)+$V$1)</f>
        <v>6.75</v>
      </c>
      <c r="W249" s="6">
        <f t="array" ref="W249">INDEX(RawData!N:N,MATCH(VALUE(B249),RawData!L:L,0)+$W$1)</f>
        <v>75055</v>
      </c>
      <c r="X249" s="6">
        <f t="array" ref="X249">INDEX(RawData!S:S,MATCH(VALUE(B249),RawData!Q:Q,0)+$V$1)</f>
        <v>3344</v>
      </c>
      <c r="Y249" s="6">
        <f t="array" ref="Y249">INDEX(RawData!X:X,MATCH(VALUE(A249),RawData!V:V,0)+$Y$1)</f>
        <v>89.84</v>
      </c>
      <c r="Z249" s="6">
        <f t="array" ref="Z249">INDEX(RawData!AC:AC,MATCH(VALUE(B249),RawData!AA:AA,0)+$Y$1)</f>
        <v>-1.36</v>
      </c>
      <c r="AA249" s="6">
        <f t="array" ref="AA249">INDEX(RawData!AH:AH,MATCH(VALUE(A249),RawData!AF:AF,0)+$AA$1)</f>
        <v>85.01</v>
      </c>
      <c r="AB249" s="6">
        <f t="array" ref="AB249">INDEX(RawData!AM:AM,MATCH(VALUE(A249),RawData!AK:AK,0)+$AA$1)</f>
        <v>-0.26</v>
      </c>
      <c r="AC249" s="6">
        <f t="array" ref="AC249">INDEX(RawData!BB:BB,MATCH(VALUE(A249),RawData!AZ:AZ,0)+$AC$1)</f>
        <v>51863</v>
      </c>
      <c r="AD249" s="6">
        <f t="array" ref="AD249">INDEX(RawData!AR:AR,MATCH(VALUE(A249),RawData!AP:AP,0)+$AD$1)</f>
        <v>21.5</v>
      </c>
      <c r="AE249" s="6">
        <f t="array" ref="AE249">INDEX(RawData!BG:BG,MATCH(VALUE(A249),RawData!BE:BE,0)+$AE$1)</f>
        <v>198468</v>
      </c>
      <c r="AF249" s="6">
        <f t="array" ref="AF249">INDEX(RawData!AW:AW,MATCH(VALUE(A249),RawData!AU:AU,0)+$AF$1)</f>
        <v>3.94</v>
      </c>
      <c r="AG249" s="6">
        <f t="array" ref="AG249">INDEX(RawData!BM:BM,MATCH(VALUE(A249),RawData!BK:BK,0)+$AG$1)</f>
        <v>2.125</v>
      </c>
      <c r="AH249" s="6">
        <f t="array" ref="AH249">INDEX(RawData!BR:BR,MATCH(VALUE(B249),RawData!BP:BP,0)+$AH$1)</f>
        <v>5.1100000000000003</v>
      </c>
      <c r="AI249" s="6">
        <v>0</v>
      </c>
      <c r="AJ249" s="11">
        <f t="shared" si="76"/>
        <v>24758.219639999999</v>
      </c>
      <c r="AK249" s="11">
        <f t="shared" si="77"/>
        <v>27874.79708</v>
      </c>
      <c r="AL249" s="17" t="e">
        <f t="array" ref="AL249">INDEX(RawData!BW:BW,MATCH(VALUE(A249),RawData!BU:BU,0)+$AL$1)</f>
        <v>#N/A</v>
      </c>
      <c r="AM249" s="11"/>
      <c r="AN249" s="11"/>
      <c r="AZ249" s="11"/>
      <c r="BA249" s="12"/>
    </row>
    <row r="250" spans="1:53">
      <c r="A250" s="1">
        <v>200204</v>
      </c>
      <c r="B250" s="6" t="s">
        <v>145</v>
      </c>
      <c r="C250" s="10" t="s">
        <v>200</v>
      </c>
      <c r="D250" s="1">
        <v>2475821964</v>
      </c>
      <c r="E250" s="9">
        <f t="shared" si="75"/>
        <v>24758.219639999999</v>
      </c>
      <c r="F250" s="6">
        <v>0</v>
      </c>
      <c r="G250" s="6">
        <v>0</v>
      </c>
      <c r="H250" s="6">
        <v>0</v>
      </c>
      <c r="I250" s="6">
        <v>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6">
        <f t="array" ref="V250">INDEX(RawData!I:I,MATCH(VALUE(B250),RawData!G:G,0)+$V$1)</f>
        <v>6.75</v>
      </c>
      <c r="W250" s="6">
        <f t="array" ref="W250">INDEX(RawData!N:N,MATCH(VALUE(B250),RawData!L:L,0)+$W$1)</f>
        <v>75055</v>
      </c>
      <c r="X250" s="6">
        <f t="array" ref="X250">INDEX(RawData!S:S,MATCH(VALUE(B250),RawData!Q:Q,0)+$V$1)</f>
        <v>3344</v>
      </c>
      <c r="Y250" s="6">
        <f t="array" ref="Y250">INDEX(RawData!X:X,MATCH(VALUE(A250),RawData!V:V,0)+$Y$1)</f>
        <v>90.15</v>
      </c>
      <c r="Z250" s="6">
        <f t="array" ref="Z250">INDEX(RawData!AC:AC,MATCH(VALUE(B250),RawData!AA:AA,0)+$Y$1)</f>
        <v>-1.36</v>
      </c>
      <c r="AA250" s="6">
        <f t="array" ref="AA250">INDEX(RawData!AH:AH,MATCH(VALUE(A250),RawData!AF:AF,0)+$AA$1)</f>
        <v>85.43</v>
      </c>
      <c r="AB250" s="6">
        <f t="array" ref="AB250">INDEX(RawData!AM:AM,MATCH(VALUE(A250),RawData!AK:AK,0)+$AA$1)</f>
        <v>0.21</v>
      </c>
      <c r="AC250" s="6">
        <f t="array" ref="AC250">INDEX(RawData!BB:BB,MATCH(VALUE(A250),RawData!AZ:AZ,0)+$AC$1)</f>
        <v>52151</v>
      </c>
      <c r="AD250" s="6">
        <f t="array" ref="AD250">INDEX(RawData!AR:AR,MATCH(VALUE(A250),RawData!AP:AP,0)+$AD$1)</f>
        <v>20.39</v>
      </c>
      <c r="AE250" s="6">
        <f t="array" ref="AE250">INDEX(RawData!BG:BG,MATCH(VALUE(A250),RawData!BE:BE,0)+$AE$1)</f>
        <v>199398</v>
      </c>
      <c r="AF250" s="6">
        <f t="array" ref="AF250">INDEX(RawData!AW:AW,MATCH(VALUE(A250),RawData!AU:AU,0)+$AF$1)</f>
        <v>4.5599999999999996</v>
      </c>
      <c r="AG250" s="6">
        <f t="array" ref="AG250">INDEX(RawData!BM:BM,MATCH(VALUE(A250),RawData!BK:BK,0)+$AG$1)</f>
        <v>2.125</v>
      </c>
      <c r="AH250" s="6">
        <f t="array" ref="AH250">INDEX(RawData!BR:BR,MATCH(VALUE(B250),RawData!BP:BP,0)+$AH$1)</f>
        <v>5.1100000000000003</v>
      </c>
      <c r="AI250" s="6">
        <v>0</v>
      </c>
      <c r="AJ250" s="11">
        <f t="shared" si="76"/>
        <v>27874.79708</v>
      </c>
      <c r="AK250" s="11">
        <f t="shared" si="77"/>
        <v>12291.33546</v>
      </c>
      <c r="AL250" s="17" t="e">
        <f t="array" ref="AL250">INDEX(RawData!BW:BW,MATCH(VALUE(A250),RawData!BU:BU,0)+$AL$1)</f>
        <v>#N/A</v>
      </c>
      <c r="AM250" s="11"/>
      <c r="AN250" s="11"/>
      <c r="AZ250" s="11"/>
      <c r="BA250" s="12"/>
    </row>
    <row r="251" spans="1:53">
      <c r="A251" s="1">
        <v>200203</v>
      </c>
      <c r="B251" s="6" t="s">
        <v>146</v>
      </c>
      <c r="C251" s="10" t="s">
        <v>200</v>
      </c>
      <c r="D251" s="1">
        <v>2787479708</v>
      </c>
      <c r="E251" s="9">
        <f t="shared" si="75"/>
        <v>27874.79708</v>
      </c>
      <c r="F251" s="6">
        <v>0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1</v>
      </c>
      <c r="S251" s="6">
        <v>0</v>
      </c>
      <c r="T251" s="6">
        <v>0</v>
      </c>
      <c r="U251" s="6">
        <v>0</v>
      </c>
      <c r="V251" s="6">
        <f t="array" ref="V251">INDEX(RawData!I:I,MATCH(VALUE(B251),RawData!G:G,0)+$V$1)</f>
        <v>1.82</v>
      </c>
      <c r="W251" s="6">
        <f t="array" ref="W251">INDEX(RawData!N:N,MATCH(VALUE(B251),RawData!L:L,0)+$W$1)</f>
        <v>73638</v>
      </c>
      <c r="X251" s="6">
        <f t="array" ref="X251">INDEX(RawData!S:S,MATCH(VALUE(B251),RawData!Q:Q,0)+$V$1)</f>
        <v>3284</v>
      </c>
      <c r="Y251" s="6">
        <f t="array" ref="Y251">INDEX(RawData!X:X,MATCH(VALUE(A251),RawData!V:V,0)+$Y$1)</f>
        <v>89.4</v>
      </c>
      <c r="Z251" s="6">
        <f t="array" ref="Z251">INDEX(RawData!AC:AC,MATCH(VALUE(B251),RawData!AA:AA,0)+$Y$1)</f>
        <v>-0.41</v>
      </c>
      <c r="AA251" s="6">
        <f t="array" ref="AA251">INDEX(RawData!AH:AH,MATCH(VALUE(A251),RawData!AF:AF,0)+$AA$1)</f>
        <v>84.56</v>
      </c>
      <c r="AB251" s="6">
        <f t="array" ref="AB251">INDEX(RawData!AM:AM,MATCH(VALUE(A251),RawData!AK:AK,0)+$AA$1)</f>
        <v>0.01</v>
      </c>
      <c r="AC251" s="6">
        <f t="array" ref="AC251">INDEX(RawData!BB:BB,MATCH(VALUE(A251),RawData!AZ:AZ,0)+$AC$1)</f>
        <v>52048</v>
      </c>
      <c r="AD251" s="6">
        <f t="array" ref="AD251">INDEX(RawData!AR:AR,MATCH(VALUE(A251),RawData!AP:AP,0)+$AD$1)</f>
        <v>17.38</v>
      </c>
      <c r="AE251" s="6">
        <f t="array" ref="AE251">INDEX(RawData!BG:BG,MATCH(VALUE(A251),RawData!BE:BE,0)+$AE$1)</f>
        <v>199455</v>
      </c>
      <c r="AF251" s="6">
        <f t="array" ref="AF251">INDEX(RawData!AW:AW,MATCH(VALUE(A251),RawData!AU:AU,0)+$AF$1)</f>
        <v>4.26</v>
      </c>
      <c r="AG251" s="6">
        <f t="array" ref="AG251">INDEX(RawData!BM:BM,MATCH(VALUE(A251),RawData!BK:BK,0)+$AG$1)</f>
        <v>2.125</v>
      </c>
      <c r="AH251" s="6">
        <f t="array" ref="AH251">INDEX(RawData!BR:BR,MATCH(VALUE(B251),RawData!BP:BP,0)+$AH$1)</f>
        <v>5.16</v>
      </c>
      <c r="AI251" s="6">
        <v>0</v>
      </c>
      <c r="AJ251" s="11">
        <f t="shared" si="76"/>
        <v>12291.33546</v>
      </c>
      <c r="AK251" s="11">
        <f t="shared" si="77"/>
        <v>33541.917179999997</v>
      </c>
      <c r="AL251" s="17" t="e">
        <f t="array" ref="AL251">INDEX(RawData!BW:BW,MATCH(VALUE(A251),RawData!BU:BU,0)+$AL$1)</f>
        <v>#N/A</v>
      </c>
      <c r="AM251" s="11"/>
      <c r="AN251" s="11"/>
      <c r="AZ251" s="11"/>
      <c r="BA251" s="12"/>
    </row>
    <row r="252" spans="1:53">
      <c r="A252" s="1">
        <v>200202</v>
      </c>
      <c r="B252" s="6" t="s">
        <v>146</v>
      </c>
      <c r="C252" s="10" t="s">
        <v>200</v>
      </c>
      <c r="D252" s="1">
        <v>1229133546</v>
      </c>
      <c r="E252" s="9">
        <f t="shared" si="75"/>
        <v>12291.33546</v>
      </c>
      <c r="F252" s="6">
        <v>0</v>
      </c>
      <c r="G252" s="6">
        <v>1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1</v>
      </c>
      <c r="S252" s="6">
        <v>0</v>
      </c>
      <c r="T252" s="6">
        <v>0</v>
      </c>
      <c r="U252" s="6">
        <v>0</v>
      </c>
      <c r="V252" s="6">
        <f t="array" ref="V252">INDEX(RawData!I:I,MATCH(VALUE(B252),RawData!G:G,0)+$V$1)</f>
        <v>1.82</v>
      </c>
      <c r="W252" s="6">
        <f t="array" ref="W252">INDEX(RawData!N:N,MATCH(VALUE(B252),RawData!L:L,0)+$W$1)</f>
        <v>73638</v>
      </c>
      <c r="X252" s="6">
        <f t="array" ref="X252">INDEX(RawData!S:S,MATCH(VALUE(B252),RawData!Q:Q,0)+$V$1)</f>
        <v>3284</v>
      </c>
      <c r="Y252" s="6">
        <f t="array" ref="Y252">INDEX(RawData!X:X,MATCH(VALUE(A252),RawData!V:V,0)+$Y$1)</f>
        <v>88.25</v>
      </c>
      <c r="Z252" s="6">
        <f t="array" ref="Z252">INDEX(RawData!AC:AC,MATCH(VALUE(B252),RawData!AA:AA,0)+$Y$1)</f>
        <v>-0.41</v>
      </c>
      <c r="AA252" s="6">
        <f t="array" ref="AA252">INDEX(RawData!AH:AH,MATCH(VALUE(A252),RawData!AF:AF,0)+$AA$1)</f>
        <v>85.98</v>
      </c>
      <c r="AB252" s="6">
        <f t="array" ref="AB252">INDEX(RawData!AM:AM,MATCH(VALUE(A252),RawData!AK:AK,0)+$AA$1)</f>
        <v>1.42</v>
      </c>
      <c r="AC252" s="6">
        <f t="array" ref="AC252">INDEX(RawData!BB:BB,MATCH(VALUE(A252),RawData!AZ:AZ,0)+$AC$1)</f>
        <v>52417</v>
      </c>
      <c r="AD252" s="6">
        <f t="array" ref="AD252">INDEX(RawData!AR:AR,MATCH(VALUE(A252),RawData!AP:AP,0)+$AD$1)</f>
        <v>16.47</v>
      </c>
      <c r="AE252" s="6">
        <f t="array" ref="AE252">INDEX(RawData!BG:BG,MATCH(VALUE(A252),RawData!BE:BE,0)+$AE$1)</f>
        <v>199780</v>
      </c>
      <c r="AF252" s="6">
        <f t="array" ref="AF252">INDEX(RawData!AW:AW,MATCH(VALUE(A252),RawData!AU:AU,0)+$AF$1)</f>
        <v>4.2300000000000004</v>
      </c>
      <c r="AG252" s="6">
        <f t="array" ref="AG252">INDEX(RawData!BM:BM,MATCH(VALUE(A252),RawData!BK:BK,0)+$AG$1)</f>
        <v>2.125</v>
      </c>
      <c r="AH252" s="6">
        <f t="array" ref="AH252">INDEX(RawData!BR:BR,MATCH(VALUE(B252),RawData!BP:BP,0)+$AH$1)</f>
        <v>5.16</v>
      </c>
      <c r="AI252" s="6">
        <v>0</v>
      </c>
      <c r="AJ252" s="11">
        <f t="shared" si="76"/>
        <v>33541.917179999997</v>
      </c>
      <c r="AK252" s="11">
        <f t="shared" si="77"/>
        <v>30263.955839999999</v>
      </c>
      <c r="AL252" s="17" t="e">
        <f t="array" ref="AL252">INDEX(RawData!BW:BW,MATCH(VALUE(A252),RawData!BU:BU,0)+$AL$1)</f>
        <v>#N/A</v>
      </c>
      <c r="AM252" s="11"/>
      <c r="AN252" s="11"/>
      <c r="AZ252" s="11"/>
      <c r="BA252" s="12"/>
    </row>
    <row r="253" spans="1:53">
      <c r="A253" s="1">
        <v>200201</v>
      </c>
      <c r="B253" s="6" t="s">
        <v>146</v>
      </c>
      <c r="C253" s="10" t="s">
        <v>200</v>
      </c>
      <c r="D253" s="1">
        <v>3354191718</v>
      </c>
      <c r="E253" s="9">
        <f t="shared" si="75"/>
        <v>33541.917179999997</v>
      </c>
      <c r="F253" s="6">
        <v>1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1</v>
      </c>
      <c r="S253" s="6">
        <v>0</v>
      </c>
      <c r="T253" s="6">
        <v>0</v>
      </c>
      <c r="U253" s="6">
        <v>0</v>
      </c>
      <c r="V253" s="6">
        <f t="array" ref="V253">INDEX(RawData!I:I,MATCH(VALUE(B253),RawData!G:G,0)+$V$1)</f>
        <v>1.82</v>
      </c>
      <c r="W253" s="6">
        <f t="array" ref="W253">INDEX(RawData!N:N,MATCH(VALUE(B253),RawData!L:L,0)+$W$1)</f>
        <v>73638</v>
      </c>
      <c r="X253" s="6">
        <f t="array" ref="X253">INDEX(RawData!S:S,MATCH(VALUE(B253),RawData!Q:Q,0)+$V$1)</f>
        <v>3284</v>
      </c>
      <c r="Y253" s="6">
        <f t="array" ref="Y253">INDEX(RawData!X:X,MATCH(VALUE(A253),RawData!V:V,0)+$Y$1)</f>
        <v>87.97</v>
      </c>
      <c r="Z253" s="6">
        <f t="array" ref="Z253">INDEX(RawData!AC:AC,MATCH(VALUE(B253),RawData!AA:AA,0)+$Y$1)</f>
        <v>-0.41</v>
      </c>
      <c r="AA253" s="6">
        <f t="array" ref="AA253">INDEX(RawData!AH:AH,MATCH(VALUE(A253),RawData!AF:AF,0)+$AA$1)</f>
        <v>84.95</v>
      </c>
      <c r="AB253" s="6">
        <f t="array" ref="AB253">INDEX(RawData!AM:AM,MATCH(VALUE(A253),RawData!AK:AK,0)+$AA$1)</f>
        <v>-1.68</v>
      </c>
      <c r="AC253" s="6">
        <f t="array" ref="AC253">INDEX(RawData!BB:BB,MATCH(VALUE(A253),RawData!AZ:AZ,0)+$AC$1)</f>
        <v>50332</v>
      </c>
      <c r="AD253" s="6">
        <f t="array" ref="AD253">INDEX(RawData!AR:AR,MATCH(VALUE(A253),RawData!AP:AP,0)+$AD$1)</f>
        <v>11.24</v>
      </c>
      <c r="AE253" s="6">
        <f t="array" ref="AE253">INDEX(RawData!BG:BG,MATCH(VALUE(A253),RawData!BE:BE,0)+$AE$1)</f>
        <v>197316</v>
      </c>
      <c r="AF253" s="6">
        <f t="array" ref="AF253">INDEX(RawData!AW:AW,MATCH(VALUE(A253),RawData!AU:AU,0)+$AF$1)</f>
        <v>3.5</v>
      </c>
      <c r="AG253" s="6">
        <f t="array" ref="AG253">INDEX(RawData!BM:BM,MATCH(VALUE(A253),RawData!BK:BK,0)+$AG$1)</f>
        <v>2.125</v>
      </c>
      <c r="AH253" s="6">
        <f t="array" ref="AH253">INDEX(RawData!BR:BR,MATCH(VALUE(B253),RawData!BP:BP,0)+$AH$1)</f>
        <v>5.16</v>
      </c>
      <c r="AI253" s="6">
        <v>0</v>
      </c>
      <c r="AJ253" s="11">
        <f t="shared" si="76"/>
        <v>30263.955839999999</v>
      </c>
      <c r="AK253" s="11">
        <f t="shared" si="77"/>
        <v>18653.010020000002</v>
      </c>
      <c r="AL253" s="17" t="e">
        <f t="array" ref="AL253">INDEX(RawData!BW:BW,MATCH(VALUE(A253),RawData!BU:BU,0)+$AL$1)</f>
        <v>#N/A</v>
      </c>
      <c r="AM253" s="11"/>
      <c r="AN253" s="11"/>
      <c r="AZ253" s="11"/>
      <c r="BA253" s="12"/>
    </row>
    <row r="254" spans="1:53">
      <c r="A254" s="1">
        <v>200112</v>
      </c>
      <c r="B254" s="6" t="s">
        <v>147</v>
      </c>
      <c r="C254" s="10" t="s">
        <v>201</v>
      </c>
      <c r="D254" s="1">
        <v>3026395584</v>
      </c>
      <c r="E254" s="9">
        <f t="shared" si="75"/>
        <v>30263.955839999999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1</v>
      </c>
      <c r="V254" s="6">
        <f t="array" ref="V254">INDEX(RawData!I:I,MATCH(VALUE(B254),RawData!G:G,0)+$V$1)</f>
        <v>-0.3</v>
      </c>
      <c r="W254" s="6">
        <f t="array" ref="W254">INDEX(RawData!N:N,MATCH(VALUE(B254),RawData!L:L,0)+$W$1)</f>
        <v>77460</v>
      </c>
      <c r="X254" s="6">
        <f t="array" ref="X254">INDEX(RawData!S:S,MATCH(VALUE(B254),RawData!Q:Q,0)+$V$1)</f>
        <v>3459</v>
      </c>
      <c r="Y254" s="6">
        <f t="array" ref="Y254">INDEX(RawData!X:X,MATCH(VALUE(A254),RawData!V:V,0)+$Y$1)</f>
        <v>87.55</v>
      </c>
      <c r="Z254" s="6">
        <f t="array" ref="Z254">INDEX(RawData!AC:AC,MATCH(VALUE(B254),RawData!AA:AA,0)+$Y$1)</f>
        <v>-5.32</v>
      </c>
      <c r="AA254" s="6">
        <f t="array" ref="AA254">INDEX(RawData!AH:AH,MATCH(VALUE(A254),RawData!AF:AF,0)+$AA$1)</f>
        <v>84.62</v>
      </c>
      <c r="AB254" s="6">
        <f t="array" ref="AB254">INDEX(RawData!AM:AM,MATCH(VALUE(A254),RawData!AK:AK,0)+$AA$1)</f>
        <v>-1.68</v>
      </c>
      <c r="AC254" s="6">
        <f t="array" ref="AC254">INDEX(RawData!BB:BB,MATCH(VALUE(A254),RawData!AZ:AZ,0)+$AC$1)</f>
        <v>47725</v>
      </c>
      <c r="AD254" s="6">
        <f t="array" ref="AD254">INDEX(RawData!AR:AR,MATCH(VALUE(A254),RawData!AP:AP,0)+$AD$1)</f>
        <v>11.88</v>
      </c>
      <c r="AE254" s="6">
        <f t="array" ref="AE254">INDEX(RawData!BG:BG,MATCH(VALUE(A254),RawData!BE:BE,0)+$AE$1)</f>
        <v>195191</v>
      </c>
      <c r="AF254" s="6">
        <f t="array" ref="AF254">INDEX(RawData!AW:AW,MATCH(VALUE(A254),RawData!AU:AU,0)+$AF$1)</f>
        <v>4.4400000000000004</v>
      </c>
      <c r="AG254" s="6">
        <f t="array" ref="AG254">INDEX(RawData!BM:BM,MATCH(VALUE(A254),RawData!BK:BK,0)+$AG$1)</f>
        <v>2.13</v>
      </c>
      <c r="AH254" s="6">
        <f t="array" ref="AH254">INDEX(RawData!BR:BR,MATCH(VALUE(B254),RawData!BP:BP,0)+$AH$1)</f>
        <v>5.22</v>
      </c>
      <c r="AI254" s="6">
        <v>0</v>
      </c>
      <c r="AJ254" s="11">
        <f t="shared" si="76"/>
        <v>18653.010020000002</v>
      </c>
      <c r="AK254" s="11">
        <f t="shared" si="77"/>
        <v>9890.9968800000006</v>
      </c>
      <c r="AL254" s="17" t="e">
        <f t="array" ref="AL254">INDEX(RawData!BW:BW,MATCH(VALUE(A254),RawData!BU:BU,0)+$AL$1)</f>
        <v>#N/A</v>
      </c>
      <c r="AM254" s="11"/>
      <c r="AN254" s="11"/>
      <c r="AZ254" s="11"/>
      <c r="BA254" s="12"/>
    </row>
    <row r="255" spans="1:53">
      <c r="A255" s="1">
        <v>200111</v>
      </c>
      <c r="B255" s="6" t="s">
        <v>147</v>
      </c>
      <c r="C255" s="10" t="s">
        <v>201</v>
      </c>
      <c r="D255" s="1">
        <v>1865301002</v>
      </c>
      <c r="E255" s="9">
        <f t="shared" si="75"/>
        <v>18653.010020000002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1</v>
      </c>
      <c r="Q255" s="6">
        <v>0</v>
      </c>
      <c r="R255" s="6">
        <v>0</v>
      </c>
      <c r="S255" s="6">
        <v>0</v>
      </c>
      <c r="T255" s="6">
        <v>0</v>
      </c>
      <c r="U255" s="6">
        <v>1</v>
      </c>
      <c r="V255" s="6">
        <f t="array" ref="V255">INDEX(RawData!I:I,MATCH(VALUE(B255),RawData!G:G,0)+$V$1)</f>
        <v>-0.3</v>
      </c>
      <c r="W255" s="6">
        <f t="array" ref="W255">INDEX(RawData!N:N,MATCH(VALUE(B255),RawData!L:L,0)+$W$1)</f>
        <v>77460</v>
      </c>
      <c r="X255" s="6">
        <f t="array" ref="X255">INDEX(RawData!S:S,MATCH(VALUE(B255),RawData!Q:Q,0)+$V$1)</f>
        <v>3459</v>
      </c>
      <c r="Y255" s="6">
        <f t="array" ref="Y255">INDEX(RawData!X:X,MATCH(VALUE(A255),RawData!V:V,0)+$Y$1)</f>
        <v>88.34</v>
      </c>
      <c r="Z255" s="6">
        <f t="array" ref="Z255">INDEX(RawData!AC:AC,MATCH(VALUE(B255),RawData!AA:AA,0)+$Y$1)</f>
        <v>-5.32</v>
      </c>
      <c r="AA255" s="6">
        <f t="array" ref="AA255">INDEX(RawData!AH:AH,MATCH(VALUE(A255),RawData!AF:AF,0)+$AA$1)</f>
        <v>86.12</v>
      </c>
      <c r="AB255" s="6">
        <f t="array" ref="AB255">INDEX(RawData!AM:AM,MATCH(VALUE(A255),RawData!AK:AK,0)+$AA$1)</f>
        <v>-1.1399999999999999</v>
      </c>
      <c r="AC255" s="6">
        <f t="array" ref="AC255">INDEX(RawData!BB:BB,MATCH(VALUE(A255),RawData!AZ:AZ,0)+$AC$1)</f>
        <v>45096</v>
      </c>
      <c r="AD255" s="6">
        <f t="array" ref="AD255">INDEX(RawData!AR:AR,MATCH(VALUE(A255),RawData!AP:AP,0)+$AD$1)</f>
        <v>6.7</v>
      </c>
      <c r="AE255" s="6">
        <f t="array" ref="AE255">INDEX(RawData!BG:BG,MATCH(VALUE(A255),RawData!BE:BE,0)+$AE$1)</f>
        <v>193876</v>
      </c>
      <c r="AF255" s="6">
        <f t="array" ref="AF255">INDEX(RawData!AW:AW,MATCH(VALUE(A255),RawData!AU:AU,0)+$AF$1)</f>
        <v>4.9000000000000004</v>
      </c>
      <c r="AG255" s="6">
        <f t="array" ref="AG255">INDEX(RawData!BM:BM,MATCH(VALUE(A255),RawData!BK:BK,0)+$AG$1)</f>
        <v>2.25</v>
      </c>
      <c r="AH255" s="6">
        <f t="array" ref="AH255">INDEX(RawData!BR:BR,MATCH(VALUE(B255),RawData!BP:BP,0)+$AH$1)</f>
        <v>5.22</v>
      </c>
      <c r="AI255" s="6">
        <v>0</v>
      </c>
      <c r="AJ255" s="11">
        <f t="shared" si="76"/>
        <v>9890.9968800000006</v>
      </c>
      <c r="AK255" s="11">
        <f t="shared" si="77"/>
        <v>6572.0785299999998</v>
      </c>
      <c r="AL255" s="17" t="e">
        <f t="array" ref="AL255">INDEX(RawData!BW:BW,MATCH(VALUE(A255),RawData!BU:BU,0)+$AL$1)</f>
        <v>#N/A</v>
      </c>
      <c r="AM255" s="11"/>
      <c r="AN255" s="11"/>
      <c r="AZ255" s="11"/>
      <c r="BA255" s="12"/>
    </row>
    <row r="256" spans="1:53">
      <c r="A256" s="1">
        <v>200110</v>
      </c>
      <c r="B256" s="6" t="s">
        <v>147</v>
      </c>
      <c r="C256" s="10" t="s">
        <v>201</v>
      </c>
      <c r="D256" s="1">
        <v>989099688</v>
      </c>
      <c r="E256" s="9">
        <f t="shared" si="75"/>
        <v>9890.9968800000006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1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</v>
      </c>
      <c r="V256" s="6">
        <f t="array" ref="V256">INDEX(RawData!I:I,MATCH(VALUE(B256),RawData!G:G,0)+$V$1)</f>
        <v>-0.3</v>
      </c>
      <c r="W256" s="6">
        <f t="array" ref="W256">INDEX(RawData!N:N,MATCH(VALUE(B256),RawData!L:L,0)+$W$1)</f>
        <v>77460</v>
      </c>
      <c r="X256" s="6">
        <f t="array" ref="X256">INDEX(RawData!S:S,MATCH(VALUE(B256),RawData!Q:Q,0)+$V$1)</f>
        <v>3459</v>
      </c>
      <c r="Y256" s="6">
        <f t="array" ref="Y256">INDEX(RawData!X:X,MATCH(VALUE(A256),RawData!V:V,0)+$Y$1)</f>
        <v>89.53</v>
      </c>
      <c r="Z256" s="6">
        <f t="array" ref="Z256">INDEX(RawData!AC:AC,MATCH(VALUE(B256),RawData!AA:AA,0)+$Y$1)</f>
        <v>-5.32</v>
      </c>
      <c r="AA256" s="6">
        <f t="array" ref="AA256">INDEX(RawData!AH:AH,MATCH(VALUE(A256),RawData!AF:AF,0)+$AA$1)</f>
        <v>87.15</v>
      </c>
      <c r="AB256" s="6">
        <f t="array" ref="AB256">INDEX(RawData!AM:AM,MATCH(VALUE(A256),RawData!AK:AK,0)+$AA$1)</f>
        <v>0.97</v>
      </c>
      <c r="AC256" s="6">
        <f t="array" ref="AC256">INDEX(RawData!BB:BB,MATCH(VALUE(A256),RawData!AZ:AZ,0)+$AC$1)</f>
        <v>44139</v>
      </c>
      <c r="AD256" s="6">
        <f t="array" ref="AD256">INDEX(RawData!AR:AR,MATCH(VALUE(A256),RawData!AP:AP,0)+$AD$1)</f>
        <v>4.3899999999999997</v>
      </c>
      <c r="AE256" s="6">
        <f t="array" ref="AE256">INDEX(RawData!BG:BG,MATCH(VALUE(A256),RawData!BE:BE,0)+$AE$1)</f>
        <v>193571</v>
      </c>
      <c r="AF256" s="6">
        <f t="array" ref="AF256">INDEX(RawData!AW:AW,MATCH(VALUE(A256),RawData!AU:AU,0)+$AF$1)</f>
        <v>5.74</v>
      </c>
      <c r="AG256" s="6">
        <f t="array" ref="AG256">INDEX(RawData!BM:BM,MATCH(VALUE(A256),RawData!BK:BK,0)+$AG$1)</f>
        <v>2.5</v>
      </c>
      <c r="AH256" s="6">
        <f t="array" ref="AH256">INDEX(RawData!BR:BR,MATCH(VALUE(B256),RawData!BP:BP,0)+$AH$1)</f>
        <v>5.22</v>
      </c>
      <c r="AI256" s="6">
        <v>0</v>
      </c>
      <c r="AJ256" s="11">
        <f t="shared" si="76"/>
        <v>6572.0785299999998</v>
      </c>
      <c r="AK256" s="11">
        <f t="shared" si="77"/>
        <v>11642.03131</v>
      </c>
      <c r="AL256" s="17" t="e">
        <f t="array" ref="AL256">INDEX(RawData!BW:BW,MATCH(VALUE(A256),RawData!BU:BU,0)+$AL$1)</f>
        <v>#N/A</v>
      </c>
      <c r="AM256" s="11"/>
      <c r="AN256" s="11"/>
      <c r="AZ256" s="11"/>
      <c r="BA256" s="12"/>
    </row>
    <row r="257" spans="1:53">
      <c r="A257" s="1">
        <v>200109</v>
      </c>
      <c r="B257" s="6" t="s">
        <v>148</v>
      </c>
      <c r="C257" s="10" t="s">
        <v>201</v>
      </c>
      <c r="D257" s="1">
        <v>657207853</v>
      </c>
      <c r="E257" s="9">
        <f t="shared" si="75"/>
        <v>6572.0785299999998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1</v>
      </c>
      <c r="U257" s="6">
        <v>0</v>
      </c>
      <c r="V257" s="6">
        <f t="array" ref="V257">INDEX(RawData!I:I,MATCH(VALUE(B257),RawData!G:G,0)+$V$1)</f>
        <v>-4.0599999999999996</v>
      </c>
      <c r="W257" s="6">
        <f t="array" ref="W257">INDEX(RawData!N:N,MATCH(VALUE(B257),RawData!L:L,0)+$W$1)</f>
        <v>71407</v>
      </c>
      <c r="X257" s="6">
        <f t="array" ref="X257">INDEX(RawData!S:S,MATCH(VALUE(B257),RawData!Q:Q,0)+$V$1)</f>
        <v>3194</v>
      </c>
      <c r="Y257" s="6">
        <f t="array" ref="Y257">INDEX(RawData!X:X,MATCH(VALUE(A257),RawData!V:V,0)+$Y$1)</f>
        <v>90.51</v>
      </c>
      <c r="Z257" s="6">
        <f t="array" ref="Z257">INDEX(RawData!AC:AC,MATCH(VALUE(B257),RawData!AA:AA,0)+$Y$1)</f>
        <v>-1.52</v>
      </c>
      <c r="AA257" s="6">
        <f t="array" ref="AA257">INDEX(RawData!AH:AH,MATCH(VALUE(A257),RawData!AF:AF,0)+$AA$1)</f>
        <v>85.85</v>
      </c>
      <c r="AB257" s="6">
        <f t="array" ref="AB257">INDEX(RawData!AM:AM,MATCH(VALUE(A257),RawData!AK:AK,0)+$AA$1)</f>
        <v>-0.51</v>
      </c>
      <c r="AC257" s="6">
        <f t="array" ref="AC257">INDEX(RawData!BB:BB,MATCH(VALUE(A257),RawData!AZ:AZ,0)+$AC$1)</f>
        <v>43921</v>
      </c>
      <c r="AD257" s="6">
        <f t="array" ref="AD257">INDEX(RawData!AR:AR,MATCH(VALUE(A257),RawData!AP:AP,0)+$AD$1)</f>
        <v>3.68</v>
      </c>
      <c r="AE257" s="6">
        <f t="array" ref="AE257">INDEX(RawData!BG:BG,MATCH(VALUE(A257),RawData!BE:BE,0)+$AE$1)</f>
        <v>193514</v>
      </c>
      <c r="AF257" s="6">
        <f t="array" ref="AF257">INDEX(RawData!AW:AW,MATCH(VALUE(A257),RawData!AU:AU,0)+$AF$1)</f>
        <v>6.51</v>
      </c>
      <c r="AG257" s="6">
        <f t="array" ref="AG257">INDEX(RawData!BM:BM,MATCH(VALUE(A257),RawData!BK:BK,0)+$AG$1)</f>
        <v>2.75</v>
      </c>
      <c r="AH257" s="6">
        <f t="array" ref="AH257">INDEX(RawData!BR:BR,MATCH(VALUE(B257),RawData!BP:BP,0)+$AH$1)</f>
        <v>5.26</v>
      </c>
      <c r="AI257" s="6">
        <v>0</v>
      </c>
      <c r="AJ257" s="11">
        <f t="shared" si="76"/>
        <v>11642.03131</v>
      </c>
      <c r="AK257" s="11">
        <f t="shared" si="77"/>
        <v>8892.1741600000005</v>
      </c>
      <c r="AL257" s="17" t="e">
        <f t="array" ref="AL257">INDEX(RawData!BW:BW,MATCH(VALUE(A257),RawData!BU:BU,0)+$AL$1)</f>
        <v>#N/A</v>
      </c>
      <c r="AM257" s="11"/>
      <c r="AN257" s="11"/>
      <c r="AZ257" s="11"/>
      <c r="BA257" s="12"/>
    </row>
    <row r="258" spans="1:53">
      <c r="A258" s="1">
        <v>200108</v>
      </c>
      <c r="B258" s="6" t="s">
        <v>148</v>
      </c>
      <c r="C258" s="10" t="s">
        <v>201</v>
      </c>
      <c r="D258" s="1">
        <v>1164203131</v>
      </c>
      <c r="E258" s="9">
        <f t="shared" si="75"/>
        <v>11642.03131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1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1</v>
      </c>
      <c r="U258" s="6">
        <v>0</v>
      </c>
      <c r="V258" s="6">
        <f t="array" ref="V258">INDEX(RawData!I:I,MATCH(VALUE(B258),RawData!G:G,0)+$V$1)</f>
        <v>-4.0599999999999996</v>
      </c>
      <c r="W258" s="6">
        <f t="array" ref="W258">INDEX(RawData!N:N,MATCH(VALUE(B258),RawData!L:L,0)+$W$1)</f>
        <v>71407</v>
      </c>
      <c r="X258" s="6">
        <f t="array" ref="X258">INDEX(RawData!S:S,MATCH(VALUE(B258),RawData!Q:Q,0)+$V$1)</f>
        <v>3194</v>
      </c>
      <c r="Y258" s="6">
        <f t="array" ref="Y258">INDEX(RawData!X:X,MATCH(VALUE(A258),RawData!V:V,0)+$Y$1)</f>
        <v>90.82</v>
      </c>
      <c r="Z258" s="6">
        <f t="array" ref="Z258">INDEX(RawData!AC:AC,MATCH(VALUE(B258),RawData!AA:AA,0)+$Y$1)</f>
        <v>-1.52</v>
      </c>
      <c r="AA258" s="6">
        <f t="array" ref="AA258">INDEX(RawData!AH:AH,MATCH(VALUE(A258),RawData!AF:AF,0)+$AA$1)</f>
        <v>85.48</v>
      </c>
      <c r="AB258" s="6">
        <f t="array" ref="AB258">INDEX(RawData!AM:AM,MATCH(VALUE(A258),RawData!AK:AK,0)+$AA$1)</f>
        <v>0.45</v>
      </c>
      <c r="AC258" s="6">
        <f t="array" ref="AC258">INDEX(RawData!BB:BB,MATCH(VALUE(A258),RawData!AZ:AZ,0)+$AC$1)</f>
        <v>43603</v>
      </c>
      <c r="AD258" s="6">
        <f t="array" ref="AD258">INDEX(RawData!AR:AR,MATCH(VALUE(A258),RawData!AP:AP,0)+$AD$1)</f>
        <v>-1.23</v>
      </c>
      <c r="AE258" s="6">
        <f t="array" ref="AE258">INDEX(RawData!BG:BG,MATCH(VALUE(A258),RawData!BE:BE,0)+$AE$1)</f>
        <v>193523</v>
      </c>
      <c r="AF258" s="6">
        <f t="array" ref="AF258">INDEX(RawData!AW:AW,MATCH(VALUE(A258),RawData!AU:AU,0)+$AF$1)</f>
        <v>6.51</v>
      </c>
      <c r="AG258" s="6">
        <f t="array" ref="AG258">INDEX(RawData!BM:BM,MATCH(VALUE(A258),RawData!BK:BK,0)+$AG$1)</f>
        <v>3.25</v>
      </c>
      <c r="AH258" s="6">
        <f t="array" ref="AH258">INDEX(RawData!BR:BR,MATCH(VALUE(B258),RawData!BP:BP,0)+$AH$1)</f>
        <v>5.26</v>
      </c>
      <c r="AI258" s="6">
        <v>0</v>
      </c>
      <c r="AJ258" s="11">
        <f t="shared" si="76"/>
        <v>8892.1741600000005</v>
      </c>
      <c r="AK258" s="11">
        <f t="shared" si="77"/>
        <v>9407.9415000000008</v>
      </c>
      <c r="AL258" s="17" t="e">
        <f t="array" ref="AL258">INDEX(RawData!BW:BW,MATCH(VALUE(A258),RawData!BU:BU,0)+$AL$1)</f>
        <v>#N/A</v>
      </c>
      <c r="AM258" s="11"/>
      <c r="AN258" s="11"/>
      <c r="AZ258" s="11"/>
      <c r="BA258" s="12"/>
    </row>
    <row r="259" spans="1:53">
      <c r="A259" s="1">
        <v>200107</v>
      </c>
      <c r="B259" s="6" t="s">
        <v>148</v>
      </c>
      <c r="C259" s="10" t="s">
        <v>201</v>
      </c>
      <c r="D259" s="1">
        <v>889217416</v>
      </c>
      <c r="E259" s="9">
        <f t="shared" si="75"/>
        <v>8892.1741600000005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1</v>
      </c>
      <c r="U259" s="6">
        <v>0</v>
      </c>
      <c r="V259" s="6">
        <f t="array" ref="V259">INDEX(RawData!I:I,MATCH(VALUE(B259),RawData!G:G,0)+$V$1)</f>
        <v>-4.0599999999999996</v>
      </c>
      <c r="W259" s="6">
        <f t="array" ref="W259">INDEX(RawData!N:N,MATCH(VALUE(B259),RawData!L:L,0)+$W$1)</f>
        <v>71407</v>
      </c>
      <c r="X259" s="6">
        <f t="array" ref="X259">INDEX(RawData!S:S,MATCH(VALUE(B259),RawData!Q:Q,0)+$V$1)</f>
        <v>3194</v>
      </c>
      <c r="Y259" s="6">
        <f t="array" ref="Y259">INDEX(RawData!X:X,MATCH(VALUE(A259),RawData!V:V,0)+$Y$1)</f>
        <v>91.11</v>
      </c>
      <c r="Z259" s="6">
        <f t="array" ref="Z259">INDEX(RawData!AC:AC,MATCH(VALUE(B259),RawData!AA:AA,0)+$Y$1)</f>
        <v>-1.52</v>
      </c>
      <c r="AA259" s="6">
        <f t="array" ref="AA259">INDEX(RawData!AH:AH,MATCH(VALUE(A259),RawData!AF:AF,0)+$AA$1)</f>
        <v>84.92</v>
      </c>
      <c r="AB259" s="6">
        <f t="array" ref="AB259">INDEX(RawData!AM:AM,MATCH(VALUE(A259),RawData!AK:AK,0)+$AA$1)</f>
        <v>0.09</v>
      </c>
      <c r="AC259" s="6">
        <f t="array" ref="AC259">INDEX(RawData!BB:BB,MATCH(VALUE(A259),RawData!AZ:AZ,0)+$AC$1)</f>
        <v>43341</v>
      </c>
      <c r="AD259" s="6">
        <f t="array" ref="AD259">INDEX(RawData!AR:AR,MATCH(VALUE(A259),RawData!AP:AP,0)+$AD$1)</f>
        <v>-0.78</v>
      </c>
      <c r="AE259" s="6">
        <f t="array" ref="AE259">INDEX(RawData!BG:BG,MATCH(VALUE(A259),RawData!BE:BE,0)+$AE$1)</f>
        <v>193021</v>
      </c>
      <c r="AF259" s="6">
        <f t="array" ref="AF259">INDEX(RawData!AW:AW,MATCH(VALUE(A259),RawData!AU:AU,0)+$AF$1)</f>
        <v>6.65</v>
      </c>
      <c r="AG259" s="6">
        <f t="array" ref="AG259">INDEX(RawData!BM:BM,MATCH(VALUE(A259),RawData!BK:BK,0)+$AG$1)</f>
        <v>3.5</v>
      </c>
      <c r="AH259" s="6">
        <f t="array" ref="AH259">INDEX(RawData!BR:BR,MATCH(VALUE(B259),RawData!BP:BP,0)+$AH$1)</f>
        <v>5.26</v>
      </c>
      <c r="AI259" s="6">
        <v>0</v>
      </c>
      <c r="AJ259" s="11">
        <f t="shared" si="76"/>
        <v>9407.9415000000008</v>
      </c>
      <c r="AK259" s="11">
        <f t="shared" si="77"/>
        <v>11253.09289</v>
      </c>
      <c r="AL259" s="17" t="e">
        <f t="array" ref="AL259">INDEX(RawData!BW:BW,MATCH(VALUE(A259),RawData!BU:BU,0)+$AL$1)</f>
        <v>#N/A</v>
      </c>
      <c r="AM259" s="11"/>
      <c r="AN259" s="11"/>
      <c r="AZ259" s="11"/>
      <c r="BA259" s="12"/>
    </row>
    <row r="260" spans="1:53">
      <c r="A260" s="1">
        <v>200106</v>
      </c>
      <c r="B260" s="6" t="s">
        <v>149</v>
      </c>
      <c r="C260" s="10" t="s">
        <v>201</v>
      </c>
      <c r="D260" s="1">
        <v>940794150</v>
      </c>
      <c r="E260" s="9">
        <f t="shared" ref="E260:E323" si="78">D260/100000</f>
        <v>9407.9415000000008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1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6">
        <f t="array" ref="V260">INDEX(RawData!I:I,MATCH(VALUE(B260),RawData!G:G,0)+$V$1)</f>
        <v>-2.5499999999999998</v>
      </c>
      <c r="W260" s="6">
        <f t="array" ref="W260">INDEX(RawData!N:N,MATCH(VALUE(B260),RawData!L:L,0)+$W$1)</f>
        <v>72865</v>
      </c>
      <c r="X260" s="6">
        <f t="array" ref="X260">INDEX(RawData!S:S,MATCH(VALUE(B260),RawData!Q:Q,0)+$V$1)</f>
        <v>3264</v>
      </c>
      <c r="Y260" s="6">
        <f t="array" ref="Y260">INDEX(RawData!X:X,MATCH(VALUE(A260),RawData!V:V,0)+$Y$1)</f>
        <v>90.99</v>
      </c>
      <c r="Z260" s="6">
        <f t="array" ref="Z260">INDEX(RawData!AC:AC,MATCH(VALUE(B260),RawData!AA:AA,0)+$Y$1)</f>
        <v>-0.31</v>
      </c>
      <c r="AA260" s="6">
        <f t="array" ref="AA260">INDEX(RawData!AH:AH,MATCH(VALUE(A260),RawData!AF:AF,0)+$AA$1)</f>
        <v>85.18</v>
      </c>
      <c r="AB260" s="6">
        <f t="array" ref="AB260">INDEX(RawData!AM:AM,MATCH(VALUE(A260),RawData!AK:AK,0)+$AA$1)</f>
        <v>-0.14000000000000001</v>
      </c>
      <c r="AC260" s="6">
        <f t="array" ref="AC260">INDEX(RawData!BB:BB,MATCH(VALUE(A260),RawData!AZ:AZ,0)+$AC$1)</f>
        <v>42941</v>
      </c>
      <c r="AD260" s="6">
        <f t="array" ref="AD260">INDEX(RawData!AR:AR,MATCH(VALUE(A260),RawData!AP:AP,0)+$AD$1)</f>
        <v>-1.66</v>
      </c>
      <c r="AE260" s="6">
        <f t="array" ref="AE260">INDEX(RawData!BG:BG,MATCH(VALUE(A260),RawData!BE:BE,0)+$AE$1)</f>
        <v>191365</v>
      </c>
      <c r="AF260" s="6">
        <f t="array" ref="AF260">INDEX(RawData!AW:AW,MATCH(VALUE(A260),RawData!AU:AU,0)+$AF$1)</f>
        <v>6.56</v>
      </c>
      <c r="AG260" s="6">
        <f t="array" ref="AG260">INDEX(RawData!BM:BM,MATCH(VALUE(A260),RawData!BK:BK,0)+$AG$1)</f>
        <v>3.5</v>
      </c>
      <c r="AH260" s="6">
        <f t="array" ref="AH260">INDEX(RawData!BR:BR,MATCH(VALUE(B260),RawData!BP:BP,0)+$AH$1)</f>
        <v>4.51</v>
      </c>
      <c r="AI260" s="6">
        <v>0</v>
      </c>
      <c r="AJ260" s="11">
        <f t="shared" ref="AJ260:AJ323" si="79">E261</f>
        <v>11253.09289</v>
      </c>
      <c r="AK260" s="11">
        <f t="shared" ref="AK260:AK323" si="80">E262</f>
        <v>14316.953670000001</v>
      </c>
      <c r="AL260" s="17" t="e">
        <f t="array" ref="AL260">INDEX(RawData!BW:BW,MATCH(VALUE(A260),RawData!BU:BU,0)+$AL$1)</f>
        <v>#N/A</v>
      </c>
      <c r="AM260" s="11"/>
      <c r="AN260" s="11"/>
      <c r="AZ260" s="11"/>
      <c r="BA260" s="12"/>
    </row>
    <row r="261" spans="1:53">
      <c r="A261" s="1">
        <v>200105</v>
      </c>
      <c r="B261" s="6" t="s">
        <v>149</v>
      </c>
      <c r="C261" s="10" t="s">
        <v>201</v>
      </c>
      <c r="D261" s="1">
        <v>1125309289</v>
      </c>
      <c r="E261" s="9">
        <f t="shared" si="78"/>
        <v>11253.09289</v>
      </c>
      <c r="F261" s="6">
        <v>0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1</v>
      </c>
      <c r="T261" s="6">
        <v>0</v>
      </c>
      <c r="U261" s="6">
        <v>0</v>
      </c>
      <c r="V261" s="6">
        <f t="array" ref="V261">INDEX(RawData!I:I,MATCH(VALUE(B261),RawData!G:G,0)+$V$1)</f>
        <v>-2.5499999999999998</v>
      </c>
      <c r="W261" s="6">
        <f t="array" ref="W261">INDEX(RawData!N:N,MATCH(VALUE(B261),RawData!L:L,0)+$W$1)</f>
        <v>72865</v>
      </c>
      <c r="X261" s="6">
        <f t="array" ref="X261">INDEX(RawData!S:S,MATCH(VALUE(B261),RawData!Q:Q,0)+$V$1)</f>
        <v>3264</v>
      </c>
      <c r="Y261" s="6">
        <f t="array" ref="Y261">INDEX(RawData!X:X,MATCH(VALUE(A261),RawData!V:V,0)+$Y$1)</f>
        <v>89.6</v>
      </c>
      <c r="Z261" s="6">
        <f t="array" ref="Z261">INDEX(RawData!AC:AC,MATCH(VALUE(B261),RawData!AA:AA,0)+$Y$1)</f>
        <v>-0.31</v>
      </c>
      <c r="AA261" s="6">
        <f t="array" ref="AA261">INDEX(RawData!AH:AH,MATCH(VALUE(A261),RawData!AF:AF,0)+$AA$1)</f>
        <v>85.23</v>
      </c>
      <c r="AB261" s="6">
        <f t="array" ref="AB261">INDEX(RawData!AM:AM,MATCH(VALUE(A261),RawData!AK:AK,0)+$AA$1)</f>
        <v>-0.22</v>
      </c>
      <c r="AC261" s="6">
        <f t="array" ref="AC261">INDEX(RawData!BB:BB,MATCH(VALUE(A261),RawData!AZ:AZ,0)+$AC$1)</f>
        <v>42935</v>
      </c>
      <c r="AD261" s="6">
        <f t="array" ref="AD261">INDEX(RawData!AR:AR,MATCH(VALUE(A261),RawData!AP:AP,0)+$AD$1)</f>
        <v>-5.19</v>
      </c>
      <c r="AE261" s="6">
        <f t="array" ref="AE261">INDEX(RawData!BG:BG,MATCH(VALUE(A261),RawData!BE:BE,0)+$AE$1)</f>
        <v>190378</v>
      </c>
      <c r="AF261" s="6">
        <f t="array" ref="AF261">INDEX(RawData!AW:AW,MATCH(VALUE(A261),RawData!AU:AU,0)+$AF$1)</f>
        <v>5.75</v>
      </c>
      <c r="AG261" s="6">
        <f t="array" ref="AG261">INDEX(RawData!BM:BM,MATCH(VALUE(A261),RawData!BK:BK,0)+$AG$1)</f>
        <v>3.75</v>
      </c>
      <c r="AH261" s="6">
        <f t="array" ref="AH261">INDEX(RawData!BR:BR,MATCH(VALUE(B261),RawData!BP:BP,0)+$AH$1)</f>
        <v>4.51</v>
      </c>
      <c r="AI261" s="6">
        <v>0</v>
      </c>
      <c r="AJ261" s="11">
        <f t="shared" si="79"/>
        <v>14316.953670000001</v>
      </c>
      <c r="AK261" s="11">
        <f t="shared" si="80"/>
        <v>22058.202270000002</v>
      </c>
      <c r="AL261" s="17" t="e">
        <f t="array" ref="AL261">INDEX(RawData!BW:BW,MATCH(VALUE(A261),RawData!BU:BU,0)+$AL$1)</f>
        <v>#N/A</v>
      </c>
      <c r="AM261" s="11"/>
      <c r="AN261" s="11"/>
      <c r="AZ261" s="11"/>
      <c r="BA261" s="12"/>
    </row>
    <row r="262" spans="1:53">
      <c r="A262" s="1">
        <v>200104</v>
      </c>
      <c r="B262" s="6" t="s">
        <v>149</v>
      </c>
      <c r="C262" s="10" t="s">
        <v>201</v>
      </c>
      <c r="D262" s="1">
        <v>1431695367</v>
      </c>
      <c r="E262" s="9">
        <f t="shared" si="78"/>
        <v>14316.953670000001</v>
      </c>
      <c r="F262" s="6">
        <v>0</v>
      </c>
      <c r="G262" s="6">
        <v>0</v>
      </c>
      <c r="H262" s="6">
        <v>0</v>
      </c>
      <c r="I262" s="6">
        <v>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1</v>
      </c>
      <c r="T262" s="6">
        <v>0</v>
      </c>
      <c r="U262" s="6">
        <v>0</v>
      </c>
      <c r="V262" s="6">
        <f t="array" ref="V262">INDEX(RawData!I:I,MATCH(VALUE(B262),RawData!G:G,0)+$V$1)</f>
        <v>-2.5499999999999998</v>
      </c>
      <c r="W262" s="6">
        <f t="array" ref="W262">INDEX(RawData!N:N,MATCH(VALUE(B262),RawData!L:L,0)+$W$1)</f>
        <v>72865</v>
      </c>
      <c r="X262" s="6">
        <f t="array" ref="X262">INDEX(RawData!S:S,MATCH(VALUE(B262),RawData!Q:Q,0)+$V$1)</f>
        <v>3264</v>
      </c>
      <c r="Y262" s="6">
        <f t="array" ref="Y262">INDEX(RawData!X:X,MATCH(VALUE(A262),RawData!V:V,0)+$Y$1)</f>
        <v>89.74</v>
      </c>
      <c r="Z262" s="6">
        <f t="array" ref="Z262">INDEX(RawData!AC:AC,MATCH(VALUE(B262),RawData!AA:AA,0)+$Y$1)</f>
        <v>-0.31</v>
      </c>
      <c r="AA262" s="6">
        <f t="array" ref="AA262">INDEX(RawData!AH:AH,MATCH(VALUE(A262),RawData!AF:AF,0)+$AA$1)</f>
        <v>85.25</v>
      </c>
      <c r="AB262" s="6">
        <f t="array" ref="AB262">INDEX(RawData!AM:AM,MATCH(VALUE(A262),RawData!AK:AK,0)+$AA$1)</f>
        <v>0.42</v>
      </c>
      <c r="AC262" s="6">
        <f t="array" ref="AC262">INDEX(RawData!BB:BB,MATCH(VALUE(A262),RawData!AZ:AZ,0)+$AC$1)</f>
        <v>43717</v>
      </c>
      <c r="AD262" s="6">
        <f t="array" ref="AD262">INDEX(RawData!AR:AR,MATCH(VALUE(A262),RawData!AP:AP,0)+$AD$1)</f>
        <v>-6.51</v>
      </c>
      <c r="AE262" s="6">
        <f t="array" ref="AE262">INDEX(RawData!BG:BG,MATCH(VALUE(A262),RawData!BE:BE,0)+$AE$1)</f>
        <v>190896</v>
      </c>
      <c r="AF262" s="6">
        <f t="array" ref="AF262">INDEX(RawData!AW:AW,MATCH(VALUE(A262),RawData!AU:AU,0)+$AF$1)</f>
        <v>4.8899999999999997</v>
      </c>
      <c r="AG262" s="6">
        <f t="array" ref="AG262">INDEX(RawData!BM:BM,MATCH(VALUE(A262),RawData!BK:BK,0)+$AG$1)</f>
        <v>4</v>
      </c>
      <c r="AH262" s="6">
        <f t="array" ref="AH262">INDEX(RawData!BR:BR,MATCH(VALUE(B262),RawData!BP:BP,0)+$AH$1)</f>
        <v>4.51</v>
      </c>
      <c r="AI262" s="6">
        <v>0</v>
      </c>
      <c r="AJ262" s="11">
        <f t="shared" si="79"/>
        <v>22058.202270000002</v>
      </c>
      <c r="AK262" s="11">
        <f t="shared" si="80"/>
        <v>22889.358069999998</v>
      </c>
      <c r="AL262" s="17" t="e">
        <f t="array" ref="AL262">INDEX(RawData!BW:BW,MATCH(VALUE(A262),RawData!BU:BU,0)+$AL$1)</f>
        <v>#N/A</v>
      </c>
      <c r="AM262" s="11"/>
      <c r="AN262" s="11"/>
      <c r="AZ262" s="11"/>
      <c r="BA262" s="12"/>
    </row>
    <row r="263" spans="1:53">
      <c r="A263" s="1">
        <v>200103</v>
      </c>
      <c r="B263" s="6" t="s">
        <v>150</v>
      </c>
      <c r="C263" s="10" t="s">
        <v>201</v>
      </c>
      <c r="D263" s="1">
        <v>2205820227</v>
      </c>
      <c r="E263" s="9">
        <f t="shared" si="78"/>
        <v>22058.202270000002</v>
      </c>
      <c r="F263" s="6">
        <v>0</v>
      </c>
      <c r="G263" s="6">
        <v>0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0</v>
      </c>
      <c r="T263" s="6">
        <v>0</v>
      </c>
      <c r="U263" s="6">
        <v>0</v>
      </c>
      <c r="V263" s="6">
        <f t="array" ref="V263">INDEX(RawData!I:I,MATCH(VALUE(B263),RawData!G:G,0)+$V$1)</f>
        <v>1.45</v>
      </c>
      <c r="W263" s="6">
        <f t="array" ref="W263">INDEX(RawData!N:N,MATCH(VALUE(B263),RawData!L:L,0)+$W$1)</f>
        <v>77571</v>
      </c>
      <c r="X263" s="6">
        <f t="array" ref="X263">INDEX(RawData!S:S,MATCH(VALUE(B263),RawData!Q:Q,0)+$V$1)</f>
        <v>3480</v>
      </c>
      <c r="Y263" s="6">
        <f t="array" ref="Y263">INDEX(RawData!X:X,MATCH(VALUE(A263),RawData!V:V,0)+$Y$1)</f>
        <v>89.77</v>
      </c>
      <c r="Z263" s="6">
        <f t="array" ref="Z263">INDEX(RawData!AC:AC,MATCH(VALUE(B263),RawData!AA:AA,0)+$Y$1)</f>
        <v>-0.28000000000000003</v>
      </c>
      <c r="AA263" s="6">
        <f t="array" ref="AA263">INDEX(RawData!AH:AH,MATCH(VALUE(A263),RawData!AF:AF,0)+$AA$1)</f>
        <v>84.55</v>
      </c>
      <c r="AB263" s="6">
        <f t="array" ref="AB263">INDEX(RawData!AM:AM,MATCH(VALUE(A263),RawData!AK:AK,0)+$AA$1)</f>
        <v>0.43</v>
      </c>
      <c r="AC263" s="6">
        <f t="array" ref="AC263">INDEX(RawData!BB:BB,MATCH(VALUE(A263),RawData!AZ:AZ,0)+$AC$1)</f>
        <v>44267</v>
      </c>
      <c r="AD263" s="6">
        <f t="array" ref="AD263">INDEX(RawData!AR:AR,MATCH(VALUE(A263),RawData!AP:AP,0)+$AD$1)</f>
        <v>-5.84</v>
      </c>
      <c r="AE263" s="6">
        <f t="array" ref="AE263">INDEX(RawData!BG:BG,MATCH(VALUE(A263),RawData!BE:BE,0)+$AE$1)</f>
        <v>191270</v>
      </c>
      <c r="AF263" s="6">
        <f t="array" ref="AF263">INDEX(RawData!AW:AW,MATCH(VALUE(A263),RawData!AU:AU,0)+$AF$1)</f>
        <v>5.28</v>
      </c>
      <c r="AG263" s="6">
        <f t="array" ref="AG263">INDEX(RawData!BM:BM,MATCH(VALUE(A263),RawData!BK:BK,0)+$AG$1)</f>
        <v>4.13</v>
      </c>
      <c r="AH263" s="6">
        <f t="array" ref="AH263">INDEX(RawData!BR:BR,MATCH(VALUE(B263),RawData!BP:BP,0)+$AH$1)</f>
        <v>3.89</v>
      </c>
      <c r="AI263" s="6">
        <v>0</v>
      </c>
      <c r="AJ263" s="11">
        <f t="shared" si="79"/>
        <v>22889.358069999998</v>
      </c>
      <c r="AK263" s="11">
        <f t="shared" si="80"/>
        <v>18087.592270000001</v>
      </c>
      <c r="AL263" s="17" t="e">
        <f t="array" ref="AL263">INDEX(RawData!BW:BW,MATCH(VALUE(A263),RawData!BU:BU,0)+$AL$1)</f>
        <v>#N/A</v>
      </c>
      <c r="AM263" s="11"/>
      <c r="AN263" s="11"/>
      <c r="AZ263" s="11"/>
      <c r="BA263" s="12"/>
    </row>
    <row r="264" spans="1:53">
      <c r="A264" s="1">
        <v>200102</v>
      </c>
      <c r="B264" s="6" t="s">
        <v>150</v>
      </c>
      <c r="C264" s="10" t="s">
        <v>201</v>
      </c>
      <c r="D264" s="1">
        <v>2288935807</v>
      </c>
      <c r="E264" s="9">
        <f t="shared" si="78"/>
        <v>22889.358069999998</v>
      </c>
      <c r="F264" s="6">
        <v>0</v>
      </c>
      <c r="G264" s="6">
        <v>1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1</v>
      </c>
      <c r="S264" s="6">
        <v>0</v>
      </c>
      <c r="T264" s="6">
        <v>0</v>
      </c>
      <c r="U264" s="6">
        <v>0</v>
      </c>
      <c r="V264" s="6">
        <f t="array" ref="V264">INDEX(RawData!I:I,MATCH(VALUE(B264),RawData!G:G,0)+$V$1)</f>
        <v>1.45</v>
      </c>
      <c r="W264" s="6">
        <f t="array" ref="W264">INDEX(RawData!N:N,MATCH(VALUE(B264),RawData!L:L,0)+$W$1)</f>
        <v>77571</v>
      </c>
      <c r="X264" s="6">
        <f t="array" ref="X264">INDEX(RawData!S:S,MATCH(VALUE(B264),RawData!Q:Q,0)+$V$1)</f>
        <v>3480</v>
      </c>
      <c r="Y264" s="6">
        <f t="array" ref="Y264">INDEX(RawData!X:X,MATCH(VALUE(A264),RawData!V:V,0)+$Y$1)</f>
        <v>90.15</v>
      </c>
      <c r="Z264" s="6">
        <f t="array" ref="Z264">INDEX(RawData!AC:AC,MATCH(VALUE(B264),RawData!AA:AA,0)+$Y$1)</f>
        <v>-0.28000000000000003</v>
      </c>
      <c r="AA264" s="6">
        <f t="array" ref="AA264">INDEX(RawData!AH:AH,MATCH(VALUE(A264),RawData!AF:AF,0)+$AA$1)</f>
        <v>84.78</v>
      </c>
      <c r="AB264" s="6">
        <f t="array" ref="AB264">INDEX(RawData!AM:AM,MATCH(VALUE(A264),RawData!AK:AK,0)+$AA$1)</f>
        <v>-1.03</v>
      </c>
      <c r="AC264" s="6">
        <f t="array" ref="AC264">INDEX(RawData!BB:BB,MATCH(VALUE(A264),RawData!AZ:AZ,0)+$AC$1)</f>
        <v>45249</v>
      </c>
      <c r="AD264" s="6">
        <f t="array" ref="AD264">INDEX(RawData!AR:AR,MATCH(VALUE(A264),RawData!AP:AP,0)+$AD$1)</f>
        <v>-3.8</v>
      </c>
      <c r="AE264" s="6">
        <f t="array" ref="AE264">INDEX(RawData!BG:BG,MATCH(VALUE(A264),RawData!BE:BE,0)+$AE$1)</f>
        <v>191559</v>
      </c>
      <c r="AF264" s="6">
        <f t="array" ref="AF264">INDEX(RawData!AW:AW,MATCH(VALUE(A264),RawData!AU:AU,0)+$AF$1)</f>
        <v>6.08</v>
      </c>
      <c r="AG264" s="6">
        <f t="array" ref="AG264">INDEX(RawData!BM:BM,MATCH(VALUE(A264),RawData!BK:BK,0)+$AG$1)</f>
        <v>4.38</v>
      </c>
      <c r="AH264" s="6">
        <f t="array" ref="AH264">INDEX(RawData!BR:BR,MATCH(VALUE(B264),RawData!BP:BP,0)+$AH$1)</f>
        <v>3.89</v>
      </c>
      <c r="AI264" s="6">
        <v>0</v>
      </c>
      <c r="AJ264" s="11">
        <f t="shared" si="79"/>
        <v>18087.592270000001</v>
      </c>
      <c r="AK264" s="11">
        <f t="shared" si="80"/>
        <v>9510.1299999999992</v>
      </c>
      <c r="AL264" s="17" t="e">
        <f t="array" ref="AL264">INDEX(RawData!BW:BW,MATCH(VALUE(A264),RawData!BU:BU,0)+$AL$1)</f>
        <v>#N/A</v>
      </c>
      <c r="AM264" s="11"/>
      <c r="AN264" s="11"/>
      <c r="AZ264" s="11"/>
      <c r="BA264" s="12"/>
    </row>
    <row r="265" spans="1:53">
      <c r="A265" s="1">
        <v>200101</v>
      </c>
      <c r="B265" s="6" t="s">
        <v>150</v>
      </c>
      <c r="C265" s="10" t="s">
        <v>201</v>
      </c>
      <c r="D265" s="1">
        <v>1808759227</v>
      </c>
      <c r="E265" s="9">
        <f t="shared" si="78"/>
        <v>18087.592270000001</v>
      </c>
      <c r="F265" s="6">
        <v>1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1</v>
      </c>
      <c r="S265" s="6">
        <v>0</v>
      </c>
      <c r="T265" s="6">
        <v>0</v>
      </c>
      <c r="U265" s="6">
        <v>0</v>
      </c>
      <c r="V265" s="6">
        <f t="array" ref="V265">INDEX(RawData!I:I,MATCH(VALUE(B265),RawData!G:G,0)+$V$1)</f>
        <v>1.45</v>
      </c>
      <c r="W265" s="6">
        <f t="array" ref="W265">INDEX(RawData!N:N,MATCH(VALUE(B265),RawData!L:L,0)+$W$1)</f>
        <v>77571</v>
      </c>
      <c r="X265" s="6">
        <f t="array" ref="X265">INDEX(RawData!S:S,MATCH(VALUE(B265),RawData!Q:Q,0)+$V$1)</f>
        <v>3480</v>
      </c>
      <c r="Y265" s="6">
        <f t="array" ref="Y265">INDEX(RawData!X:X,MATCH(VALUE(A265),RawData!V:V,0)+$Y$1)</f>
        <v>91.28</v>
      </c>
      <c r="Z265" s="6">
        <f t="array" ref="Z265">INDEX(RawData!AC:AC,MATCH(VALUE(B265),RawData!AA:AA,0)+$Y$1)</f>
        <v>-0.28000000000000003</v>
      </c>
      <c r="AA265" s="6">
        <f t="array" ref="AA265">INDEX(RawData!AH:AH,MATCH(VALUE(A265),RawData!AF:AF,0)+$AA$1)</f>
        <v>86.4</v>
      </c>
      <c r="AB265" s="6">
        <f t="array" ref="AB265">INDEX(RawData!AM:AM,MATCH(VALUE(A265),RawData!AK:AK,0)+$AA$1)</f>
        <v>2.36</v>
      </c>
      <c r="AC265" s="6">
        <f t="array" ref="AC265">INDEX(RawData!BB:BB,MATCH(VALUE(A265),RawData!AZ:AZ,0)+$AC$1)</f>
        <v>45360</v>
      </c>
      <c r="AD265" s="6">
        <f t="array" ref="AD265">INDEX(RawData!AR:AR,MATCH(VALUE(A265),RawData!AP:AP,0)+$AD$1)</f>
        <v>-3.33</v>
      </c>
      <c r="AE265" s="6">
        <f t="array" ref="AE265">INDEX(RawData!BG:BG,MATCH(VALUE(A265),RawData!BE:BE,0)+$AE$1)</f>
        <v>190153</v>
      </c>
      <c r="AF265" s="6">
        <f t="array" ref="AF265">INDEX(RawData!AW:AW,MATCH(VALUE(A265),RawData!AU:AU,0)+$AF$1)</f>
        <v>6.09</v>
      </c>
      <c r="AG265" s="6">
        <f t="array" ref="AG265">INDEX(RawData!BM:BM,MATCH(VALUE(A265),RawData!BK:BK,0)+$AG$1)</f>
        <v>4.63</v>
      </c>
      <c r="AH265" s="6">
        <f t="array" ref="AH265">INDEX(RawData!BR:BR,MATCH(VALUE(B265),RawData!BP:BP,0)+$AH$1)</f>
        <v>3.89</v>
      </c>
      <c r="AI265" s="6">
        <v>0</v>
      </c>
      <c r="AJ265" s="11">
        <f t="shared" si="79"/>
        <v>9510.1299999999992</v>
      </c>
      <c r="AK265" s="11">
        <f t="shared" si="80"/>
        <v>18508.060000000001</v>
      </c>
      <c r="AL265" s="17" t="e">
        <f t="array" ref="AL265">INDEX(RawData!BW:BW,MATCH(VALUE(A265),RawData!BU:BU,0)+$AL$1)</f>
        <v>#N/A</v>
      </c>
      <c r="AM265" s="11"/>
      <c r="AN265" s="11"/>
      <c r="AZ265" s="11"/>
      <c r="BA265" s="12"/>
    </row>
    <row r="266" spans="1:53">
      <c r="A266" s="1">
        <v>200012</v>
      </c>
      <c r="B266" s="6" t="s">
        <v>151</v>
      </c>
      <c r="C266" s="10" t="s">
        <v>202</v>
      </c>
      <c r="D266" s="1">
        <v>951013000</v>
      </c>
      <c r="E266" s="9">
        <f t="shared" si="78"/>
        <v>9510.1299999999992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1</v>
      </c>
      <c r="R266" s="6">
        <v>0</v>
      </c>
      <c r="S266" s="6">
        <v>0</v>
      </c>
      <c r="T266" s="6">
        <v>0</v>
      </c>
      <c r="U266" s="6">
        <v>1</v>
      </c>
      <c r="V266" s="6">
        <f t="array" ref="V266">INDEX(RawData!I:I,MATCH(VALUE(B266),RawData!G:G,0)+$V$1)</f>
        <v>5.78</v>
      </c>
      <c r="W266" s="6">
        <f t="array" ref="W266">INDEX(RawData!N:N,MATCH(VALUE(B266),RawData!L:L,0)+$W$1)</f>
        <v>84271</v>
      </c>
      <c r="X266" s="6">
        <f t="array" ref="X266">INDEX(RawData!S:S,MATCH(VALUE(B266),RawData!Q:Q,0)+$V$1)</f>
        <v>3787</v>
      </c>
      <c r="Y266" s="6">
        <f t="array" ref="Y266">INDEX(RawData!X:X,MATCH(VALUE(A266),RawData!V:V,0)+$Y$1)</f>
        <v>92.47</v>
      </c>
      <c r="Z266" s="6">
        <f t="array" ref="Z266">INDEX(RawData!AC:AC,MATCH(VALUE(B266),RawData!AA:AA,0)+$Y$1)</f>
        <v>1.85</v>
      </c>
      <c r="AA266" s="6">
        <f t="array" ref="AA266">INDEX(RawData!AH:AH,MATCH(VALUE(A266),RawData!AF:AF,0)+$AA$1)</f>
        <v>86.07</v>
      </c>
      <c r="AB266" s="6">
        <f t="array" ref="AB266">INDEX(RawData!AM:AM,MATCH(VALUE(A266),RawData!AK:AK,0)+$AA$1)</f>
        <v>1.64</v>
      </c>
      <c r="AC266" s="6">
        <f t="array" ref="AC266">INDEX(RawData!BB:BB,MATCH(VALUE(A266),RawData!AZ:AZ,0)+$AC$1)</f>
        <v>43106</v>
      </c>
      <c r="AD266" s="6">
        <f t="array" ref="AD266">INDEX(RawData!AR:AR,MATCH(VALUE(A266),RawData!AP:AP,0)+$AD$1)</f>
        <v>-0.34</v>
      </c>
      <c r="AE266" s="6">
        <f t="array" ref="AE266">INDEX(RawData!BG:BG,MATCH(VALUE(A266),RawData!BE:BE,0)+$AE$1)</f>
        <v>186382</v>
      </c>
      <c r="AF266" s="6">
        <f t="array" ref="AF266">INDEX(RawData!AW:AW,MATCH(VALUE(A266),RawData!AU:AU,0)+$AF$1)</f>
        <v>6.5</v>
      </c>
      <c r="AG266" s="6">
        <f t="array" ref="AG266">INDEX(RawData!BM:BM,MATCH(VALUE(A266),RawData!BK:BK,0)+$AG$1)</f>
        <v>4.63</v>
      </c>
      <c r="AH266" s="6">
        <f t="array" ref="AH266">INDEX(RawData!BR:BR,MATCH(VALUE(B266),RawData!BP:BP,0)+$AH$1)</f>
        <v>3.27</v>
      </c>
      <c r="AI266" s="6">
        <v>0</v>
      </c>
      <c r="AJ266" s="11">
        <f t="shared" si="79"/>
        <v>18508.060000000001</v>
      </c>
      <c r="AK266" s="11">
        <f t="shared" si="80"/>
        <v>16291.41</v>
      </c>
      <c r="AL266" s="17" t="e">
        <f t="array" ref="AL266">INDEX(RawData!BW:BW,MATCH(VALUE(A266),RawData!BU:BU,0)+$AL$1)</f>
        <v>#N/A</v>
      </c>
      <c r="AM266" s="11"/>
      <c r="AN266" s="11"/>
      <c r="AZ266" s="11"/>
      <c r="BA266" s="12"/>
    </row>
    <row r="267" spans="1:53">
      <c r="A267" s="1">
        <v>200011</v>
      </c>
      <c r="B267" s="6" t="s">
        <v>151</v>
      </c>
      <c r="C267" s="10" t="s">
        <v>202</v>
      </c>
      <c r="D267" s="1">
        <v>1850806000</v>
      </c>
      <c r="E267" s="9">
        <f t="shared" si="78"/>
        <v>18508.060000000001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1</v>
      </c>
      <c r="Q267" s="6">
        <v>0</v>
      </c>
      <c r="R267" s="6">
        <v>0</v>
      </c>
      <c r="S267" s="6">
        <v>0</v>
      </c>
      <c r="T267" s="6">
        <v>0</v>
      </c>
      <c r="U267" s="6">
        <v>1</v>
      </c>
      <c r="V267" s="6">
        <f t="array" ref="V267">INDEX(RawData!I:I,MATCH(VALUE(B267),RawData!G:G,0)+$V$1)</f>
        <v>5.78</v>
      </c>
      <c r="W267" s="6">
        <f t="array" ref="W267">INDEX(RawData!N:N,MATCH(VALUE(B267),RawData!L:L,0)+$W$1)</f>
        <v>84271</v>
      </c>
      <c r="X267" s="6">
        <f t="array" ref="X267">INDEX(RawData!S:S,MATCH(VALUE(B267),RawData!Q:Q,0)+$V$1)</f>
        <v>3787</v>
      </c>
      <c r="Y267" s="6">
        <f t="array" ref="Y267">INDEX(RawData!X:X,MATCH(VALUE(A267),RawData!V:V,0)+$Y$1)</f>
        <v>92.99</v>
      </c>
      <c r="Z267" s="6">
        <f t="array" ref="Z267">INDEX(RawData!AC:AC,MATCH(VALUE(B267),RawData!AA:AA,0)+$Y$1)</f>
        <v>1.85</v>
      </c>
      <c r="AA267" s="6">
        <f t="array" ref="AA267">INDEX(RawData!AH:AH,MATCH(VALUE(A267),RawData!AF:AF,0)+$AA$1)</f>
        <v>87.11</v>
      </c>
      <c r="AB267" s="6">
        <f t="array" ref="AB267">INDEX(RawData!AM:AM,MATCH(VALUE(A267),RawData!AK:AK,0)+$AA$1)</f>
        <v>2.25</v>
      </c>
      <c r="AC267" s="6">
        <f t="array" ref="AC267">INDEX(RawData!BB:BB,MATCH(VALUE(A267),RawData!AZ:AZ,0)+$AC$1)</f>
        <v>42948</v>
      </c>
      <c r="AD267" s="6">
        <f t="array" ref="AD267">INDEX(RawData!AR:AR,MATCH(VALUE(A267),RawData!AP:AP,0)+$AD$1)</f>
        <v>2.15</v>
      </c>
      <c r="AE267" s="6">
        <f t="array" ref="AE267">INDEX(RawData!BG:BG,MATCH(VALUE(A267),RawData!BE:BE,0)+$AE$1)</f>
        <v>184355</v>
      </c>
      <c r="AF267" s="6">
        <f t="array" ref="AF267">INDEX(RawData!AW:AW,MATCH(VALUE(A267),RawData!AU:AU,0)+$AF$1)</f>
        <v>6.78</v>
      </c>
      <c r="AG267" s="6">
        <f t="array" ref="AG267">INDEX(RawData!BM:BM,MATCH(VALUE(A267),RawData!BK:BK,0)+$AG$1)</f>
        <v>4.75</v>
      </c>
      <c r="AH267" s="6">
        <f t="array" ref="AH267">INDEX(RawData!BR:BR,MATCH(VALUE(B267),RawData!BP:BP,0)+$AH$1)</f>
        <v>3.27</v>
      </c>
      <c r="AI267" s="6">
        <v>0</v>
      </c>
      <c r="AJ267" s="11">
        <f t="shared" si="79"/>
        <v>16291.41</v>
      </c>
      <c r="AK267" s="11">
        <f t="shared" si="80"/>
        <v>18973.77</v>
      </c>
      <c r="AL267" s="17" t="e">
        <f t="array" ref="AL267">INDEX(RawData!BW:BW,MATCH(VALUE(A267),RawData!BU:BU,0)+$AL$1)</f>
        <v>#N/A</v>
      </c>
      <c r="AM267" s="11"/>
      <c r="AN267" s="11"/>
      <c r="AZ267" s="11"/>
      <c r="BA267" s="12"/>
    </row>
    <row r="268" spans="1:53">
      <c r="A268" s="1">
        <v>200010</v>
      </c>
      <c r="B268" s="6" t="s">
        <v>151</v>
      </c>
      <c r="C268" s="10" t="s">
        <v>202</v>
      </c>
      <c r="D268" s="1">
        <v>1629141000</v>
      </c>
      <c r="E268" s="9">
        <f t="shared" si="78"/>
        <v>16291.41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1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1</v>
      </c>
      <c r="V268" s="6">
        <f t="array" ref="V268">INDEX(RawData!I:I,MATCH(VALUE(B268),RawData!G:G,0)+$V$1)</f>
        <v>5.78</v>
      </c>
      <c r="W268" s="6">
        <f t="array" ref="W268">INDEX(RawData!N:N,MATCH(VALUE(B268),RawData!L:L,0)+$W$1)</f>
        <v>84271</v>
      </c>
      <c r="X268" s="6">
        <f t="array" ref="X268">INDEX(RawData!S:S,MATCH(VALUE(B268),RawData!Q:Q,0)+$V$1)</f>
        <v>3787</v>
      </c>
      <c r="Y268" s="6">
        <f t="array" ref="Y268">INDEX(RawData!X:X,MATCH(VALUE(A268),RawData!V:V,0)+$Y$1)</f>
        <v>92.2</v>
      </c>
      <c r="Z268" s="6">
        <f t="array" ref="Z268">INDEX(RawData!AC:AC,MATCH(VALUE(B268),RawData!AA:AA,0)+$Y$1)</f>
        <v>1.85</v>
      </c>
      <c r="AA268" s="6">
        <f t="array" ref="AA268">INDEX(RawData!AH:AH,MATCH(VALUE(A268),RawData!AF:AF,0)+$AA$1)</f>
        <v>86.31</v>
      </c>
      <c r="AB268" s="6">
        <f t="array" ref="AB268">INDEX(RawData!AM:AM,MATCH(VALUE(A268),RawData!AK:AK,0)+$AA$1)</f>
        <v>1.02</v>
      </c>
      <c r="AC268" s="6">
        <f t="array" ref="AC268">INDEX(RawData!BB:BB,MATCH(VALUE(A268),RawData!AZ:AZ,0)+$AC$1)</f>
        <v>42724</v>
      </c>
      <c r="AD268" s="6">
        <f t="array" ref="AD268">INDEX(RawData!AR:AR,MATCH(VALUE(A268),RawData!AP:AP,0)+$AD$1)</f>
        <v>2.42</v>
      </c>
      <c r="AE268" s="6">
        <f t="array" ref="AE268">INDEX(RawData!BG:BG,MATCH(VALUE(A268),RawData!BE:BE,0)+$AE$1)</f>
        <v>182788</v>
      </c>
      <c r="AF268" s="6">
        <f t="array" ref="AF268">INDEX(RawData!AW:AW,MATCH(VALUE(A268),RawData!AU:AU,0)+$AF$1)</f>
        <v>6.39</v>
      </c>
      <c r="AG268" s="6">
        <f t="array" ref="AG268">INDEX(RawData!BM:BM,MATCH(VALUE(A268),RawData!BK:BK,0)+$AG$1)</f>
        <v>4.75</v>
      </c>
      <c r="AH268" s="6">
        <f t="array" ref="AH268">INDEX(RawData!BR:BR,MATCH(VALUE(B268),RawData!BP:BP,0)+$AH$1)</f>
        <v>3.27</v>
      </c>
      <c r="AI268" s="6">
        <v>0</v>
      </c>
      <c r="AJ268" s="11">
        <f t="shared" si="79"/>
        <v>18973.77</v>
      </c>
      <c r="AK268" s="11">
        <f t="shared" si="80"/>
        <v>17545.21</v>
      </c>
      <c r="AL268" s="17" t="e">
        <f t="array" ref="AL268">INDEX(RawData!BW:BW,MATCH(VALUE(A268),RawData!BU:BU,0)+$AL$1)</f>
        <v>#N/A</v>
      </c>
      <c r="AM268" s="11"/>
      <c r="AN268" s="11"/>
      <c r="AZ268" s="11"/>
      <c r="BA268" s="12"/>
    </row>
    <row r="269" spans="1:53">
      <c r="A269" s="1">
        <v>200009</v>
      </c>
      <c r="B269" s="6" t="s">
        <v>152</v>
      </c>
      <c r="C269" s="10" t="s">
        <v>202</v>
      </c>
      <c r="D269" s="1">
        <v>1897377000</v>
      </c>
      <c r="E269" s="9">
        <f t="shared" si="78"/>
        <v>18973.77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1</v>
      </c>
      <c r="U269" s="6">
        <v>0</v>
      </c>
      <c r="V269" s="6">
        <f t="array" ref="V269">INDEX(RawData!I:I,MATCH(VALUE(B269),RawData!G:G,0)+$V$1)</f>
        <v>7.19</v>
      </c>
      <c r="W269" s="6">
        <f t="array" ref="W269">INDEX(RawData!N:N,MATCH(VALUE(B269),RawData!L:L,0)+$W$1)</f>
        <v>83514</v>
      </c>
      <c r="X269" s="6">
        <f t="array" ref="X269">INDEX(RawData!S:S,MATCH(VALUE(B269),RawData!Q:Q,0)+$V$1)</f>
        <v>3762</v>
      </c>
      <c r="Y269" s="6">
        <f t="array" ref="Y269">INDEX(RawData!X:X,MATCH(VALUE(A269),RawData!V:V,0)+$Y$1)</f>
        <v>91.91</v>
      </c>
      <c r="Z269" s="6">
        <f t="array" ref="Z269">INDEX(RawData!AC:AC,MATCH(VALUE(B269),RawData!AA:AA,0)+$Y$1)</f>
        <v>1.87</v>
      </c>
      <c r="AA269" s="6">
        <f t="array" ref="AA269">INDEX(RawData!AH:AH,MATCH(VALUE(A269),RawData!AF:AF,0)+$AA$1)</f>
        <v>86.29</v>
      </c>
      <c r="AB269" s="6">
        <f t="array" ref="AB269">INDEX(RawData!AM:AM,MATCH(VALUE(A269),RawData!AK:AK,0)+$AA$1)</f>
        <v>1.63</v>
      </c>
      <c r="AC269" s="6">
        <f t="array" ref="AC269">INDEX(RawData!BB:BB,MATCH(VALUE(A269),RawData!AZ:AZ,0)+$AC$1)</f>
        <v>43794</v>
      </c>
      <c r="AD269" s="6">
        <f t="array" ref="AD269">INDEX(RawData!AR:AR,MATCH(VALUE(A269),RawData!AP:AP,0)+$AD$1)</f>
        <v>2.82</v>
      </c>
      <c r="AE269" s="6">
        <f t="array" ref="AE269">INDEX(RawData!BG:BG,MATCH(VALUE(A269),RawData!BE:BE,0)+$AE$1)</f>
        <v>182237</v>
      </c>
      <c r="AF269" s="6">
        <f t="array" ref="AF269">INDEX(RawData!AW:AW,MATCH(VALUE(A269),RawData!AU:AU,0)+$AF$1)</f>
        <v>6.14</v>
      </c>
      <c r="AG269" s="6">
        <f t="array" ref="AG269">INDEX(RawData!BM:BM,MATCH(VALUE(A269),RawData!BK:BK,0)+$AG$1)</f>
        <v>4.75</v>
      </c>
      <c r="AH269" s="6">
        <f t="array" ref="AH269">INDEX(RawData!BR:BR,MATCH(VALUE(B269),RawData!BP:BP,0)+$AH$1)</f>
        <v>3.1</v>
      </c>
      <c r="AI269" s="6">
        <v>0</v>
      </c>
      <c r="AJ269" s="11">
        <f t="shared" si="79"/>
        <v>17545.21</v>
      </c>
      <c r="AK269" s="11">
        <f t="shared" si="80"/>
        <v>17655.16</v>
      </c>
      <c r="AL269" s="17" t="e">
        <f t="array" ref="AL269">INDEX(RawData!BW:BW,MATCH(VALUE(A269),RawData!BU:BU,0)+$AL$1)</f>
        <v>#N/A</v>
      </c>
      <c r="AM269" s="11"/>
      <c r="AN269" s="11"/>
      <c r="AZ269" s="11"/>
      <c r="BA269" s="12"/>
    </row>
    <row r="270" spans="1:53">
      <c r="A270" s="1">
        <v>200008</v>
      </c>
      <c r="B270" s="6" t="s">
        <v>152</v>
      </c>
      <c r="C270" s="10" t="s">
        <v>202</v>
      </c>
      <c r="D270" s="1">
        <v>1754521000</v>
      </c>
      <c r="E270" s="9">
        <f t="shared" si="78"/>
        <v>17545.21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1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1</v>
      </c>
      <c r="U270" s="6">
        <v>0</v>
      </c>
      <c r="V270" s="6">
        <f t="array" ref="V270">INDEX(RawData!I:I,MATCH(VALUE(B270),RawData!G:G,0)+$V$1)</f>
        <v>7.19</v>
      </c>
      <c r="W270" s="6">
        <f t="array" ref="W270">INDEX(RawData!N:N,MATCH(VALUE(B270),RawData!L:L,0)+$W$1)</f>
        <v>83514</v>
      </c>
      <c r="X270" s="6">
        <f t="array" ref="X270">INDEX(RawData!S:S,MATCH(VALUE(B270),RawData!Q:Q,0)+$V$1)</f>
        <v>3762</v>
      </c>
      <c r="Y270" s="6">
        <f t="array" ref="Y270">INDEX(RawData!X:X,MATCH(VALUE(A270),RawData!V:V,0)+$Y$1)</f>
        <v>91.48</v>
      </c>
      <c r="Z270" s="6">
        <f t="array" ref="Z270">INDEX(RawData!AC:AC,MATCH(VALUE(B270),RawData!AA:AA,0)+$Y$1)</f>
        <v>1.87</v>
      </c>
      <c r="AA270" s="6">
        <f t="array" ref="AA270">INDEX(RawData!AH:AH,MATCH(VALUE(A270),RawData!AF:AF,0)+$AA$1)</f>
        <v>85.1</v>
      </c>
      <c r="AB270" s="6">
        <f t="array" ref="AB270">INDEX(RawData!AM:AM,MATCH(VALUE(A270),RawData!AK:AK,0)+$AA$1)</f>
        <v>0.27</v>
      </c>
      <c r="AC270" s="6">
        <f t="array" ref="AC270">INDEX(RawData!BB:BB,MATCH(VALUE(A270),RawData!AZ:AZ,0)+$AC$1)</f>
        <v>44242</v>
      </c>
      <c r="AD270" s="6">
        <f t="array" ref="AD270">INDEX(RawData!AR:AR,MATCH(VALUE(A270),RawData!AP:AP,0)+$AD$1)</f>
        <v>7.11</v>
      </c>
      <c r="AE270" s="6">
        <f t="array" ref="AE270">INDEX(RawData!BG:BG,MATCH(VALUE(A270),RawData!BE:BE,0)+$AE$1)</f>
        <v>181741</v>
      </c>
      <c r="AF270" s="6">
        <f t="array" ref="AF270">INDEX(RawData!AW:AW,MATCH(VALUE(A270),RawData!AU:AU,0)+$AF$1)</f>
        <v>6.34</v>
      </c>
      <c r="AG270" s="6">
        <f t="array" ref="AG270">INDEX(RawData!BM:BM,MATCH(VALUE(A270),RawData!BK:BK,0)+$AG$1)</f>
        <v>4.75</v>
      </c>
      <c r="AH270" s="6">
        <f t="array" ref="AH270">INDEX(RawData!BR:BR,MATCH(VALUE(B270),RawData!BP:BP,0)+$AH$1)</f>
        <v>3.1</v>
      </c>
      <c r="AI270" s="6">
        <v>0</v>
      </c>
      <c r="AJ270" s="11">
        <f t="shared" si="79"/>
        <v>17655.16</v>
      </c>
      <c r="AK270" s="11">
        <f t="shared" si="80"/>
        <v>21247.95</v>
      </c>
      <c r="AL270" s="17" t="e">
        <f t="array" ref="AL270">INDEX(RawData!BW:BW,MATCH(VALUE(A270),RawData!BU:BU,0)+$AL$1)</f>
        <v>#N/A</v>
      </c>
      <c r="AM270" s="11"/>
      <c r="AN270" s="11"/>
      <c r="AZ270" s="11"/>
      <c r="BA270" s="12"/>
    </row>
    <row r="271" spans="1:53">
      <c r="A271" s="1">
        <v>200007</v>
      </c>
      <c r="B271" s="6" t="s">
        <v>152</v>
      </c>
      <c r="C271" s="10" t="s">
        <v>202</v>
      </c>
      <c r="D271" s="1">
        <v>1765516000</v>
      </c>
      <c r="E271" s="9">
        <f t="shared" si="78"/>
        <v>17655.16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1</v>
      </c>
      <c r="U271" s="6">
        <v>0</v>
      </c>
      <c r="V271" s="6">
        <f t="array" ref="V271">INDEX(RawData!I:I,MATCH(VALUE(B271),RawData!G:G,0)+$V$1)</f>
        <v>7.19</v>
      </c>
      <c r="W271" s="6">
        <f t="array" ref="W271">INDEX(RawData!N:N,MATCH(VALUE(B271),RawData!L:L,0)+$W$1)</f>
        <v>83514</v>
      </c>
      <c r="X271" s="6">
        <f t="array" ref="X271">INDEX(RawData!S:S,MATCH(VALUE(B271),RawData!Q:Q,0)+$V$1)</f>
        <v>3762</v>
      </c>
      <c r="Y271" s="6">
        <f t="array" ref="Y271">INDEX(RawData!X:X,MATCH(VALUE(A271),RawData!V:V,0)+$Y$1)</f>
        <v>91.32</v>
      </c>
      <c r="Z271" s="6">
        <f t="array" ref="Z271">INDEX(RawData!AC:AC,MATCH(VALUE(B271),RawData!AA:AA,0)+$Y$1)</f>
        <v>1.87</v>
      </c>
      <c r="AA271" s="6">
        <f t="array" ref="AA271">INDEX(RawData!AH:AH,MATCH(VALUE(A271),RawData!AF:AF,0)+$AA$1)</f>
        <v>84.84</v>
      </c>
      <c r="AB271" s="6">
        <f t="array" ref="AB271">INDEX(RawData!AM:AM,MATCH(VALUE(A271),RawData!AK:AK,0)+$AA$1)</f>
        <v>1.45</v>
      </c>
      <c r="AC271" s="6">
        <f t="array" ref="AC271">INDEX(RawData!BB:BB,MATCH(VALUE(A271),RawData!AZ:AZ,0)+$AC$1)</f>
        <v>44551</v>
      </c>
      <c r="AD271" s="6">
        <f t="array" ref="AD271">INDEX(RawData!AR:AR,MATCH(VALUE(A271),RawData!AP:AP,0)+$AD$1)</f>
        <v>8.43</v>
      </c>
      <c r="AE271" s="6">
        <f t="array" ref="AE271">INDEX(RawData!BG:BG,MATCH(VALUE(A271),RawData!BE:BE,0)+$AE$1)</f>
        <v>181518</v>
      </c>
      <c r="AF271" s="6">
        <f t="array" ref="AF271">INDEX(RawData!AW:AW,MATCH(VALUE(A271),RawData!AU:AU,0)+$AF$1)</f>
        <v>6.02</v>
      </c>
      <c r="AG271" s="6">
        <f t="array" ref="AG271">INDEX(RawData!BM:BM,MATCH(VALUE(A271),RawData!BK:BK,0)+$AG$1)</f>
        <v>4.75</v>
      </c>
      <c r="AH271" s="6">
        <f t="array" ref="AH271">INDEX(RawData!BR:BR,MATCH(VALUE(B271),RawData!BP:BP,0)+$AH$1)</f>
        <v>3.1</v>
      </c>
      <c r="AI271" s="6">
        <v>0</v>
      </c>
      <c r="AJ271" s="11">
        <f t="shared" si="79"/>
        <v>21247.95</v>
      </c>
      <c r="AK271" s="11">
        <f t="shared" si="80"/>
        <v>25406.799999999999</v>
      </c>
      <c r="AL271" s="17" t="e">
        <f t="array" ref="AL271">INDEX(RawData!BW:BW,MATCH(VALUE(A271),RawData!BU:BU,0)+$AL$1)</f>
        <v>#N/A</v>
      </c>
      <c r="AM271" s="11"/>
      <c r="AN271" s="11"/>
      <c r="AZ271" s="11"/>
      <c r="BA271" s="12"/>
    </row>
    <row r="272" spans="1:53">
      <c r="A272" s="1">
        <v>200006</v>
      </c>
      <c r="B272" s="6" t="s">
        <v>153</v>
      </c>
      <c r="C272" s="10" t="s">
        <v>202</v>
      </c>
      <c r="D272" s="1">
        <v>2124795000</v>
      </c>
      <c r="E272" s="9">
        <f t="shared" si="78"/>
        <v>21247.95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1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6">
        <f t="array" ref="V272">INDEX(RawData!I:I,MATCH(VALUE(B272),RawData!G:G,0)+$V$1)</f>
        <v>6.27</v>
      </c>
      <c r="W272" s="6">
        <f t="array" ref="W272">INDEX(RawData!N:N,MATCH(VALUE(B272),RawData!L:L,0)+$W$1)</f>
        <v>81801</v>
      </c>
      <c r="X272" s="6">
        <f t="array" ref="X272">INDEX(RawData!S:S,MATCH(VALUE(B272),RawData!Q:Q,0)+$V$1)</f>
        <v>3691</v>
      </c>
      <c r="Y272" s="6">
        <f t="array" ref="Y272">INDEX(RawData!X:X,MATCH(VALUE(A272),RawData!V:V,0)+$Y$1)</f>
        <v>91.27</v>
      </c>
      <c r="Z272" s="6">
        <f t="array" ref="Z272">INDEX(RawData!AC:AC,MATCH(VALUE(B272),RawData!AA:AA,0)+$Y$1)</f>
        <v>2.65</v>
      </c>
      <c r="AA272" s="6">
        <f t="array" ref="AA272">INDEX(RawData!AH:AH,MATCH(VALUE(A272),RawData!AF:AF,0)+$AA$1)</f>
        <v>85.3</v>
      </c>
      <c r="AB272" s="6">
        <f t="array" ref="AB272">INDEX(RawData!AM:AM,MATCH(VALUE(A272),RawData!AK:AK,0)+$AA$1)</f>
        <v>1.35</v>
      </c>
      <c r="AC272" s="6">
        <f t="array" ref="AC272">INDEX(RawData!BB:BB,MATCH(VALUE(A272),RawData!AZ:AZ,0)+$AC$1)</f>
        <v>44830</v>
      </c>
      <c r="AD272" s="6">
        <f t="array" ref="AD272">INDEX(RawData!AR:AR,MATCH(VALUE(A272),RawData!AP:AP,0)+$AD$1)</f>
        <v>7.03</v>
      </c>
      <c r="AE272" s="6">
        <f t="array" ref="AE272">INDEX(RawData!BG:BG,MATCH(VALUE(A272),RawData!BE:BE,0)+$AE$1)</f>
        <v>180514</v>
      </c>
      <c r="AF272" s="6">
        <f t="array" ref="AF272">INDEX(RawData!AW:AW,MATCH(VALUE(A272),RawData!AU:AU,0)+$AF$1)</f>
        <v>6.2</v>
      </c>
      <c r="AG272" s="6">
        <f t="array" ref="AG272">INDEX(RawData!BM:BM,MATCH(VALUE(A272),RawData!BK:BK,0)+$AG$1)</f>
        <v>4.75</v>
      </c>
      <c r="AH272" s="6">
        <f t="array" ref="AH272">INDEX(RawData!BR:BR,MATCH(VALUE(B272),RawData!BP:BP,0)+$AH$1)</f>
        <v>2.89</v>
      </c>
      <c r="AI272" s="6">
        <v>0</v>
      </c>
      <c r="AJ272" s="11">
        <f t="shared" si="79"/>
        <v>25406.799999999999</v>
      </c>
      <c r="AK272" s="11">
        <f t="shared" si="80"/>
        <v>40636.5</v>
      </c>
      <c r="AL272" s="17" t="e">
        <f t="array" ref="AL272">INDEX(RawData!BW:BW,MATCH(VALUE(A272),RawData!BU:BU,0)+$AL$1)</f>
        <v>#N/A</v>
      </c>
      <c r="AM272" s="11"/>
      <c r="AN272" s="11"/>
    </row>
    <row r="273" spans="1:40">
      <c r="A273" s="1">
        <v>200005</v>
      </c>
      <c r="B273" s="6" t="s">
        <v>153</v>
      </c>
      <c r="C273" s="10" t="s">
        <v>202</v>
      </c>
      <c r="D273" s="1">
        <v>2540680000</v>
      </c>
      <c r="E273" s="9">
        <f t="shared" si="78"/>
        <v>25406.799999999999</v>
      </c>
      <c r="F273" s="6">
        <v>0</v>
      </c>
      <c r="G273" s="6">
        <v>0</v>
      </c>
      <c r="H273" s="6">
        <v>0</v>
      </c>
      <c r="I273" s="6">
        <v>0</v>
      </c>
      <c r="J273" s="6">
        <v>1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6">
        <f t="array" ref="V273">INDEX(RawData!I:I,MATCH(VALUE(B273),RawData!G:G,0)+$V$1)</f>
        <v>6.27</v>
      </c>
      <c r="W273" s="6">
        <f t="array" ref="W273">INDEX(RawData!N:N,MATCH(VALUE(B273),RawData!L:L,0)+$W$1)</f>
        <v>81801</v>
      </c>
      <c r="X273" s="6">
        <f t="array" ref="X273">INDEX(RawData!S:S,MATCH(VALUE(B273),RawData!Q:Q,0)+$V$1)</f>
        <v>3691</v>
      </c>
      <c r="Y273" s="6">
        <f t="array" ref="Y273">INDEX(RawData!X:X,MATCH(VALUE(A273),RawData!V:V,0)+$Y$1)</f>
        <v>90.79</v>
      </c>
      <c r="Z273" s="6">
        <f t="array" ref="Z273">INDEX(RawData!AC:AC,MATCH(VALUE(B273),RawData!AA:AA,0)+$Y$1)</f>
        <v>2.65</v>
      </c>
      <c r="AA273" s="6">
        <f t="array" ref="AA273">INDEX(RawData!AH:AH,MATCH(VALUE(A273),RawData!AF:AF,0)+$AA$1)</f>
        <v>85.42</v>
      </c>
      <c r="AB273" s="6">
        <f t="array" ref="AB273">INDEX(RawData!AM:AM,MATCH(VALUE(A273),RawData!AK:AK,0)+$AA$1)</f>
        <v>1.59</v>
      </c>
      <c r="AC273" s="6">
        <f t="array" ref="AC273">INDEX(RawData!BB:BB,MATCH(VALUE(A273),RawData!AZ:AZ,0)+$AC$1)</f>
        <v>45271</v>
      </c>
      <c r="AD273" s="6">
        <f t="array" ref="AD273">INDEX(RawData!AR:AR,MATCH(VALUE(A273),RawData!AP:AP,0)+$AD$1)</f>
        <v>13.91</v>
      </c>
      <c r="AE273" s="6">
        <f t="array" ref="AE273">INDEX(RawData!BG:BG,MATCH(VALUE(A273),RawData!BE:BE,0)+$AE$1)</f>
        <v>180272</v>
      </c>
      <c r="AF273" s="6">
        <f t="array" ref="AF273">INDEX(RawData!AW:AW,MATCH(VALUE(A273),RawData!AU:AU,0)+$AF$1)</f>
        <v>6.9</v>
      </c>
      <c r="AG273" s="6">
        <f t="array" ref="AG273">INDEX(RawData!BM:BM,MATCH(VALUE(A273),RawData!BK:BK,0)+$AG$1)</f>
        <v>4.63</v>
      </c>
      <c r="AH273" s="6">
        <f t="array" ref="AH273">INDEX(RawData!BR:BR,MATCH(VALUE(B273),RawData!BP:BP,0)+$AH$1)</f>
        <v>2.89</v>
      </c>
      <c r="AI273" s="6">
        <v>0</v>
      </c>
      <c r="AJ273" s="11">
        <f t="shared" si="79"/>
        <v>40636.5</v>
      </c>
      <c r="AK273" s="11">
        <f t="shared" si="80"/>
        <v>42927.28</v>
      </c>
      <c r="AL273" s="17" t="e">
        <f t="array" ref="AL273">INDEX(RawData!BW:BW,MATCH(VALUE(A273),RawData!BU:BU,0)+$AL$1)</f>
        <v>#N/A</v>
      </c>
      <c r="AM273" s="11"/>
      <c r="AN273" s="11"/>
    </row>
    <row r="274" spans="1:40">
      <c r="A274" s="1">
        <v>200004</v>
      </c>
      <c r="B274" s="6" t="s">
        <v>153</v>
      </c>
      <c r="C274" s="10" t="s">
        <v>202</v>
      </c>
      <c r="D274" s="1">
        <v>4063650000</v>
      </c>
      <c r="E274" s="9">
        <f t="shared" si="78"/>
        <v>40636.5</v>
      </c>
      <c r="F274" s="6">
        <v>0</v>
      </c>
      <c r="G274" s="6">
        <v>0</v>
      </c>
      <c r="H274" s="6">
        <v>0</v>
      </c>
      <c r="I274" s="6">
        <v>1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6">
        <f t="array" ref="V274">INDEX(RawData!I:I,MATCH(VALUE(B274),RawData!G:G,0)+$V$1)</f>
        <v>6.27</v>
      </c>
      <c r="W274" s="6">
        <f t="array" ref="W274">INDEX(RawData!N:N,MATCH(VALUE(B274),RawData!L:L,0)+$W$1)</f>
        <v>81801</v>
      </c>
      <c r="X274" s="6">
        <f t="array" ref="X274">INDEX(RawData!S:S,MATCH(VALUE(B274),RawData!Q:Q,0)+$V$1)</f>
        <v>3691</v>
      </c>
      <c r="Y274" s="6">
        <f t="array" ref="Y274">INDEX(RawData!X:X,MATCH(VALUE(A274),RawData!V:V,0)+$Y$1)</f>
        <v>89.99</v>
      </c>
      <c r="Z274" s="6">
        <f t="array" ref="Z274">INDEX(RawData!AC:AC,MATCH(VALUE(B274),RawData!AA:AA,0)+$Y$1)</f>
        <v>2.65</v>
      </c>
      <c r="AA274" s="6">
        <f t="array" ref="AA274">INDEX(RawData!AH:AH,MATCH(VALUE(A274),RawData!AF:AF,0)+$AA$1)</f>
        <v>84.89</v>
      </c>
      <c r="AB274" s="6">
        <f t="array" ref="AB274">INDEX(RawData!AM:AM,MATCH(VALUE(A274),RawData!AK:AK,0)+$AA$1)</f>
        <v>1.24</v>
      </c>
      <c r="AC274" s="6">
        <f t="array" ref="AC274">INDEX(RawData!BB:BB,MATCH(VALUE(A274),RawData!AZ:AZ,0)+$AC$1)</f>
        <v>46928</v>
      </c>
      <c r="AD274" s="6">
        <f t="array" ref="AD274">INDEX(RawData!AR:AR,MATCH(VALUE(A274),RawData!AP:AP,0)+$AD$1)</f>
        <v>17.2</v>
      </c>
      <c r="AE274" s="6">
        <f t="array" ref="AE274">INDEX(RawData!BG:BG,MATCH(VALUE(A274),RawData!BE:BE,0)+$AE$1)</f>
        <v>181754</v>
      </c>
      <c r="AF274" s="6">
        <f t="array" ref="AF274">INDEX(RawData!AW:AW,MATCH(VALUE(A274),RawData!AU:AU,0)+$AF$1)</f>
        <v>7.53</v>
      </c>
      <c r="AG274" s="6">
        <f t="array" ref="AG274">INDEX(RawData!BM:BM,MATCH(VALUE(A274),RawData!BK:BK,0)+$AG$1)</f>
        <v>4.63</v>
      </c>
      <c r="AH274" s="6">
        <f t="array" ref="AH274">INDEX(RawData!BR:BR,MATCH(VALUE(B274),RawData!BP:BP,0)+$AH$1)</f>
        <v>2.89</v>
      </c>
      <c r="AI274" s="6">
        <v>0</v>
      </c>
      <c r="AJ274" s="11">
        <f t="shared" si="79"/>
        <v>42927.28</v>
      </c>
      <c r="AK274" s="11">
        <f t="shared" si="80"/>
        <v>31911.83</v>
      </c>
      <c r="AL274" s="17" t="e">
        <f t="array" ref="AL274">INDEX(RawData!BW:BW,MATCH(VALUE(A274),RawData!BU:BU,0)+$AL$1)</f>
        <v>#N/A</v>
      </c>
      <c r="AM274" s="11"/>
      <c r="AN274" s="11"/>
    </row>
    <row r="275" spans="1:40">
      <c r="A275" s="1">
        <v>200003</v>
      </c>
      <c r="B275" s="6" t="s">
        <v>154</v>
      </c>
      <c r="C275" s="10" t="s">
        <v>202</v>
      </c>
      <c r="D275" s="1">
        <v>4292728000</v>
      </c>
      <c r="E275" s="9">
        <f t="shared" si="78"/>
        <v>42927.28</v>
      </c>
      <c r="F275" s="6">
        <v>0</v>
      </c>
      <c r="G275" s="6">
        <v>0</v>
      </c>
      <c r="H275" s="6">
        <v>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0</v>
      </c>
      <c r="T275" s="6">
        <v>0</v>
      </c>
      <c r="U275" s="6">
        <v>0</v>
      </c>
      <c r="V275" s="6">
        <f t="array" ref="V275">INDEX(RawData!I:I,MATCH(VALUE(B275),RawData!G:G,0)+$V$1)</f>
        <v>6.02</v>
      </c>
      <c r="W275" s="6">
        <f t="array" ref="W275">INDEX(RawData!N:N,MATCH(VALUE(B275),RawData!L:L,0)+$W$1)</f>
        <v>81139</v>
      </c>
      <c r="X275" s="6">
        <f t="array" ref="X275">INDEX(RawData!S:S,MATCH(VALUE(B275),RawData!Q:Q,0)+$V$1)</f>
        <v>3668</v>
      </c>
      <c r="Y275" s="6">
        <f t="array" ref="Y275">INDEX(RawData!X:X,MATCH(VALUE(A275),RawData!V:V,0)+$Y$1)</f>
        <v>90.02</v>
      </c>
      <c r="Z275" s="6">
        <f t="array" ref="Z275">INDEX(RawData!AC:AC,MATCH(VALUE(B275),RawData!AA:AA,0)+$Y$1)</f>
        <v>0.85</v>
      </c>
      <c r="AA275" s="6">
        <f t="array" ref="AA275">INDEX(RawData!AH:AH,MATCH(VALUE(A275),RawData!AF:AF,0)+$AA$1)</f>
        <v>84.19</v>
      </c>
      <c r="AB275" s="6">
        <f t="array" ref="AB275">INDEX(RawData!AM:AM,MATCH(VALUE(A275),RawData!AK:AK,0)+$AA$1)</f>
        <v>1.1200000000000001</v>
      </c>
      <c r="AC275" s="6">
        <f t="array" ref="AC275">INDEX(RawData!BB:BB,MATCH(VALUE(A275),RawData!AZ:AZ,0)+$AC$1)</f>
        <v>46846</v>
      </c>
      <c r="AD275" s="6">
        <f t="array" ref="AD275">INDEX(RawData!AR:AR,MATCH(VALUE(A275),RawData!AP:AP,0)+$AD$1)</f>
        <v>21.22</v>
      </c>
      <c r="AE275" s="6">
        <f t="array" ref="AE275">INDEX(RawData!BG:BG,MATCH(VALUE(A275),RawData!BE:BE,0)+$AE$1)</f>
        <v>181422</v>
      </c>
      <c r="AF275" s="6">
        <f t="array" ref="AF275">INDEX(RawData!AW:AW,MATCH(VALUE(A275),RawData!AU:AU,0)+$AF$1)</f>
        <v>8.49</v>
      </c>
      <c r="AG275" s="6">
        <f t="array" ref="AG275">INDEX(RawData!BM:BM,MATCH(VALUE(A275),RawData!BK:BK,0)+$AG$1)</f>
        <v>4.63</v>
      </c>
      <c r="AH275" s="6">
        <f t="array" ref="AH275">INDEX(RawData!BR:BR,MATCH(VALUE(B275),RawData!BP:BP,0)+$AH$1)</f>
        <v>2.83</v>
      </c>
      <c r="AI275" s="6">
        <v>0</v>
      </c>
      <c r="AJ275" s="11">
        <f t="shared" si="79"/>
        <v>31911.83</v>
      </c>
      <c r="AK275" s="11">
        <f t="shared" si="80"/>
        <v>45725.025840000002</v>
      </c>
      <c r="AL275" s="17" t="e">
        <f t="array" ref="AL275">INDEX(RawData!BW:BW,MATCH(VALUE(A275),RawData!BU:BU,0)+$AL$1)</f>
        <v>#N/A</v>
      </c>
      <c r="AM275" s="11"/>
      <c r="AN275" s="11"/>
    </row>
    <row r="276" spans="1:40">
      <c r="A276" s="1">
        <v>200002</v>
      </c>
      <c r="B276" s="6" t="s">
        <v>154</v>
      </c>
      <c r="C276" s="10" t="s">
        <v>202</v>
      </c>
      <c r="D276" s="1">
        <v>3191183000</v>
      </c>
      <c r="E276" s="9">
        <f t="shared" si="78"/>
        <v>31911.83</v>
      </c>
      <c r="F276" s="6">
        <v>0</v>
      </c>
      <c r="G276" s="6">
        <v>1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1</v>
      </c>
      <c r="S276" s="6">
        <v>0</v>
      </c>
      <c r="T276" s="6">
        <v>0</v>
      </c>
      <c r="U276" s="6">
        <v>0</v>
      </c>
      <c r="V276" s="6">
        <f t="array" ref="V276">INDEX(RawData!I:I,MATCH(VALUE(B276),RawData!G:G,0)+$V$1)</f>
        <v>6.02</v>
      </c>
      <c r="W276" s="6">
        <f t="array" ref="W276">INDEX(RawData!N:N,MATCH(VALUE(B276),RawData!L:L,0)+$W$1)</f>
        <v>81139</v>
      </c>
      <c r="X276" s="6">
        <f t="array" ref="X276">INDEX(RawData!S:S,MATCH(VALUE(B276),RawData!Q:Q,0)+$V$1)</f>
        <v>3668</v>
      </c>
      <c r="Y276" s="6">
        <f t="array" ref="Y276">INDEX(RawData!X:X,MATCH(VALUE(A276),RawData!V:V,0)+$Y$1)</f>
        <v>89.75</v>
      </c>
      <c r="Z276" s="6">
        <f t="array" ref="Z276">INDEX(RawData!AC:AC,MATCH(VALUE(B276),RawData!AA:AA,0)+$Y$1)</f>
        <v>0.85</v>
      </c>
      <c r="AA276" s="6">
        <f t="array" ref="AA276">INDEX(RawData!AH:AH,MATCH(VALUE(A276),RawData!AF:AF,0)+$AA$1)</f>
        <v>85.66</v>
      </c>
      <c r="AB276" s="6">
        <f t="array" ref="AB276">INDEX(RawData!AM:AM,MATCH(VALUE(A276),RawData!AK:AK,0)+$AA$1)</f>
        <v>0.92</v>
      </c>
      <c r="AC276" s="6">
        <f t="array" ref="AC276">INDEX(RawData!BB:BB,MATCH(VALUE(A276),RawData!AZ:AZ,0)+$AC$1)</f>
        <v>47207</v>
      </c>
      <c r="AD276" s="6">
        <f t="array" ref="AD276">INDEX(RawData!AR:AR,MATCH(VALUE(A276),RawData!AP:AP,0)+$AD$1)</f>
        <v>17.579999999999998</v>
      </c>
      <c r="AE276" s="6">
        <f t="array" ref="AE276">INDEX(RawData!BG:BG,MATCH(VALUE(A276),RawData!BE:BE,0)+$AE$1)</f>
        <v>180937</v>
      </c>
      <c r="AF276" s="6">
        <f t="array" ref="AF276">INDEX(RawData!AW:AW,MATCH(VALUE(A276),RawData!AU:AU,0)+$AF$1)</f>
        <v>7.65</v>
      </c>
      <c r="AG276" s="6">
        <f t="array" ref="AG276">INDEX(RawData!BM:BM,MATCH(VALUE(A276),RawData!BK:BK,0)+$AG$1)</f>
        <v>4.5</v>
      </c>
      <c r="AH276" s="6">
        <f t="array" ref="AH276">INDEX(RawData!BR:BR,MATCH(VALUE(B276),RawData!BP:BP,0)+$AH$1)</f>
        <v>2.83</v>
      </c>
      <c r="AI276" s="6">
        <v>0</v>
      </c>
      <c r="AJ276" s="11">
        <f t="shared" si="79"/>
        <v>45725.025840000002</v>
      </c>
      <c r="AK276" s="11">
        <f t="shared" si="80"/>
        <v>29349.84</v>
      </c>
      <c r="AL276" s="17" t="e">
        <f t="array" ref="AL276">INDEX(RawData!BW:BW,MATCH(VALUE(A276),RawData!BU:BU,0)+$AL$1)</f>
        <v>#N/A</v>
      </c>
      <c r="AM276" s="11"/>
      <c r="AN276" s="11"/>
    </row>
    <row r="277" spans="1:40">
      <c r="A277" s="1">
        <v>200001</v>
      </c>
      <c r="B277" s="6" t="s">
        <v>154</v>
      </c>
      <c r="C277" s="10" t="s">
        <v>202</v>
      </c>
      <c r="D277" s="1">
        <v>4572502584</v>
      </c>
      <c r="E277" s="9">
        <f t="shared" si="78"/>
        <v>45725.025840000002</v>
      </c>
      <c r="F277" s="6">
        <v>1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</v>
      </c>
      <c r="S277" s="6">
        <v>0</v>
      </c>
      <c r="T277" s="6">
        <v>0</v>
      </c>
      <c r="U277" s="6">
        <v>0</v>
      </c>
      <c r="V277" s="6">
        <f t="array" ref="V277">INDEX(RawData!I:I,MATCH(VALUE(B277),RawData!G:G,0)+$V$1)</f>
        <v>6.02</v>
      </c>
      <c r="W277" s="6">
        <f t="array" ref="W277">INDEX(RawData!N:N,MATCH(VALUE(B277),RawData!L:L,0)+$W$1)</f>
        <v>81139</v>
      </c>
      <c r="X277" s="6">
        <f t="array" ref="X277">INDEX(RawData!S:S,MATCH(VALUE(B277),RawData!Q:Q,0)+$V$1)</f>
        <v>3668</v>
      </c>
      <c r="Y277" s="6">
        <f t="array" ref="Y277">INDEX(RawData!X:X,MATCH(VALUE(A277),RawData!V:V,0)+$Y$1)</f>
        <v>89.88</v>
      </c>
      <c r="Z277" s="6">
        <f t="array" ref="Z277">INDEX(RawData!AC:AC,MATCH(VALUE(B277),RawData!AA:AA,0)+$Y$1)</f>
        <v>0.85</v>
      </c>
      <c r="AA277" s="6">
        <f t="array" ref="AA277">INDEX(RawData!AH:AH,MATCH(VALUE(A277),RawData!AF:AF,0)+$AA$1)</f>
        <v>84.41</v>
      </c>
      <c r="AB277" s="6">
        <f t="array" ref="AB277">INDEX(RawData!AM:AM,MATCH(VALUE(A277),RawData!AK:AK,0)+$AA$1)</f>
        <v>0.51</v>
      </c>
      <c r="AC277" s="6">
        <f t="array" ref="AC277">INDEX(RawData!BB:BB,MATCH(VALUE(A277),RawData!AZ:AZ,0)+$AC$1)</f>
        <v>45332</v>
      </c>
      <c r="AD277" s="6">
        <f t="array" ref="AD277">INDEX(RawData!AR:AR,MATCH(VALUE(A277),RawData!AP:AP,0)+$AD$1)</f>
        <v>23.56</v>
      </c>
      <c r="AE277" s="6">
        <f t="array" ref="AE277">INDEX(RawData!BG:BG,MATCH(VALUE(A277),RawData!BE:BE,0)+$AE$1)</f>
        <v>177994</v>
      </c>
      <c r="AF277" s="6">
        <f t="array" ref="AF277">INDEX(RawData!AW:AW,MATCH(VALUE(A277),RawData!AU:AU,0)+$AF$1)</f>
        <v>9.19</v>
      </c>
      <c r="AG277" s="6">
        <f t="array" ref="AG277">INDEX(RawData!BM:BM,MATCH(VALUE(A277),RawData!BK:BK,0)+$AG$1)</f>
        <v>4.5</v>
      </c>
      <c r="AH277" s="6">
        <f t="array" ref="AH277">INDEX(RawData!BR:BR,MATCH(VALUE(B277),RawData!BP:BP,0)+$AH$1)</f>
        <v>2.83</v>
      </c>
      <c r="AI277" s="6">
        <v>0</v>
      </c>
      <c r="AJ277" s="11">
        <f t="shared" si="79"/>
        <v>29349.84</v>
      </c>
      <c r="AK277" s="11">
        <f t="shared" si="80"/>
        <v>24306.1</v>
      </c>
      <c r="AL277" s="17" t="e">
        <f t="array" ref="AL277">INDEX(RawData!BW:BW,MATCH(VALUE(A277),RawData!BU:BU,0)+$AL$1)</f>
        <v>#N/A</v>
      </c>
      <c r="AM277" s="11"/>
      <c r="AN277" s="11"/>
    </row>
    <row r="278" spans="1:40">
      <c r="A278" s="1">
        <v>199912</v>
      </c>
      <c r="B278" s="6" t="s">
        <v>155</v>
      </c>
      <c r="C278" s="10" t="s">
        <v>203</v>
      </c>
      <c r="D278" s="1">
        <v>2934984000</v>
      </c>
      <c r="E278" s="9">
        <f t="shared" si="78"/>
        <v>29349.84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1</v>
      </c>
      <c r="R278" s="6">
        <v>0</v>
      </c>
      <c r="S278" s="6">
        <v>0</v>
      </c>
      <c r="T278" s="6">
        <v>0</v>
      </c>
      <c r="U278" s="6">
        <v>1</v>
      </c>
      <c r="V278" s="6">
        <f t="array" ref="V278">INDEX(RawData!I:I,MATCH(VALUE(B278),RawData!G:G,0)+$V$1)</f>
        <v>7.53</v>
      </c>
      <c r="W278" s="6">
        <f t="array" ref="W278">INDEX(RawData!N:N,MATCH(VALUE(B278),RawData!L:L,0)+$W$1)</f>
        <v>80708</v>
      </c>
      <c r="X278" s="6">
        <f t="array" ref="X278">INDEX(RawData!S:S,MATCH(VALUE(B278),RawData!Q:Q,0)+$V$1)</f>
        <v>3656</v>
      </c>
      <c r="Y278" s="6">
        <f t="array" ref="Y278">INDEX(RawData!X:X,MATCH(VALUE(A278),RawData!V:V,0)+$Y$1)</f>
        <v>90.79</v>
      </c>
      <c r="Z278" s="6">
        <f t="array" ref="Z278">INDEX(RawData!AC:AC,MATCH(VALUE(B278),RawData!AA:AA,0)+$Y$1)</f>
        <v>2.2200000000000002</v>
      </c>
      <c r="AA278" s="6">
        <f t="array" ref="AA278">INDEX(RawData!AH:AH,MATCH(VALUE(A278),RawData!AF:AF,0)+$AA$1)</f>
        <v>84.68</v>
      </c>
      <c r="AB278" s="6">
        <f t="array" ref="AB278">INDEX(RawData!AM:AM,MATCH(VALUE(A278),RawData!AK:AK,0)+$AA$1)</f>
        <v>0.15</v>
      </c>
      <c r="AC278" s="6">
        <f t="array" ref="AC278">INDEX(RawData!BB:BB,MATCH(VALUE(A278),RawData!AZ:AZ,0)+$AC$1)</f>
        <v>42948</v>
      </c>
      <c r="AD278" s="6">
        <f t="array" ref="AD278">INDEX(RawData!AR:AR,MATCH(VALUE(A278),RawData!AP:AP,0)+$AD$1)</f>
        <v>16.920000000000002</v>
      </c>
      <c r="AE278" s="6">
        <f t="array" ref="AE278">INDEX(RawData!BG:BG,MATCH(VALUE(A278),RawData!BE:BE,0)+$AE$1)</f>
        <v>174637</v>
      </c>
      <c r="AF278" s="6">
        <f t="array" ref="AF278">INDEX(RawData!AW:AW,MATCH(VALUE(A278),RawData!AU:AU,0)+$AF$1)</f>
        <v>8.2899999999999991</v>
      </c>
      <c r="AG278" s="6">
        <f t="array" ref="AG278">INDEX(RawData!BM:BM,MATCH(VALUE(A278),RawData!BK:BK,0)+$AG$1)</f>
        <v>4.5</v>
      </c>
      <c r="AH278" s="6">
        <f t="array" ref="AH278">INDEX(RawData!BR:BR,MATCH(VALUE(B278),RawData!BP:BP,0)+$AH$1)</f>
        <v>2.85</v>
      </c>
      <c r="AI278" s="6">
        <v>0</v>
      </c>
      <c r="AJ278" s="11">
        <f t="shared" si="79"/>
        <v>24306.1</v>
      </c>
      <c r="AK278" s="11">
        <f t="shared" si="80"/>
        <v>20617.330000000002</v>
      </c>
      <c r="AL278" s="17" t="e">
        <f t="array" ref="AL278">INDEX(RawData!BW:BW,MATCH(VALUE(A278),RawData!BU:BU,0)+$AL$1)</f>
        <v>#N/A</v>
      </c>
      <c r="AM278" s="11"/>
      <c r="AN278" s="11"/>
    </row>
    <row r="279" spans="1:40">
      <c r="A279" s="1">
        <v>199911</v>
      </c>
      <c r="B279" s="6" t="s">
        <v>155</v>
      </c>
      <c r="C279" s="10" t="s">
        <v>203</v>
      </c>
      <c r="D279" s="1">
        <v>2430610000</v>
      </c>
      <c r="E279" s="9">
        <f t="shared" si="78"/>
        <v>24306.1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</v>
      </c>
      <c r="Q279" s="6">
        <v>0</v>
      </c>
      <c r="R279" s="6">
        <v>0</v>
      </c>
      <c r="S279" s="6">
        <v>0</v>
      </c>
      <c r="T279" s="6">
        <v>0</v>
      </c>
      <c r="U279" s="6">
        <v>1</v>
      </c>
      <c r="V279" s="6">
        <f t="array" ref="V279">INDEX(RawData!I:I,MATCH(VALUE(B279),RawData!G:G,0)+$V$1)</f>
        <v>7.53</v>
      </c>
      <c r="W279" s="6">
        <f t="array" ref="W279">INDEX(RawData!N:N,MATCH(VALUE(B279),RawData!L:L,0)+$W$1)</f>
        <v>80708</v>
      </c>
      <c r="X279" s="6">
        <f t="array" ref="X279">INDEX(RawData!S:S,MATCH(VALUE(B279),RawData!Q:Q,0)+$V$1)</f>
        <v>3656</v>
      </c>
      <c r="Y279" s="6">
        <f t="array" ref="Y279">INDEX(RawData!X:X,MATCH(VALUE(A279),RawData!V:V,0)+$Y$1)</f>
        <v>90.82</v>
      </c>
      <c r="Z279" s="6">
        <f t="array" ref="Z279">INDEX(RawData!AC:AC,MATCH(VALUE(B279),RawData!AA:AA,0)+$Y$1)</f>
        <v>2.2200000000000002</v>
      </c>
      <c r="AA279" s="6">
        <f t="array" ref="AA279">INDEX(RawData!AH:AH,MATCH(VALUE(A279),RawData!AF:AF,0)+$AA$1)</f>
        <v>85.19</v>
      </c>
      <c r="AB279" s="6">
        <f t="array" ref="AB279">INDEX(RawData!AM:AM,MATCH(VALUE(A279),RawData!AK:AK,0)+$AA$1)</f>
        <v>-0.9</v>
      </c>
      <c r="AC279" s="6">
        <f t="array" ref="AC279">INDEX(RawData!BB:BB,MATCH(VALUE(A279),RawData!AZ:AZ,0)+$AC$1)</f>
        <v>41605</v>
      </c>
      <c r="AD279" s="6">
        <f t="array" ref="AD279">INDEX(RawData!AR:AR,MATCH(VALUE(A279),RawData!AP:AP,0)+$AD$1)</f>
        <v>12.18</v>
      </c>
      <c r="AE279" s="6">
        <f t="array" ref="AE279">INDEX(RawData!BG:BG,MATCH(VALUE(A279),RawData!BE:BE,0)+$AE$1)</f>
        <v>172718</v>
      </c>
      <c r="AF279" s="6">
        <f t="array" ref="AF279">INDEX(RawData!AW:AW,MATCH(VALUE(A279),RawData!AU:AU,0)+$AF$1)</f>
        <v>6.58</v>
      </c>
      <c r="AG279" s="6">
        <f t="array" ref="AG279">INDEX(RawData!BM:BM,MATCH(VALUE(A279),RawData!BK:BK,0)+$AG$1)</f>
        <v>4.5</v>
      </c>
      <c r="AH279" s="6">
        <f t="array" ref="AH279">INDEX(RawData!BR:BR,MATCH(VALUE(B279),RawData!BP:BP,0)+$AH$1)</f>
        <v>2.85</v>
      </c>
      <c r="AI279" s="6">
        <v>0</v>
      </c>
      <c r="AJ279" s="11">
        <f t="shared" si="79"/>
        <v>20617.330000000002</v>
      </c>
      <c r="AK279" s="11">
        <f t="shared" si="80"/>
        <v>21228.78</v>
      </c>
      <c r="AL279" s="17" t="e">
        <f t="array" ref="AL279">INDEX(RawData!BW:BW,MATCH(VALUE(A279),RawData!BU:BU,0)+$AL$1)</f>
        <v>#N/A</v>
      </c>
      <c r="AM279" s="11"/>
      <c r="AN279" s="11"/>
    </row>
    <row r="280" spans="1:40">
      <c r="A280" s="1">
        <v>199910</v>
      </c>
      <c r="B280" s="6" t="s">
        <v>155</v>
      </c>
      <c r="C280" s="10" t="s">
        <v>203</v>
      </c>
      <c r="D280" s="1">
        <v>2061733000</v>
      </c>
      <c r="E280" s="9">
        <f t="shared" si="78"/>
        <v>20617.330000000002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1</v>
      </c>
      <c r="V280" s="6">
        <f t="array" ref="V280">INDEX(RawData!I:I,MATCH(VALUE(B280),RawData!G:G,0)+$V$1)</f>
        <v>7.53</v>
      </c>
      <c r="W280" s="6">
        <f t="array" ref="W280">INDEX(RawData!N:N,MATCH(VALUE(B280),RawData!L:L,0)+$W$1)</f>
        <v>80708</v>
      </c>
      <c r="X280" s="6">
        <f t="array" ref="X280">INDEX(RawData!S:S,MATCH(VALUE(B280),RawData!Q:Q,0)+$V$1)</f>
        <v>3656</v>
      </c>
      <c r="Y280" s="6">
        <f t="array" ref="Y280">INDEX(RawData!X:X,MATCH(VALUE(A280),RawData!V:V,0)+$Y$1)</f>
        <v>90.52</v>
      </c>
      <c r="Z280" s="6">
        <f t="array" ref="Z280">INDEX(RawData!AC:AC,MATCH(VALUE(B280),RawData!AA:AA,0)+$Y$1)</f>
        <v>2.2200000000000002</v>
      </c>
      <c r="AA280" s="6">
        <f t="array" ref="AA280">INDEX(RawData!AH:AH,MATCH(VALUE(A280),RawData!AF:AF,0)+$AA$1)</f>
        <v>85.44</v>
      </c>
      <c r="AB280" s="6">
        <f t="array" ref="AB280">INDEX(RawData!AM:AM,MATCH(VALUE(A280),RawData!AK:AK,0)+$AA$1)</f>
        <v>0.41</v>
      </c>
      <c r="AC280" s="6">
        <f t="array" ref="AC280">INDEX(RawData!BB:BB,MATCH(VALUE(A280),RawData!AZ:AZ,0)+$AC$1)</f>
        <v>41507</v>
      </c>
      <c r="AD280" s="6">
        <f t="array" ref="AD280">INDEX(RawData!AR:AR,MATCH(VALUE(A280),RawData!AP:AP,0)+$AD$1)</f>
        <v>15.6</v>
      </c>
      <c r="AE280" s="6">
        <f t="array" ref="AE280">INDEX(RawData!BG:BG,MATCH(VALUE(A280),RawData!BE:BE,0)+$AE$1)</f>
        <v>171924</v>
      </c>
      <c r="AF280" s="6">
        <f t="array" ref="AF280">INDEX(RawData!AW:AW,MATCH(VALUE(A280),RawData!AU:AU,0)+$AF$1)</f>
        <v>7.26</v>
      </c>
      <c r="AG280" s="6">
        <f t="array" ref="AG280">INDEX(RawData!BM:BM,MATCH(VALUE(A280),RawData!BK:BK,0)+$AG$1)</f>
        <v>4.5</v>
      </c>
      <c r="AH280" s="6">
        <f t="array" ref="AH280">INDEX(RawData!BR:BR,MATCH(VALUE(B280),RawData!BP:BP,0)+$AH$1)</f>
        <v>2.85</v>
      </c>
      <c r="AI280" s="6">
        <v>0</v>
      </c>
      <c r="AJ280" s="11">
        <f t="shared" si="79"/>
        <v>21228.78</v>
      </c>
      <c r="AK280" s="11">
        <f t="shared" si="80"/>
        <v>27598.26</v>
      </c>
      <c r="AL280" s="17" t="e">
        <f t="array" ref="AL280">INDEX(RawData!BW:BW,MATCH(VALUE(A280),RawData!BU:BU,0)+$AL$1)</f>
        <v>#N/A</v>
      </c>
      <c r="AM280" s="11"/>
      <c r="AN280" s="11"/>
    </row>
    <row r="281" spans="1:40">
      <c r="A281" s="1">
        <v>199909</v>
      </c>
      <c r="B281" s="6" t="s">
        <v>156</v>
      </c>
      <c r="C281" s="10" t="s">
        <v>203</v>
      </c>
      <c r="D281" s="1">
        <v>2122878000</v>
      </c>
      <c r="E281" s="9">
        <f t="shared" si="78"/>
        <v>21228.78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1</v>
      </c>
      <c r="U281" s="6">
        <v>0</v>
      </c>
      <c r="V281" s="6">
        <f t="array" ref="V281">INDEX(RawData!I:I,MATCH(VALUE(B281),RawData!G:G,0)+$V$1)</f>
        <v>5.85</v>
      </c>
      <c r="W281" s="6">
        <f t="array" ref="W281">INDEX(RawData!N:N,MATCH(VALUE(B281),RawData!L:L,0)+$W$1)</f>
        <v>75814</v>
      </c>
      <c r="X281" s="6">
        <f t="array" ref="X281">INDEX(RawData!S:S,MATCH(VALUE(B281),RawData!Q:Q,0)+$V$1)</f>
        <v>3442</v>
      </c>
      <c r="Y281" s="6">
        <f t="array" ref="Y281">INDEX(RawData!X:X,MATCH(VALUE(A281),RawData!V:V,0)+$Y$1)</f>
        <v>90.22</v>
      </c>
      <c r="Z281" s="6">
        <f t="array" ref="Z281">INDEX(RawData!AC:AC,MATCH(VALUE(B281),RawData!AA:AA,0)+$Y$1)</f>
        <v>-3.83</v>
      </c>
      <c r="AA281" s="6">
        <f t="array" ref="AA281">INDEX(RawData!AH:AH,MATCH(VALUE(A281),RawData!AF:AF,0)+$AA$1)</f>
        <v>84.91</v>
      </c>
      <c r="AB281" s="6">
        <f t="array" ref="AB281">INDEX(RawData!AM:AM,MATCH(VALUE(A281),RawData!AK:AK,0)+$AA$1)</f>
        <v>0.57999999999999996</v>
      </c>
      <c r="AC281" s="6">
        <f t="array" ref="AC281">INDEX(RawData!BB:BB,MATCH(VALUE(A281),RawData!AZ:AZ,0)+$AC$1)</f>
        <v>41408</v>
      </c>
      <c r="AD281" s="6">
        <f t="array" ref="AD281">INDEX(RawData!AR:AR,MATCH(VALUE(A281),RawData!AP:AP,0)+$AD$1)</f>
        <v>16.2</v>
      </c>
      <c r="AE281" s="6">
        <f t="array" ref="AE281">INDEX(RawData!BG:BG,MATCH(VALUE(A281),RawData!BE:BE,0)+$AE$1)</f>
        <v>171402</v>
      </c>
      <c r="AF281" s="6">
        <f t="array" ref="AF281">INDEX(RawData!AW:AW,MATCH(VALUE(A281),RawData!AU:AU,0)+$AF$1)</f>
        <v>7.89</v>
      </c>
      <c r="AG281" s="6">
        <f t="array" ref="AG281">INDEX(RawData!BM:BM,MATCH(VALUE(A281),RawData!BK:BK,0)+$AG$1)</f>
        <v>4.5</v>
      </c>
      <c r="AH281" s="6">
        <f t="array" ref="AH281">INDEX(RawData!BR:BR,MATCH(VALUE(B281),RawData!BP:BP,0)+$AH$1)</f>
        <v>3.08</v>
      </c>
      <c r="AI281" s="6">
        <v>0</v>
      </c>
      <c r="AJ281" s="11">
        <f t="shared" si="79"/>
        <v>27598.26</v>
      </c>
      <c r="AK281" s="11">
        <f t="shared" si="80"/>
        <v>29509.14</v>
      </c>
      <c r="AL281" s="17" t="e">
        <f t="array" ref="AL281">INDEX(RawData!BW:BW,MATCH(VALUE(A281),RawData!BU:BU,0)+$AL$1)</f>
        <v>#N/A</v>
      </c>
      <c r="AM281" s="11"/>
      <c r="AN281" s="11"/>
    </row>
    <row r="282" spans="1:40">
      <c r="A282" s="1">
        <v>199908</v>
      </c>
      <c r="B282" s="6" t="s">
        <v>156</v>
      </c>
      <c r="C282" s="10" t="s">
        <v>203</v>
      </c>
      <c r="D282" s="1">
        <v>2759826000</v>
      </c>
      <c r="E282" s="9">
        <f t="shared" si="78"/>
        <v>27598.26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1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0</v>
      </c>
      <c r="V282" s="6">
        <f t="array" ref="V282">INDEX(RawData!I:I,MATCH(VALUE(B282),RawData!G:G,0)+$V$1)</f>
        <v>5.85</v>
      </c>
      <c r="W282" s="6">
        <f t="array" ref="W282">INDEX(RawData!N:N,MATCH(VALUE(B282),RawData!L:L,0)+$W$1)</f>
        <v>75814</v>
      </c>
      <c r="X282" s="6">
        <f t="array" ref="X282">INDEX(RawData!S:S,MATCH(VALUE(B282),RawData!Q:Q,0)+$V$1)</f>
        <v>3442</v>
      </c>
      <c r="Y282" s="6">
        <f t="array" ref="Y282">INDEX(RawData!X:X,MATCH(VALUE(A282),RawData!V:V,0)+$Y$1)</f>
        <v>89.54</v>
      </c>
      <c r="Z282" s="6">
        <f t="array" ref="Z282">INDEX(RawData!AC:AC,MATCH(VALUE(B282),RawData!AA:AA,0)+$Y$1)</f>
        <v>-3.83</v>
      </c>
      <c r="AA282" s="6">
        <f t="array" ref="AA282">INDEX(RawData!AH:AH,MATCH(VALUE(A282),RawData!AF:AF,0)+$AA$1)</f>
        <v>84.87</v>
      </c>
      <c r="AB282" s="6">
        <f t="array" ref="AB282">INDEX(RawData!AM:AM,MATCH(VALUE(A282),RawData!AK:AK,0)+$AA$1)</f>
        <v>1.1399999999999999</v>
      </c>
      <c r="AC282" s="6">
        <f t="array" ref="AC282">INDEX(RawData!BB:BB,MATCH(VALUE(A282),RawData!AZ:AZ,0)+$AC$1)</f>
        <v>40988</v>
      </c>
      <c r="AD282" s="6">
        <f t="array" ref="AD282">INDEX(RawData!AR:AR,MATCH(VALUE(A282),RawData!AP:AP,0)+$AD$1)</f>
        <v>15.71</v>
      </c>
      <c r="AE282" s="6">
        <f t="array" ref="AE282">INDEX(RawData!BG:BG,MATCH(VALUE(A282),RawData!BE:BE,0)+$AE$1)</f>
        <v>170986</v>
      </c>
      <c r="AF282" s="6">
        <f t="array" ref="AF282">INDEX(RawData!AW:AW,MATCH(VALUE(A282),RawData!AU:AU,0)+$AF$1)</f>
        <v>8.83</v>
      </c>
      <c r="AG282" s="6">
        <f t="array" ref="AG282">INDEX(RawData!BM:BM,MATCH(VALUE(A282),RawData!BK:BK,0)+$AG$1)</f>
        <v>4.5</v>
      </c>
      <c r="AH282" s="6">
        <f t="array" ref="AH282">INDEX(RawData!BR:BR,MATCH(VALUE(B282),RawData!BP:BP,0)+$AH$1)</f>
        <v>3.08</v>
      </c>
      <c r="AI282" s="6">
        <v>0</v>
      </c>
      <c r="AJ282" s="11">
        <f t="shared" si="79"/>
        <v>29509.14</v>
      </c>
      <c r="AK282" s="11">
        <f t="shared" si="80"/>
        <v>37612.21</v>
      </c>
      <c r="AL282" s="17" t="e">
        <f t="array" ref="AL282">INDEX(RawData!BW:BW,MATCH(VALUE(A282),RawData!BU:BU,0)+$AL$1)</f>
        <v>#N/A</v>
      </c>
      <c r="AM282" s="11"/>
      <c r="AN282" s="11"/>
    </row>
    <row r="283" spans="1:40">
      <c r="A283" s="1">
        <v>199907</v>
      </c>
      <c r="B283" s="6" t="s">
        <v>156</v>
      </c>
      <c r="C283" s="10" t="s">
        <v>203</v>
      </c>
      <c r="D283" s="1">
        <v>2950914000</v>
      </c>
      <c r="E283" s="9">
        <f t="shared" si="78"/>
        <v>29509.14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1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1</v>
      </c>
      <c r="U283" s="6">
        <v>0</v>
      </c>
      <c r="V283" s="6">
        <f t="array" ref="V283">INDEX(RawData!I:I,MATCH(VALUE(B283),RawData!G:G,0)+$V$1)</f>
        <v>5.85</v>
      </c>
      <c r="W283" s="6">
        <f t="array" ref="W283">INDEX(RawData!N:N,MATCH(VALUE(B283),RawData!L:L,0)+$W$1)</f>
        <v>75814</v>
      </c>
      <c r="X283" s="6">
        <f t="array" ref="X283">INDEX(RawData!S:S,MATCH(VALUE(B283),RawData!Q:Q,0)+$V$1)</f>
        <v>3442</v>
      </c>
      <c r="Y283" s="6">
        <f t="array" ref="Y283">INDEX(RawData!X:X,MATCH(VALUE(A283),RawData!V:V,0)+$Y$1)</f>
        <v>88.95</v>
      </c>
      <c r="Z283" s="6">
        <f t="array" ref="Z283">INDEX(RawData!AC:AC,MATCH(VALUE(B283),RawData!AA:AA,0)+$Y$1)</f>
        <v>-3.83</v>
      </c>
      <c r="AA283" s="6">
        <f t="array" ref="AA283">INDEX(RawData!AH:AH,MATCH(VALUE(A283),RawData!AF:AF,0)+$AA$1)</f>
        <v>83.63</v>
      </c>
      <c r="AB283" s="6">
        <f t="array" ref="AB283">INDEX(RawData!AM:AM,MATCH(VALUE(A283),RawData!AK:AK,0)+$AA$1)</f>
        <v>-0.82</v>
      </c>
      <c r="AC283" s="6">
        <f t="array" ref="AC283">INDEX(RawData!BB:BB,MATCH(VALUE(A283),RawData!AZ:AZ,0)+$AC$1)</f>
        <v>41514</v>
      </c>
      <c r="AD283" s="6">
        <f t="array" ref="AD283">INDEX(RawData!AR:AR,MATCH(VALUE(A283),RawData!AP:AP,0)+$AD$1)</f>
        <v>11.66</v>
      </c>
      <c r="AE283" s="6">
        <f t="array" ref="AE283">INDEX(RawData!BG:BG,MATCH(VALUE(A283),RawData!BE:BE,0)+$AE$1)</f>
        <v>171316</v>
      </c>
      <c r="AF283" s="6">
        <f t="array" ref="AF283">INDEX(RawData!AW:AW,MATCH(VALUE(A283),RawData!AU:AU,0)+$AF$1)</f>
        <v>9.25</v>
      </c>
      <c r="AG283" s="6">
        <f t="array" ref="AG283">INDEX(RawData!BM:BM,MATCH(VALUE(A283),RawData!BK:BK,0)+$AG$1)</f>
        <v>4.5</v>
      </c>
      <c r="AH283" s="6">
        <f t="array" ref="AH283">INDEX(RawData!BR:BR,MATCH(VALUE(B283),RawData!BP:BP,0)+$AH$1)</f>
        <v>3.08</v>
      </c>
      <c r="AI283" s="6">
        <v>0</v>
      </c>
      <c r="AJ283" s="11">
        <f t="shared" si="79"/>
        <v>37612.21</v>
      </c>
      <c r="AK283" s="11">
        <f t="shared" si="80"/>
        <v>26689.73</v>
      </c>
      <c r="AL283" s="17" t="e">
        <f t="array" ref="AL283">INDEX(RawData!BW:BW,MATCH(VALUE(A283),RawData!BU:BU,0)+$AL$1)</f>
        <v>#N/A</v>
      </c>
      <c r="AM283" s="11"/>
      <c r="AN283" s="11"/>
    </row>
    <row r="284" spans="1:40">
      <c r="A284" s="1">
        <v>199906</v>
      </c>
      <c r="B284" s="6" t="s">
        <v>157</v>
      </c>
      <c r="C284" s="10" t="s">
        <v>203</v>
      </c>
      <c r="D284" s="1">
        <v>3761221000</v>
      </c>
      <c r="E284" s="9">
        <f t="shared" si="78"/>
        <v>37612.21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6">
        <f t="array" ref="V284">INDEX(RawData!I:I,MATCH(VALUE(B284),RawData!G:G,0)+$V$1)</f>
        <v>7.24</v>
      </c>
      <c r="W284" s="6">
        <f t="array" ref="W284">INDEX(RawData!N:N,MATCH(VALUE(B284),RawData!L:L,0)+$W$1)</f>
        <v>73540</v>
      </c>
      <c r="X284" s="6">
        <f t="array" ref="X284">INDEX(RawData!S:S,MATCH(VALUE(B284),RawData!Q:Q,0)+$V$1)</f>
        <v>3345</v>
      </c>
      <c r="Y284" s="6">
        <f t="array" ref="Y284">INDEX(RawData!X:X,MATCH(VALUE(A284),RawData!V:V,0)+$Y$1)</f>
        <v>88.91</v>
      </c>
      <c r="Z284" s="6">
        <f t="array" ref="Z284">INDEX(RawData!AC:AC,MATCH(VALUE(B284),RawData!AA:AA,0)+$Y$1)</f>
        <v>-6.53</v>
      </c>
      <c r="AA284" s="6">
        <f t="array" ref="AA284">INDEX(RawData!AH:AH,MATCH(VALUE(A284),RawData!AF:AF,0)+$AA$1)</f>
        <v>84.16</v>
      </c>
      <c r="AB284" s="6">
        <f t="array" ref="AB284">INDEX(RawData!AM:AM,MATCH(VALUE(A284),RawData!AK:AK,0)+$AA$1)</f>
        <v>-0.85</v>
      </c>
      <c r="AC284" s="6">
        <f t="array" ref="AC284">INDEX(RawData!BB:BB,MATCH(VALUE(A284),RawData!AZ:AZ,0)+$AC$1)</f>
        <v>40495</v>
      </c>
      <c r="AD284" s="6">
        <f t="array" ref="AD284">INDEX(RawData!AR:AR,MATCH(VALUE(A284),RawData!AP:AP,0)+$AD$1)</f>
        <v>12.75</v>
      </c>
      <c r="AE284" s="6">
        <f t="array" ref="AE284">INDEX(RawData!BG:BG,MATCH(VALUE(A284),RawData!BE:BE,0)+$AE$1)</f>
        <v>169358</v>
      </c>
      <c r="AF284" s="6">
        <f t="array" ref="AF284">INDEX(RawData!AW:AW,MATCH(VALUE(A284),RawData!AU:AU,0)+$AF$1)</f>
        <v>9.6999999999999993</v>
      </c>
      <c r="AG284" s="6">
        <f t="array" ref="AG284">INDEX(RawData!BM:BM,MATCH(VALUE(A284),RawData!BK:BK,0)+$AG$1)</f>
        <v>4.5</v>
      </c>
      <c r="AH284" s="6">
        <f t="array" ref="AH284">INDEX(RawData!BR:BR,MATCH(VALUE(B284),RawData!BP:BP,0)+$AH$1)</f>
        <v>2.92</v>
      </c>
      <c r="AI284" s="6">
        <v>0</v>
      </c>
      <c r="AJ284" s="11">
        <f t="shared" si="79"/>
        <v>26689.73</v>
      </c>
      <c r="AK284" s="11">
        <f t="shared" si="80"/>
        <v>29322.17</v>
      </c>
      <c r="AL284" s="17" t="e">
        <f t="array" ref="AL284">INDEX(RawData!BW:BW,MATCH(VALUE(A284),RawData!BU:BU,0)+$AL$1)</f>
        <v>#N/A</v>
      </c>
      <c r="AM284" s="11"/>
      <c r="AN284" s="11"/>
    </row>
    <row r="285" spans="1:40">
      <c r="A285" s="1">
        <v>199905</v>
      </c>
      <c r="B285" s="6" t="s">
        <v>157</v>
      </c>
      <c r="C285" s="10" t="s">
        <v>203</v>
      </c>
      <c r="D285" s="1">
        <v>2668973000</v>
      </c>
      <c r="E285" s="9">
        <f t="shared" si="78"/>
        <v>26689.73</v>
      </c>
      <c r="F285" s="6">
        <v>0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6">
        <f t="array" ref="V285">INDEX(RawData!I:I,MATCH(VALUE(B285),RawData!G:G,0)+$V$1)</f>
        <v>7.24</v>
      </c>
      <c r="W285" s="6">
        <f t="array" ref="W285">INDEX(RawData!N:N,MATCH(VALUE(B285),RawData!L:L,0)+$W$1)</f>
        <v>73540</v>
      </c>
      <c r="X285" s="6">
        <f t="array" ref="X285">INDEX(RawData!S:S,MATCH(VALUE(B285),RawData!Q:Q,0)+$V$1)</f>
        <v>3345</v>
      </c>
      <c r="Y285" s="6">
        <f t="array" ref="Y285">INDEX(RawData!X:X,MATCH(VALUE(A285),RawData!V:V,0)+$Y$1)</f>
        <v>88.89</v>
      </c>
      <c r="Z285" s="6">
        <f t="array" ref="Z285">INDEX(RawData!AC:AC,MATCH(VALUE(B285),RawData!AA:AA,0)+$Y$1)</f>
        <v>-6.53</v>
      </c>
      <c r="AA285" s="6">
        <f t="array" ref="AA285">INDEX(RawData!AH:AH,MATCH(VALUE(A285),RawData!AF:AF,0)+$AA$1)</f>
        <v>84.08</v>
      </c>
      <c r="AB285" s="6">
        <f t="array" ref="AB285">INDEX(RawData!AM:AM,MATCH(VALUE(A285),RawData!AK:AK,0)+$AA$1)</f>
        <v>0.49</v>
      </c>
      <c r="AC285" s="6">
        <f t="array" ref="AC285">INDEX(RawData!BB:BB,MATCH(VALUE(A285),RawData!AZ:AZ,0)+$AC$1)</f>
        <v>39532</v>
      </c>
      <c r="AD285" s="6">
        <f t="array" ref="AD285">INDEX(RawData!AR:AR,MATCH(VALUE(A285),RawData!AP:AP,0)+$AD$1)</f>
        <v>7.68</v>
      </c>
      <c r="AE285" s="6">
        <f t="array" ref="AE285">INDEX(RawData!BG:BG,MATCH(VALUE(A285),RawData!BE:BE,0)+$AE$1)</f>
        <v>168484</v>
      </c>
      <c r="AF285" s="6">
        <f t="array" ref="AF285">INDEX(RawData!AW:AW,MATCH(VALUE(A285),RawData!AU:AU,0)+$AF$1)</f>
        <v>9.08</v>
      </c>
      <c r="AG285" s="6">
        <f t="array" ref="AG285">INDEX(RawData!BM:BM,MATCH(VALUE(A285),RawData!BK:BK,0)+$AG$1)</f>
        <v>4.5</v>
      </c>
      <c r="AH285" s="6">
        <f t="array" ref="AH285">INDEX(RawData!BR:BR,MATCH(VALUE(B285),RawData!BP:BP,0)+$AH$1)</f>
        <v>2.92</v>
      </c>
      <c r="AI285" s="6">
        <v>0</v>
      </c>
      <c r="AJ285" s="11">
        <f t="shared" si="79"/>
        <v>29322.17</v>
      </c>
      <c r="AK285" s="11">
        <f t="shared" si="80"/>
        <v>24061.31</v>
      </c>
      <c r="AL285" s="17" t="e">
        <f t="array" ref="AL285">INDEX(RawData!BW:BW,MATCH(VALUE(A285),RawData!BU:BU,0)+$AL$1)</f>
        <v>#N/A</v>
      </c>
      <c r="AM285" s="11"/>
      <c r="AN285" s="11"/>
    </row>
    <row r="286" spans="1:40">
      <c r="A286" s="1">
        <v>199904</v>
      </c>
      <c r="B286" s="6" t="s">
        <v>157</v>
      </c>
      <c r="C286" s="10" t="s">
        <v>203</v>
      </c>
      <c r="D286" s="1">
        <v>2932217000</v>
      </c>
      <c r="E286" s="9">
        <f t="shared" si="78"/>
        <v>29322.17</v>
      </c>
      <c r="F286" s="6">
        <v>0</v>
      </c>
      <c r="G286" s="6">
        <v>0</v>
      </c>
      <c r="H286" s="6">
        <v>0</v>
      </c>
      <c r="I286" s="6">
        <v>1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6">
        <f t="array" ref="V286">INDEX(RawData!I:I,MATCH(VALUE(B286),RawData!G:G,0)+$V$1)</f>
        <v>7.24</v>
      </c>
      <c r="W286" s="6">
        <f t="array" ref="W286">INDEX(RawData!N:N,MATCH(VALUE(B286),RawData!L:L,0)+$W$1)</f>
        <v>73540</v>
      </c>
      <c r="X286" s="6">
        <f t="array" ref="X286">INDEX(RawData!S:S,MATCH(VALUE(B286),RawData!Q:Q,0)+$V$1)</f>
        <v>3345</v>
      </c>
      <c r="Y286" s="6">
        <f t="array" ref="Y286">INDEX(RawData!X:X,MATCH(VALUE(A286),RawData!V:V,0)+$Y$1)</f>
        <v>88.91</v>
      </c>
      <c r="Z286" s="6">
        <f t="array" ref="Z286">INDEX(RawData!AC:AC,MATCH(VALUE(B286),RawData!AA:AA,0)+$Y$1)</f>
        <v>-6.53</v>
      </c>
      <c r="AA286" s="6">
        <f t="array" ref="AA286">INDEX(RawData!AH:AH,MATCH(VALUE(A286),RawData!AF:AF,0)+$AA$1)</f>
        <v>83.85</v>
      </c>
      <c r="AB286" s="6">
        <f t="array" ref="AB286">INDEX(RawData!AM:AM,MATCH(VALUE(A286),RawData!AK:AK,0)+$AA$1)</f>
        <v>-0.1</v>
      </c>
      <c r="AC286" s="6">
        <f t="array" ref="AC286">INDEX(RawData!BB:BB,MATCH(VALUE(A286),RawData!AZ:AZ,0)+$AC$1)</f>
        <v>39542</v>
      </c>
      <c r="AD286" s="6">
        <f t="array" ref="AD286">INDEX(RawData!AR:AR,MATCH(VALUE(A286),RawData!AP:AP,0)+$AD$1)</f>
        <v>9.74</v>
      </c>
      <c r="AE286" s="6">
        <f t="array" ref="AE286">INDEX(RawData!BG:BG,MATCH(VALUE(A286),RawData!BE:BE,0)+$AE$1)</f>
        <v>168461</v>
      </c>
      <c r="AF286" s="6">
        <f t="array" ref="AF286">INDEX(RawData!AW:AW,MATCH(VALUE(A286),RawData!AU:AU,0)+$AF$1)</f>
        <v>9.3800000000000008</v>
      </c>
      <c r="AG286" s="6">
        <f t="array" ref="AG286">INDEX(RawData!BM:BM,MATCH(VALUE(A286),RawData!BK:BK,0)+$AG$1)</f>
        <v>4.5</v>
      </c>
      <c r="AH286" s="6">
        <f t="array" ref="AH286">INDEX(RawData!BR:BR,MATCH(VALUE(B286),RawData!BP:BP,0)+$AH$1)</f>
        <v>2.92</v>
      </c>
      <c r="AI286" s="6">
        <v>0</v>
      </c>
      <c r="AJ286" s="11">
        <f t="shared" si="79"/>
        <v>24061.31</v>
      </c>
      <c r="AK286" s="11">
        <f t="shared" si="80"/>
        <v>9923.39</v>
      </c>
      <c r="AL286" s="17" t="e">
        <f t="array" ref="AL286">INDEX(RawData!BW:BW,MATCH(VALUE(A286),RawData!BU:BU,0)+$AL$1)</f>
        <v>#N/A</v>
      </c>
      <c r="AM286" s="11"/>
      <c r="AN286" s="11"/>
    </row>
    <row r="287" spans="1:40">
      <c r="A287" s="1">
        <v>199903</v>
      </c>
      <c r="B287" s="6" t="s">
        <v>158</v>
      </c>
      <c r="C287" s="10" t="s">
        <v>203</v>
      </c>
      <c r="D287" s="1">
        <v>2406131000</v>
      </c>
      <c r="E287" s="9">
        <f t="shared" si="78"/>
        <v>24061.31</v>
      </c>
      <c r="F287" s="6">
        <v>0</v>
      </c>
      <c r="G287" s="6">
        <v>0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1</v>
      </c>
      <c r="S287" s="6">
        <v>0</v>
      </c>
      <c r="T287" s="6">
        <v>0</v>
      </c>
      <c r="U287" s="6">
        <v>0</v>
      </c>
      <c r="V287" s="6">
        <f t="array" ref="V287">INDEX(RawData!I:I,MATCH(VALUE(B287),RawData!G:G,0)+$V$1)</f>
        <v>6.26</v>
      </c>
      <c r="W287" s="6">
        <f t="array" ref="W287">INDEX(RawData!N:N,MATCH(VALUE(B287),RawData!L:L,0)+$W$1)</f>
        <v>73765</v>
      </c>
      <c r="X287" s="6">
        <f t="array" ref="X287">INDEX(RawData!S:S,MATCH(VALUE(B287),RawData!Q:Q,0)+$V$1)</f>
        <v>3361</v>
      </c>
      <c r="Y287" s="6">
        <f t="array" ref="Y287">INDEX(RawData!X:X,MATCH(VALUE(A287),RawData!V:V,0)+$Y$1)</f>
        <v>89.26</v>
      </c>
      <c r="Z287" s="6">
        <f t="array" ref="Z287">INDEX(RawData!AC:AC,MATCH(VALUE(B287),RawData!AA:AA,0)+$Y$1)</f>
        <v>-5.99</v>
      </c>
      <c r="AA287" s="6">
        <f t="array" ref="AA287">INDEX(RawData!AH:AH,MATCH(VALUE(A287),RawData!AF:AF,0)+$AA$1)</f>
        <v>83.26</v>
      </c>
      <c r="AB287" s="6">
        <f t="array" ref="AB287">INDEX(RawData!AM:AM,MATCH(VALUE(A287),RawData!AK:AK,0)+$AA$1)</f>
        <v>-0.47</v>
      </c>
      <c r="AC287" s="6">
        <f t="array" ref="AC287">INDEX(RawData!BB:BB,MATCH(VALUE(A287),RawData!AZ:AZ,0)+$AC$1)</f>
        <v>39079</v>
      </c>
      <c r="AD287" s="6">
        <f t="array" ref="AD287">INDEX(RawData!AR:AR,MATCH(VALUE(A287),RawData!AP:AP,0)+$AD$1)</f>
        <v>5.08</v>
      </c>
      <c r="AE287" s="6">
        <f t="array" ref="AE287">INDEX(RawData!BG:BG,MATCH(VALUE(A287),RawData!BE:BE,0)+$AE$1)</f>
        <v>167630</v>
      </c>
      <c r="AF287" s="6">
        <f t="array" ref="AF287">INDEX(RawData!AW:AW,MATCH(VALUE(A287),RawData!AU:AU,0)+$AF$1)</f>
        <v>8.6300000000000008</v>
      </c>
      <c r="AG287" s="6">
        <f t="array" ref="AG287">INDEX(RawData!BM:BM,MATCH(VALUE(A287),RawData!BK:BK,0)+$AG$1)</f>
        <v>4.5</v>
      </c>
      <c r="AH287" s="6">
        <f t="array" ref="AH287">INDEX(RawData!BR:BR,MATCH(VALUE(B287),RawData!BP:BP,0)+$AH$1)</f>
        <v>2.84</v>
      </c>
      <c r="AI287" s="6">
        <v>0</v>
      </c>
      <c r="AJ287" s="11">
        <f t="shared" si="79"/>
        <v>9923.39</v>
      </c>
      <c r="AK287" s="11">
        <f t="shared" si="80"/>
        <v>14152.85</v>
      </c>
      <c r="AL287" s="17" t="e">
        <f t="array" ref="AL287">INDEX(RawData!BW:BW,MATCH(VALUE(A287),RawData!BU:BU,0)+$AL$1)</f>
        <v>#N/A</v>
      </c>
      <c r="AM287" s="11"/>
      <c r="AN287" s="11"/>
    </row>
    <row r="288" spans="1:40">
      <c r="A288" s="1">
        <v>199902</v>
      </c>
      <c r="B288" s="6" t="s">
        <v>158</v>
      </c>
      <c r="C288" s="10" t="s">
        <v>203</v>
      </c>
      <c r="D288" s="1">
        <v>992339000</v>
      </c>
      <c r="E288" s="9">
        <f t="shared" si="78"/>
        <v>9923.39</v>
      </c>
      <c r="F288" s="6">
        <v>0</v>
      </c>
      <c r="G288" s="6">
        <v>1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1</v>
      </c>
      <c r="S288" s="6">
        <v>0</v>
      </c>
      <c r="T288" s="6">
        <v>0</v>
      </c>
      <c r="U288" s="6">
        <v>0</v>
      </c>
      <c r="V288" s="6">
        <f t="array" ref="V288">INDEX(RawData!I:I,MATCH(VALUE(B288),RawData!G:G,0)+$V$1)</f>
        <v>6.26</v>
      </c>
      <c r="W288" s="6">
        <f t="array" ref="W288">INDEX(RawData!N:N,MATCH(VALUE(B288),RawData!L:L,0)+$W$1)</f>
        <v>73765</v>
      </c>
      <c r="X288" s="6">
        <f t="array" ref="X288">INDEX(RawData!S:S,MATCH(VALUE(B288),RawData!Q:Q,0)+$V$1)</f>
        <v>3361</v>
      </c>
      <c r="Y288" s="6">
        <f t="array" ref="Y288">INDEX(RawData!X:X,MATCH(VALUE(A288),RawData!V:V,0)+$Y$1)</f>
        <v>88.93</v>
      </c>
      <c r="Z288" s="6">
        <f t="array" ref="Z288">INDEX(RawData!AC:AC,MATCH(VALUE(B288),RawData!AA:AA,0)+$Y$1)</f>
        <v>-5.99</v>
      </c>
      <c r="AA288" s="6">
        <f t="array" ref="AA288">INDEX(RawData!AH:AH,MATCH(VALUE(A288),RawData!AF:AF,0)+$AA$1)</f>
        <v>84.88</v>
      </c>
      <c r="AB288" s="6">
        <f t="array" ref="AB288">INDEX(RawData!AM:AM,MATCH(VALUE(A288),RawData!AK:AK,0)+$AA$1)</f>
        <v>2.11</v>
      </c>
      <c r="AC288" s="6">
        <f t="array" ref="AC288">INDEX(RawData!BB:BB,MATCH(VALUE(A288),RawData!AZ:AZ,0)+$AC$1)</f>
        <v>39652</v>
      </c>
      <c r="AD288" s="6">
        <f t="array" ref="AD288">INDEX(RawData!AR:AR,MATCH(VALUE(A288),RawData!AP:AP,0)+$AD$1)</f>
        <v>3.96</v>
      </c>
      <c r="AE288" s="6">
        <f t="array" ref="AE288">INDEX(RawData!BG:BG,MATCH(VALUE(A288),RawData!BE:BE,0)+$AE$1)</f>
        <v>167024</v>
      </c>
      <c r="AF288" s="6">
        <f t="array" ref="AF288">INDEX(RawData!AW:AW,MATCH(VALUE(A288),RawData!AU:AU,0)+$AF$1)</f>
        <v>8.2100000000000009</v>
      </c>
      <c r="AG288" s="6">
        <f t="array" ref="AG288">INDEX(RawData!BM:BM,MATCH(VALUE(A288),RawData!BK:BK,0)+$AG$1)</f>
        <v>4.5</v>
      </c>
      <c r="AH288" s="6">
        <f t="array" ref="AH288">INDEX(RawData!BR:BR,MATCH(VALUE(B288),RawData!BP:BP,0)+$AH$1)</f>
        <v>2.84</v>
      </c>
      <c r="AI288" s="6">
        <v>0</v>
      </c>
      <c r="AJ288" s="11">
        <f t="shared" si="79"/>
        <v>14152.85</v>
      </c>
      <c r="AK288" s="11">
        <f t="shared" si="80"/>
        <v>15753.23</v>
      </c>
      <c r="AL288" s="17" t="e">
        <f t="array" ref="AL288">INDEX(RawData!BW:BW,MATCH(VALUE(A288),RawData!BU:BU,0)+$AL$1)</f>
        <v>#N/A</v>
      </c>
      <c r="AM288" s="11"/>
      <c r="AN288" s="11"/>
    </row>
    <row r="289" spans="1:40">
      <c r="A289" s="1">
        <v>199901</v>
      </c>
      <c r="B289" s="6" t="s">
        <v>158</v>
      </c>
      <c r="C289" s="10" t="s">
        <v>203</v>
      </c>
      <c r="D289" s="1">
        <v>1415285000</v>
      </c>
      <c r="E289" s="9">
        <f t="shared" si="78"/>
        <v>14152.85</v>
      </c>
      <c r="F289" s="6">
        <v>1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0</v>
      </c>
      <c r="T289" s="6">
        <v>0</v>
      </c>
      <c r="U289" s="6">
        <v>0</v>
      </c>
      <c r="V289" s="6">
        <f t="array" ref="V289">INDEX(RawData!I:I,MATCH(VALUE(B289),RawData!G:G,0)+$V$1)</f>
        <v>6.26</v>
      </c>
      <c r="W289" s="6">
        <f t="array" ref="W289">INDEX(RawData!N:N,MATCH(VALUE(B289),RawData!L:L,0)+$W$1)</f>
        <v>73765</v>
      </c>
      <c r="X289" s="6">
        <f t="array" ref="X289">INDEX(RawData!S:S,MATCH(VALUE(B289),RawData!Q:Q,0)+$V$1)</f>
        <v>3361</v>
      </c>
      <c r="Y289" s="6">
        <f t="array" ref="Y289">INDEX(RawData!X:X,MATCH(VALUE(A289),RawData!V:V,0)+$Y$1)</f>
        <v>88.8</v>
      </c>
      <c r="Z289" s="6">
        <f t="array" ref="Z289">INDEX(RawData!AC:AC,MATCH(VALUE(B289),RawData!AA:AA,0)+$Y$1)</f>
        <v>-5.99</v>
      </c>
      <c r="AA289" s="6">
        <f t="array" ref="AA289">INDEX(RawData!AH:AH,MATCH(VALUE(A289),RawData!AF:AF,0)+$AA$1)</f>
        <v>83.98</v>
      </c>
      <c r="AB289" s="6">
        <f t="array" ref="AB289">INDEX(RawData!AM:AM,MATCH(VALUE(A289),RawData!AK:AK,0)+$AA$1)</f>
        <v>0.39</v>
      </c>
      <c r="AC289" s="6">
        <f t="array" ref="AC289">INDEX(RawData!BB:BB,MATCH(VALUE(A289),RawData!AZ:AZ,0)+$AC$1)</f>
        <v>38041</v>
      </c>
      <c r="AD289" s="6">
        <f t="array" ref="AD289">INDEX(RawData!AR:AR,MATCH(VALUE(A289),RawData!AP:AP,0)+$AD$1)</f>
        <v>-1.95</v>
      </c>
      <c r="AE289" s="6">
        <f t="array" ref="AE289">INDEX(RawData!BG:BG,MATCH(VALUE(A289),RawData!BE:BE,0)+$AE$1)</f>
        <v>164407</v>
      </c>
      <c r="AF289" s="6">
        <f t="array" ref="AF289">INDEX(RawData!AW:AW,MATCH(VALUE(A289),RawData!AU:AU,0)+$AF$1)</f>
        <v>6.45</v>
      </c>
      <c r="AG289" s="6">
        <f t="array" ref="AG289">INDEX(RawData!BM:BM,MATCH(VALUE(A289),RawData!BK:BK,0)+$AG$1)</f>
        <v>4.75</v>
      </c>
      <c r="AH289" s="6">
        <f t="array" ref="AH289">INDEX(RawData!BR:BR,MATCH(VALUE(B289),RawData!BP:BP,0)+$AH$1)</f>
        <v>2.84</v>
      </c>
      <c r="AI289" s="6">
        <v>0</v>
      </c>
      <c r="AJ289" s="11">
        <f t="shared" si="79"/>
        <v>15753.23</v>
      </c>
      <c r="AK289" s="11">
        <f t="shared" si="80"/>
        <v>24199.37</v>
      </c>
      <c r="AL289" s="17" t="e">
        <f t="array" ref="AL289">INDEX(RawData!BW:BW,MATCH(VALUE(A289),RawData!BU:BU,0)+$AL$1)</f>
        <v>#N/A</v>
      </c>
      <c r="AM289" s="11"/>
      <c r="AN289" s="11"/>
    </row>
    <row r="290" spans="1:40">
      <c r="A290" s="1">
        <v>199812</v>
      </c>
      <c r="B290" s="6" t="s">
        <v>159</v>
      </c>
      <c r="C290" s="10" t="s">
        <v>204</v>
      </c>
      <c r="D290" s="1">
        <v>1575323000</v>
      </c>
      <c r="E290" s="9">
        <f t="shared" si="78"/>
        <v>15753.23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1</v>
      </c>
      <c r="R290" s="6">
        <v>0</v>
      </c>
      <c r="S290" s="6">
        <v>0</v>
      </c>
      <c r="T290" s="6">
        <v>0</v>
      </c>
      <c r="U290" s="6">
        <v>1</v>
      </c>
      <c r="V290" s="6">
        <f t="array" ref="V290">INDEX(RawData!I:I,MATCH(VALUE(B290),RawData!G:G,0)+$V$1)</f>
        <v>3.16</v>
      </c>
      <c r="W290" s="6">
        <f t="array" ref="W290">INDEX(RawData!N:N,MATCH(VALUE(B290),RawData!L:L,0)+$W$1)</f>
        <v>75078</v>
      </c>
      <c r="X290" s="6">
        <f t="array" ref="X290">INDEX(RawData!S:S,MATCH(VALUE(B290),RawData!Q:Q,0)+$V$1)</f>
        <v>3427</v>
      </c>
      <c r="Y290" s="6">
        <f t="array" ref="Y290">INDEX(RawData!X:X,MATCH(VALUE(A290),RawData!V:V,0)+$Y$1)</f>
        <v>88.82</v>
      </c>
      <c r="Z290" s="6">
        <f t="array" ref="Z290">INDEX(RawData!AC:AC,MATCH(VALUE(B290),RawData!AA:AA,0)+$Y$1)</f>
        <v>-8.89</v>
      </c>
      <c r="AA290" s="6">
        <f t="array" ref="AA290">INDEX(RawData!AH:AH,MATCH(VALUE(A290),RawData!AF:AF,0)+$AA$1)</f>
        <v>84.55</v>
      </c>
      <c r="AB290" s="6">
        <f t="array" ref="AB290">INDEX(RawData!AM:AM,MATCH(VALUE(A290),RawData!AK:AK,0)+$AA$1)</f>
        <v>2.11</v>
      </c>
      <c r="AC290" s="6">
        <f t="array" ref="AC290">INDEX(RawData!BB:BB,MATCH(VALUE(A290),RawData!AZ:AZ,0)+$AC$1)</f>
        <v>37647</v>
      </c>
      <c r="AD290" s="6">
        <f t="array" ref="AD290">INDEX(RawData!AR:AR,MATCH(VALUE(A290),RawData!AP:AP,0)+$AD$1)</f>
        <v>3.76</v>
      </c>
      <c r="AE290" s="6">
        <f t="array" ref="AE290">INDEX(RawData!BG:BG,MATCH(VALUE(A290),RawData!BE:BE,0)+$AE$1)</f>
        <v>163091</v>
      </c>
      <c r="AF290" s="6">
        <f t="array" ref="AF290">INDEX(RawData!AW:AW,MATCH(VALUE(A290),RawData!AU:AU,0)+$AF$1)</f>
        <v>8.56</v>
      </c>
      <c r="AG290" s="6">
        <f t="array" ref="AG290">INDEX(RawData!BM:BM,MATCH(VALUE(A290),RawData!BK:BK,0)+$AG$1)</f>
        <v>4.75</v>
      </c>
      <c r="AH290" s="6">
        <f t="array" ref="AH290">INDEX(RawData!BR:BR,MATCH(VALUE(B290),RawData!BP:BP,0)+$AH$1)</f>
        <v>2.8</v>
      </c>
      <c r="AI290" s="6">
        <v>0</v>
      </c>
      <c r="AJ290" s="11">
        <f t="shared" si="79"/>
        <v>24199.37</v>
      </c>
      <c r="AK290" s="11">
        <f t="shared" si="80"/>
        <v>18943.900000000001</v>
      </c>
      <c r="AL290" s="17" t="e">
        <f t="array" ref="AL290">INDEX(RawData!BW:BW,MATCH(VALUE(A290),RawData!BU:BU,0)+$AL$1)</f>
        <v>#N/A</v>
      </c>
      <c r="AM290" s="11"/>
      <c r="AN290" s="11"/>
    </row>
    <row r="291" spans="1:40">
      <c r="A291" s="1">
        <v>199811</v>
      </c>
      <c r="B291" s="6" t="s">
        <v>159</v>
      </c>
      <c r="C291" s="10" t="s">
        <v>204</v>
      </c>
      <c r="D291" s="1">
        <v>2419937000</v>
      </c>
      <c r="E291" s="9">
        <f t="shared" si="78"/>
        <v>24199.37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1</v>
      </c>
      <c r="Q291" s="6">
        <v>0</v>
      </c>
      <c r="R291" s="6">
        <v>0</v>
      </c>
      <c r="S291" s="6">
        <v>0</v>
      </c>
      <c r="T291" s="6">
        <v>0</v>
      </c>
      <c r="U291" s="6">
        <v>1</v>
      </c>
      <c r="V291" s="6">
        <f t="array" ref="V291">INDEX(RawData!I:I,MATCH(VALUE(B291),RawData!G:G,0)+$V$1)</f>
        <v>3.16</v>
      </c>
      <c r="W291" s="6">
        <f t="array" ref="W291">INDEX(RawData!N:N,MATCH(VALUE(B291),RawData!L:L,0)+$W$1)</f>
        <v>75078</v>
      </c>
      <c r="X291" s="6">
        <f t="array" ref="X291">INDEX(RawData!S:S,MATCH(VALUE(B291),RawData!Q:Q,0)+$V$1)</f>
        <v>3427</v>
      </c>
      <c r="Y291" s="6">
        <f t="array" ref="Y291">INDEX(RawData!X:X,MATCH(VALUE(A291),RawData!V:V,0)+$Y$1)</f>
        <v>89.83</v>
      </c>
      <c r="Z291" s="6">
        <f t="array" ref="Z291">INDEX(RawData!AC:AC,MATCH(VALUE(B291),RawData!AA:AA,0)+$Y$1)</f>
        <v>-8.89</v>
      </c>
      <c r="AA291" s="6">
        <f t="array" ref="AA291">INDEX(RawData!AH:AH,MATCH(VALUE(A291),RawData!AF:AF,0)+$AA$1)</f>
        <v>85.96</v>
      </c>
      <c r="AB291" s="6">
        <f t="array" ref="AB291">INDEX(RawData!AM:AM,MATCH(VALUE(A291),RawData!AK:AK,0)+$AA$1)</f>
        <v>3.9</v>
      </c>
      <c r="AC291" s="6">
        <f t="array" ref="AC291">INDEX(RawData!BB:BB,MATCH(VALUE(A291),RawData!AZ:AZ,0)+$AC$1)</f>
        <v>36768</v>
      </c>
      <c r="AD291" s="6">
        <f t="array" ref="AD291">INDEX(RawData!AR:AR,MATCH(VALUE(A291),RawData!AP:AP,0)+$AD$1)</f>
        <v>3.18</v>
      </c>
      <c r="AE291" s="6">
        <f t="array" ref="AE291">INDEX(RawData!BG:BG,MATCH(VALUE(A291),RawData!BE:BE,0)+$AE$1)</f>
        <v>161946</v>
      </c>
      <c r="AF291" s="6">
        <f t="array" ref="AF291">INDEX(RawData!AW:AW,MATCH(VALUE(A291),RawData!AU:AU,0)+$AF$1)</f>
        <v>9.64</v>
      </c>
      <c r="AG291" s="6">
        <f t="array" ref="AG291">INDEX(RawData!BM:BM,MATCH(VALUE(A291),RawData!BK:BK,0)+$AG$1)</f>
        <v>5</v>
      </c>
      <c r="AH291" s="6">
        <f t="array" ref="AH291">INDEX(RawData!BR:BR,MATCH(VALUE(B291),RawData!BP:BP,0)+$AH$1)</f>
        <v>2.8</v>
      </c>
      <c r="AI291" s="6">
        <v>0</v>
      </c>
      <c r="AJ291" s="11">
        <f t="shared" si="79"/>
        <v>18943.900000000001</v>
      </c>
      <c r="AK291" s="11">
        <f t="shared" si="80"/>
        <v>20491.330000000002</v>
      </c>
      <c r="AL291" s="17" t="e">
        <f t="array" ref="AL291">INDEX(RawData!BW:BW,MATCH(VALUE(A291),RawData!BU:BU,0)+$AL$1)</f>
        <v>#N/A</v>
      </c>
      <c r="AM291" s="11"/>
      <c r="AN291" s="11"/>
    </row>
    <row r="292" spans="1:40">
      <c r="A292" s="1">
        <v>199810</v>
      </c>
      <c r="B292" s="6" t="s">
        <v>159</v>
      </c>
      <c r="C292" s="10" t="s">
        <v>204</v>
      </c>
      <c r="D292" s="1">
        <v>1894390000</v>
      </c>
      <c r="E292" s="9">
        <f t="shared" si="78"/>
        <v>18943.900000000001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1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1</v>
      </c>
      <c r="V292" s="6">
        <f t="array" ref="V292">INDEX(RawData!I:I,MATCH(VALUE(B292),RawData!G:G,0)+$V$1)</f>
        <v>3.16</v>
      </c>
      <c r="W292" s="6">
        <f t="array" ref="W292">INDEX(RawData!N:N,MATCH(VALUE(B292),RawData!L:L,0)+$W$1)</f>
        <v>75078</v>
      </c>
      <c r="X292" s="6">
        <f t="array" ref="X292">INDEX(RawData!S:S,MATCH(VALUE(B292),RawData!Q:Q,0)+$V$1)</f>
        <v>3427</v>
      </c>
      <c r="Y292" s="6">
        <f t="array" ref="Y292">INDEX(RawData!X:X,MATCH(VALUE(A292),RawData!V:V,0)+$Y$1)</f>
        <v>90.95</v>
      </c>
      <c r="Z292" s="6">
        <f t="array" ref="Z292">INDEX(RawData!AC:AC,MATCH(VALUE(B292),RawData!AA:AA,0)+$Y$1)</f>
        <v>-8.89</v>
      </c>
      <c r="AA292" s="6">
        <f t="array" ref="AA292">INDEX(RawData!AH:AH,MATCH(VALUE(A292),RawData!AF:AF,0)+$AA$1)</f>
        <v>85.09</v>
      </c>
      <c r="AB292" s="6">
        <f t="array" ref="AB292">INDEX(RawData!AM:AM,MATCH(VALUE(A292),RawData!AK:AK,0)+$AA$1)</f>
        <v>2.58</v>
      </c>
      <c r="AC292" s="6">
        <f t="array" ref="AC292">INDEX(RawData!BB:BB,MATCH(VALUE(A292),RawData!AZ:AZ,0)+$AC$1)</f>
        <v>35977</v>
      </c>
      <c r="AD292" s="6">
        <f t="array" ref="AD292">INDEX(RawData!AR:AR,MATCH(VALUE(A292),RawData!AP:AP,0)+$AD$1)</f>
        <v>0.66</v>
      </c>
      <c r="AE292" s="6">
        <f t="array" ref="AE292">INDEX(RawData!BG:BG,MATCH(VALUE(A292),RawData!BE:BE,0)+$AE$1)</f>
        <v>159736</v>
      </c>
      <c r="AF292" s="6">
        <f t="array" ref="AF292">INDEX(RawData!AW:AW,MATCH(VALUE(A292),RawData!AU:AU,0)+$AF$1)</f>
        <v>9.19</v>
      </c>
      <c r="AG292" s="6">
        <f t="array" ref="AG292">INDEX(RawData!BM:BM,MATCH(VALUE(A292),RawData!BK:BK,0)+$AG$1)</f>
        <v>5.13</v>
      </c>
      <c r="AH292" s="6">
        <f t="array" ref="AH292">INDEX(RawData!BR:BR,MATCH(VALUE(B292),RawData!BP:BP,0)+$AH$1)</f>
        <v>2.8</v>
      </c>
      <c r="AI292" s="6">
        <v>0</v>
      </c>
      <c r="AJ292" s="11">
        <f t="shared" si="79"/>
        <v>20491.330000000002</v>
      </c>
      <c r="AK292" s="11">
        <f t="shared" si="80"/>
        <v>17977.62</v>
      </c>
      <c r="AL292" s="17" t="e">
        <f t="array" ref="AL292">INDEX(RawData!BW:BW,MATCH(VALUE(A292),RawData!BU:BU,0)+$AL$1)</f>
        <v>#N/A</v>
      </c>
      <c r="AM292" s="11"/>
      <c r="AN292" s="11"/>
    </row>
    <row r="293" spans="1:40">
      <c r="A293" s="1">
        <v>199809</v>
      </c>
      <c r="B293" s="6" t="s">
        <v>160</v>
      </c>
      <c r="C293" s="10" t="s">
        <v>204</v>
      </c>
      <c r="D293" s="1">
        <v>2049133000</v>
      </c>
      <c r="E293" s="9">
        <f t="shared" si="78"/>
        <v>20491.330000000002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1</v>
      </c>
      <c r="U293" s="6">
        <v>0</v>
      </c>
      <c r="V293" s="6">
        <f t="array" ref="V293">INDEX(RawData!I:I,MATCH(VALUE(B293),RawData!G:G,0)+$V$1)</f>
        <v>4.75</v>
      </c>
      <c r="W293" s="6">
        <f t="array" ref="W293">INDEX(RawData!N:N,MATCH(VALUE(B293),RawData!L:L,0)+$W$1)</f>
        <v>67863</v>
      </c>
      <c r="X293" s="6">
        <f t="array" ref="X293">INDEX(RawData!S:S,MATCH(VALUE(B293),RawData!Q:Q,0)+$V$1)</f>
        <v>3105</v>
      </c>
      <c r="Y293" s="6">
        <f t="array" ref="Y293">INDEX(RawData!X:X,MATCH(VALUE(A293),RawData!V:V,0)+$Y$1)</f>
        <v>93.81</v>
      </c>
      <c r="Z293" s="6">
        <f t="array" ref="Z293">INDEX(RawData!AC:AC,MATCH(VALUE(B293),RawData!AA:AA,0)+$Y$1)</f>
        <v>1.22</v>
      </c>
      <c r="AA293" s="6">
        <f t="array" ref="AA293">INDEX(RawData!AH:AH,MATCH(VALUE(A293),RawData!AF:AF,0)+$AA$1)</f>
        <v>84.42</v>
      </c>
      <c r="AB293" s="6">
        <f t="array" ref="AB293">INDEX(RawData!AM:AM,MATCH(VALUE(A293),RawData!AK:AK,0)+$AA$1)</f>
        <v>0.4</v>
      </c>
      <c r="AC293" s="6">
        <f t="array" ref="AC293">INDEX(RawData!BB:BB,MATCH(VALUE(A293),RawData!AZ:AZ,0)+$AC$1)</f>
        <v>35855</v>
      </c>
      <c r="AD293" s="6">
        <f t="array" ref="AD293">INDEX(RawData!AR:AR,MATCH(VALUE(A293),RawData!AP:AP,0)+$AD$1)</f>
        <v>-7.0000000000000007E-2</v>
      </c>
      <c r="AE293" s="6">
        <f t="array" ref="AE293">INDEX(RawData!BG:BG,MATCH(VALUE(A293),RawData!BE:BE,0)+$AE$1)</f>
        <v>158503</v>
      </c>
      <c r="AF293" s="6">
        <f t="array" ref="AF293">INDEX(RawData!AW:AW,MATCH(VALUE(A293),RawData!AU:AU,0)+$AF$1)</f>
        <v>9.61</v>
      </c>
      <c r="AG293" s="6">
        <f t="array" ref="AG293">INDEX(RawData!BM:BM,MATCH(VALUE(A293),RawData!BK:BK,0)+$AG$1)</f>
        <v>5.13</v>
      </c>
      <c r="AH293" s="6">
        <f t="array" ref="AH293">INDEX(RawData!BR:BR,MATCH(VALUE(B293),RawData!BP:BP,0)+$AH$1)</f>
        <v>2.98</v>
      </c>
      <c r="AI293" s="6">
        <v>0</v>
      </c>
      <c r="AJ293" s="11">
        <f t="shared" si="79"/>
        <v>17977.62</v>
      </c>
      <c r="AK293" s="11">
        <f t="shared" si="80"/>
        <v>26036.02</v>
      </c>
      <c r="AL293" s="17" t="e">
        <f t="array" ref="AL293">INDEX(RawData!BW:BW,MATCH(VALUE(A293),RawData!BU:BU,0)+$AL$1)</f>
        <v>#N/A</v>
      </c>
      <c r="AM293" s="11"/>
      <c r="AN293" s="11"/>
    </row>
    <row r="294" spans="1:40">
      <c r="A294" s="1">
        <v>199808</v>
      </c>
      <c r="B294" s="6" t="s">
        <v>160</v>
      </c>
      <c r="C294" s="10" t="s">
        <v>204</v>
      </c>
      <c r="D294" s="1">
        <v>1797762000</v>
      </c>
      <c r="E294" s="9">
        <f t="shared" si="78"/>
        <v>17977.62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1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1</v>
      </c>
      <c r="U294" s="6">
        <v>0</v>
      </c>
      <c r="V294" s="6">
        <f t="array" ref="V294">INDEX(RawData!I:I,MATCH(VALUE(B294),RawData!G:G,0)+$V$1)</f>
        <v>4.75</v>
      </c>
      <c r="W294" s="6">
        <f t="array" ref="W294">INDEX(RawData!N:N,MATCH(VALUE(B294),RawData!L:L,0)+$W$1)</f>
        <v>67863</v>
      </c>
      <c r="X294" s="6">
        <f t="array" ref="X294">INDEX(RawData!S:S,MATCH(VALUE(B294),RawData!Q:Q,0)+$V$1)</f>
        <v>3105</v>
      </c>
      <c r="Y294" s="6">
        <f t="array" ref="Y294">INDEX(RawData!X:X,MATCH(VALUE(A294),RawData!V:V,0)+$Y$1)</f>
        <v>93.88</v>
      </c>
      <c r="Z294" s="6">
        <f t="array" ref="Z294">INDEX(RawData!AC:AC,MATCH(VALUE(B294),RawData!AA:AA,0)+$Y$1)</f>
        <v>1.22</v>
      </c>
      <c r="AA294" s="6">
        <f t="array" ref="AA294">INDEX(RawData!AH:AH,MATCH(VALUE(A294),RawData!AF:AF,0)+$AA$1)</f>
        <v>83.91</v>
      </c>
      <c r="AB294" s="6">
        <f t="array" ref="AB294">INDEX(RawData!AM:AM,MATCH(VALUE(A294),RawData!AK:AK,0)+$AA$1)</f>
        <v>0.45</v>
      </c>
      <c r="AC294" s="6">
        <f t="array" ref="AC294">INDEX(RawData!BB:BB,MATCH(VALUE(A294),RawData!AZ:AZ,0)+$AC$1)</f>
        <v>35989</v>
      </c>
      <c r="AD294" s="6">
        <f t="array" ref="AD294">INDEX(RawData!AR:AR,MATCH(VALUE(A294),RawData!AP:AP,0)+$AD$1)</f>
        <v>-4.01</v>
      </c>
      <c r="AE294" s="6">
        <f t="array" ref="AE294">INDEX(RawData!BG:BG,MATCH(VALUE(A294),RawData!BE:BE,0)+$AE$1)</f>
        <v>156802</v>
      </c>
      <c r="AF294" s="6">
        <f t="array" ref="AF294">INDEX(RawData!AW:AW,MATCH(VALUE(A294),RawData!AU:AU,0)+$AF$1)</f>
        <v>8.39</v>
      </c>
      <c r="AG294" s="6">
        <f t="array" ref="AG294">INDEX(RawData!BM:BM,MATCH(VALUE(A294),RawData!BK:BK,0)+$AG$1)</f>
        <v>5.25</v>
      </c>
      <c r="AH294" s="6">
        <f t="array" ref="AH294">INDEX(RawData!BR:BR,MATCH(VALUE(B294),RawData!BP:BP,0)+$AH$1)</f>
        <v>2.98</v>
      </c>
      <c r="AI294" s="6">
        <v>0</v>
      </c>
      <c r="AJ294" s="11">
        <f t="shared" si="79"/>
        <v>26036.02</v>
      </c>
      <c r="AK294" s="11">
        <f t="shared" si="80"/>
        <v>26483.3</v>
      </c>
      <c r="AL294" s="17" t="e">
        <f t="array" ref="AL294">INDEX(RawData!BW:BW,MATCH(VALUE(A294),RawData!BU:BU,0)+$AL$1)</f>
        <v>#N/A</v>
      </c>
      <c r="AM294" s="11"/>
      <c r="AN294" s="11"/>
    </row>
    <row r="295" spans="1:40">
      <c r="A295" s="1">
        <v>199807</v>
      </c>
      <c r="B295" s="6" t="s">
        <v>160</v>
      </c>
      <c r="C295" s="10" t="s">
        <v>204</v>
      </c>
      <c r="D295" s="1">
        <v>2603602000</v>
      </c>
      <c r="E295" s="9">
        <f t="shared" si="78"/>
        <v>26036.02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1</v>
      </c>
      <c r="U295" s="6">
        <v>0</v>
      </c>
      <c r="V295" s="6">
        <f t="array" ref="V295">INDEX(RawData!I:I,MATCH(VALUE(B295),RawData!G:G,0)+$V$1)</f>
        <v>4.75</v>
      </c>
      <c r="W295" s="6">
        <f t="array" ref="W295">INDEX(RawData!N:N,MATCH(VALUE(B295),RawData!L:L,0)+$W$1)</f>
        <v>67863</v>
      </c>
      <c r="X295" s="6">
        <f t="array" ref="X295">INDEX(RawData!S:S,MATCH(VALUE(B295),RawData!Q:Q,0)+$V$1)</f>
        <v>3105</v>
      </c>
      <c r="Y295" s="6">
        <f t="array" ref="Y295">INDEX(RawData!X:X,MATCH(VALUE(A295),RawData!V:V,0)+$Y$1)</f>
        <v>94.21</v>
      </c>
      <c r="Z295" s="6">
        <f t="array" ref="Z295">INDEX(RawData!AC:AC,MATCH(VALUE(B295),RawData!AA:AA,0)+$Y$1)</f>
        <v>1.22</v>
      </c>
      <c r="AA295" s="6">
        <f t="array" ref="AA295">INDEX(RawData!AH:AH,MATCH(VALUE(A295),RawData!AF:AF,0)+$AA$1)</f>
        <v>84.32</v>
      </c>
      <c r="AB295" s="6">
        <f t="array" ref="AB295">INDEX(RawData!AM:AM,MATCH(VALUE(A295),RawData!AK:AK,0)+$AA$1)</f>
        <v>0.84</v>
      </c>
      <c r="AC295" s="6">
        <f t="array" ref="AC295">INDEX(RawData!BB:BB,MATCH(VALUE(A295),RawData!AZ:AZ,0)+$AC$1)</f>
        <v>36795</v>
      </c>
      <c r="AD295" s="6">
        <f t="array" ref="AD295">INDEX(RawData!AR:AR,MATCH(VALUE(A295),RawData!AP:AP,0)+$AD$1)</f>
        <v>-1.73</v>
      </c>
      <c r="AE295" s="6">
        <f t="array" ref="AE295">INDEX(RawData!BG:BG,MATCH(VALUE(A295),RawData!BE:BE,0)+$AE$1)</f>
        <v>156185</v>
      </c>
      <c r="AF295" s="6">
        <f t="array" ref="AF295">INDEX(RawData!AW:AW,MATCH(VALUE(A295),RawData!AU:AU,0)+$AF$1)</f>
        <v>8.08</v>
      </c>
      <c r="AG295" s="6">
        <f t="array" ref="AG295">INDEX(RawData!BM:BM,MATCH(VALUE(A295),RawData!BK:BK,0)+$AG$1)</f>
        <v>5.25</v>
      </c>
      <c r="AH295" s="6">
        <f t="array" ref="AH295">INDEX(RawData!BR:BR,MATCH(VALUE(B295),RawData!BP:BP,0)+$AH$1)</f>
        <v>2.98</v>
      </c>
      <c r="AI295" s="6">
        <v>0</v>
      </c>
      <c r="AJ295" s="11">
        <f t="shared" si="79"/>
        <v>26483.3</v>
      </c>
      <c r="AK295" s="11">
        <f t="shared" si="80"/>
        <v>21826.81</v>
      </c>
      <c r="AL295" s="17" t="e">
        <f t="array" ref="AL295">INDEX(RawData!BW:BW,MATCH(VALUE(A295),RawData!BU:BU,0)+$AL$1)</f>
        <v>#N/A</v>
      </c>
      <c r="AM295" s="11"/>
      <c r="AN295" s="11"/>
    </row>
    <row r="296" spans="1:40">
      <c r="A296" s="1">
        <v>199806</v>
      </c>
      <c r="B296" s="6" t="s">
        <v>161</v>
      </c>
      <c r="C296" s="10" t="s">
        <v>204</v>
      </c>
      <c r="D296" s="1">
        <v>2648330000</v>
      </c>
      <c r="E296" s="9">
        <f t="shared" si="78"/>
        <v>26483.3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1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6">
        <f t="array" ref="V296">INDEX(RawData!I:I,MATCH(VALUE(B296),RawData!G:G,0)+$V$1)</f>
        <v>4.2699999999999996</v>
      </c>
      <c r="W296" s="6">
        <f t="array" ref="W296">INDEX(RawData!N:N,MATCH(VALUE(B296),RawData!L:L,0)+$W$1)</f>
        <v>68085</v>
      </c>
      <c r="X296" s="6">
        <f t="array" ref="X296">INDEX(RawData!S:S,MATCH(VALUE(B296),RawData!Q:Q,0)+$V$1)</f>
        <v>3122</v>
      </c>
      <c r="Y296" s="6">
        <f t="array" ref="Y296">INDEX(RawData!X:X,MATCH(VALUE(A296),RawData!V:V,0)+$Y$1)</f>
        <v>95.12</v>
      </c>
      <c r="Z296" s="6">
        <f t="array" ref="Z296">INDEX(RawData!AC:AC,MATCH(VALUE(B296),RawData!AA:AA,0)+$Y$1)</f>
        <v>2.44</v>
      </c>
      <c r="AA296" s="6">
        <f t="array" ref="AA296">INDEX(RawData!AH:AH,MATCH(VALUE(A296),RawData!AF:AF,0)+$AA$1)</f>
        <v>84.88</v>
      </c>
      <c r="AB296" s="6">
        <f t="array" ref="AB296">INDEX(RawData!AM:AM,MATCH(VALUE(A296),RawData!AK:AK,0)+$AA$1)</f>
        <v>1.45</v>
      </c>
      <c r="AC296" s="6">
        <f t="array" ref="AC296">INDEX(RawData!BB:BB,MATCH(VALUE(A296),RawData!AZ:AZ,0)+$AC$1)</f>
        <v>36367</v>
      </c>
      <c r="AD296" s="6">
        <f t="array" ref="AD296">INDEX(RawData!AR:AR,MATCH(VALUE(A296),RawData!AP:AP,0)+$AD$1)</f>
        <v>1.07</v>
      </c>
      <c r="AE296" s="6">
        <f t="array" ref="AE296">INDEX(RawData!BG:BG,MATCH(VALUE(A296),RawData!BE:BE,0)+$AE$1)</f>
        <v>154470</v>
      </c>
      <c r="AF296" s="6">
        <f t="array" ref="AF296">INDEX(RawData!AW:AW,MATCH(VALUE(A296),RawData!AU:AU,0)+$AF$1)</f>
        <v>8.11</v>
      </c>
      <c r="AG296" s="6">
        <f t="array" ref="AG296">INDEX(RawData!BM:BM,MATCH(VALUE(A296),RawData!BK:BK,0)+$AG$1)</f>
        <v>5.25</v>
      </c>
      <c r="AH296" s="6">
        <f t="array" ref="AH296">INDEX(RawData!BR:BR,MATCH(VALUE(B296),RawData!BP:BP,0)+$AH$1)</f>
        <v>2.7</v>
      </c>
      <c r="AI296" s="6">
        <v>0</v>
      </c>
      <c r="AJ296" s="11">
        <f t="shared" si="79"/>
        <v>21826.81</v>
      </c>
      <c r="AK296" s="11">
        <f t="shared" si="80"/>
        <v>28919.45</v>
      </c>
      <c r="AL296" s="17" t="e">
        <f t="array" ref="AL296">INDEX(RawData!BW:BW,MATCH(VALUE(A296),RawData!BU:BU,0)+$AL$1)</f>
        <v>#N/A</v>
      </c>
      <c r="AM296" s="11"/>
      <c r="AN296" s="11"/>
    </row>
    <row r="297" spans="1:40">
      <c r="A297" s="1">
        <v>199805</v>
      </c>
      <c r="B297" s="6" t="s">
        <v>161</v>
      </c>
      <c r="C297" s="10" t="s">
        <v>204</v>
      </c>
      <c r="D297" s="1">
        <v>2182681000</v>
      </c>
      <c r="E297" s="9">
        <f t="shared" si="78"/>
        <v>21826.81</v>
      </c>
      <c r="F297" s="6">
        <v>0</v>
      </c>
      <c r="G297" s="6">
        <v>0</v>
      </c>
      <c r="H297" s="6">
        <v>0</v>
      </c>
      <c r="I297" s="6">
        <v>0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6">
        <f t="array" ref="V297">INDEX(RawData!I:I,MATCH(VALUE(B297),RawData!G:G,0)+$V$1)</f>
        <v>4.2699999999999996</v>
      </c>
      <c r="W297" s="6">
        <f t="array" ref="W297">INDEX(RawData!N:N,MATCH(VALUE(B297),RawData!L:L,0)+$W$1)</f>
        <v>68085</v>
      </c>
      <c r="X297" s="6">
        <f t="array" ref="X297">INDEX(RawData!S:S,MATCH(VALUE(B297),RawData!Q:Q,0)+$V$1)</f>
        <v>3122</v>
      </c>
      <c r="Y297" s="6">
        <f t="array" ref="Y297">INDEX(RawData!X:X,MATCH(VALUE(A297),RawData!V:V,0)+$Y$1)</f>
        <v>94.18</v>
      </c>
      <c r="Z297" s="6">
        <f t="array" ref="Z297">INDEX(RawData!AC:AC,MATCH(VALUE(B297),RawData!AA:AA,0)+$Y$1)</f>
        <v>2.44</v>
      </c>
      <c r="AA297" s="6">
        <f t="array" ref="AA297">INDEX(RawData!AH:AH,MATCH(VALUE(A297),RawData!AF:AF,0)+$AA$1)</f>
        <v>83.67</v>
      </c>
      <c r="AB297" s="6">
        <f t="array" ref="AB297">INDEX(RawData!AM:AM,MATCH(VALUE(A297),RawData!AK:AK,0)+$AA$1)</f>
        <v>1.66</v>
      </c>
      <c r="AC297" s="6">
        <f t="array" ref="AC297">INDEX(RawData!BB:BB,MATCH(VALUE(A297),RawData!AZ:AZ,0)+$AC$1)</f>
        <v>36192</v>
      </c>
      <c r="AD297" s="6">
        <f t="array" ref="AD297">INDEX(RawData!AR:AR,MATCH(VALUE(A297),RawData!AP:AP,0)+$AD$1)</f>
        <v>3.48</v>
      </c>
      <c r="AE297" s="6">
        <f t="array" ref="AE297">INDEX(RawData!BG:BG,MATCH(VALUE(A297),RawData!BE:BE,0)+$AE$1)</f>
        <v>154117</v>
      </c>
      <c r="AF297" s="6">
        <f t="array" ref="AF297">INDEX(RawData!AW:AW,MATCH(VALUE(A297),RawData!AU:AU,0)+$AF$1)</f>
        <v>8.26</v>
      </c>
      <c r="AG297" s="6">
        <f t="array" ref="AG297">INDEX(RawData!BM:BM,MATCH(VALUE(A297),RawData!BK:BK,0)+$AG$1)</f>
        <v>5.25</v>
      </c>
      <c r="AH297" s="6">
        <f t="array" ref="AH297">INDEX(RawData!BR:BR,MATCH(VALUE(B297),RawData!BP:BP,0)+$AH$1)</f>
        <v>2.7</v>
      </c>
      <c r="AI297" s="6">
        <v>0</v>
      </c>
      <c r="AJ297" s="11">
        <f t="shared" si="79"/>
        <v>28919.45</v>
      </c>
      <c r="AK297" s="11">
        <f t="shared" si="80"/>
        <v>36648</v>
      </c>
      <c r="AL297" s="17" t="e">
        <f t="array" ref="AL297">INDEX(RawData!BW:BW,MATCH(VALUE(A297),RawData!BU:BU,0)+$AL$1)</f>
        <v>#N/A</v>
      </c>
      <c r="AM297" s="11"/>
      <c r="AN297" s="11"/>
    </row>
    <row r="298" spans="1:40">
      <c r="A298" s="1">
        <v>199804</v>
      </c>
      <c r="B298" s="6" t="s">
        <v>161</v>
      </c>
      <c r="C298" s="10" t="s">
        <v>204</v>
      </c>
      <c r="D298" s="1">
        <v>2891945000</v>
      </c>
      <c r="E298" s="9">
        <f t="shared" si="78"/>
        <v>28919.45</v>
      </c>
      <c r="F298" s="6">
        <v>0</v>
      </c>
      <c r="G298" s="6">
        <v>0</v>
      </c>
      <c r="H298" s="6">
        <v>0</v>
      </c>
      <c r="I298" s="6">
        <v>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6">
        <f t="array" ref="V298">INDEX(RawData!I:I,MATCH(VALUE(B298),RawData!G:G,0)+$V$1)</f>
        <v>4.2699999999999996</v>
      </c>
      <c r="W298" s="6">
        <f t="array" ref="W298">INDEX(RawData!N:N,MATCH(VALUE(B298),RawData!L:L,0)+$W$1)</f>
        <v>68085</v>
      </c>
      <c r="X298" s="6">
        <f t="array" ref="X298">INDEX(RawData!S:S,MATCH(VALUE(B298),RawData!Q:Q,0)+$V$1)</f>
        <v>3122</v>
      </c>
      <c r="Y298" s="6">
        <f t="array" ref="Y298">INDEX(RawData!X:X,MATCH(VALUE(A298),RawData!V:V,0)+$Y$1)</f>
        <v>94.69</v>
      </c>
      <c r="Z298" s="6">
        <f t="array" ref="Z298">INDEX(RawData!AC:AC,MATCH(VALUE(B298),RawData!AA:AA,0)+$Y$1)</f>
        <v>2.44</v>
      </c>
      <c r="AA298" s="6">
        <f t="array" ref="AA298">INDEX(RawData!AH:AH,MATCH(VALUE(A298),RawData!AF:AF,0)+$AA$1)</f>
        <v>83.93</v>
      </c>
      <c r="AB298" s="6">
        <f t="array" ref="AB298">INDEX(RawData!AM:AM,MATCH(VALUE(A298),RawData!AK:AK,0)+$AA$1)</f>
        <v>2.12</v>
      </c>
      <c r="AC298" s="6">
        <f t="array" ref="AC298">INDEX(RawData!BB:BB,MATCH(VALUE(A298),RawData!AZ:AZ,0)+$AC$1)</f>
        <v>36814</v>
      </c>
      <c r="AD298" s="6">
        <f t="array" ref="AD298">INDEX(RawData!AR:AR,MATCH(VALUE(A298),RawData!AP:AP,0)+$AD$1)</f>
        <v>1.75</v>
      </c>
      <c r="AE298" s="6">
        <f t="array" ref="AE298">INDEX(RawData!BG:BG,MATCH(VALUE(A298),RawData!BE:BE,0)+$AE$1)</f>
        <v>154422</v>
      </c>
      <c r="AF298" s="6">
        <f t="array" ref="AF298">INDEX(RawData!AW:AW,MATCH(VALUE(A298),RawData!AU:AU,0)+$AF$1)</f>
        <v>8.48</v>
      </c>
      <c r="AG298" s="6">
        <f t="array" ref="AG298">INDEX(RawData!BM:BM,MATCH(VALUE(A298),RawData!BK:BK,0)+$AG$1)</f>
        <v>5.25</v>
      </c>
      <c r="AH298" s="6">
        <f t="array" ref="AH298">INDEX(RawData!BR:BR,MATCH(VALUE(B298),RawData!BP:BP,0)+$AH$1)</f>
        <v>2.7</v>
      </c>
      <c r="AI298" s="6">
        <v>0</v>
      </c>
      <c r="AJ298" s="11">
        <f t="shared" si="79"/>
        <v>36648</v>
      </c>
      <c r="AK298" s="11">
        <f t="shared" si="80"/>
        <v>45700.23</v>
      </c>
      <c r="AL298" s="17" t="e">
        <f t="array" ref="AL298">INDEX(RawData!BW:BW,MATCH(VALUE(A298),RawData!BU:BU,0)+$AL$1)</f>
        <v>#N/A</v>
      </c>
      <c r="AM298" s="11"/>
      <c r="AN298" s="11"/>
    </row>
    <row r="299" spans="1:40">
      <c r="A299" s="1">
        <v>199803</v>
      </c>
      <c r="B299" s="6" t="s">
        <v>162</v>
      </c>
      <c r="C299" s="10" t="s">
        <v>204</v>
      </c>
      <c r="D299" s="1">
        <v>3664800000</v>
      </c>
      <c r="E299" s="9">
        <f t="shared" si="78"/>
        <v>36648</v>
      </c>
      <c r="F299" s="6">
        <v>0</v>
      </c>
      <c r="G299" s="6">
        <v>0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1</v>
      </c>
      <c r="S299" s="6">
        <v>0</v>
      </c>
      <c r="T299" s="6">
        <v>0</v>
      </c>
      <c r="U299" s="6">
        <v>0</v>
      </c>
      <c r="V299" s="6">
        <f t="array" ref="V299">INDEX(RawData!I:I,MATCH(VALUE(B299),RawData!G:G,0)+$V$1)</f>
        <v>4.7300000000000004</v>
      </c>
      <c r="W299" s="6">
        <f t="array" ref="W299">INDEX(RawData!N:N,MATCH(VALUE(B299),RawData!L:L,0)+$W$1)</f>
        <v>68900</v>
      </c>
      <c r="X299" s="6">
        <f t="array" ref="X299">INDEX(RawData!S:S,MATCH(VALUE(B299),RawData!Q:Q,0)+$V$1)</f>
        <v>3166</v>
      </c>
      <c r="Y299" s="6">
        <f t="array" ref="Y299">INDEX(RawData!X:X,MATCH(VALUE(A299),RawData!V:V,0)+$Y$1)</f>
        <v>94.95</v>
      </c>
      <c r="Z299" s="6">
        <f t="array" ref="Z299">INDEX(RawData!AC:AC,MATCH(VALUE(B299),RawData!AA:AA,0)+$Y$1)</f>
        <v>3.21</v>
      </c>
      <c r="AA299" s="6">
        <f t="array" ref="AA299">INDEX(RawData!AH:AH,MATCH(VALUE(A299),RawData!AF:AF,0)+$AA$1)</f>
        <v>83.65</v>
      </c>
      <c r="AB299" s="6">
        <f t="array" ref="AB299">INDEX(RawData!AM:AM,MATCH(VALUE(A299),RawData!AK:AK,0)+$AA$1)</f>
        <v>2.4700000000000002</v>
      </c>
      <c r="AC299" s="6">
        <f t="array" ref="AC299">INDEX(RawData!BB:BB,MATCH(VALUE(A299),RawData!AZ:AZ,0)+$AC$1)</f>
        <v>37570</v>
      </c>
      <c r="AD299" s="6">
        <f t="array" ref="AD299">INDEX(RawData!AR:AR,MATCH(VALUE(A299),RawData!AP:AP,0)+$AD$1)</f>
        <v>4.53</v>
      </c>
      <c r="AE299" s="6">
        <f t="array" ref="AE299">INDEX(RawData!BG:BG,MATCH(VALUE(A299),RawData!BE:BE,0)+$AE$1)</f>
        <v>154394</v>
      </c>
      <c r="AF299" s="6">
        <f t="array" ref="AF299">INDEX(RawData!AW:AW,MATCH(VALUE(A299),RawData!AU:AU,0)+$AF$1)</f>
        <v>8.32</v>
      </c>
      <c r="AG299" s="6">
        <f t="array" ref="AG299">INDEX(RawData!BM:BM,MATCH(VALUE(A299),RawData!BK:BK,0)+$AG$1)</f>
        <v>5.25</v>
      </c>
      <c r="AH299" s="6">
        <f t="array" ref="AH299">INDEX(RawData!BR:BR,MATCH(VALUE(B299),RawData!BP:BP,0)+$AH$1)</f>
        <v>2.34</v>
      </c>
      <c r="AI299" s="6">
        <v>0</v>
      </c>
      <c r="AJ299" s="11">
        <f t="shared" si="79"/>
        <v>45700.23</v>
      </c>
      <c r="AK299" s="11">
        <f t="shared" si="80"/>
        <v>14660.12</v>
      </c>
      <c r="AL299" s="17" t="e">
        <f t="array" ref="AL299">INDEX(RawData!BW:BW,MATCH(VALUE(A299),RawData!BU:BU,0)+$AL$1)</f>
        <v>#N/A</v>
      </c>
      <c r="AM299" s="11"/>
      <c r="AN299" s="11"/>
    </row>
    <row r="300" spans="1:40">
      <c r="A300" s="1">
        <v>199802</v>
      </c>
      <c r="B300" s="6" t="s">
        <v>162</v>
      </c>
      <c r="C300" s="10" t="s">
        <v>204</v>
      </c>
      <c r="D300" s="1">
        <v>4570023000</v>
      </c>
      <c r="E300" s="9">
        <f t="shared" si="78"/>
        <v>45700.23</v>
      </c>
      <c r="F300" s="6">
        <v>0</v>
      </c>
      <c r="G300" s="6">
        <v>1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1</v>
      </c>
      <c r="S300" s="6">
        <v>0</v>
      </c>
      <c r="T300" s="6">
        <v>0</v>
      </c>
      <c r="U300" s="6">
        <v>0</v>
      </c>
      <c r="V300" s="6">
        <f t="array" ref="V300">INDEX(RawData!I:I,MATCH(VALUE(B300),RawData!G:G,0)+$V$1)</f>
        <v>4.7300000000000004</v>
      </c>
      <c r="W300" s="6">
        <f t="array" ref="W300">INDEX(RawData!N:N,MATCH(VALUE(B300),RawData!L:L,0)+$W$1)</f>
        <v>68900</v>
      </c>
      <c r="X300" s="6">
        <f t="array" ref="X300">INDEX(RawData!S:S,MATCH(VALUE(B300),RawData!Q:Q,0)+$V$1)</f>
        <v>3166</v>
      </c>
      <c r="Y300" s="6">
        <f t="array" ref="Y300">INDEX(RawData!X:X,MATCH(VALUE(A300),RawData!V:V,0)+$Y$1)</f>
        <v>96.51</v>
      </c>
      <c r="Z300" s="6">
        <f t="array" ref="Z300">INDEX(RawData!AC:AC,MATCH(VALUE(B300),RawData!AA:AA,0)+$Y$1)</f>
        <v>3.21</v>
      </c>
      <c r="AA300" s="6">
        <f t="array" ref="AA300">INDEX(RawData!AH:AH,MATCH(VALUE(A300),RawData!AF:AF,0)+$AA$1)</f>
        <v>83.13</v>
      </c>
      <c r="AB300" s="6">
        <f t="array" ref="AB300">INDEX(RawData!AM:AM,MATCH(VALUE(A300),RawData!AK:AK,0)+$AA$1)</f>
        <v>0.28999999999999998</v>
      </c>
      <c r="AC300" s="6">
        <f t="array" ref="AC300">INDEX(RawData!BB:BB,MATCH(VALUE(A300),RawData!AZ:AZ,0)+$AC$1)</f>
        <v>38484</v>
      </c>
      <c r="AD300" s="6">
        <f t="array" ref="AD300">INDEX(RawData!AR:AR,MATCH(VALUE(A300),RawData!AP:AP,0)+$AD$1)</f>
        <v>7.09</v>
      </c>
      <c r="AE300" s="6">
        <f t="array" ref="AE300">INDEX(RawData!BG:BG,MATCH(VALUE(A300),RawData!BE:BE,0)+$AE$1)</f>
        <v>154866</v>
      </c>
      <c r="AF300" s="6">
        <f t="array" ref="AF300">INDEX(RawData!AW:AW,MATCH(VALUE(A300),RawData!AU:AU,0)+$AF$1)</f>
        <v>8.7899999999999991</v>
      </c>
      <c r="AG300" s="6">
        <f t="array" ref="AG300">INDEX(RawData!BM:BM,MATCH(VALUE(A300),RawData!BK:BK,0)+$AG$1)</f>
        <v>5.25</v>
      </c>
      <c r="AH300" s="6">
        <f t="array" ref="AH300">INDEX(RawData!BR:BR,MATCH(VALUE(B300),RawData!BP:BP,0)+$AH$1)</f>
        <v>2.34</v>
      </c>
      <c r="AI300" s="6">
        <v>0</v>
      </c>
      <c r="AJ300" s="11">
        <f t="shared" si="79"/>
        <v>14660.12</v>
      </c>
      <c r="AK300" s="11">
        <f t="shared" si="80"/>
        <v>33006.67</v>
      </c>
      <c r="AL300" s="17" t="e">
        <f t="array" ref="AL300">INDEX(RawData!BW:BW,MATCH(VALUE(A300),RawData!BU:BU,0)+$AL$1)</f>
        <v>#N/A</v>
      </c>
      <c r="AM300" s="11"/>
      <c r="AN300" s="11"/>
    </row>
    <row r="301" spans="1:40">
      <c r="A301" s="1">
        <v>199801</v>
      </c>
      <c r="B301" s="6" t="s">
        <v>162</v>
      </c>
      <c r="C301" s="10" t="s">
        <v>204</v>
      </c>
      <c r="D301" s="1">
        <v>1466012000</v>
      </c>
      <c r="E301" s="9">
        <f t="shared" si="78"/>
        <v>14660.12</v>
      </c>
      <c r="F301" s="6">
        <v>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1</v>
      </c>
      <c r="S301" s="6">
        <v>0</v>
      </c>
      <c r="T301" s="6">
        <v>0</v>
      </c>
      <c r="U301" s="6">
        <v>0</v>
      </c>
      <c r="V301" s="6">
        <f t="array" ref="V301">INDEX(RawData!I:I,MATCH(VALUE(B301),RawData!G:G,0)+$V$1)</f>
        <v>4.7300000000000004</v>
      </c>
      <c r="W301" s="6">
        <f t="array" ref="W301">INDEX(RawData!N:N,MATCH(VALUE(B301),RawData!L:L,0)+$W$1)</f>
        <v>68900</v>
      </c>
      <c r="X301" s="6">
        <f t="array" ref="X301">INDEX(RawData!S:S,MATCH(VALUE(B301),RawData!Q:Q,0)+$V$1)</f>
        <v>3166</v>
      </c>
      <c r="Y301" s="6">
        <f t="array" ref="Y301">INDEX(RawData!X:X,MATCH(VALUE(A301),RawData!V:V,0)+$Y$1)</f>
        <v>98.78</v>
      </c>
      <c r="Z301" s="6">
        <f t="array" ref="Z301">INDEX(RawData!AC:AC,MATCH(VALUE(B301),RawData!AA:AA,0)+$Y$1)</f>
        <v>3.21</v>
      </c>
      <c r="AA301" s="6">
        <f t="array" ref="AA301">INDEX(RawData!AH:AH,MATCH(VALUE(A301),RawData!AF:AF,0)+$AA$1)</f>
        <v>83.65</v>
      </c>
      <c r="AB301" s="6">
        <f t="array" ref="AB301">INDEX(RawData!AM:AM,MATCH(VALUE(A301),RawData!AK:AK,0)+$AA$1)</f>
        <v>2</v>
      </c>
      <c r="AC301" s="6">
        <f t="array" ref="AC301">INDEX(RawData!BB:BB,MATCH(VALUE(A301),RawData!AZ:AZ,0)+$AC$1)</f>
        <v>38167</v>
      </c>
      <c r="AD301" s="6">
        <f t="array" ref="AD301">INDEX(RawData!AR:AR,MATCH(VALUE(A301),RawData!AP:AP,0)+$AD$1)</f>
        <v>10.41</v>
      </c>
      <c r="AE301" s="6">
        <f t="array" ref="AE301">INDEX(RawData!BG:BG,MATCH(VALUE(A301),RawData!BE:BE,0)+$AE$1)</f>
        <v>153128</v>
      </c>
      <c r="AF301" s="6">
        <f t="array" ref="AF301">INDEX(RawData!AW:AW,MATCH(VALUE(A301),RawData!AU:AU,0)+$AF$1)</f>
        <v>9.7799999999999994</v>
      </c>
      <c r="AG301" s="6">
        <f t="array" ref="AG301">INDEX(RawData!BM:BM,MATCH(VALUE(A301),RawData!BK:BK,0)+$AG$1)</f>
        <v>5.25</v>
      </c>
      <c r="AH301" s="6">
        <f t="array" ref="AH301">INDEX(RawData!BR:BR,MATCH(VALUE(B301),RawData!BP:BP,0)+$AH$1)</f>
        <v>2.34</v>
      </c>
      <c r="AI301" s="6">
        <v>0</v>
      </c>
      <c r="AJ301" s="11">
        <f t="shared" si="79"/>
        <v>33006.67</v>
      </c>
      <c r="AK301" s="11">
        <f t="shared" si="80"/>
        <v>24583.82</v>
      </c>
      <c r="AL301" s="17" t="e">
        <f t="array" ref="AL301">INDEX(RawData!BW:BW,MATCH(VALUE(A301),RawData!BU:BU,0)+$AL$1)</f>
        <v>#N/A</v>
      </c>
      <c r="AM301" s="11"/>
      <c r="AN301" s="11"/>
    </row>
    <row r="302" spans="1:40">
      <c r="A302" s="1">
        <v>199712</v>
      </c>
      <c r="B302" s="6" t="s">
        <v>163</v>
      </c>
      <c r="C302" s="10" t="s">
        <v>205</v>
      </c>
      <c r="D302" s="1">
        <v>3300667000</v>
      </c>
      <c r="E302" s="9">
        <f t="shared" si="78"/>
        <v>33006.67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1</v>
      </c>
      <c r="R302" s="6">
        <v>0</v>
      </c>
      <c r="S302" s="6">
        <v>0</v>
      </c>
      <c r="T302" s="6">
        <v>0</v>
      </c>
      <c r="U302" s="6">
        <v>1</v>
      </c>
      <c r="V302" s="6">
        <f t="array" ref="V302">INDEX(RawData!I:I,MATCH(VALUE(B302),RawData!G:G,0)+$V$1)</f>
        <v>6.74</v>
      </c>
      <c r="W302" s="6">
        <f t="array" ref="W302">INDEX(RawData!N:N,MATCH(VALUE(B302),RawData!L:L,0)+$W$1)</f>
        <v>75302</v>
      </c>
      <c r="X302" s="6">
        <f t="array" ref="X302">INDEX(RawData!S:S,MATCH(VALUE(B302),RawData!Q:Q,0)+$V$1)</f>
        <v>3465</v>
      </c>
      <c r="Y302" s="6">
        <f t="array" ref="Y302">INDEX(RawData!X:X,MATCH(VALUE(A302),RawData!V:V,0)+$Y$1)</f>
        <v>97.49</v>
      </c>
      <c r="Z302" s="6">
        <f t="array" ref="Z302">INDEX(RawData!AC:AC,MATCH(VALUE(B302),RawData!AA:AA,0)+$Y$1)</f>
        <v>6.04</v>
      </c>
      <c r="AA302" s="6">
        <f t="array" ref="AA302">INDEX(RawData!AH:AH,MATCH(VALUE(A302),RawData!AF:AF,0)+$AA$1)</f>
        <v>82.8</v>
      </c>
      <c r="AB302" s="6">
        <f t="array" ref="AB302">INDEX(RawData!AM:AM,MATCH(VALUE(A302),RawData!AK:AK,0)+$AA$1)</f>
        <v>0.27</v>
      </c>
      <c r="AC302" s="6">
        <f t="array" ref="AC302">INDEX(RawData!BB:BB,MATCH(VALUE(A302),RawData!AZ:AZ,0)+$AC$1)</f>
        <v>36598</v>
      </c>
      <c r="AD302" s="6">
        <f t="array" ref="AD302">INDEX(RawData!AR:AR,MATCH(VALUE(A302),RawData!AP:AP,0)+$AD$1)</f>
        <v>8.44</v>
      </c>
      <c r="AE302" s="6">
        <f t="array" ref="AE302">INDEX(RawData!BG:BG,MATCH(VALUE(A302),RawData!BE:BE,0)+$AE$1)</f>
        <v>149568</v>
      </c>
      <c r="AF302" s="6">
        <f t="array" ref="AF302">INDEX(RawData!AW:AW,MATCH(VALUE(A302),RawData!AU:AU,0)+$AF$1)</f>
        <v>8.02</v>
      </c>
      <c r="AG302" s="6">
        <f t="array" ref="AG302">INDEX(RawData!BM:BM,MATCH(VALUE(A302),RawData!BK:BK,0)+$AG$1)</f>
        <v>5.25</v>
      </c>
      <c r="AH302" s="6">
        <f t="array" ref="AH302">INDEX(RawData!BR:BR,MATCH(VALUE(B302),RawData!BP:BP,0)+$AH$1)</f>
        <v>2.4500000000000002</v>
      </c>
      <c r="AI302" s="6">
        <v>0</v>
      </c>
      <c r="AJ302" s="11">
        <f t="shared" si="79"/>
        <v>24583.82</v>
      </c>
      <c r="AK302" s="11">
        <f t="shared" si="80"/>
        <v>24460.95</v>
      </c>
      <c r="AL302" s="17" t="e">
        <f t="array" ref="AL302">INDEX(RawData!BW:BW,MATCH(VALUE(A302),RawData!BU:BU,0)+$AL$1)</f>
        <v>#N/A</v>
      </c>
      <c r="AM302" s="11"/>
      <c r="AN302" s="11"/>
    </row>
    <row r="303" spans="1:40">
      <c r="A303" s="1">
        <v>199711</v>
      </c>
      <c r="B303" s="6" t="s">
        <v>163</v>
      </c>
      <c r="C303" s="10" t="s">
        <v>205</v>
      </c>
      <c r="D303" s="1">
        <v>2458382000</v>
      </c>
      <c r="E303" s="9">
        <f t="shared" si="78"/>
        <v>24583.82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1</v>
      </c>
      <c r="Q303" s="6">
        <v>0</v>
      </c>
      <c r="R303" s="6">
        <v>0</v>
      </c>
      <c r="S303" s="6">
        <v>0</v>
      </c>
      <c r="T303" s="6">
        <v>0</v>
      </c>
      <c r="U303" s="6">
        <v>1</v>
      </c>
      <c r="V303" s="6">
        <f t="array" ref="V303">INDEX(RawData!I:I,MATCH(VALUE(B303),RawData!G:G,0)+$V$1)</f>
        <v>6.74</v>
      </c>
      <c r="W303" s="6">
        <f t="array" ref="W303">INDEX(RawData!N:N,MATCH(VALUE(B303),RawData!L:L,0)+$W$1)</f>
        <v>75302</v>
      </c>
      <c r="X303" s="6">
        <f t="array" ref="X303">INDEX(RawData!S:S,MATCH(VALUE(B303),RawData!Q:Q,0)+$V$1)</f>
        <v>3465</v>
      </c>
      <c r="Y303" s="6">
        <f t="array" ref="Y303">INDEX(RawData!X:X,MATCH(VALUE(A303),RawData!V:V,0)+$Y$1)</f>
        <v>96.91</v>
      </c>
      <c r="Z303" s="6">
        <f t="array" ref="Z303">INDEX(RawData!AC:AC,MATCH(VALUE(B303),RawData!AA:AA,0)+$Y$1)</f>
        <v>6.04</v>
      </c>
      <c r="AA303" s="6">
        <f t="array" ref="AA303">INDEX(RawData!AH:AH,MATCH(VALUE(A303),RawData!AF:AF,0)+$AA$1)</f>
        <v>82.73</v>
      </c>
      <c r="AB303" s="6">
        <f t="array" ref="AB303">INDEX(RawData!AM:AM,MATCH(VALUE(A303),RawData!AK:AK,0)+$AA$1)</f>
        <v>-0.52</v>
      </c>
      <c r="AC303" s="6">
        <f t="array" ref="AC303">INDEX(RawData!BB:BB,MATCH(VALUE(A303),RawData!AZ:AZ,0)+$AC$1)</f>
        <v>36068</v>
      </c>
      <c r="AD303" s="6">
        <f t="array" ref="AD303">INDEX(RawData!AR:AR,MATCH(VALUE(A303),RawData!AP:AP,0)+$AD$1)</f>
        <v>12.81</v>
      </c>
      <c r="AE303" s="6">
        <f t="array" ref="AE303">INDEX(RawData!BG:BG,MATCH(VALUE(A303),RawData!BE:BE,0)+$AE$1)</f>
        <v>147469</v>
      </c>
      <c r="AF303" s="6">
        <f t="array" ref="AF303">INDEX(RawData!AW:AW,MATCH(VALUE(A303),RawData!AU:AU,0)+$AF$1)</f>
        <v>7.63</v>
      </c>
      <c r="AG303" s="6">
        <f t="array" ref="AG303">INDEX(RawData!BM:BM,MATCH(VALUE(A303),RawData!BK:BK,0)+$AG$1)</f>
        <v>5.25</v>
      </c>
      <c r="AH303" s="6">
        <f t="array" ref="AH303">INDEX(RawData!BR:BR,MATCH(VALUE(B303),RawData!BP:BP,0)+$AH$1)</f>
        <v>2.4500000000000002</v>
      </c>
      <c r="AI303" s="6">
        <v>0</v>
      </c>
      <c r="AJ303" s="11">
        <f t="shared" si="79"/>
        <v>24460.95</v>
      </c>
      <c r="AK303" s="11">
        <f t="shared" si="80"/>
        <v>25825.32</v>
      </c>
      <c r="AL303" s="17" t="e">
        <f t="array" ref="AL303">INDEX(RawData!BW:BW,MATCH(VALUE(A303),RawData!BU:BU,0)+$AL$1)</f>
        <v>#N/A</v>
      </c>
      <c r="AM303" s="11"/>
      <c r="AN303" s="11"/>
    </row>
    <row r="304" spans="1:40">
      <c r="A304" s="1">
        <v>199710</v>
      </c>
      <c r="B304" s="6" t="s">
        <v>163</v>
      </c>
      <c r="C304" s="10" t="s">
        <v>205</v>
      </c>
      <c r="D304" s="1">
        <v>2446095000</v>
      </c>
      <c r="E304" s="9">
        <f t="shared" si="78"/>
        <v>24460.95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1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1</v>
      </c>
      <c r="V304" s="6">
        <f t="array" ref="V304">INDEX(RawData!I:I,MATCH(VALUE(B304),RawData!G:G,0)+$V$1)</f>
        <v>6.74</v>
      </c>
      <c r="W304" s="6">
        <f t="array" ref="W304">INDEX(RawData!N:N,MATCH(VALUE(B304),RawData!L:L,0)+$W$1)</f>
        <v>75302</v>
      </c>
      <c r="X304" s="6">
        <f t="array" ref="X304">INDEX(RawData!S:S,MATCH(VALUE(B304),RawData!Q:Q,0)+$V$1)</f>
        <v>3465</v>
      </c>
      <c r="Y304" s="6">
        <f t="array" ref="Y304">INDEX(RawData!X:X,MATCH(VALUE(A304),RawData!V:V,0)+$Y$1)</f>
        <v>93.22</v>
      </c>
      <c r="Z304" s="6">
        <f t="array" ref="Z304">INDEX(RawData!AC:AC,MATCH(VALUE(B304),RawData!AA:AA,0)+$Y$1)</f>
        <v>6.04</v>
      </c>
      <c r="AA304" s="6">
        <f t="array" ref="AA304">INDEX(RawData!AH:AH,MATCH(VALUE(A304),RawData!AF:AF,0)+$AA$1)</f>
        <v>82.95</v>
      </c>
      <c r="AB304" s="6">
        <f t="array" ref="AB304">INDEX(RawData!AM:AM,MATCH(VALUE(A304),RawData!AK:AK,0)+$AA$1)</f>
        <v>-0.32</v>
      </c>
      <c r="AC304" s="6">
        <f t="array" ref="AC304">INDEX(RawData!BB:BB,MATCH(VALUE(A304),RawData!AZ:AZ,0)+$AC$1)</f>
        <v>35249</v>
      </c>
      <c r="AD304" s="6">
        <f t="array" ref="AD304">INDEX(RawData!AR:AR,MATCH(VALUE(A304),RawData!AP:AP,0)+$AD$1)</f>
        <v>12.87</v>
      </c>
      <c r="AE304" s="6">
        <f t="array" ref="AE304">INDEX(RawData!BG:BG,MATCH(VALUE(A304),RawData!BE:BE,0)+$AE$1)</f>
        <v>145556</v>
      </c>
      <c r="AF304" s="6">
        <f t="array" ref="AF304">INDEX(RawData!AW:AW,MATCH(VALUE(A304),RawData!AU:AU,0)+$AF$1)</f>
        <v>7.27</v>
      </c>
      <c r="AG304" s="6">
        <f t="array" ref="AG304">INDEX(RawData!BM:BM,MATCH(VALUE(A304),RawData!BK:BK,0)+$AG$1)</f>
        <v>5.25</v>
      </c>
      <c r="AH304" s="6">
        <f t="array" ref="AH304">INDEX(RawData!BR:BR,MATCH(VALUE(B304),RawData!BP:BP,0)+$AH$1)</f>
        <v>2.4500000000000002</v>
      </c>
      <c r="AI304" s="6">
        <v>0</v>
      </c>
      <c r="AJ304" s="11">
        <f t="shared" si="79"/>
        <v>25825.32</v>
      </c>
      <c r="AK304" s="11">
        <f t="shared" si="80"/>
        <v>38888.21</v>
      </c>
      <c r="AL304" s="17" t="e">
        <f t="array" ref="AL304">INDEX(RawData!BW:BW,MATCH(VALUE(A304),RawData!BU:BU,0)+$AL$1)</f>
        <v>#N/A</v>
      </c>
      <c r="AM304" s="11"/>
      <c r="AN304" s="11"/>
    </row>
    <row r="305" spans="1:40">
      <c r="A305" s="1">
        <v>199709</v>
      </c>
      <c r="B305" s="6" t="s">
        <v>164</v>
      </c>
      <c r="C305" s="10" t="s">
        <v>205</v>
      </c>
      <c r="D305" s="1">
        <v>2582532000</v>
      </c>
      <c r="E305" s="9">
        <f t="shared" si="78"/>
        <v>25825.32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1</v>
      </c>
      <c r="U305" s="6">
        <v>0</v>
      </c>
      <c r="V305" s="6">
        <f t="array" ref="V305">INDEX(RawData!I:I,MATCH(VALUE(B305),RawData!G:G,0)+$V$1)</f>
        <v>6.18</v>
      </c>
      <c r="W305" s="6">
        <f t="array" ref="W305">INDEX(RawData!N:N,MATCH(VALUE(B305),RawData!L:L,0)+$W$1)</f>
        <v>76186</v>
      </c>
      <c r="X305" s="6">
        <f t="array" ref="X305">INDEX(RawData!S:S,MATCH(VALUE(B305),RawData!Q:Q,0)+$V$1)</f>
        <v>3518</v>
      </c>
      <c r="Y305" s="6">
        <f t="array" ref="Y305">INDEX(RawData!X:X,MATCH(VALUE(A305),RawData!V:V,0)+$Y$1)</f>
        <v>92.68</v>
      </c>
      <c r="Z305" s="6">
        <f t="array" ref="Z305">INDEX(RawData!AC:AC,MATCH(VALUE(B305),RawData!AA:AA,0)+$Y$1)</f>
        <v>-0.52</v>
      </c>
      <c r="AA305" s="6">
        <f t="array" ref="AA305">INDEX(RawData!AH:AH,MATCH(VALUE(A305),RawData!AF:AF,0)+$AA$1)</f>
        <v>84.08</v>
      </c>
      <c r="AB305" s="6">
        <f t="array" ref="AB305">INDEX(RawData!AM:AM,MATCH(VALUE(A305),RawData!AK:AK,0)+$AA$1)</f>
        <v>0.63</v>
      </c>
      <c r="AC305" s="6">
        <f t="array" ref="AC305">INDEX(RawData!BB:BB,MATCH(VALUE(A305),RawData!AZ:AZ,0)+$AC$1)</f>
        <v>36222</v>
      </c>
      <c r="AD305" s="6">
        <f t="array" ref="AD305">INDEX(RawData!AR:AR,MATCH(VALUE(A305),RawData!AP:AP,0)+$AD$1)</f>
        <v>14.07</v>
      </c>
      <c r="AE305" s="6">
        <f t="array" ref="AE305">INDEX(RawData!BG:BG,MATCH(VALUE(A305),RawData!BE:BE,0)+$AE$1)</f>
        <v>144634</v>
      </c>
      <c r="AF305" s="6">
        <f t="array" ref="AF305">INDEX(RawData!AW:AW,MATCH(VALUE(A305),RawData!AU:AU,0)+$AF$1)</f>
        <v>6.71</v>
      </c>
      <c r="AG305" s="6">
        <f t="array" ref="AG305">INDEX(RawData!BM:BM,MATCH(VALUE(A305),RawData!BK:BK,0)+$AG$1)</f>
        <v>5.25</v>
      </c>
      <c r="AH305" s="6">
        <f t="array" ref="AH305">INDEX(RawData!BR:BR,MATCH(VALUE(B305),RawData!BP:BP,0)+$AH$1)</f>
        <v>2.84</v>
      </c>
      <c r="AI305" s="6">
        <v>0</v>
      </c>
      <c r="AJ305" s="11">
        <f t="shared" si="79"/>
        <v>38888.21</v>
      </c>
      <c r="AK305" s="11">
        <f t="shared" si="80"/>
        <v>51926.080000000002</v>
      </c>
      <c r="AL305" s="17" t="e">
        <f t="array" ref="AL305">INDEX(RawData!BW:BW,MATCH(VALUE(A305),RawData!BU:BU,0)+$AL$1)</f>
        <v>#N/A</v>
      </c>
      <c r="AM305" s="11"/>
      <c r="AN305" s="11"/>
    </row>
    <row r="306" spans="1:40">
      <c r="A306" s="1">
        <v>199708</v>
      </c>
      <c r="B306" s="6" t="s">
        <v>164</v>
      </c>
      <c r="C306" s="10" t="s">
        <v>205</v>
      </c>
      <c r="D306" s="1">
        <v>3888821000</v>
      </c>
      <c r="E306" s="9">
        <f t="shared" si="78"/>
        <v>38888.21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1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1</v>
      </c>
      <c r="U306" s="6">
        <v>0</v>
      </c>
      <c r="V306" s="6">
        <f t="array" ref="V306">INDEX(RawData!I:I,MATCH(VALUE(B306),RawData!G:G,0)+$V$1)</f>
        <v>6.18</v>
      </c>
      <c r="W306" s="6">
        <f t="array" ref="W306">INDEX(RawData!N:N,MATCH(VALUE(B306),RawData!L:L,0)+$W$1)</f>
        <v>76186</v>
      </c>
      <c r="X306" s="6">
        <f t="array" ref="X306">INDEX(RawData!S:S,MATCH(VALUE(B306),RawData!Q:Q,0)+$V$1)</f>
        <v>3518</v>
      </c>
      <c r="Y306" s="6">
        <f t="array" ref="Y306">INDEX(RawData!X:X,MATCH(VALUE(A306),RawData!V:V,0)+$Y$1)</f>
        <v>93.32</v>
      </c>
      <c r="Z306" s="6">
        <f t="array" ref="Z306">INDEX(RawData!AC:AC,MATCH(VALUE(B306),RawData!AA:AA,0)+$Y$1)</f>
        <v>-0.52</v>
      </c>
      <c r="AA306" s="6">
        <f t="array" ref="AA306">INDEX(RawData!AH:AH,MATCH(VALUE(A306),RawData!AF:AF,0)+$AA$1)</f>
        <v>83.53</v>
      </c>
      <c r="AB306" s="6">
        <f t="array" ref="AB306">INDEX(RawData!AM:AM,MATCH(VALUE(A306),RawData!AK:AK,0)+$AA$1)</f>
        <v>-0.57999999999999996</v>
      </c>
      <c r="AC306" s="6">
        <f t="array" ref="AC306">INDEX(RawData!BB:BB,MATCH(VALUE(A306),RawData!AZ:AZ,0)+$AC$1)</f>
        <v>36965</v>
      </c>
      <c r="AD306" s="6">
        <f t="array" ref="AD306">INDEX(RawData!AR:AR,MATCH(VALUE(A306),RawData!AP:AP,0)+$AD$1)</f>
        <v>20.190000000000001</v>
      </c>
      <c r="AE306" s="6">
        <f t="array" ref="AE306">INDEX(RawData!BG:BG,MATCH(VALUE(A306),RawData!BE:BE,0)+$AE$1)</f>
        <v>144582</v>
      </c>
      <c r="AF306" s="6">
        <f t="array" ref="AF306">INDEX(RawData!AW:AW,MATCH(VALUE(A306),RawData!AU:AU,0)+$AF$1)</f>
        <v>7.59</v>
      </c>
      <c r="AG306" s="6">
        <f t="array" ref="AG306">INDEX(RawData!BM:BM,MATCH(VALUE(A306),RawData!BK:BK,0)+$AG$1)</f>
        <v>5.25</v>
      </c>
      <c r="AH306" s="6">
        <f t="array" ref="AH306">INDEX(RawData!BR:BR,MATCH(VALUE(B306),RawData!BP:BP,0)+$AH$1)</f>
        <v>2.84</v>
      </c>
      <c r="AI306" s="6">
        <v>0</v>
      </c>
      <c r="AJ306" s="11">
        <f t="shared" si="79"/>
        <v>51926.080000000002</v>
      </c>
      <c r="AK306" s="11">
        <f t="shared" si="80"/>
        <v>38127.51</v>
      </c>
      <c r="AL306" s="17" t="e">
        <f t="array" ref="AL306">INDEX(RawData!BW:BW,MATCH(VALUE(A306),RawData!BU:BU,0)+$AL$1)</f>
        <v>#N/A</v>
      </c>
      <c r="AM306" s="11"/>
      <c r="AN306" s="11"/>
    </row>
    <row r="307" spans="1:40">
      <c r="A307" s="1">
        <v>199707</v>
      </c>
      <c r="B307" s="6" t="s">
        <v>164</v>
      </c>
      <c r="C307" s="10" t="s">
        <v>205</v>
      </c>
      <c r="D307" s="1">
        <v>5192608000</v>
      </c>
      <c r="E307" s="9">
        <f t="shared" si="78"/>
        <v>51926.080000000002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1</v>
      </c>
      <c r="U307" s="6">
        <v>0</v>
      </c>
      <c r="V307" s="6">
        <f t="array" ref="V307">INDEX(RawData!I:I,MATCH(VALUE(B307),RawData!G:G,0)+$V$1)</f>
        <v>6.18</v>
      </c>
      <c r="W307" s="6">
        <f t="array" ref="W307">INDEX(RawData!N:N,MATCH(VALUE(B307),RawData!L:L,0)+$W$1)</f>
        <v>76186</v>
      </c>
      <c r="X307" s="6">
        <f t="array" ref="X307">INDEX(RawData!S:S,MATCH(VALUE(B307),RawData!Q:Q,0)+$V$1)</f>
        <v>3518</v>
      </c>
      <c r="Y307" s="6">
        <f t="array" ref="Y307">INDEX(RawData!X:X,MATCH(VALUE(A307),RawData!V:V,0)+$Y$1)</f>
        <v>92.56</v>
      </c>
      <c r="Z307" s="6">
        <f t="array" ref="Z307">INDEX(RawData!AC:AC,MATCH(VALUE(B307),RawData!AA:AA,0)+$Y$1)</f>
        <v>-0.52</v>
      </c>
      <c r="AA307" s="6">
        <f t="array" ref="AA307">INDEX(RawData!AH:AH,MATCH(VALUE(A307),RawData!AF:AF,0)+$AA$1)</f>
        <v>83.62</v>
      </c>
      <c r="AB307" s="6">
        <f t="array" ref="AB307">INDEX(RawData!AM:AM,MATCH(VALUE(A307),RawData!AK:AK,0)+$AA$1)</f>
        <v>3.31</v>
      </c>
      <c r="AC307" s="6">
        <f t="array" ref="AC307">INDEX(RawData!BB:BB,MATCH(VALUE(A307),RawData!AZ:AZ,0)+$AC$1)</f>
        <v>37161</v>
      </c>
      <c r="AD307" s="6">
        <f t="array" ref="AD307">INDEX(RawData!AR:AR,MATCH(VALUE(A307),RawData!AP:AP,0)+$AD$1)</f>
        <v>15.6</v>
      </c>
      <c r="AE307" s="6">
        <f t="array" ref="AE307">INDEX(RawData!BG:BG,MATCH(VALUE(A307),RawData!BE:BE,0)+$AE$1)</f>
        <v>144683</v>
      </c>
      <c r="AF307" s="6">
        <f t="array" ref="AF307">INDEX(RawData!AW:AW,MATCH(VALUE(A307),RawData!AU:AU,0)+$AF$1)</f>
        <v>7.3</v>
      </c>
      <c r="AG307" s="6">
        <f t="array" ref="AG307">INDEX(RawData!BM:BM,MATCH(VALUE(A307),RawData!BK:BK,0)+$AG$1)</f>
        <v>5</v>
      </c>
      <c r="AH307" s="6">
        <f t="array" ref="AH307">INDEX(RawData!BR:BR,MATCH(VALUE(B307),RawData!BP:BP,0)+$AH$1)</f>
        <v>2.84</v>
      </c>
      <c r="AI307" s="6">
        <v>0</v>
      </c>
      <c r="AJ307" s="11">
        <f t="shared" si="79"/>
        <v>38127.51</v>
      </c>
      <c r="AK307" s="11">
        <f t="shared" si="80"/>
        <v>24395.52</v>
      </c>
      <c r="AL307" s="17" t="e">
        <f t="array" ref="AL307">INDEX(RawData!BW:BW,MATCH(VALUE(A307),RawData!BU:BU,0)+$AL$1)</f>
        <v>#N/A</v>
      </c>
      <c r="AM307" s="11"/>
      <c r="AN307" s="11"/>
    </row>
    <row r="308" spans="1:40">
      <c r="A308" s="1">
        <v>199706</v>
      </c>
      <c r="B308" s="6" t="s">
        <v>165</v>
      </c>
      <c r="C308" s="10" t="s">
        <v>205</v>
      </c>
      <c r="D308" s="1">
        <v>3812751000</v>
      </c>
      <c r="E308" s="9">
        <f t="shared" si="78"/>
        <v>38127.51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1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6">
        <f t="array" ref="V308">INDEX(RawData!I:I,MATCH(VALUE(B308),RawData!G:G,0)+$V$1)</f>
        <v>5.53</v>
      </c>
      <c r="W308" s="6">
        <f t="array" ref="W308">INDEX(RawData!N:N,MATCH(VALUE(B308),RawData!L:L,0)+$W$1)</f>
        <v>75885</v>
      </c>
      <c r="X308" s="6">
        <f t="array" ref="X308">INDEX(RawData!S:S,MATCH(VALUE(B308),RawData!Q:Q,0)+$V$1)</f>
        <v>3514</v>
      </c>
      <c r="Y308" s="6">
        <f t="array" ref="Y308">INDEX(RawData!X:X,MATCH(VALUE(A308),RawData!V:V,0)+$Y$1)</f>
        <v>92.85</v>
      </c>
      <c r="Z308" s="6">
        <f t="array" ref="Z308">INDEX(RawData!AC:AC,MATCH(VALUE(B308),RawData!AA:AA,0)+$Y$1)</f>
        <v>-1.68</v>
      </c>
      <c r="AA308" s="6">
        <f t="array" ref="AA308">INDEX(RawData!AH:AH,MATCH(VALUE(A308),RawData!AF:AF,0)+$AA$1)</f>
        <v>83.67</v>
      </c>
      <c r="AB308" s="6">
        <f t="array" ref="AB308">INDEX(RawData!AM:AM,MATCH(VALUE(A308),RawData!AK:AK,0)+$AA$1)</f>
        <v>1.84</v>
      </c>
      <c r="AC308" s="6">
        <f t="array" ref="AC308">INDEX(RawData!BB:BB,MATCH(VALUE(A308),RawData!AZ:AZ,0)+$AC$1)</f>
        <v>36071</v>
      </c>
      <c r="AD308" s="6">
        <f t="array" ref="AD308">INDEX(RawData!AR:AR,MATCH(VALUE(A308),RawData!AP:AP,0)+$AD$1)</f>
        <v>12.12</v>
      </c>
      <c r="AE308" s="6">
        <f t="array" ref="AE308">INDEX(RawData!BG:BG,MATCH(VALUE(A308),RawData!BE:BE,0)+$AE$1)</f>
        <v>143346</v>
      </c>
      <c r="AF308" s="6">
        <f t="array" ref="AF308">INDEX(RawData!AW:AW,MATCH(VALUE(A308),RawData!AU:AU,0)+$AF$1)</f>
        <v>7.43</v>
      </c>
      <c r="AG308" s="6">
        <f t="array" ref="AG308">INDEX(RawData!BM:BM,MATCH(VALUE(A308),RawData!BK:BK,0)+$AG$1)</f>
        <v>5</v>
      </c>
      <c r="AH308" s="6">
        <f t="array" ref="AH308">INDEX(RawData!BR:BR,MATCH(VALUE(B308),RawData!BP:BP,0)+$AH$1)</f>
        <v>2.67</v>
      </c>
      <c r="AI308" s="6">
        <v>0</v>
      </c>
      <c r="AJ308" s="11">
        <f t="shared" si="79"/>
        <v>24395.52</v>
      </c>
      <c r="AK308" s="11">
        <f t="shared" si="80"/>
        <v>36667.4</v>
      </c>
      <c r="AL308" s="17" t="e">
        <f t="array" ref="AL308">INDEX(RawData!BW:BW,MATCH(VALUE(A308),RawData!BU:BU,0)+$AL$1)</f>
        <v>#N/A</v>
      </c>
      <c r="AM308" s="11"/>
      <c r="AN308" s="11"/>
    </row>
    <row r="309" spans="1:40">
      <c r="A309" s="1">
        <v>199705</v>
      </c>
      <c r="B309" s="6" t="s">
        <v>165</v>
      </c>
      <c r="C309" s="10" t="s">
        <v>205</v>
      </c>
      <c r="D309" s="1">
        <v>2439552000</v>
      </c>
      <c r="E309" s="9">
        <f t="shared" si="78"/>
        <v>24395.52</v>
      </c>
      <c r="F309" s="6">
        <v>0</v>
      </c>
      <c r="G309" s="6">
        <v>0</v>
      </c>
      <c r="H309" s="6">
        <v>0</v>
      </c>
      <c r="I309" s="6">
        <v>0</v>
      </c>
      <c r="J309" s="6">
        <v>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6">
        <f t="array" ref="V309">INDEX(RawData!I:I,MATCH(VALUE(B309),RawData!G:G,0)+$V$1)</f>
        <v>5.53</v>
      </c>
      <c r="W309" s="6">
        <f t="array" ref="W309">INDEX(RawData!N:N,MATCH(VALUE(B309),RawData!L:L,0)+$W$1)</f>
        <v>75885</v>
      </c>
      <c r="X309" s="6">
        <f t="array" ref="X309">INDEX(RawData!S:S,MATCH(VALUE(B309),RawData!Q:Q,0)+$V$1)</f>
        <v>3514</v>
      </c>
      <c r="Y309" s="6">
        <f t="array" ref="Y309">INDEX(RawData!X:X,MATCH(VALUE(A309),RawData!V:V,0)+$Y$1)</f>
        <v>92.17</v>
      </c>
      <c r="Z309" s="6">
        <f t="array" ref="Z309">INDEX(RawData!AC:AC,MATCH(VALUE(B309),RawData!AA:AA,0)+$Y$1)</f>
        <v>-1.68</v>
      </c>
      <c r="AA309" s="6">
        <f t="array" ref="AA309">INDEX(RawData!AH:AH,MATCH(VALUE(A309),RawData!AF:AF,0)+$AA$1)</f>
        <v>82.3</v>
      </c>
      <c r="AB309" s="6">
        <f t="array" ref="AB309">INDEX(RawData!AM:AM,MATCH(VALUE(A309),RawData!AK:AK,0)+$AA$1)</f>
        <v>0.76</v>
      </c>
      <c r="AC309" s="6">
        <f t="array" ref="AC309">INDEX(RawData!BB:BB,MATCH(VALUE(A309),RawData!AZ:AZ,0)+$AC$1)</f>
        <v>35460</v>
      </c>
      <c r="AD309" s="6">
        <f t="array" ref="AD309">INDEX(RawData!AR:AR,MATCH(VALUE(A309),RawData!AP:AP,0)+$AD$1)</f>
        <v>15.48</v>
      </c>
      <c r="AE309" s="6">
        <f t="array" ref="AE309">INDEX(RawData!BG:BG,MATCH(VALUE(A309),RawData!BE:BE,0)+$AE$1)</f>
        <v>142321</v>
      </c>
      <c r="AF309" s="6">
        <f t="array" ref="AF309">INDEX(RawData!AW:AW,MATCH(VALUE(A309),RawData!AU:AU,0)+$AF$1)</f>
        <v>8.83</v>
      </c>
      <c r="AG309" s="6">
        <f t="array" ref="AG309">INDEX(RawData!BM:BM,MATCH(VALUE(A309),RawData!BK:BK,0)+$AG$1)</f>
        <v>5</v>
      </c>
      <c r="AH309" s="6">
        <f t="array" ref="AH309">INDEX(RawData!BR:BR,MATCH(VALUE(B309),RawData!BP:BP,0)+$AH$1)</f>
        <v>2.67</v>
      </c>
      <c r="AI309" s="6">
        <v>0</v>
      </c>
      <c r="AJ309" s="11">
        <f t="shared" si="79"/>
        <v>36667.4</v>
      </c>
      <c r="AK309" s="11">
        <f t="shared" si="80"/>
        <v>36239.47</v>
      </c>
      <c r="AL309" s="17" t="e">
        <f t="array" ref="AL309">INDEX(RawData!BW:BW,MATCH(VALUE(A309),RawData!BU:BU,0)+$AL$1)</f>
        <v>#N/A</v>
      </c>
      <c r="AM309" s="11"/>
      <c r="AN309" s="11"/>
    </row>
    <row r="310" spans="1:40">
      <c r="A310" s="1">
        <v>199704</v>
      </c>
      <c r="B310" s="6" t="s">
        <v>165</v>
      </c>
      <c r="C310" s="10" t="s">
        <v>205</v>
      </c>
      <c r="D310" s="1">
        <v>3666740000</v>
      </c>
      <c r="E310" s="9">
        <f t="shared" si="78"/>
        <v>36667.4</v>
      </c>
      <c r="F310" s="6">
        <v>0</v>
      </c>
      <c r="G310" s="6">
        <v>0</v>
      </c>
      <c r="H310" s="6">
        <v>0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6">
        <f t="array" ref="V310">INDEX(RawData!I:I,MATCH(VALUE(B310),RawData!G:G,0)+$V$1)</f>
        <v>5.53</v>
      </c>
      <c r="W310" s="6">
        <f t="array" ref="W310">INDEX(RawData!N:N,MATCH(VALUE(B310),RawData!L:L,0)+$W$1)</f>
        <v>75885</v>
      </c>
      <c r="X310" s="6">
        <f t="array" ref="X310">INDEX(RawData!S:S,MATCH(VALUE(B310),RawData!Q:Q,0)+$V$1)</f>
        <v>3514</v>
      </c>
      <c r="Y310" s="6">
        <f t="array" ref="Y310">INDEX(RawData!X:X,MATCH(VALUE(A310),RawData!V:V,0)+$Y$1)</f>
        <v>91.53</v>
      </c>
      <c r="Z310" s="6">
        <f t="array" ref="Z310">INDEX(RawData!AC:AC,MATCH(VALUE(B310),RawData!AA:AA,0)+$Y$1)</f>
        <v>-1.68</v>
      </c>
      <c r="AA310" s="6">
        <f t="array" ref="AA310">INDEX(RawData!AH:AH,MATCH(VALUE(A310),RawData!AF:AF,0)+$AA$1)</f>
        <v>82.19</v>
      </c>
      <c r="AB310" s="6">
        <f t="array" ref="AB310">INDEX(RawData!AM:AM,MATCH(VALUE(A310),RawData!AK:AK,0)+$AA$1)</f>
        <v>0.5</v>
      </c>
      <c r="AC310" s="6">
        <f t="array" ref="AC310">INDEX(RawData!BB:BB,MATCH(VALUE(A310),RawData!AZ:AZ,0)+$AC$1)</f>
        <v>35756</v>
      </c>
      <c r="AD310" s="6">
        <f t="array" ref="AD310">INDEX(RawData!AR:AR,MATCH(VALUE(A310),RawData!AP:AP,0)+$AD$1)</f>
        <v>14.51</v>
      </c>
      <c r="AE310" s="6">
        <f t="array" ref="AE310">INDEX(RawData!BG:BG,MATCH(VALUE(A310),RawData!BE:BE,0)+$AE$1)</f>
        <v>142494</v>
      </c>
      <c r="AF310" s="6">
        <f t="array" ref="AF310">INDEX(RawData!AW:AW,MATCH(VALUE(A310),RawData!AU:AU,0)+$AF$1)</f>
        <v>9.44</v>
      </c>
      <c r="AG310" s="6">
        <f t="array" ref="AG310">INDEX(RawData!BM:BM,MATCH(VALUE(A310),RawData!BK:BK,0)+$AG$1)</f>
        <v>5</v>
      </c>
      <c r="AH310" s="6">
        <f t="array" ref="AH310">INDEX(RawData!BR:BR,MATCH(VALUE(B310),RawData!BP:BP,0)+$AH$1)</f>
        <v>2.67</v>
      </c>
      <c r="AI310" s="6">
        <v>0</v>
      </c>
      <c r="AJ310" s="11">
        <f t="shared" si="79"/>
        <v>36239.47</v>
      </c>
      <c r="AK310" s="11">
        <f t="shared" si="80"/>
        <v>23622.06</v>
      </c>
      <c r="AL310" s="17" t="e">
        <f t="array" ref="AL310">INDEX(RawData!BW:BW,MATCH(VALUE(A310),RawData!BU:BU,0)+$AL$1)</f>
        <v>#N/A</v>
      </c>
      <c r="AM310" s="11"/>
      <c r="AN310" s="11"/>
    </row>
    <row r="311" spans="1:40">
      <c r="A311" s="1">
        <v>199703</v>
      </c>
      <c r="B311" s="6" t="s">
        <v>166</v>
      </c>
      <c r="C311" s="10" t="s">
        <v>205</v>
      </c>
      <c r="D311" s="1">
        <v>3623947000</v>
      </c>
      <c r="E311" s="9">
        <f t="shared" si="78"/>
        <v>36239.47</v>
      </c>
      <c r="F311" s="6">
        <v>0</v>
      </c>
      <c r="G311" s="6">
        <v>0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1</v>
      </c>
      <c r="S311" s="6">
        <v>0</v>
      </c>
      <c r="T311" s="6">
        <v>0</v>
      </c>
      <c r="U311" s="6">
        <v>0</v>
      </c>
      <c r="V311" s="6">
        <f t="array" ref="V311">INDEX(RawData!I:I,MATCH(VALUE(B311),RawData!G:G,0)+$V$1)</f>
        <v>5.69</v>
      </c>
      <c r="W311" s="6">
        <f t="array" ref="W311">INDEX(RawData!N:N,MATCH(VALUE(B311),RawData!L:L,0)+$W$1)</f>
        <v>75942</v>
      </c>
      <c r="X311" s="6">
        <f t="array" ref="X311">INDEX(RawData!S:S,MATCH(VALUE(B311),RawData!Q:Q,0)+$V$1)</f>
        <v>3523</v>
      </c>
      <c r="Y311" s="6">
        <f t="array" ref="Y311">INDEX(RawData!X:X,MATCH(VALUE(A311),RawData!V:V,0)+$Y$1)</f>
        <v>92</v>
      </c>
      <c r="Z311" s="6">
        <f t="array" ref="Z311">INDEX(RawData!AC:AC,MATCH(VALUE(B311),RawData!AA:AA,0)+$Y$1)</f>
        <v>-3.23</v>
      </c>
      <c r="AA311" s="6">
        <f t="array" ref="AA311">INDEX(RawData!AH:AH,MATCH(VALUE(A311),RawData!AF:AF,0)+$AA$1)</f>
        <v>81.63</v>
      </c>
      <c r="AB311" s="6">
        <f t="array" ref="AB311">INDEX(RawData!AM:AM,MATCH(VALUE(A311),RawData!AK:AK,0)+$AA$1)</f>
        <v>1.0900000000000001</v>
      </c>
      <c r="AC311" s="6">
        <f t="array" ref="AC311">INDEX(RawData!BB:BB,MATCH(VALUE(A311),RawData!AZ:AZ,0)+$AC$1)</f>
        <v>35818</v>
      </c>
      <c r="AD311" s="6">
        <f t="array" ref="AD311">INDEX(RawData!AR:AR,MATCH(VALUE(A311),RawData!AP:AP,0)+$AD$1)</f>
        <v>13.81</v>
      </c>
      <c r="AE311" s="6">
        <f t="array" ref="AE311">INDEX(RawData!BG:BG,MATCH(VALUE(A311),RawData!BE:BE,0)+$AE$1)</f>
        <v>142779</v>
      </c>
      <c r="AF311" s="6">
        <f t="array" ref="AF311">INDEX(RawData!AW:AW,MATCH(VALUE(A311),RawData!AU:AU,0)+$AF$1)</f>
        <v>10.039999999999999</v>
      </c>
      <c r="AG311" s="6">
        <f t="array" ref="AG311">INDEX(RawData!BM:BM,MATCH(VALUE(A311),RawData!BK:BK,0)+$AG$1)</f>
        <v>5</v>
      </c>
      <c r="AH311" s="6">
        <f t="array" ref="AH311">INDEX(RawData!BR:BR,MATCH(VALUE(B311),RawData!BP:BP,0)+$AH$1)</f>
        <v>2.79</v>
      </c>
      <c r="AI311" s="6">
        <v>0</v>
      </c>
      <c r="AJ311" s="11">
        <f t="shared" si="79"/>
        <v>23622.06</v>
      </c>
      <c r="AK311" s="11">
        <f t="shared" si="80"/>
        <v>18956.52</v>
      </c>
      <c r="AL311" s="17" t="e">
        <f t="array" ref="AL311">INDEX(RawData!BW:BW,MATCH(VALUE(A311),RawData!BU:BU,0)+$AL$1)</f>
        <v>#N/A</v>
      </c>
      <c r="AM311" s="11"/>
      <c r="AN311" s="11"/>
    </row>
    <row r="312" spans="1:40">
      <c r="A312" s="1">
        <v>199702</v>
      </c>
      <c r="B312" s="6" t="s">
        <v>166</v>
      </c>
      <c r="C312" s="10" t="s">
        <v>205</v>
      </c>
      <c r="D312" s="1">
        <v>2362206000</v>
      </c>
      <c r="E312" s="9">
        <f t="shared" si="78"/>
        <v>23622.06</v>
      </c>
      <c r="F312" s="6">
        <v>0</v>
      </c>
      <c r="G312" s="6">
        <v>1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1</v>
      </c>
      <c r="S312" s="6">
        <v>0</v>
      </c>
      <c r="T312" s="6">
        <v>0</v>
      </c>
      <c r="U312" s="6">
        <v>0</v>
      </c>
      <c r="V312" s="6">
        <f t="array" ref="V312">INDEX(RawData!I:I,MATCH(VALUE(B312),RawData!G:G,0)+$V$1)</f>
        <v>5.69</v>
      </c>
      <c r="W312" s="6">
        <f t="array" ref="W312">INDEX(RawData!N:N,MATCH(VALUE(B312),RawData!L:L,0)+$W$1)</f>
        <v>75942</v>
      </c>
      <c r="X312" s="6">
        <f t="array" ref="X312">INDEX(RawData!S:S,MATCH(VALUE(B312),RawData!Q:Q,0)+$V$1)</f>
        <v>3523</v>
      </c>
      <c r="Y312" s="6">
        <f t="array" ref="Y312">INDEX(RawData!X:X,MATCH(VALUE(A312),RawData!V:V,0)+$Y$1)</f>
        <v>92.23</v>
      </c>
      <c r="Z312" s="6">
        <f t="array" ref="Z312">INDEX(RawData!AC:AC,MATCH(VALUE(B312),RawData!AA:AA,0)+$Y$1)</f>
        <v>-3.23</v>
      </c>
      <c r="AA312" s="6">
        <f t="array" ref="AA312">INDEX(RawData!AH:AH,MATCH(VALUE(A312),RawData!AF:AF,0)+$AA$1)</f>
        <v>82.89</v>
      </c>
      <c r="AB312" s="6">
        <f t="array" ref="AB312">INDEX(RawData!AM:AM,MATCH(VALUE(A312),RawData!AK:AK,0)+$AA$1)</f>
        <v>2.06</v>
      </c>
      <c r="AC312" s="6">
        <f t="array" ref="AC312">INDEX(RawData!BB:BB,MATCH(VALUE(A312),RawData!AZ:AZ,0)+$AC$1)</f>
        <v>36142</v>
      </c>
      <c r="AD312" s="6">
        <f t="array" ref="AD312">INDEX(RawData!AR:AR,MATCH(VALUE(A312),RawData!AP:AP,0)+$AD$1)</f>
        <v>12.73</v>
      </c>
      <c r="AE312" s="6">
        <f t="array" ref="AE312">INDEX(RawData!BG:BG,MATCH(VALUE(A312),RawData!BE:BE,0)+$AE$1)</f>
        <v>142720</v>
      </c>
      <c r="AF312" s="6">
        <f t="array" ref="AF312">INDEX(RawData!AW:AW,MATCH(VALUE(A312),RawData!AU:AU,0)+$AF$1)</f>
        <v>9.7899999999999991</v>
      </c>
      <c r="AG312" s="6">
        <f t="array" ref="AG312">INDEX(RawData!BM:BM,MATCH(VALUE(A312),RawData!BK:BK,0)+$AG$1)</f>
        <v>5</v>
      </c>
      <c r="AH312" s="6">
        <f t="array" ref="AH312">INDEX(RawData!BR:BR,MATCH(VALUE(B312),RawData!BP:BP,0)+$AH$1)</f>
        <v>2.79</v>
      </c>
      <c r="AI312" s="6">
        <v>0</v>
      </c>
      <c r="AJ312" s="11">
        <f t="shared" si="79"/>
        <v>18956.52</v>
      </c>
      <c r="AK312" s="11">
        <f t="shared" si="80"/>
        <v>12966.15</v>
      </c>
      <c r="AL312" s="17" t="e">
        <f t="array" ref="AL312">INDEX(RawData!BW:BW,MATCH(VALUE(A312),RawData!BU:BU,0)+$AL$1)</f>
        <v>#N/A</v>
      </c>
      <c r="AM312" s="11"/>
      <c r="AN312" s="11"/>
    </row>
    <row r="313" spans="1:40">
      <c r="A313" s="1">
        <v>199701</v>
      </c>
      <c r="B313" s="6" t="s">
        <v>166</v>
      </c>
      <c r="C313" s="10" t="s">
        <v>205</v>
      </c>
      <c r="D313" s="1">
        <v>1895652000</v>
      </c>
      <c r="E313" s="9">
        <f t="shared" si="78"/>
        <v>18956.52</v>
      </c>
      <c r="F313" s="6">
        <v>1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1</v>
      </c>
      <c r="S313" s="6">
        <v>0</v>
      </c>
      <c r="T313" s="6">
        <v>0</v>
      </c>
      <c r="U313" s="6">
        <v>0</v>
      </c>
      <c r="V313" s="6">
        <f t="array" ref="V313">INDEX(RawData!I:I,MATCH(VALUE(B313),RawData!G:G,0)+$V$1)</f>
        <v>5.69</v>
      </c>
      <c r="W313" s="6">
        <f t="array" ref="W313">INDEX(RawData!N:N,MATCH(VALUE(B313),RawData!L:L,0)+$W$1)</f>
        <v>75942</v>
      </c>
      <c r="X313" s="6">
        <f t="array" ref="X313">INDEX(RawData!S:S,MATCH(VALUE(B313),RawData!Q:Q,0)+$V$1)</f>
        <v>3523</v>
      </c>
      <c r="Y313" s="6">
        <f t="array" ref="Y313">INDEX(RawData!X:X,MATCH(VALUE(A313),RawData!V:V,0)+$Y$1)</f>
        <v>92.11</v>
      </c>
      <c r="Z313" s="6">
        <f t="array" ref="Z313">INDEX(RawData!AC:AC,MATCH(VALUE(B313),RawData!AA:AA,0)+$Y$1)</f>
        <v>-3.23</v>
      </c>
      <c r="AA313" s="6">
        <f t="array" ref="AA313">INDEX(RawData!AH:AH,MATCH(VALUE(A313),RawData!AF:AF,0)+$AA$1)</f>
        <v>82.01</v>
      </c>
      <c r="AB313" s="6">
        <f t="array" ref="AB313">INDEX(RawData!AM:AM,MATCH(VALUE(A313),RawData!AK:AK,0)+$AA$1)</f>
        <v>1.98</v>
      </c>
      <c r="AC313" s="6">
        <f t="array" ref="AC313">INDEX(RawData!BB:BB,MATCH(VALUE(A313),RawData!AZ:AZ,0)+$AC$1)</f>
        <v>34225</v>
      </c>
      <c r="AD313" s="6">
        <f t="array" ref="AD313">INDEX(RawData!AR:AR,MATCH(VALUE(A313),RawData!AP:AP,0)+$AD$1)</f>
        <v>15.82</v>
      </c>
      <c r="AE313" s="6">
        <f t="array" ref="AE313">INDEX(RawData!BG:BG,MATCH(VALUE(A313),RawData!BE:BE,0)+$AE$1)</f>
        <v>140002</v>
      </c>
      <c r="AF313" s="6">
        <f t="array" ref="AF313">INDEX(RawData!AW:AW,MATCH(VALUE(A313),RawData!AU:AU,0)+$AF$1)</f>
        <v>10.29</v>
      </c>
      <c r="AG313" s="6">
        <f t="array" ref="AG313">INDEX(RawData!BM:BM,MATCH(VALUE(A313),RawData!BK:BK,0)+$AG$1)</f>
        <v>5</v>
      </c>
      <c r="AH313" s="6">
        <f t="array" ref="AH313">INDEX(RawData!BR:BR,MATCH(VALUE(B313),RawData!BP:BP,0)+$AH$1)</f>
        <v>2.79</v>
      </c>
      <c r="AI313" s="6">
        <v>0</v>
      </c>
      <c r="AJ313" s="11">
        <f t="shared" si="79"/>
        <v>12966.15</v>
      </c>
      <c r="AK313" s="11">
        <f t="shared" si="80"/>
        <v>16558.07</v>
      </c>
      <c r="AL313" s="17" t="e">
        <f t="array" ref="AL313">INDEX(RawData!BW:BW,MATCH(VALUE(A313),RawData!BU:BU,0)+$AL$1)</f>
        <v>#N/A</v>
      </c>
      <c r="AM313" s="11"/>
      <c r="AN313" s="11"/>
    </row>
    <row r="314" spans="1:40">
      <c r="A314" s="1">
        <v>199612</v>
      </c>
      <c r="B314" s="6" t="s">
        <v>167</v>
      </c>
      <c r="C314" s="10" t="s">
        <v>206</v>
      </c>
      <c r="D314" s="1">
        <v>1296615000</v>
      </c>
      <c r="E314" s="9">
        <f t="shared" si="78"/>
        <v>12966.15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>
        <v>0</v>
      </c>
      <c r="U314" s="6">
        <v>1</v>
      </c>
      <c r="V314" s="6">
        <f t="array" ref="V314">INDEX(RawData!I:I,MATCH(VALUE(B314),RawData!G:G,0)+$V$1)</f>
        <v>6.93</v>
      </c>
      <c r="W314" s="6">
        <f t="array" ref="W314">INDEX(RawData!N:N,MATCH(VALUE(B314),RawData!L:L,0)+$W$1)</f>
        <v>76718</v>
      </c>
      <c r="X314" s="6">
        <f t="array" ref="X314">INDEX(RawData!S:S,MATCH(VALUE(B314),RawData!Q:Q,0)+$V$1)</f>
        <v>3568</v>
      </c>
      <c r="Y314" s="6">
        <f t="array" ref="Y314">INDEX(RawData!X:X,MATCH(VALUE(A314),RawData!V:V,0)+$Y$1)</f>
        <v>91.94</v>
      </c>
      <c r="Z314" s="6">
        <f t="array" ref="Z314">INDEX(RawData!AC:AC,MATCH(VALUE(B314),RawData!AA:AA,0)+$Y$1)</f>
        <v>-3.58</v>
      </c>
      <c r="AA314" s="6">
        <f t="array" ref="AA314">INDEX(RawData!AH:AH,MATCH(VALUE(A314),RawData!AF:AF,0)+$AA$1)</f>
        <v>82.58</v>
      </c>
      <c r="AB314" s="6">
        <f t="array" ref="AB314">INDEX(RawData!AM:AM,MATCH(VALUE(A314),RawData!AK:AK,0)+$AA$1)</f>
        <v>2.52</v>
      </c>
      <c r="AC314" s="6">
        <f t="array" ref="AC314">INDEX(RawData!BB:BB,MATCH(VALUE(A314),RawData!AZ:AZ,0)+$AC$1)</f>
        <v>32862</v>
      </c>
      <c r="AD314" s="6">
        <f t="array" ref="AD314">INDEX(RawData!AR:AR,MATCH(VALUE(A314),RawData!AP:AP,0)+$AD$1)</f>
        <v>8.31</v>
      </c>
      <c r="AE314" s="6">
        <f t="array" ref="AE314">INDEX(RawData!BG:BG,MATCH(VALUE(A314),RawData!BE:BE,0)+$AE$1)</f>
        <v>138448</v>
      </c>
      <c r="AF314" s="6">
        <f t="array" ref="AF314">INDEX(RawData!AW:AW,MATCH(VALUE(A314),RawData!AU:AU,0)+$AF$1)</f>
        <v>9.1300000000000008</v>
      </c>
      <c r="AG314" s="6">
        <f t="array" ref="AG314">INDEX(RawData!BM:BM,MATCH(VALUE(A314),RawData!BK:BK,0)+$AG$1)</f>
        <v>5</v>
      </c>
      <c r="AH314" s="6">
        <f t="array" ref="AH314">INDEX(RawData!BR:BR,MATCH(VALUE(B314),RawData!BP:BP,0)+$AH$1)</f>
        <v>2.6</v>
      </c>
      <c r="AI314" s="6">
        <v>0</v>
      </c>
      <c r="AJ314" s="11">
        <f t="shared" si="79"/>
        <v>16558.07</v>
      </c>
      <c r="AK314" s="11">
        <f t="shared" si="80"/>
        <v>10048.36</v>
      </c>
      <c r="AL314" s="17" t="e">
        <f t="array" ref="AL314">INDEX(RawData!BW:BW,MATCH(VALUE(A314),RawData!BU:BU,0)+$AL$1)</f>
        <v>#N/A</v>
      </c>
      <c r="AM314" s="11"/>
      <c r="AN314" s="11"/>
    </row>
    <row r="315" spans="1:40">
      <c r="A315" s="1">
        <v>199611</v>
      </c>
      <c r="B315" s="6" t="s">
        <v>167</v>
      </c>
      <c r="C315" s="10" t="s">
        <v>206</v>
      </c>
      <c r="D315" s="1">
        <v>1655807000</v>
      </c>
      <c r="E315" s="9">
        <f t="shared" si="78"/>
        <v>16558.07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1</v>
      </c>
      <c r="Q315" s="6">
        <v>0</v>
      </c>
      <c r="R315" s="6">
        <v>0</v>
      </c>
      <c r="S315" s="6">
        <v>0</v>
      </c>
      <c r="T315" s="6">
        <v>0</v>
      </c>
      <c r="U315" s="6">
        <v>1</v>
      </c>
      <c r="V315" s="6">
        <f t="array" ref="V315">INDEX(RawData!I:I,MATCH(VALUE(B315),RawData!G:G,0)+$V$1)</f>
        <v>6.93</v>
      </c>
      <c r="W315" s="6">
        <f t="array" ref="W315">INDEX(RawData!N:N,MATCH(VALUE(B315),RawData!L:L,0)+$W$1)</f>
        <v>76718</v>
      </c>
      <c r="X315" s="6">
        <f t="array" ref="X315">INDEX(RawData!S:S,MATCH(VALUE(B315),RawData!Q:Q,0)+$V$1)</f>
        <v>3568</v>
      </c>
      <c r="Y315" s="6">
        <f t="array" ref="Y315">INDEX(RawData!X:X,MATCH(VALUE(A315),RawData!V:V,0)+$Y$1)</f>
        <v>92.1</v>
      </c>
      <c r="Z315" s="6">
        <f t="array" ref="Z315">INDEX(RawData!AC:AC,MATCH(VALUE(B315),RawData!AA:AA,0)+$Y$1)</f>
        <v>-3.58</v>
      </c>
      <c r="AA315" s="6">
        <f t="array" ref="AA315">INDEX(RawData!AH:AH,MATCH(VALUE(A315),RawData!AF:AF,0)+$AA$1)</f>
        <v>83.16</v>
      </c>
      <c r="AB315" s="6">
        <f t="array" ref="AB315">INDEX(RawData!AM:AM,MATCH(VALUE(A315),RawData!AK:AK,0)+$AA$1)</f>
        <v>3.2</v>
      </c>
      <c r="AC315" s="6">
        <f t="array" ref="AC315">INDEX(RawData!BB:BB,MATCH(VALUE(A315),RawData!AZ:AZ,0)+$AC$1)</f>
        <v>31890</v>
      </c>
      <c r="AD315" s="6">
        <f t="array" ref="AD315">INDEX(RawData!AR:AR,MATCH(VALUE(A315),RawData!AP:AP,0)+$AD$1)</f>
        <v>8.75</v>
      </c>
      <c r="AE315" s="6">
        <f t="array" ref="AE315">INDEX(RawData!BG:BG,MATCH(VALUE(A315),RawData!BE:BE,0)+$AE$1)</f>
        <v>137450</v>
      </c>
      <c r="AF315" s="6">
        <f t="array" ref="AF315">INDEX(RawData!AW:AW,MATCH(VALUE(A315),RawData!AU:AU,0)+$AF$1)</f>
        <v>10.210000000000001</v>
      </c>
      <c r="AG315" s="6">
        <f t="array" ref="AG315">INDEX(RawData!BM:BM,MATCH(VALUE(A315),RawData!BK:BK,0)+$AG$1)</f>
        <v>5</v>
      </c>
      <c r="AH315" s="6">
        <f t="array" ref="AH315">INDEX(RawData!BR:BR,MATCH(VALUE(B315),RawData!BP:BP,0)+$AH$1)</f>
        <v>2.6</v>
      </c>
      <c r="AI315" s="6">
        <v>0</v>
      </c>
      <c r="AJ315" s="11">
        <f t="shared" si="79"/>
        <v>10048.36</v>
      </c>
      <c r="AK315" s="11">
        <f t="shared" si="80"/>
        <v>9715.06</v>
      </c>
      <c r="AL315" s="17" t="e">
        <f t="array" ref="AL315">INDEX(RawData!BW:BW,MATCH(VALUE(A315),RawData!BU:BU,0)+$AL$1)</f>
        <v>#N/A</v>
      </c>
      <c r="AM315" s="11"/>
      <c r="AN315" s="11"/>
    </row>
    <row r="316" spans="1:40">
      <c r="A316" s="1">
        <v>199610</v>
      </c>
      <c r="B316" s="6" t="s">
        <v>167</v>
      </c>
      <c r="C316" s="10" t="s">
        <v>206</v>
      </c>
      <c r="D316" s="1">
        <v>1004836000</v>
      </c>
      <c r="E316" s="9">
        <f t="shared" si="78"/>
        <v>10048.36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1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1</v>
      </c>
      <c r="V316" s="6">
        <f t="array" ref="V316">INDEX(RawData!I:I,MATCH(VALUE(B316),RawData!G:G,0)+$V$1)</f>
        <v>6.93</v>
      </c>
      <c r="W316" s="6">
        <f t="array" ref="W316">INDEX(RawData!N:N,MATCH(VALUE(B316),RawData!L:L,0)+$W$1)</f>
        <v>76718</v>
      </c>
      <c r="X316" s="6">
        <f t="array" ref="X316">INDEX(RawData!S:S,MATCH(VALUE(B316),RawData!Q:Q,0)+$V$1)</f>
        <v>3568</v>
      </c>
      <c r="Y316" s="6">
        <f t="array" ref="Y316">INDEX(RawData!X:X,MATCH(VALUE(A316),RawData!V:V,0)+$Y$1)</f>
        <v>92.59</v>
      </c>
      <c r="Z316" s="6">
        <f t="array" ref="Z316">INDEX(RawData!AC:AC,MATCH(VALUE(B316),RawData!AA:AA,0)+$Y$1)</f>
        <v>-3.58</v>
      </c>
      <c r="AA316" s="6">
        <f t="array" ref="AA316">INDEX(RawData!AH:AH,MATCH(VALUE(A316),RawData!AF:AF,0)+$AA$1)</f>
        <v>83.22</v>
      </c>
      <c r="AB316" s="6">
        <f t="array" ref="AB316">INDEX(RawData!AM:AM,MATCH(VALUE(A316),RawData!AK:AK,0)+$AA$1)</f>
        <v>3.69</v>
      </c>
      <c r="AC316" s="6">
        <f t="array" ref="AC316">INDEX(RawData!BB:BB,MATCH(VALUE(A316),RawData!AZ:AZ,0)+$AC$1)</f>
        <v>31560</v>
      </c>
      <c r="AD316" s="6">
        <f t="array" ref="AD316">INDEX(RawData!AR:AR,MATCH(VALUE(A316),RawData!AP:AP,0)+$AD$1)</f>
        <v>5.78</v>
      </c>
      <c r="AE316" s="6">
        <f t="array" ref="AE316">INDEX(RawData!BG:BG,MATCH(VALUE(A316),RawData!BE:BE,0)+$AE$1)</f>
        <v>136646</v>
      </c>
      <c r="AF316" s="6">
        <f t="array" ref="AF316">INDEX(RawData!AW:AW,MATCH(VALUE(A316),RawData!AU:AU,0)+$AF$1)</f>
        <v>10</v>
      </c>
      <c r="AG316" s="6">
        <f t="array" ref="AG316">INDEX(RawData!BM:BM,MATCH(VALUE(A316),RawData!BK:BK,0)+$AG$1)</f>
        <v>5</v>
      </c>
      <c r="AH316" s="6">
        <f t="array" ref="AH316">INDEX(RawData!BR:BR,MATCH(VALUE(B316),RawData!BP:BP,0)+$AH$1)</f>
        <v>2.6</v>
      </c>
      <c r="AI316" s="6">
        <v>0</v>
      </c>
      <c r="AJ316" s="11">
        <f t="shared" si="79"/>
        <v>9715.06</v>
      </c>
      <c r="AK316" s="11">
        <f t="shared" si="80"/>
        <v>9568.76</v>
      </c>
      <c r="AL316" s="17" t="e">
        <f t="array" ref="AL316">INDEX(RawData!BW:BW,MATCH(VALUE(A316),RawData!BU:BU,0)+$AL$1)</f>
        <v>#N/A</v>
      </c>
      <c r="AM316" s="11"/>
      <c r="AN316" s="11"/>
    </row>
    <row r="317" spans="1:40">
      <c r="A317" s="1">
        <v>199609</v>
      </c>
      <c r="B317" s="6" t="s">
        <v>168</v>
      </c>
      <c r="C317" s="10" t="s">
        <v>206</v>
      </c>
      <c r="D317" s="1">
        <v>971506000</v>
      </c>
      <c r="E317" s="9">
        <f t="shared" si="78"/>
        <v>9715.06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1</v>
      </c>
      <c r="U317" s="6">
        <v>0</v>
      </c>
      <c r="V317" s="6">
        <f t="array" ref="V317">INDEX(RawData!I:I,MATCH(VALUE(B317),RawData!G:G,0)+$V$1)</f>
        <v>6.2</v>
      </c>
      <c r="W317" s="6">
        <f t="array" ref="W317">INDEX(RawData!N:N,MATCH(VALUE(B317),RawData!L:L,0)+$W$1)</f>
        <v>73446</v>
      </c>
      <c r="X317" s="6">
        <f t="array" ref="X317">INDEX(RawData!S:S,MATCH(VALUE(B317),RawData!Q:Q,0)+$V$1)</f>
        <v>3423</v>
      </c>
      <c r="Y317" s="6">
        <f t="array" ref="Y317">INDEX(RawData!X:X,MATCH(VALUE(A317),RawData!V:V,0)+$Y$1)</f>
        <v>93.16</v>
      </c>
      <c r="Z317" s="6">
        <f t="array" ref="Z317">INDEX(RawData!AC:AC,MATCH(VALUE(B317),RawData!AA:AA,0)+$Y$1)</f>
        <v>-3.38</v>
      </c>
      <c r="AA317" s="6">
        <f t="array" ref="AA317">INDEX(RawData!AH:AH,MATCH(VALUE(A317),RawData!AF:AF,0)+$AA$1)</f>
        <v>83.55</v>
      </c>
      <c r="AB317" s="6">
        <f t="array" ref="AB317">INDEX(RawData!AM:AM,MATCH(VALUE(A317),RawData!AK:AK,0)+$AA$1)</f>
        <v>3.84</v>
      </c>
      <c r="AC317" s="6">
        <f t="array" ref="AC317">INDEX(RawData!BB:BB,MATCH(VALUE(A317),RawData!AZ:AZ,0)+$AC$1)</f>
        <v>31449</v>
      </c>
      <c r="AD317" s="6">
        <f t="array" ref="AD317">INDEX(RawData!AR:AR,MATCH(VALUE(A317),RawData!AP:AP,0)+$AD$1)</f>
        <v>6.19</v>
      </c>
      <c r="AE317" s="6">
        <f t="array" ref="AE317">INDEX(RawData!BG:BG,MATCH(VALUE(A317),RawData!BE:BE,0)+$AE$1)</f>
        <v>135803</v>
      </c>
      <c r="AF317" s="6">
        <f t="array" ref="AF317">INDEX(RawData!AW:AW,MATCH(VALUE(A317),RawData!AU:AU,0)+$AF$1)</f>
        <v>10.14</v>
      </c>
      <c r="AG317" s="6">
        <f t="array" ref="AG317">INDEX(RawData!BM:BM,MATCH(VALUE(A317),RawData!BK:BK,0)+$AG$1)</f>
        <v>5</v>
      </c>
      <c r="AH317" s="6">
        <f t="array" ref="AH317">INDEX(RawData!BR:BR,MATCH(VALUE(B317),RawData!BP:BP,0)+$AH$1)</f>
        <v>3.03</v>
      </c>
      <c r="AI317" s="6">
        <v>0</v>
      </c>
      <c r="AJ317" s="11">
        <f t="shared" si="79"/>
        <v>9568.76</v>
      </c>
      <c r="AK317" s="11">
        <f t="shared" si="80"/>
        <v>9654.4699999999993</v>
      </c>
      <c r="AL317" s="17" t="e">
        <f t="array" ref="AL317">INDEX(RawData!BW:BW,MATCH(VALUE(A317),RawData!BU:BU,0)+$AL$1)</f>
        <v>#N/A</v>
      </c>
      <c r="AM317" s="11"/>
      <c r="AN317" s="11"/>
    </row>
    <row r="318" spans="1:40">
      <c r="A318" s="1">
        <v>199608</v>
      </c>
      <c r="B318" s="6" t="s">
        <v>168</v>
      </c>
      <c r="C318" s="10" t="s">
        <v>206</v>
      </c>
      <c r="D318" s="1">
        <v>956876000</v>
      </c>
      <c r="E318" s="9">
        <f t="shared" si="78"/>
        <v>9568.76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1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1</v>
      </c>
      <c r="U318" s="6">
        <v>0</v>
      </c>
      <c r="V318" s="6">
        <f t="array" ref="V318">INDEX(RawData!I:I,MATCH(VALUE(B318),RawData!G:G,0)+$V$1)</f>
        <v>6.2</v>
      </c>
      <c r="W318" s="6">
        <f t="array" ref="W318">INDEX(RawData!N:N,MATCH(VALUE(B318),RawData!L:L,0)+$W$1)</f>
        <v>73446</v>
      </c>
      <c r="X318" s="6">
        <f t="array" ref="X318">INDEX(RawData!S:S,MATCH(VALUE(B318),RawData!Q:Q,0)+$V$1)</f>
        <v>3423</v>
      </c>
      <c r="Y318" s="6">
        <f t="array" ref="Y318">INDEX(RawData!X:X,MATCH(VALUE(A318),RawData!V:V,0)+$Y$1)</f>
        <v>93.5</v>
      </c>
      <c r="Z318" s="6">
        <f t="array" ref="Z318">INDEX(RawData!AC:AC,MATCH(VALUE(B318),RawData!AA:AA,0)+$Y$1)</f>
        <v>-3.38</v>
      </c>
      <c r="AA318" s="6">
        <f t="array" ref="AA318">INDEX(RawData!AH:AH,MATCH(VALUE(A318),RawData!AF:AF,0)+$AA$1)</f>
        <v>84.02</v>
      </c>
      <c r="AB318" s="6">
        <f t="array" ref="AB318">INDEX(RawData!AM:AM,MATCH(VALUE(A318),RawData!AK:AK,0)+$AA$1)</f>
        <v>5.05</v>
      </c>
      <c r="AC318" s="6">
        <f t="array" ref="AC318">INDEX(RawData!BB:BB,MATCH(VALUE(A318),RawData!AZ:AZ,0)+$AC$1)</f>
        <v>31576</v>
      </c>
      <c r="AD318" s="6">
        <f t="array" ref="AD318">INDEX(RawData!AR:AR,MATCH(VALUE(A318),RawData!AP:AP,0)+$AD$1)</f>
        <v>3.72</v>
      </c>
      <c r="AE318" s="6">
        <f t="array" ref="AE318">INDEX(RawData!BG:BG,MATCH(VALUE(A318),RawData!BE:BE,0)+$AE$1)</f>
        <v>135004</v>
      </c>
      <c r="AF318" s="6">
        <f t="array" ref="AF318">INDEX(RawData!AW:AW,MATCH(VALUE(A318),RawData!AU:AU,0)+$AF$1)</f>
        <v>9.3800000000000008</v>
      </c>
      <c r="AG318" s="6">
        <f t="array" ref="AG318">INDEX(RawData!BM:BM,MATCH(VALUE(A318),RawData!BK:BK,0)+$AG$1)</f>
        <v>5</v>
      </c>
      <c r="AH318" s="6">
        <f t="array" ref="AH318">INDEX(RawData!BR:BR,MATCH(VALUE(B318),RawData!BP:BP,0)+$AH$1)</f>
        <v>3.03</v>
      </c>
      <c r="AI318" s="6">
        <v>0</v>
      </c>
      <c r="AJ318" s="11">
        <f t="shared" si="79"/>
        <v>9654.4699999999993</v>
      </c>
      <c r="AK318" s="11">
        <f t="shared" si="80"/>
        <v>13658.42</v>
      </c>
      <c r="AL318" s="17" t="e">
        <f t="array" ref="AL318">INDEX(RawData!BW:BW,MATCH(VALUE(A318),RawData!BU:BU,0)+$AL$1)</f>
        <v>#N/A</v>
      </c>
      <c r="AM318" s="11"/>
      <c r="AN318" s="11"/>
    </row>
    <row r="319" spans="1:40">
      <c r="A319" s="1">
        <v>199607</v>
      </c>
      <c r="B319" s="6" t="s">
        <v>168</v>
      </c>
      <c r="C319" s="10" t="s">
        <v>206</v>
      </c>
      <c r="D319" s="1">
        <v>965447000</v>
      </c>
      <c r="E319" s="9">
        <f t="shared" si="78"/>
        <v>9654.4699999999993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1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1</v>
      </c>
      <c r="U319" s="6">
        <v>0</v>
      </c>
      <c r="V319" s="6">
        <f t="array" ref="V319">INDEX(RawData!I:I,MATCH(VALUE(B319),RawData!G:G,0)+$V$1)</f>
        <v>6.2</v>
      </c>
      <c r="W319" s="6">
        <f t="array" ref="W319">INDEX(RawData!N:N,MATCH(VALUE(B319),RawData!L:L,0)+$W$1)</f>
        <v>73446</v>
      </c>
      <c r="X319" s="6">
        <f t="array" ref="X319">INDEX(RawData!S:S,MATCH(VALUE(B319),RawData!Q:Q,0)+$V$1)</f>
        <v>3423</v>
      </c>
      <c r="Y319" s="6">
        <f t="array" ref="Y319">INDEX(RawData!X:X,MATCH(VALUE(A319),RawData!V:V,0)+$Y$1)</f>
        <v>92.88</v>
      </c>
      <c r="Z319" s="6">
        <f t="array" ref="Z319">INDEX(RawData!AC:AC,MATCH(VALUE(B319),RawData!AA:AA,0)+$Y$1)</f>
        <v>-3.38</v>
      </c>
      <c r="AA319" s="6">
        <f t="array" ref="AA319">INDEX(RawData!AH:AH,MATCH(VALUE(A319),RawData!AF:AF,0)+$AA$1)</f>
        <v>80.94</v>
      </c>
      <c r="AB319" s="6">
        <f t="array" ref="AB319">INDEX(RawData!AM:AM,MATCH(VALUE(A319),RawData!AK:AK,0)+$AA$1)</f>
        <v>1.45</v>
      </c>
      <c r="AC319" s="6">
        <f t="array" ref="AC319">INDEX(RawData!BB:BB,MATCH(VALUE(A319),RawData!AZ:AZ,0)+$AC$1)</f>
        <v>32094</v>
      </c>
      <c r="AD319" s="6">
        <f t="array" ref="AD319">INDEX(RawData!AR:AR,MATCH(VALUE(A319),RawData!AP:AP,0)+$AD$1)</f>
        <v>7.51</v>
      </c>
      <c r="AE319" s="6">
        <f t="array" ref="AE319">INDEX(RawData!BG:BG,MATCH(VALUE(A319),RawData!BE:BE,0)+$AE$1)</f>
        <v>134462</v>
      </c>
      <c r="AF319" s="6">
        <f t="array" ref="AF319">INDEX(RawData!AW:AW,MATCH(VALUE(A319),RawData!AU:AU,0)+$AF$1)</f>
        <v>10.14</v>
      </c>
      <c r="AG319" s="6">
        <f t="array" ref="AG319">INDEX(RawData!BM:BM,MATCH(VALUE(A319),RawData!BK:BK,0)+$AG$1)</f>
        <v>5.25</v>
      </c>
      <c r="AH319" s="6">
        <f t="array" ref="AH319">INDEX(RawData!BR:BR,MATCH(VALUE(B319),RawData!BP:BP,0)+$AH$1)</f>
        <v>3.03</v>
      </c>
      <c r="AI319" s="6">
        <v>0</v>
      </c>
      <c r="AJ319" s="11">
        <f t="shared" si="79"/>
        <v>13658.42</v>
      </c>
      <c r="AK319" s="11">
        <f t="shared" si="80"/>
        <v>12742.66</v>
      </c>
      <c r="AL319" s="17" t="e">
        <f t="array" ref="AL319">INDEX(RawData!BW:BW,MATCH(VALUE(A319),RawData!BU:BU,0)+$AL$1)</f>
        <v>#N/A</v>
      </c>
      <c r="AM319" s="11"/>
      <c r="AN319" s="11"/>
    </row>
    <row r="320" spans="1:40">
      <c r="A320" s="1">
        <v>199606</v>
      </c>
      <c r="B320" s="6" t="s">
        <v>169</v>
      </c>
      <c r="C320" s="10" t="s">
        <v>206</v>
      </c>
      <c r="D320" s="1">
        <v>1365842000</v>
      </c>
      <c r="E320" s="9">
        <f t="shared" si="78"/>
        <v>13658.42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1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  <c r="V320" s="6">
        <f t="array" ref="V320">INDEX(RawData!I:I,MATCH(VALUE(B320),RawData!G:G,0)+$V$1)</f>
        <v>5.75</v>
      </c>
      <c r="W320" s="6">
        <f t="array" ref="W320">INDEX(RawData!N:N,MATCH(VALUE(B320),RawData!L:L,0)+$W$1)</f>
        <v>72003</v>
      </c>
      <c r="X320" s="6">
        <f t="array" ref="X320">INDEX(RawData!S:S,MATCH(VALUE(B320),RawData!Q:Q,0)+$V$1)</f>
        <v>3362</v>
      </c>
      <c r="Y320" s="6">
        <f t="array" ref="Y320">INDEX(RawData!X:X,MATCH(VALUE(A320),RawData!V:V,0)+$Y$1)</f>
        <v>94.44</v>
      </c>
      <c r="Z320" s="6">
        <f t="array" ref="Z320">INDEX(RawData!AC:AC,MATCH(VALUE(B320),RawData!AA:AA,0)+$Y$1)</f>
        <v>-0.44</v>
      </c>
      <c r="AA320" s="6">
        <f t="array" ref="AA320">INDEX(RawData!AH:AH,MATCH(VALUE(A320),RawData!AF:AF,0)+$AA$1)</f>
        <v>82.16</v>
      </c>
      <c r="AB320" s="6">
        <f t="array" ref="AB320">INDEX(RawData!AM:AM,MATCH(VALUE(A320),RawData!AK:AK,0)+$AA$1)</f>
        <v>2.38</v>
      </c>
      <c r="AC320" s="6">
        <f t="array" ref="AC320">INDEX(RawData!BB:BB,MATCH(VALUE(A320),RawData!AZ:AZ,0)+$AC$1)</f>
        <v>31520</v>
      </c>
      <c r="AD320" s="6">
        <f t="array" ref="AD320">INDEX(RawData!AR:AR,MATCH(VALUE(A320),RawData!AP:AP,0)+$AD$1)</f>
        <v>7.48</v>
      </c>
      <c r="AE320" s="6">
        <f t="array" ref="AE320">INDEX(RawData!BG:BG,MATCH(VALUE(A320),RawData!BE:BE,0)+$AE$1)</f>
        <v>132305</v>
      </c>
      <c r="AF320" s="6">
        <f t="array" ref="AF320">INDEX(RawData!AW:AW,MATCH(VALUE(A320),RawData!AU:AU,0)+$AF$1)</f>
        <v>9.69</v>
      </c>
      <c r="AG320" s="6">
        <f t="array" ref="AG320">INDEX(RawData!BM:BM,MATCH(VALUE(A320),RawData!BK:BK,0)+$AG$1)</f>
        <v>5.25</v>
      </c>
      <c r="AH320" s="6">
        <f t="array" ref="AH320">INDEX(RawData!BR:BR,MATCH(VALUE(B320),RawData!BP:BP,0)+$AH$1)</f>
        <v>2.6</v>
      </c>
      <c r="AI320" s="6">
        <v>0</v>
      </c>
      <c r="AJ320" s="11">
        <f t="shared" si="79"/>
        <v>12742.66</v>
      </c>
      <c r="AK320" s="11">
        <f t="shared" si="80"/>
        <v>19933.57</v>
      </c>
      <c r="AL320" s="17" t="e">
        <f t="array" ref="AL320">INDEX(RawData!BW:BW,MATCH(VALUE(A320),RawData!BU:BU,0)+$AL$1)</f>
        <v>#N/A</v>
      </c>
      <c r="AM320" s="11"/>
      <c r="AN320" s="11"/>
    </row>
    <row r="321" spans="1:40">
      <c r="A321" s="1">
        <v>199605</v>
      </c>
      <c r="B321" s="6" t="s">
        <v>169</v>
      </c>
      <c r="C321" s="10" t="s">
        <v>206</v>
      </c>
      <c r="D321" s="1">
        <v>1274266000</v>
      </c>
      <c r="E321" s="9">
        <f t="shared" si="78"/>
        <v>12742.66</v>
      </c>
      <c r="F321" s="6">
        <v>0</v>
      </c>
      <c r="G321" s="6">
        <v>0</v>
      </c>
      <c r="H321" s="6">
        <v>0</v>
      </c>
      <c r="I321" s="6">
        <v>0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1</v>
      </c>
      <c r="T321" s="6">
        <v>0</v>
      </c>
      <c r="U321" s="6">
        <v>0</v>
      </c>
      <c r="V321" s="6">
        <f t="array" ref="V321">INDEX(RawData!I:I,MATCH(VALUE(B321),RawData!G:G,0)+$V$1)</f>
        <v>5.75</v>
      </c>
      <c r="W321" s="6">
        <f t="array" ref="W321">INDEX(RawData!N:N,MATCH(VALUE(B321),RawData!L:L,0)+$W$1)</f>
        <v>72003</v>
      </c>
      <c r="X321" s="6">
        <f t="array" ref="X321">INDEX(RawData!S:S,MATCH(VALUE(B321),RawData!Q:Q,0)+$V$1)</f>
        <v>3362</v>
      </c>
      <c r="Y321" s="6">
        <f t="array" ref="Y321">INDEX(RawData!X:X,MATCH(VALUE(A321),RawData!V:V,0)+$Y$1)</f>
        <v>93.97</v>
      </c>
      <c r="Z321" s="6">
        <f t="array" ref="Z321">INDEX(RawData!AC:AC,MATCH(VALUE(B321),RawData!AA:AA,0)+$Y$1)</f>
        <v>-0.44</v>
      </c>
      <c r="AA321" s="6">
        <f t="array" ref="AA321">INDEX(RawData!AH:AH,MATCH(VALUE(A321),RawData!AF:AF,0)+$AA$1)</f>
        <v>81.680000000000007</v>
      </c>
      <c r="AB321" s="6">
        <f t="array" ref="AB321">INDEX(RawData!AM:AM,MATCH(VALUE(A321),RawData!AK:AK,0)+$AA$1)</f>
        <v>2.88</v>
      </c>
      <c r="AC321" s="6">
        <f t="array" ref="AC321">INDEX(RawData!BB:BB,MATCH(VALUE(A321),RawData!AZ:AZ,0)+$AC$1)</f>
        <v>30966</v>
      </c>
      <c r="AD321" s="6">
        <f t="array" ref="AD321">INDEX(RawData!AR:AR,MATCH(VALUE(A321),RawData!AP:AP,0)+$AD$1)</f>
        <v>4.0999999999999996</v>
      </c>
      <c r="AE321" s="6">
        <f t="array" ref="AE321">INDEX(RawData!BG:BG,MATCH(VALUE(A321),RawData!BE:BE,0)+$AE$1)</f>
        <v>130576</v>
      </c>
      <c r="AF321" s="6">
        <f t="array" ref="AF321">INDEX(RawData!AW:AW,MATCH(VALUE(A321),RawData!AU:AU,0)+$AF$1)</f>
        <v>9.3000000000000007</v>
      </c>
      <c r="AG321" s="6">
        <f t="array" ref="AG321">INDEX(RawData!BM:BM,MATCH(VALUE(A321),RawData!BK:BK,0)+$AG$1)</f>
        <v>5.25</v>
      </c>
      <c r="AH321" s="6">
        <f t="array" ref="AH321">INDEX(RawData!BR:BR,MATCH(VALUE(B321),RawData!BP:BP,0)+$AH$1)</f>
        <v>2.6</v>
      </c>
      <c r="AI321" s="6">
        <v>0</v>
      </c>
      <c r="AJ321" s="11">
        <f t="shared" si="79"/>
        <v>19933.57</v>
      </c>
      <c r="AK321" s="11">
        <f t="shared" si="80"/>
        <v>6645.89</v>
      </c>
      <c r="AL321" s="17" t="e">
        <f t="array" ref="AL321">INDEX(RawData!BW:BW,MATCH(VALUE(A321),RawData!BU:BU,0)+$AL$1)</f>
        <v>#N/A</v>
      </c>
      <c r="AM321" s="11"/>
      <c r="AN321" s="11"/>
    </row>
    <row r="322" spans="1:40">
      <c r="A322" s="1">
        <v>199604</v>
      </c>
      <c r="B322" s="6" t="s">
        <v>169</v>
      </c>
      <c r="C322" s="10" t="s">
        <v>206</v>
      </c>
      <c r="D322" s="1">
        <v>1993357000</v>
      </c>
      <c r="E322" s="9">
        <f t="shared" si="78"/>
        <v>19933.57</v>
      </c>
      <c r="F322" s="6">
        <v>0</v>
      </c>
      <c r="G322" s="6">
        <v>0</v>
      </c>
      <c r="H322" s="6">
        <v>0</v>
      </c>
      <c r="I322" s="6">
        <v>1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6">
        <f t="array" ref="V322">INDEX(RawData!I:I,MATCH(VALUE(B322),RawData!G:G,0)+$V$1)</f>
        <v>5.75</v>
      </c>
      <c r="W322" s="6">
        <f t="array" ref="W322">INDEX(RawData!N:N,MATCH(VALUE(B322),RawData!L:L,0)+$W$1)</f>
        <v>72003</v>
      </c>
      <c r="X322" s="6">
        <f t="array" ref="X322">INDEX(RawData!S:S,MATCH(VALUE(B322),RawData!Q:Q,0)+$V$1)</f>
        <v>3362</v>
      </c>
      <c r="Y322" s="6">
        <f t="array" ref="Y322">INDEX(RawData!X:X,MATCH(VALUE(A322),RawData!V:V,0)+$Y$1)</f>
        <v>94.03</v>
      </c>
      <c r="Z322" s="6">
        <f t="array" ref="Z322">INDEX(RawData!AC:AC,MATCH(VALUE(B322),RawData!AA:AA,0)+$Y$1)</f>
        <v>-0.44</v>
      </c>
      <c r="AA322" s="6">
        <f t="array" ref="AA322">INDEX(RawData!AH:AH,MATCH(VALUE(A322),RawData!AF:AF,0)+$AA$1)</f>
        <v>81.78</v>
      </c>
      <c r="AB322" s="6">
        <f t="array" ref="AB322">INDEX(RawData!AM:AM,MATCH(VALUE(A322),RawData!AK:AK,0)+$AA$1)</f>
        <v>2.82</v>
      </c>
      <c r="AC322" s="6">
        <f t="array" ref="AC322">INDEX(RawData!BB:BB,MATCH(VALUE(A322),RawData!AZ:AZ,0)+$AC$1)</f>
        <v>31304</v>
      </c>
      <c r="AD322" s="6">
        <f t="array" ref="AD322">INDEX(RawData!AR:AR,MATCH(VALUE(A322),RawData!AP:AP,0)+$AD$1)</f>
        <v>3.06</v>
      </c>
      <c r="AE322" s="6">
        <f t="array" ref="AE322">INDEX(RawData!BG:BG,MATCH(VALUE(A322),RawData!BE:BE,0)+$AE$1)</f>
        <v>129819</v>
      </c>
      <c r="AF322" s="6">
        <f t="array" ref="AF322">INDEX(RawData!AW:AW,MATCH(VALUE(A322),RawData!AU:AU,0)+$AF$1)</f>
        <v>8.31</v>
      </c>
      <c r="AG322" s="6">
        <f t="array" ref="AG322">INDEX(RawData!BM:BM,MATCH(VALUE(A322),RawData!BK:BK,0)+$AG$1)</f>
        <v>5.5</v>
      </c>
      <c r="AH322" s="6">
        <f t="array" ref="AH322">INDEX(RawData!BR:BR,MATCH(VALUE(B322),RawData!BP:BP,0)+$AH$1)</f>
        <v>2.6</v>
      </c>
      <c r="AI322" s="6">
        <v>0</v>
      </c>
      <c r="AJ322" s="11">
        <f t="shared" si="79"/>
        <v>6645.89</v>
      </c>
      <c r="AK322" s="11">
        <f t="shared" si="80"/>
        <v>3017.79</v>
      </c>
      <c r="AL322" s="17" t="e">
        <f t="array" ref="AL322">INDEX(RawData!BW:BW,MATCH(VALUE(A322),RawData!BU:BU,0)+$AL$1)</f>
        <v>#N/A</v>
      </c>
      <c r="AM322" s="11"/>
      <c r="AN322" s="11"/>
    </row>
    <row r="323" spans="1:40">
      <c r="A323" s="1">
        <v>199603</v>
      </c>
      <c r="B323" s="6" t="s">
        <v>170</v>
      </c>
      <c r="C323" s="10" t="s">
        <v>206</v>
      </c>
      <c r="D323" s="1">
        <v>664589000</v>
      </c>
      <c r="E323" s="9">
        <f t="shared" si="78"/>
        <v>6645.89</v>
      </c>
      <c r="F323" s="6">
        <v>0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1</v>
      </c>
      <c r="S323" s="6">
        <v>0</v>
      </c>
      <c r="T323" s="6">
        <v>0</v>
      </c>
      <c r="U323" s="6">
        <v>0</v>
      </c>
      <c r="V323" s="6">
        <f t="array" ref="V323">INDEX(RawData!I:I,MATCH(VALUE(B323),RawData!G:G,0)+$V$1)</f>
        <v>5.77</v>
      </c>
      <c r="W323" s="6">
        <f t="array" ref="W323">INDEX(RawData!N:N,MATCH(VALUE(B323),RawData!L:L,0)+$W$1)</f>
        <v>70306</v>
      </c>
      <c r="X323" s="6">
        <f t="array" ref="X323">INDEX(RawData!S:S,MATCH(VALUE(B323),RawData!Q:Q,0)+$V$1)</f>
        <v>3288</v>
      </c>
      <c r="Y323" s="6">
        <f t="array" ref="Y323">INDEX(RawData!X:X,MATCH(VALUE(A323),RawData!V:V,0)+$Y$1)</f>
        <v>95.07</v>
      </c>
      <c r="Z323" s="6">
        <f t="array" ref="Z323">INDEX(RawData!AC:AC,MATCH(VALUE(B323),RawData!AA:AA,0)+$Y$1)</f>
        <v>1.59</v>
      </c>
      <c r="AA323" s="6">
        <f t="array" ref="AA323">INDEX(RawData!AH:AH,MATCH(VALUE(A323),RawData!AF:AF,0)+$AA$1)</f>
        <v>80.75</v>
      </c>
      <c r="AB323" s="6">
        <f t="array" ref="AB323">INDEX(RawData!AM:AM,MATCH(VALUE(A323),RawData!AK:AK,0)+$AA$1)</f>
        <v>3.01</v>
      </c>
      <c r="AC323" s="6">
        <f t="array" ref="AC323">INDEX(RawData!BB:BB,MATCH(VALUE(A323),RawData!AZ:AZ,0)+$AC$1)</f>
        <v>31298</v>
      </c>
      <c r="AD323" s="6">
        <f t="array" ref="AD323">INDEX(RawData!AR:AR,MATCH(VALUE(A323),RawData!AP:AP,0)+$AD$1)</f>
        <v>3.17</v>
      </c>
      <c r="AE323" s="6">
        <f t="array" ref="AE323">INDEX(RawData!BG:BG,MATCH(VALUE(A323),RawData!BE:BE,0)+$AE$1)</f>
        <v>129762</v>
      </c>
      <c r="AF323" s="6">
        <f t="array" ref="AF323">INDEX(RawData!AW:AW,MATCH(VALUE(A323),RawData!AU:AU,0)+$AF$1)</f>
        <v>8.31</v>
      </c>
      <c r="AG323" s="6">
        <f t="array" ref="AG323">INDEX(RawData!BM:BM,MATCH(VALUE(A323),RawData!BK:BK,0)+$AG$1)</f>
        <v>5.5</v>
      </c>
      <c r="AH323" s="6">
        <f t="array" ref="AH323">INDEX(RawData!BR:BR,MATCH(VALUE(B323),RawData!BP:BP,0)+$AH$1)</f>
        <v>2.2400000000000002</v>
      </c>
      <c r="AI323" s="6">
        <v>0</v>
      </c>
      <c r="AJ323" s="11">
        <f t="shared" si="79"/>
        <v>3017.79</v>
      </c>
      <c r="AK323" s="11">
        <f t="shared" si="80"/>
        <v>6599.78</v>
      </c>
      <c r="AL323" s="17" t="e">
        <f t="array" ref="AL323">INDEX(RawData!BW:BW,MATCH(VALUE(A323),RawData!BU:BU,0)+$AL$1)</f>
        <v>#N/A</v>
      </c>
      <c r="AM323" s="11"/>
      <c r="AN323" s="11"/>
    </row>
    <row r="324" spans="1:40">
      <c r="A324" s="1">
        <v>199602</v>
      </c>
      <c r="B324" s="6" t="s">
        <v>170</v>
      </c>
      <c r="C324" s="10" t="s">
        <v>206</v>
      </c>
      <c r="D324" s="1">
        <v>301779000</v>
      </c>
      <c r="E324" s="9">
        <f t="shared" ref="E324:E387" si="81">D324/100000</f>
        <v>3017.79</v>
      </c>
      <c r="F324" s="6">
        <v>0</v>
      </c>
      <c r="G324" s="6">
        <v>1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1</v>
      </c>
      <c r="S324" s="6">
        <v>0</v>
      </c>
      <c r="T324" s="6">
        <v>0</v>
      </c>
      <c r="U324" s="6">
        <v>0</v>
      </c>
      <c r="V324" s="6">
        <f t="array" ref="V324">INDEX(RawData!I:I,MATCH(VALUE(B324),RawData!G:G,0)+$V$1)</f>
        <v>5.77</v>
      </c>
      <c r="W324" s="6">
        <f t="array" ref="W324">INDEX(RawData!N:N,MATCH(VALUE(B324),RawData!L:L,0)+$W$1)</f>
        <v>70306</v>
      </c>
      <c r="X324" s="6">
        <f t="array" ref="X324">INDEX(RawData!S:S,MATCH(VALUE(B324),RawData!Q:Q,0)+$V$1)</f>
        <v>3288</v>
      </c>
      <c r="Y324" s="6">
        <f t="array" ref="Y324">INDEX(RawData!X:X,MATCH(VALUE(A324),RawData!V:V,0)+$Y$1)</f>
        <v>95.3</v>
      </c>
      <c r="Z324" s="6">
        <f t="array" ref="Z324">INDEX(RawData!AC:AC,MATCH(VALUE(B324),RawData!AA:AA,0)+$Y$1)</f>
        <v>1.59</v>
      </c>
      <c r="AA324" s="6">
        <f t="array" ref="AA324">INDEX(RawData!AH:AH,MATCH(VALUE(A324),RawData!AF:AF,0)+$AA$1)</f>
        <v>81.22</v>
      </c>
      <c r="AB324" s="6">
        <f t="array" ref="AB324">INDEX(RawData!AM:AM,MATCH(VALUE(A324),RawData!AK:AK,0)+$AA$1)</f>
        <v>3.76</v>
      </c>
      <c r="AC324" s="6">
        <f t="array" ref="AC324">INDEX(RawData!BB:BB,MATCH(VALUE(A324),RawData!AZ:AZ,0)+$AC$1)</f>
        <v>32022</v>
      </c>
      <c r="AD324" s="6">
        <f t="array" ref="AD324">INDEX(RawData!AR:AR,MATCH(VALUE(A324),RawData!AP:AP,0)+$AD$1)</f>
        <v>2.63</v>
      </c>
      <c r="AE324" s="6">
        <f t="array" ref="AE324">INDEX(RawData!BG:BG,MATCH(VALUE(A324),RawData!BE:BE,0)+$AE$1)</f>
        <v>129887</v>
      </c>
      <c r="AF324" s="6">
        <f t="array" ref="AF324">INDEX(RawData!AW:AW,MATCH(VALUE(A324),RawData!AU:AU,0)+$AF$1)</f>
        <v>8.83</v>
      </c>
      <c r="AG324" s="6">
        <f t="array" ref="AG324">INDEX(RawData!BM:BM,MATCH(VALUE(A324),RawData!BK:BK,0)+$AG$1)</f>
        <v>5.5</v>
      </c>
      <c r="AH324" s="6">
        <f t="array" ref="AH324">INDEX(RawData!BR:BR,MATCH(VALUE(B324),RawData!BP:BP,0)+$AH$1)</f>
        <v>2.2400000000000002</v>
      </c>
      <c r="AI324" s="6">
        <v>0</v>
      </c>
      <c r="AJ324" s="11">
        <f t="shared" ref="AJ324:AJ387" si="82">E325</f>
        <v>6599.78</v>
      </c>
      <c r="AK324" s="11">
        <f t="shared" ref="AK324:AK387" si="83">E326</f>
        <v>10261.84</v>
      </c>
      <c r="AL324" s="17" t="e">
        <f t="array" ref="AL324">INDEX(RawData!BW:BW,MATCH(VALUE(A324),RawData!BU:BU,0)+$AL$1)</f>
        <v>#N/A</v>
      </c>
      <c r="AM324" s="11"/>
      <c r="AN324" s="11"/>
    </row>
    <row r="325" spans="1:40">
      <c r="A325" s="1">
        <v>199601</v>
      </c>
      <c r="B325" s="6" t="s">
        <v>170</v>
      </c>
      <c r="C325" s="10" t="s">
        <v>206</v>
      </c>
      <c r="D325" s="1">
        <v>659978000</v>
      </c>
      <c r="E325" s="9">
        <f t="shared" si="81"/>
        <v>6599.78</v>
      </c>
      <c r="F325" s="6">
        <v>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1</v>
      </c>
      <c r="S325" s="6">
        <v>0</v>
      </c>
      <c r="T325" s="6">
        <v>0</v>
      </c>
      <c r="U325" s="6">
        <v>0</v>
      </c>
      <c r="V325" s="6">
        <f t="array" ref="V325">INDEX(RawData!I:I,MATCH(VALUE(B325),RawData!G:G,0)+$V$1)</f>
        <v>5.77</v>
      </c>
      <c r="W325" s="6">
        <f t="array" ref="W325">INDEX(RawData!N:N,MATCH(VALUE(B325),RawData!L:L,0)+$W$1)</f>
        <v>70306</v>
      </c>
      <c r="X325" s="6">
        <f t="array" ref="X325">INDEX(RawData!S:S,MATCH(VALUE(B325),RawData!Q:Q,0)+$V$1)</f>
        <v>3288</v>
      </c>
      <c r="Y325" s="6">
        <f t="array" ref="Y325">INDEX(RawData!X:X,MATCH(VALUE(A325),RawData!V:V,0)+$Y$1)</f>
        <v>95.21</v>
      </c>
      <c r="Z325" s="6">
        <f t="array" ref="Z325">INDEX(RawData!AC:AC,MATCH(VALUE(B325),RawData!AA:AA,0)+$Y$1)</f>
        <v>1.59</v>
      </c>
      <c r="AA325" s="6">
        <f t="array" ref="AA325">INDEX(RawData!AH:AH,MATCH(VALUE(A325),RawData!AF:AF,0)+$AA$1)</f>
        <v>80.42</v>
      </c>
      <c r="AB325" s="6">
        <f t="array" ref="AB325">INDEX(RawData!AM:AM,MATCH(VALUE(A325),RawData!AK:AK,0)+$AA$1)</f>
        <v>2.29</v>
      </c>
      <c r="AC325" s="6">
        <f t="array" ref="AC325">INDEX(RawData!BB:BB,MATCH(VALUE(A325),RawData!AZ:AZ,0)+$AC$1)</f>
        <v>30761</v>
      </c>
      <c r="AD325" s="6">
        <f t="array" ref="AD325">INDEX(RawData!AR:AR,MATCH(VALUE(A325),RawData!AP:AP,0)+$AD$1)</f>
        <v>-7.02</v>
      </c>
      <c r="AE325" s="6">
        <f t="array" ref="AE325">INDEX(RawData!BG:BG,MATCH(VALUE(A325),RawData!BE:BE,0)+$AE$1)</f>
        <v>128037</v>
      </c>
      <c r="AF325" s="6">
        <f t="array" ref="AF325">INDEX(RawData!AW:AW,MATCH(VALUE(A325),RawData!AU:AU,0)+$AF$1)</f>
        <v>7.01</v>
      </c>
      <c r="AG325" s="6">
        <f t="array" ref="AG325">INDEX(RawData!BM:BM,MATCH(VALUE(A325),RawData!BK:BK,0)+$AG$1)</f>
        <v>5.5</v>
      </c>
      <c r="AH325" s="6">
        <f t="array" ref="AH325">INDEX(RawData!BR:BR,MATCH(VALUE(B325),RawData!BP:BP,0)+$AH$1)</f>
        <v>2.2400000000000002</v>
      </c>
      <c r="AI325" s="6">
        <v>0</v>
      </c>
      <c r="AJ325" s="11">
        <f t="shared" si="82"/>
        <v>10261.84</v>
      </c>
      <c r="AK325" s="11">
        <f t="shared" si="83"/>
        <v>4851.1400000000003</v>
      </c>
      <c r="AL325" s="17" t="e">
        <f t="array" ref="AL325">INDEX(RawData!BW:BW,MATCH(VALUE(A325),RawData!BU:BU,0)+$AL$1)</f>
        <v>#N/A</v>
      </c>
      <c r="AM325" s="11"/>
      <c r="AN325" s="11"/>
    </row>
    <row r="326" spans="1:40">
      <c r="A326" s="1">
        <v>199512</v>
      </c>
      <c r="B326" s="6" t="s">
        <v>171</v>
      </c>
      <c r="C326" s="10" t="s">
        <v>207</v>
      </c>
      <c r="D326" s="1">
        <v>1026184000</v>
      </c>
      <c r="E326" s="9">
        <f t="shared" si="81"/>
        <v>10261.84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1</v>
      </c>
      <c r="V326" s="6" t="e">
        <f t="array" ref="V326">INDEX(RawData!I:I,MATCH(VALUE(B326),RawData!G:G,0)+$V$1)</f>
        <v>#N/A</v>
      </c>
      <c r="W326" s="6" t="e">
        <f t="array" ref="W326">INDEX(RawData!N:N,MATCH(VALUE(B326),RawData!L:L,0)+$W$1)</f>
        <v>#N/A</v>
      </c>
      <c r="X326" s="6" t="e">
        <f t="array" ref="X326">INDEX(RawData!S:S,MATCH(VALUE(B326),RawData!Q:Q,0)+$V$1)</f>
        <v>#N/A</v>
      </c>
      <c r="Y326" s="6">
        <f t="array" ref="Y326">INDEX(RawData!X:X,MATCH(VALUE(A326),RawData!V:V,0)+$Y$1)</f>
        <v>95.35</v>
      </c>
      <c r="Z326" s="6" t="e">
        <f t="array" ref="Z326">INDEX(RawData!AC:AC,MATCH(VALUE(B326),RawData!AA:AA,0)+$Y$1)</f>
        <v>#N/A</v>
      </c>
      <c r="AA326" s="6">
        <f t="array" ref="AA326">INDEX(RawData!AH:AH,MATCH(VALUE(A326),RawData!AF:AF,0)+$AA$1)</f>
        <v>80.55</v>
      </c>
      <c r="AB326" s="6">
        <f t="array" ref="AB326">INDEX(RawData!AM:AM,MATCH(VALUE(A326),RawData!AK:AK,0)+$AA$1)</f>
        <v>4.57</v>
      </c>
      <c r="AC326" s="6">
        <f t="array" ref="AC326">INDEX(RawData!BB:BB,MATCH(VALUE(A326),RawData!AZ:AZ,0)+$AC$1)</f>
        <v>30360</v>
      </c>
      <c r="AD326" s="6">
        <f t="array" ref="AD326">INDEX(RawData!AR:AR,MATCH(VALUE(A326),RawData!AP:AP,0)+$AD$1)</f>
        <v>0.76</v>
      </c>
      <c r="AE326" s="6">
        <f t="array" ref="AE326">INDEX(RawData!BG:BG,MATCH(VALUE(A326),RawData!BE:BE,0)+$AE$1)</f>
        <v>126377</v>
      </c>
      <c r="AF326" s="6">
        <f t="array" ref="AF326">INDEX(RawData!AW:AW,MATCH(VALUE(A326),RawData!AU:AU,0)+$AF$1)</f>
        <v>9.42</v>
      </c>
      <c r="AG326" s="6">
        <f t="array" ref="AG326">INDEX(RawData!BM:BM,MATCH(VALUE(A326),RawData!BK:BK,0)+$AG$1)</f>
        <v>5.5</v>
      </c>
      <c r="AH326" s="6" t="e">
        <f t="array" ref="AH326">INDEX(RawData!BR:BR,MATCH(VALUE(B326),RawData!BP:BP,0)+$AH$1)</f>
        <v>#N/A</v>
      </c>
      <c r="AI326" s="6">
        <v>0</v>
      </c>
      <c r="AJ326" s="11">
        <f t="shared" si="82"/>
        <v>4851.1400000000003</v>
      </c>
      <c r="AK326" s="11">
        <f t="shared" si="83"/>
        <v>6483.12</v>
      </c>
      <c r="AL326" s="17" t="e">
        <f t="array" ref="AL326">INDEX(RawData!BW:BW,MATCH(VALUE(A326),RawData!BU:BU,0)+$AL$1)</f>
        <v>#N/A</v>
      </c>
      <c r="AM326" s="11"/>
      <c r="AN326" s="11"/>
    </row>
    <row r="327" spans="1:40">
      <c r="A327" s="1">
        <v>199511</v>
      </c>
      <c r="B327" s="6" t="s">
        <v>171</v>
      </c>
      <c r="C327" s="10" t="s">
        <v>207</v>
      </c>
      <c r="D327" s="1">
        <v>485114000</v>
      </c>
      <c r="E327" s="9">
        <f t="shared" si="81"/>
        <v>4851.1400000000003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</v>
      </c>
      <c r="Q327" s="6">
        <v>0</v>
      </c>
      <c r="V327" s="6" t="e">
        <f t="array" ref="V327">INDEX(RawData!I:I,MATCH(VALUE(B327),RawData!G:G,0)+$V$1)</f>
        <v>#N/A</v>
      </c>
      <c r="W327" s="6" t="e">
        <f t="array" ref="W327">INDEX(RawData!N:N,MATCH(VALUE(B327),RawData!L:L,0)+$W$1)</f>
        <v>#N/A</v>
      </c>
      <c r="X327" s="6" t="e">
        <f t="array" ref="X327">INDEX(RawData!S:S,MATCH(VALUE(B327),RawData!Q:Q,0)+$V$1)</f>
        <v>#N/A</v>
      </c>
      <c r="Y327" s="6">
        <f t="array" ref="Y327">INDEX(RawData!X:X,MATCH(VALUE(A327),RawData!V:V,0)+$Y$1)</f>
        <v>95.13</v>
      </c>
      <c r="Z327" s="6" t="e">
        <f t="array" ref="Z327">INDEX(RawData!AC:AC,MATCH(VALUE(B327),RawData!AA:AA,0)+$Y$1)</f>
        <v>#N/A</v>
      </c>
      <c r="AA327" s="6">
        <f t="array" ref="AA327">INDEX(RawData!AH:AH,MATCH(VALUE(A327),RawData!AF:AF,0)+$AA$1)</f>
        <v>80.58</v>
      </c>
      <c r="AB327" s="6">
        <f t="array" ref="AB327">INDEX(RawData!AM:AM,MATCH(VALUE(A327),RawData!AK:AK,0)+$AA$1)</f>
        <v>4.2300000000000004</v>
      </c>
      <c r="AC327" s="6">
        <f t="array" ref="AC327">INDEX(RawData!BB:BB,MATCH(VALUE(A327),RawData!AZ:AZ,0)+$AC$1)</f>
        <v>29760</v>
      </c>
      <c r="AD327" s="6">
        <f t="array" ref="AD327">INDEX(RawData!AR:AR,MATCH(VALUE(A327),RawData!AP:AP,0)+$AD$1)</f>
        <v>0.85</v>
      </c>
      <c r="AE327" s="6">
        <f t="array" ref="AE327">INDEX(RawData!BG:BG,MATCH(VALUE(A327),RawData!BE:BE,0)+$AE$1)</f>
        <v>124883</v>
      </c>
      <c r="AF327" s="6">
        <f t="array" ref="AF327">INDEX(RawData!AW:AW,MATCH(VALUE(A327),RawData!AU:AU,0)+$AF$1)</f>
        <v>9.36</v>
      </c>
      <c r="AG327" s="6">
        <f t="array" ref="AG327">INDEX(RawData!BM:BM,MATCH(VALUE(A327),RawData!BK:BK,0)+$AG$1)</f>
        <v>5.5</v>
      </c>
      <c r="AH327" s="6" t="e">
        <f t="array" ref="AH327">INDEX(RawData!BR:BR,MATCH(VALUE(B327),RawData!BP:BP,0)+$AH$1)</f>
        <v>#N/A</v>
      </c>
      <c r="AI327" s="6">
        <v>0</v>
      </c>
      <c r="AJ327" s="11">
        <f t="shared" si="82"/>
        <v>6483.12</v>
      </c>
      <c r="AK327" s="11">
        <f t="shared" si="83"/>
        <v>8803.94</v>
      </c>
      <c r="AL327" s="17" t="e">
        <f t="array" ref="AL327">INDEX(RawData!BW:BW,MATCH(VALUE(A327),RawData!BU:BU,0)+$AL$1)</f>
        <v>#N/A</v>
      </c>
      <c r="AM327" s="11"/>
      <c r="AN327" s="11"/>
    </row>
    <row r="328" spans="1:40">
      <c r="A328" s="1">
        <v>199510</v>
      </c>
      <c r="B328" s="6" t="s">
        <v>171</v>
      </c>
      <c r="C328" s="10" t="s">
        <v>207</v>
      </c>
      <c r="D328" s="1">
        <v>648312000</v>
      </c>
      <c r="E328" s="9">
        <f t="shared" si="81"/>
        <v>6483.12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1</v>
      </c>
      <c r="P328" s="6">
        <v>0</v>
      </c>
      <c r="Q328" s="6">
        <v>0</v>
      </c>
      <c r="V328" s="6" t="e">
        <f t="array" ref="V328">INDEX(RawData!I:I,MATCH(VALUE(B328),RawData!G:G,0)+$V$1)</f>
        <v>#N/A</v>
      </c>
      <c r="W328" s="6" t="e">
        <f t="array" ref="W328">INDEX(RawData!N:N,MATCH(VALUE(B328),RawData!L:L,0)+$W$1)</f>
        <v>#N/A</v>
      </c>
      <c r="X328" s="6" t="e">
        <f t="array" ref="X328">INDEX(RawData!S:S,MATCH(VALUE(B328),RawData!Q:Q,0)+$V$1)</f>
        <v>#N/A</v>
      </c>
      <c r="Y328" s="6">
        <f t="array" ref="Y328">INDEX(RawData!X:X,MATCH(VALUE(A328),RawData!V:V,0)+$Y$1)</f>
        <v>94.77</v>
      </c>
      <c r="Z328" s="6" t="e">
        <f t="array" ref="Z328">INDEX(RawData!AC:AC,MATCH(VALUE(B328),RawData!AA:AA,0)+$Y$1)</f>
        <v>#N/A</v>
      </c>
      <c r="AA328" s="6">
        <f t="array" ref="AA328">INDEX(RawData!AH:AH,MATCH(VALUE(A328),RawData!AF:AF,0)+$AA$1)</f>
        <v>80.260000000000005</v>
      </c>
      <c r="AB328" s="6">
        <f t="array" ref="AB328">INDEX(RawData!AM:AM,MATCH(VALUE(A328),RawData!AK:AK,0)+$AA$1)</f>
        <v>2.87</v>
      </c>
      <c r="AC328" s="6">
        <f t="array" ref="AC328">INDEX(RawData!BB:BB,MATCH(VALUE(A328),RawData!AZ:AZ,0)+$AC$1)</f>
        <v>29919</v>
      </c>
      <c r="AD328" s="6">
        <f t="array" ref="AD328">INDEX(RawData!AR:AR,MATCH(VALUE(A328),RawData!AP:AP,0)+$AD$1)</f>
        <v>0.88</v>
      </c>
      <c r="AE328" s="6">
        <f t="array" ref="AE328">INDEX(RawData!BG:BG,MATCH(VALUE(A328),RawData!BE:BE,0)+$AE$1)</f>
        <v>124298</v>
      </c>
      <c r="AF328" s="6">
        <f t="array" ref="AF328">INDEX(RawData!AW:AW,MATCH(VALUE(A328),RawData!AU:AU,0)+$AF$1)</f>
        <v>9.41</v>
      </c>
      <c r="AG328" s="6">
        <f t="array" ref="AG328">INDEX(RawData!BM:BM,MATCH(VALUE(A328),RawData!BK:BK,0)+$AG$1)</f>
        <v>5.5</v>
      </c>
      <c r="AH328" s="6" t="e">
        <f t="array" ref="AH328">INDEX(RawData!BR:BR,MATCH(VALUE(B328),RawData!BP:BP,0)+$AH$1)</f>
        <v>#N/A</v>
      </c>
      <c r="AI328" s="6">
        <v>0</v>
      </c>
      <c r="AJ328" s="11">
        <f t="shared" si="82"/>
        <v>8803.94</v>
      </c>
      <c r="AK328" s="11">
        <f t="shared" si="83"/>
        <v>8059.11</v>
      </c>
      <c r="AL328" s="17" t="e">
        <f t="array" ref="AL328">INDEX(RawData!BW:BW,MATCH(VALUE(A328),RawData!BU:BU,0)+$AL$1)</f>
        <v>#N/A</v>
      </c>
      <c r="AM328" s="11"/>
      <c r="AN328" s="11"/>
    </row>
    <row r="329" spans="1:40">
      <c r="A329" s="1">
        <v>199509</v>
      </c>
      <c r="B329" s="6" t="s">
        <v>171</v>
      </c>
      <c r="C329" s="10" t="s">
        <v>207</v>
      </c>
      <c r="D329" s="1">
        <v>880394000</v>
      </c>
      <c r="E329" s="9">
        <f t="shared" si="81"/>
        <v>8803.94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  <c r="O329" s="6">
        <v>0</v>
      </c>
      <c r="P329" s="6">
        <v>0</v>
      </c>
      <c r="Q329" s="6">
        <v>0</v>
      </c>
      <c r="V329" s="6" t="e">
        <f t="array" ref="V329">INDEX(RawData!I:I,MATCH(VALUE(B329),RawData!G:G,0)+$V$1)</f>
        <v>#N/A</v>
      </c>
      <c r="W329" s="6" t="e">
        <f t="array" ref="W329">INDEX(RawData!N:N,MATCH(VALUE(B329),RawData!L:L,0)+$W$1)</f>
        <v>#N/A</v>
      </c>
      <c r="X329" s="6" t="e">
        <f t="array" ref="X329">INDEX(RawData!S:S,MATCH(VALUE(B329),RawData!Q:Q,0)+$V$1)</f>
        <v>#N/A</v>
      </c>
      <c r="Y329" s="6">
        <f t="array" ref="Y329">INDEX(RawData!X:X,MATCH(VALUE(A329),RawData!V:V,0)+$Y$1)</f>
        <v>96.42</v>
      </c>
      <c r="Z329" s="6" t="e">
        <f t="array" ref="Z329">INDEX(RawData!AC:AC,MATCH(VALUE(B329),RawData!AA:AA,0)+$Y$1)</f>
        <v>#N/A</v>
      </c>
      <c r="AA329" s="6">
        <f t="array" ref="AA329">INDEX(RawData!AH:AH,MATCH(VALUE(A329),RawData!AF:AF,0)+$AA$1)</f>
        <v>80.459999999999994</v>
      </c>
      <c r="AB329" s="6">
        <f t="array" ref="AB329">INDEX(RawData!AM:AM,MATCH(VALUE(A329),RawData!AK:AK,0)+$AA$1)</f>
        <v>2</v>
      </c>
      <c r="AC329" s="6">
        <f t="array" ref="AC329">INDEX(RawData!BB:BB,MATCH(VALUE(A329),RawData!AZ:AZ,0)+$AC$1)</f>
        <v>30039</v>
      </c>
      <c r="AD329" s="6">
        <f t="array" ref="AD329">INDEX(RawData!AR:AR,MATCH(VALUE(A329),RawData!AP:AP,0)+$AD$1)</f>
        <v>1.48</v>
      </c>
      <c r="AE329" s="6">
        <f t="array" ref="AE329">INDEX(RawData!BG:BG,MATCH(VALUE(A329),RawData!BE:BE,0)+$AE$1)</f>
        <v>123791</v>
      </c>
      <c r="AF329" s="6">
        <f t="array" ref="AF329">INDEX(RawData!AW:AW,MATCH(VALUE(A329),RawData!AU:AU,0)+$AF$1)</f>
        <v>10.61</v>
      </c>
      <c r="AG329" s="6">
        <f t="array" ref="AG329">INDEX(RawData!BM:BM,MATCH(VALUE(A329),RawData!BK:BK,0)+$AG$1)</f>
        <v>5.5</v>
      </c>
      <c r="AH329" s="6" t="e">
        <f t="array" ref="AH329">INDEX(RawData!BR:BR,MATCH(VALUE(B329),RawData!BP:BP,0)+$AH$1)</f>
        <v>#N/A</v>
      </c>
      <c r="AI329" s="6">
        <v>0</v>
      </c>
      <c r="AJ329" s="11">
        <f t="shared" si="82"/>
        <v>8059.11</v>
      </c>
      <c r="AK329" s="11">
        <f t="shared" si="83"/>
        <v>8686.99</v>
      </c>
      <c r="AL329" s="17" t="e">
        <f t="array" ref="AL329">INDEX(RawData!BW:BW,MATCH(VALUE(A329),RawData!BU:BU,0)+$AL$1)</f>
        <v>#N/A</v>
      </c>
      <c r="AM329" s="11"/>
      <c r="AN329" s="11"/>
    </row>
    <row r="330" spans="1:40">
      <c r="A330" s="1">
        <v>199508</v>
      </c>
      <c r="B330" s="6" t="s">
        <v>171</v>
      </c>
      <c r="C330" s="10" t="s">
        <v>207</v>
      </c>
      <c r="D330" s="1">
        <v>805911000</v>
      </c>
      <c r="E330" s="9">
        <f t="shared" si="81"/>
        <v>8059.11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1</v>
      </c>
      <c r="N330" s="6">
        <v>0</v>
      </c>
      <c r="O330" s="6">
        <v>0</v>
      </c>
      <c r="P330" s="6">
        <v>0</v>
      </c>
      <c r="Q330" s="6">
        <v>0</v>
      </c>
      <c r="V330" s="6" t="e">
        <f t="array" ref="V330">INDEX(RawData!I:I,MATCH(VALUE(B330),RawData!G:G,0)+$V$1)</f>
        <v>#N/A</v>
      </c>
      <c r="W330" s="6" t="e">
        <f t="array" ref="W330">INDEX(RawData!N:N,MATCH(VALUE(B330),RawData!L:L,0)+$W$1)</f>
        <v>#N/A</v>
      </c>
      <c r="X330" s="6" t="e">
        <f t="array" ref="X330">INDEX(RawData!S:S,MATCH(VALUE(B330),RawData!Q:Q,0)+$V$1)</f>
        <v>#N/A</v>
      </c>
      <c r="Y330" s="6">
        <f t="array" ref="Y330">INDEX(RawData!X:X,MATCH(VALUE(A330),RawData!V:V,0)+$Y$1)</f>
        <v>96.73</v>
      </c>
      <c r="Z330" s="6" t="e">
        <f t="array" ref="Z330">INDEX(RawData!AC:AC,MATCH(VALUE(B330),RawData!AA:AA,0)+$Y$1)</f>
        <v>#N/A</v>
      </c>
      <c r="AA330" s="6">
        <f t="array" ref="AA330">INDEX(RawData!AH:AH,MATCH(VALUE(A330),RawData!AF:AF,0)+$AA$1)</f>
        <v>79.98</v>
      </c>
      <c r="AB330" s="6">
        <f t="array" ref="AB330">INDEX(RawData!AM:AM,MATCH(VALUE(A330),RawData!AK:AK,0)+$AA$1)</f>
        <v>1.7</v>
      </c>
      <c r="AC330" s="6">
        <f t="array" ref="AC330">INDEX(RawData!BB:BB,MATCH(VALUE(A330),RawData!AZ:AZ,0)+$AC$1)</f>
        <v>30250</v>
      </c>
      <c r="AD330" s="6">
        <f t="array" ref="AD330">INDEX(RawData!AR:AR,MATCH(VALUE(A330),RawData!AP:AP,0)+$AD$1)</f>
        <v>2.68</v>
      </c>
      <c r="AE330" s="6">
        <f t="array" ref="AE330">INDEX(RawData!BG:BG,MATCH(VALUE(A330),RawData!BE:BE,0)+$AE$1)</f>
        <v>123392</v>
      </c>
      <c r="AF330" s="6">
        <f t="array" ref="AF330">INDEX(RawData!AW:AW,MATCH(VALUE(A330),RawData!AU:AU,0)+$AF$1)</f>
        <v>11.3</v>
      </c>
      <c r="AG330" s="6">
        <f t="array" ref="AG330">INDEX(RawData!BM:BM,MATCH(VALUE(A330),RawData!BK:BK,0)+$AG$1)</f>
        <v>5.5</v>
      </c>
      <c r="AH330" s="6" t="e">
        <f t="array" ref="AH330">INDEX(RawData!BR:BR,MATCH(VALUE(B330),RawData!BP:BP,0)+$AH$1)</f>
        <v>#N/A</v>
      </c>
      <c r="AI330" s="6">
        <v>0</v>
      </c>
      <c r="AJ330" s="11">
        <f t="shared" si="82"/>
        <v>8686.99</v>
      </c>
      <c r="AK330" s="11">
        <f t="shared" si="83"/>
        <v>7783.45</v>
      </c>
      <c r="AL330" s="17" t="e">
        <f t="array" ref="AL330">INDEX(RawData!BW:BW,MATCH(VALUE(A330),RawData!BU:BU,0)+$AL$1)</f>
        <v>#N/A</v>
      </c>
      <c r="AM330" s="11"/>
      <c r="AN330" s="11"/>
    </row>
    <row r="331" spans="1:40">
      <c r="A331" s="1">
        <v>199507</v>
      </c>
      <c r="B331" s="6" t="s">
        <v>171</v>
      </c>
      <c r="C331" s="10" t="s">
        <v>207</v>
      </c>
      <c r="D331" s="1">
        <v>868699000</v>
      </c>
      <c r="E331" s="9">
        <f t="shared" si="81"/>
        <v>8686.99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V331" s="6" t="e">
        <f t="array" ref="V331">INDEX(RawData!I:I,MATCH(VALUE(B331),RawData!G:G,0)+$V$1)</f>
        <v>#N/A</v>
      </c>
      <c r="W331" s="6" t="e">
        <f t="array" ref="W331">INDEX(RawData!N:N,MATCH(VALUE(B331),RawData!L:L,0)+$W$1)</f>
        <v>#N/A</v>
      </c>
      <c r="X331" s="6" t="e">
        <f t="array" ref="X331">INDEX(RawData!S:S,MATCH(VALUE(B331),RawData!Q:Q,0)+$V$1)</f>
        <v>#N/A</v>
      </c>
      <c r="Y331" s="6">
        <f t="array" ref="Y331">INDEX(RawData!X:X,MATCH(VALUE(A331),RawData!V:V,0)+$Y$1)</f>
        <v>95.39</v>
      </c>
      <c r="Z331" s="6" t="e">
        <f t="array" ref="Z331">INDEX(RawData!AC:AC,MATCH(VALUE(B331),RawData!AA:AA,0)+$Y$1)</f>
        <v>#N/A</v>
      </c>
      <c r="AA331" s="6">
        <f t="array" ref="AA331">INDEX(RawData!AH:AH,MATCH(VALUE(A331),RawData!AF:AF,0)+$AA$1)</f>
        <v>79.78</v>
      </c>
      <c r="AB331" s="6">
        <f t="array" ref="AB331">INDEX(RawData!AM:AM,MATCH(VALUE(A331),RawData!AK:AK,0)+$AA$1)</f>
        <v>3.84</v>
      </c>
      <c r="AC331" s="6">
        <f t="array" ref="AC331">INDEX(RawData!BB:BB,MATCH(VALUE(A331),RawData!AZ:AZ,0)+$AC$1)</f>
        <v>30354</v>
      </c>
      <c r="AD331" s="6">
        <f t="array" ref="AD331">INDEX(RawData!AR:AR,MATCH(VALUE(A331),RawData!AP:AP,0)+$AD$1)</f>
        <v>0.48</v>
      </c>
      <c r="AE331" s="6">
        <f t="array" ref="AE331">INDEX(RawData!BG:BG,MATCH(VALUE(A331),RawData!BE:BE,0)+$AE$1)</f>
        <v>122706</v>
      </c>
      <c r="AF331" s="6">
        <f t="array" ref="AF331">INDEX(RawData!AW:AW,MATCH(VALUE(A331),RawData!AU:AU,0)+$AF$1)</f>
        <v>10.82</v>
      </c>
      <c r="AG331" s="6">
        <f t="array" ref="AG331">INDEX(RawData!BM:BM,MATCH(VALUE(A331),RawData!BK:BK,0)+$AG$1)</f>
        <v>5.5</v>
      </c>
      <c r="AH331" s="6" t="e">
        <f t="array" ref="AH331">INDEX(RawData!BR:BR,MATCH(VALUE(B331),RawData!BP:BP,0)+$AH$1)</f>
        <v>#N/A</v>
      </c>
      <c r="AI331" s="6">
        <v>0</v>
      </c>
      <c r="AJ331" s="11">
        <f t="shared" si="82"/>
        <v>7783.45</v>
      </c>
      <c r="AK331" s="11">
        <f t="shared" si="83"/>
        <v>8474.4599999999991</v>
      </c>
      <c r="AL331" s="17" t="e">
        <f t="array" ref="AL331">INDEX(RawData!BW:BW,MATCH(VALUE(A331),RawData!BU:BU,0)+$AL$1)</f>
        <v>#N/A</v>
      </c>
      <c r="AM331" s="11"/>
      <c r="AN331" s="11"/>
    </row>
    <row r="332" spans="1:40">
      <c r="A332" s="1">
        <v>199506</v>
      </c>
      <c r="B332" s="6" t="s">
        <v>171</v>
      </c>
      <c r="C332" s="10" t="s">
        <v>207</v>
      </c>
      <c r="D332" s="1">
        <v>778345000</v>
      </c>
      <c r="E332" s="9">
        <f t="shared" si="81"/>
        <v>7783.45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1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V332" s="6" t="e">
        <f t="array" ref="V332">INDEX(RawData!I:I,MATCH(VALUE(B332),RawData!G:G,0)+$V$1)</f>
        <v>#N/A</v>
      </c>
      <c r="W332" s="6" t="e">
        <f t="array" ref="W332">INDEX(RawData!N:N,MATCH(VALUE(B332),RawData!L:L,0)+$W$1)</f>
        <v>#N/A</v>
      </c>
      <c r="X332" s="6" t="e">
        <f t="array" ref="X332">INDEX(RawData!S:S,MATCH(VALUE(B332),RawData!Q:Q,0)+$V$1)</f>
        <v>#N/A</v>
      </c>
      <c r="Y332" s="6">
        <f t="array" ref="Y332">INDEX(RawData!X:X,MATCH(VALUE(A332),RawData!V:V,0)+$Y$1)</f>
        <v>94.86</v>
      </c>
      <c r="Z332" s="6" t="e">
        <f t="array" ref="Z332">INDEX(RawData!AC:AC,MATCH(VALUE(B332),RawData!AA:AA,0)+$Y$1)</f>
        <v>#N/A</v>
      </c>
      <c r="AA332" s="6">
        <f t="array" ref="AA332">INDEX(RawData!AH:AH,MATCH(VALUE(A332),RawData!AF:AF,0)+$AA$1)</f>
        <v>80.25</v>
      </c>
      <c r="AB332" s="6">
        <f t="array" ref="AB332">INDEX(RawData!AM:AM,MATCH(VALUE(A332),RawData!AK:AK,0)+$AA$1)</f>
        <v>4.67</v>
      </c>
      <c r="AC332" s="6">
        <f t="array" ref="AC332">INDEX(RawData!BB:BB,MATCH(VALUE(A332),RawData!AZ:AZ,0)+$AC$1)</f>
        <v>29873</v>
      </c>
      <c r="AD332" s="6">
        <f t="array" ref="AD332">INDEX(RawData!AR:AR,MATCH(VALUE(A332),RawData!AP:AP,0)+$AD$1)</f>
        <v>3.81</v>
      </c>
      <c r="AE332" s="6">
        <f t="array" ref="AE332">INDEX(RawData!BG:BG,MATCH(VALUE(A332),RawData!BE:BE,0)+$AE$1)</f>
        <v>120854</v>
      </c>
      <c r="AF332" s="6">
        <f t="array" ref="AF332">INDEX(RawData!AW:AW,MATCH(VALUE(A332),RawData!AU:AU,0)+$AF$1)</f>
        <v>11.84</v>
      </c>
      <c r="AG332" s="6">
        <f t="array" ref="AG332">INDEX(RawData!BM:BM,MATCH(VALUE(A332),RawData!BK:BK,0)+$AG$1)</f>
        <v>5.8</v>
      </c>
      <c r="AH332" s="6" t="e">
        <f t="array" ref="AH332">INDEX(RawData!BR:BR,MATCH(VALUE(B332),RawData!BP:BP,0)+$AH$1)</f>
        <v>#N/A</v>
      </c>
      <c r="AI332" s="6">
        <v>0</v>
      </c>
      <c r="AJ332" s="11">
        <f t="shared" si="82"/>
        <v>8474.4599999999991</v>
      </c>
      <c r="AK332" s="11">
        <f t="shared" si="83"/>
        <v>8768.8799999999992</v>
      </c>
      <c r="AL332" s="17" t="e">
        <f t="array" ref="AL332">INDEX(RawData!BW:BW,MATCH(VALUE(A332),RawData!BU:BU,0)+$AL$1)</f>
        <v>#N/A</v>
      </c>
      <c r="AM332" s="11"/>
      <c r="AN332" s="11"/>
    </row>
    <row r="333" spans="1:40">
      <c r="A333" s="1">
        <v>199505</v>
      </c>
      <c r="B333" s="6" t="s">
        <v>171</v>
      </c>
      <c r="C333" s="10" t="s">
        <v>207</v>
      </c>
      <c r="D333" s="1">
        <v>847446000</v>
      </c>
      <c r="E333" s="9">
        <f t="shared" si="81"/>
        <v>8474.4599999999991</v>
      </c>
      <c r="F333" s="6">
        <v>0</v>
      </c>
      <c r="G333" s="6">
        <v>0</v>
      </c>
      <c r="H333" s="6">
        <v>0</v>
      </c>
      <c r="I333" s="6">
        <v>0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V333" s="6" t="e">
        <f t="array" ref="V333">INDEX(RawData!I:I,MATCH(VALUE(B333),RawData!G:G,0)+$V$1)</f>
        <v>#N/A</v>
      </c>
      <c r="W333" s="6" t="e">
        <f t="array" ref="W333">INDEX(RawData!N:N,MATCH(VALUE(B333),RawData!L:L,0)+$W$1)</f>
        <v>#N/A</v>
      </c>
      <c r="X333" s="6" t="e">
        <f t="array" ref="X333">INDEX(RawData!S:S,MATCH(VALUE(B333),RawData!Q:Q,0)+$V$1)</f>
        <v>#N/A</v>
      </c>
      <c r="Y333" s="6">
        <f t="array" ref="Y333">INDEX(RawData!X:X,MATCH(VALUE(A333),RawData!V:V,0)+$Y$1)</f>
        <v>94.46</v>
      </c>
      <c r="Z333" s="6" t="e">
        <f t="array" ref="Z333">INDEX(RawData!AC:AC,MATCH(VALUE(B333),RawData!AA:AA,0)+$Y$1)</f>
        <v>#N/A</v>
      </c>
      <c r="AA333" s="6">
        <f t="array" ref="AA333">INDEX(RawData!AH:AH,MATCH(VALUE(A333),RawData!AF:AF,0)+$AA$1)</f>
        <v>79.39</v>
      </c>
      <c r="AB333" s="6">
        <f t="array" ref="AB333">INDEX(RawData!AM:AM,MATCH(VALUE(A333),RawData!AK:AK,0)+$AA$1)</f>
        <v>3.29</v>
      </c>
      <c r="AC333" s="6">
        <f t="array" ref="AC333">INDEX(RawData!BB:BB,MATCH(VALUE(A333),RawData!AZ:AZ,0)+$AC$1)</f>
        <v>29690</v>
      </c>
      <c r="AD333" s="6">
        <f t="array" ref="AD333">INDEX(RawData!AR:AR,MATCH(VALUE(A333),RawData!AP:AP,0)+$AD$1)</f>
        <v>4.99</v>
      </c>
      <c r="AE333" s="6">
        <f t="array" ref="AE333">INDEX(RawData!BG:BG,MATCH(VALUE(A333),RawData!BE:BE,0)+$AE$1)</f>
        <v>119779</v>
      </c>
      <c r="AF333" s="6">
        <f t="array" ref="AF333">INDEX(RawData!AW:AW,MATCH(VALUE(A333),RawData!AU:AU,0)+$AF$1)</f>
        <v>11.63</v>
      </c>
      <c r="AG333" s="6">
        <f t="array" ref="AG333">INDEX(RawData!BM:BM,MATCH(VALUE(A333),RawData!BK:BK,0)+$AG$1)</f>
        <v>5.8</v>
      </c>
      <c r="AH333" s="6" t="e">
        <f t="array" ref="AH333">INDEX(RawData!BR:BR,MATCH(VALUE(B333),RawData!BP:BP,0)+$AH$1)</f>
        <v>#N/A</v>
      </c>
      <c r="AI333" s="6">
        <v>0</v>
      </c>
      <c r="AJ333" s="11">
        <f t="shared" si="82"/>
        <v>8768.8799999999992</v>
      </c>
      <c r="AK333" s="11">
        <f t="shared" si="83"/>
        <v>9828.84</v>
      </c>
      <c r="AL333" s="17" t="e">
        <f t="array" ref="AL333">INDEX(RawData!BW:BW,MATCH(VALUE(A333),RawData!BU:BU,0)+$AL$1)</f>
        <v>#N/A</v>
      </c>
      <c r="AM333" s="11"/>
      <c r="AN333" s="11"/>
    </row>
    <row r="334" spans="1:40">
      <c r="A334" s="1">
        <v>199504</v>
      </c>
      <c r="B334" s="6" t="s">
        <v>171</v>
      </c>
      <c r="C334" s="10" t="s">
        <v>207</v>
      </c>
      <c r="D334" s="1">
        <v>876888000</v>
      </c>
      <c r="E334" s="9">
        <f t="shared" si="81"/>
        <v>8768.8799999999992</v>
      </c>
      <c r="F334" s="6">
        <v>0</v>
      </c>
      <c r="G334" s="6">
        <v>0</v>
      </c>
      <c r="H334" s="6">
        <v>0</v>
      </c>
      <c r="I334" s="6">
        <v>1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V334" s="6" t="e">
        <f t="array" ref="V334">INDEX(RawData!I:I,MATCH(VALUE(B334),RawData!G:G,0)+$V$1)</f>
        <v>#N/A</v>
      </c>
      <c r="W334" s="6" t="e">
        <f t="array" ref="W334">INDEX(RawData!N:N,MATCH(VALUE(B334),RawData!L:L,0)+$W$1)</f>
        <v>#N/A</v>
      </c>
      <c r="X334" s="6" t="e">
        <f t="array" ref="X334">INDEX(RawData!S:S,MATCH(VALUE(B334),RawData!Q:Q,0)+$V$1)</f>
        <v>#N/A</v>
      </c>
      <c r="Y334" s="6">
        <f t="array" ref="Y334">INDEX(RawData!X:X,MATCH(VALUE(A334),RawData!V:V,0)+$Y$1)</f>
        <v>94.07</v>
      </c>
      <c r="Z334" s="6" t="e">
        <f t="array" ref="Z334">INDEX(RawData!AC:AC,MATCH(VALUE(B334),RawData!AA:AA,0)+$Y$1)</f>
        <v>#N/A</v>
      </c>
      <c r="AA334" s="6">
        <f t="array" ref="AA334">INDEX(RawData!AH:AH,MATCH(VALUE(A334),RawData!AF:AF,0)+$AA$1)</f>
        <v>79.540000000000006</v>
      </c>
      <c r="AB334" s="6">
        <f t="array" ref="AB334">INDEX(RawData!AM:AM,MATCH(VALUE(A334),RawData!AK:AK,0)+$AA$1)</f>
        <v>4.4400000000000004</v>
      </c>
      <c r="AC334" s="6">
        <f t="array" ref="AC334">INDEX(RawData!BB:BB,MATCH(VALUE(A334),RawData!AZ:AZ,0)+$AC$1)</f>
        <v>30166</v>
      </c>
      <c r="AD334" s="6">
        <f t="array" ref="AD334">INDEX(RawData!AR:AR,MATCH(VALUE(A334),RawData!AP:AP,0)+$AD$1)</f>
        <v>7.94</v>
      </c>
      <c r="AE334" s="6">
        <f t="array" ref="AE334">INDEX(RawData!BG:BG,MATCH(VALUE(A334),RawData!BE:BE,0)+$AE$1)</f>
        <v>119782</v>
      </c>
      <c r="AF334" s="6">
        <f t="array" ref="AF334">INDEX(RawData!AW:AW,MATCH(VALUE(A334),RawData!AU:AU,0)+$AF$1)</f>
        <v>12.69</v>
      </c>
      <c r="AG334" s="6">
        <f t="array" ref="AG334">INDEX(RawData!BM:BM,MATCH(VALUE(A334),RawData!BK:BK,0)+$AG$1)</f>
        <v>5.8</v>
      </c>
      <c r="AH334" s="6" t="e">
        <f t="array" ref="AH334">INDEX(RawData!BR:BR,MATCH(VALUE(B334),RawData!BP:BP,0)+$AH$1)</f>
        <v>#N/A</v>
      </c>
      <c r="AI334" s="6">
        <v>0</v>
      </c>
      <c r="AJ334" s="11">
        <f t="shared" si="82"/>
        <v>9828.84</v>
      </c>
      <c r="AK334" s="11">
        <f t="shared" si="83"/>
        <v>10550.52</v>
      </c>
      <c r="AL334" s="17" t="e">
        <f t="array" ref="AL334">INDEX(RawData!BW:BW,MATCH(VALUE(A334),RawData!BU:BU,0)+$AL$1)</f>
        <v>#N/A</v>
      </c>
      <c r="AM334" s="11"/>
      <c r="AN334" s="11"/>
    </row>
    <row r="335" spans="1:40">
      <c r="A335" s="1">
        <v>199503</v>
      </c>
      <c r="B335" s="6" t="s">
        <v>171</v>
      </c>
      <c r="C335" s="10" t="s">
        <v>207</v>
      </c>
      <c r="D335" s="1">
        <v>982884000</v>
      </c>
      <c r="E335" s="9">
        <f t="shared" si="81"/>
        <v>9828.84</v>
      </c>
      <c r="F335" s="6">
        <v>0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V335" s="6" t="e">
        <f t="array" ref="V335">INDEX(RawData!I:I,MATCH(VALUE(B335),RawData!G:G,0)+$V$1)</f>
        <v>#N/A</v>
      </c>
      <c r="W335" s="6" t="e">
        <f t="array" ref="W335">INDEX(RawData!N:N,MATCH(VALUE(B335),RawData!L:L,0)+$W$1)</f>
        <v>#N/A</v>
      </c>
      <c r="X335" s="6" t="e">
        <f t="array" ref="X335">INDEX(RawData!S:S,MATCH(VALUE(B335),RawData!Q:Q,0)+$V$1)</f>
        <v>#N/A</v>
      </c>
      <c r="Y335" s="6">
        <f t="array" ref="Y335">INDEX(RawData!X:X,MATCH(VALUE(A335),RawData!V:V,0)+$Y$1)</f>
        <v>93.58</v>
      </c>
      <c r="Z335" s="6" t="e">
        <f t="array" ref="Z335">INDEX(RawData!AC:AC,MATCH(VALUE(B335),RawData!AA:AA,0)+$Y$1)</f>
        <v>#N/A</v>
      </c>
      <c r="AA335" s="6">
        <f t="array" ref="AA335">INDEX(RawData!AH:AH,MATCH(VALUE(A335),RawData!AF:AF,0)+$AA$1)</f>
        <v>78.39</v>
      </c>
      <c r="AB335" s="6">
        <f t="array" ref="AB335">INDEX(RawData!AM:AM,MATCH(VALUE(A335),RawData!AK:AK,0)+$AA$1)</f>
        <v>3.87</v>
      </c>
      <c r="AC335" s="6">
        <f t="array" ref="AC335">INDEX(RawData!BB:BB,MATCH(VALUE(A335),RawData!AZ:AZ,0)+$AC$1)</f>
        <v>30667</v>
      </c>
      <c r="AD335" s="6">
        <f t="array" ref="AD335">INDEX(RawData!AR:AR,MATCH(VALUE(A335),RawData!AP:AP,0)+$AD$1)</f>
        <v>9.8000000000000007</v>
      </c>
      <c r="AE335" s="6">
        <f t="array" ref="AE335">INDEX(RawData!BG:BG,MATCH(VALUE(A335),RawData!BE:BE,0)+$AE$1)</f>
        <v>119648</v>
      </c>
      <c r="AF335" s="6">
        <f t="array" ref="AF335">INDEX(RawData!AW:AW,MATCH(VALUE(A335),RawData!AU:AU,0)+$AF$1)</f>
        <v>13.39</v>
      </c>
      <c r="AG335" s="6">
        <f t="array" ref="AG335">INDEX(RawData!BM:BM,MATCH(VALUE(A335),RawData!BK:BK,0)+$AG$1)</f>
        <v>5.8</v>
      </c>
      <c r="AH335" s="6" t="e">
        <f t="array" ref="AH335">INDEX(RawData!BR:BR,MATCH(VALUE(B335),RawData!BP:BP,0)+$AH$1)</f>
        <v>#N/A</v>
      </c>
      <c r="AI335" s="6">
        <v>0</v>
      </c>
      <c r="AJ335" s="11">
        <f t="shared" si="82"/>
        <v>10550.52</v>
      </c>
      <c r="AK335" s="11">
        <f t="shared" si="83"/>
        <v>10328.39</v>
      </c>
      <c r="AL335" s="17" t="e">
        <f t="array" ref="AL335">INDEX(RawData!BW:BW,MATCH(VALUE(A335),RawData!BU:BU,0)+$AL$1)</f>
        <v>#N/A</v>
      </c>
      <c r="AM335" s="11"/>
      <c r="AN335" s="11"/>
    </row>
    <row r="336" spans="1:40">
      <c r="A336" s="1">
        <v>199502</v>
      </c>
      <c r="B336" s="6" t="s">
        <v>171</v>
      </c>
      <c r="C336" s="10" t="s">
        <v>207</v>
      </c>
      <c r="D336" s="1">
        <v>1055052000</v>
      </c>
      <c r="E336" s="9">
        <f t="shared" si="81"/>
        <v>10550.52</v>
      </c>
      <c r="F336" s="6">
        <v>0</v>
      </c>
      <c r="G336" s="6">
        <v>1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V336" s="6" t="e">
        <f t="array" ref="V336">INDEX(RawData!I:I,MATCH(VALUE(B336),RawData!G:G,0)+$V$1)</f>
        <v>#N/A</v>
      </c>
      <c r="W336" s="6" t="e">
        <f t="array" ref="W336">INDEX(RawData!N:N,MATCH(VALUE(B336),RawData!L:L,0)+$W$1)</f>
        <v>#N/A</v>
      </c>
      <c r="X336" s="6" t="e">
        <f t="array" ref="X336">INDEX(RawData!S:S,MATCH(VALUE(B336),RawData!Q:Q,0)+$V$1)</f>
        <v>#N/A</v>
      </c>
      <c r="Y336" s="6">
        <f t="array" ref="Y336">INDEX(RawData!X:X,MATCH(VALUE(A336),RawData!V:V,0)+$Y$1)</f>
        <v>92.83</v>
      </c>
      <c r="Z336" s="6" t="e">
        <f t="array" ref="Z336">INDEX(RawData!AC:AC,MATCH(VALUE(B336),RawData!AA:AA,0)+$Y$1)</f>
        <v>#N/A</v>
      </c>
      <c r="AA336" s="6">
        <f t="array" ref="AA336">INDEX(RawData!AH:AH,MATCH(VALUE(A336),RawData!AF:AF,0)+$AA$1)</f>
        <v>78.28</v>
      </c>
      <c r="AB336" s="6">
        <f t="array" ref="AB336">INDEX(RawData!AM:AM,MATCH(VALUE(A336),RawData!AK:AK,0)+$AA$1)</f>
        <v>3.44</v>
      </c>
      <c r="AC336" s="6">
        <f t="array" ref="AC336">INDEX(RawData!BB:BB,MATCH(VALUE(A336),RawData!AZ:AZ,0)+$AC$1)</f>
        <v>31628</v>
      </c>
      <c r="AD336" s="6">
        <f t="array" ref="AD336">INDEX(RawData!AR:AR,MATCH(VALUE(A336),RawData!AP:AP,0)+$AD$1)</f>
        <v>8.93</v>
      </c>
      <c r="AE336" s="6">
        <f t="array" ref="AE336">INDEX(RawData!BG:BG,MATCH(VALUE(A336),RawData!BE:BE,0)+$AE$1)</f>
        <v>119509</v>
      </c>
      <c r="AF336" s="6">
        <f t="array" ref="AF336">INDEX(RawData!AW:AW,MATCH(VALUE(A336),RawData!AU:AU,0)+$AF$1)</f>
        <v>13.68</v>
      </c>
      <c r="AG336" s="6">
        <f t="array" ref="AG336">INDEX(RawData!BM:BM,MATCH(VALUE(A336),RawData!BK:BK,0)+$AG$1)</f>
        <v>5.8</v>
      </c>
      <c r="AH336" s="6" t="e">
        <f t="array" ref="AH336">INDEX(RawData!BR:BR,MATCH(VALUE(B336),RawData!BP:BP,0)+$AH$1)</f>
        <v>#N/A</v>
      </c>
      <c r="AI336" s="6">
        <v>0</v>
      </c>
      <c r="AJ336" s="11">
        <f t="shared" si="82"/>
        <v>10328.39</v>
      </c>
      <c r="AK336" s="11">
        <f t="shared" si="83"/>
        <v>21112.720000000001</v>
      </c>
      <c r="AL336" s="17" t="e">
        <f t="array" ref="AL336">INDEX(RawData!BW:BW,MATCH(VALUE(A336),RawData!BU:BU,0)+$AL$1)</f>
        <v>#N/A</v>
      </c>
      <c r="AM336" s="11"/>
      <c r="AN336" s="11"/>
    </row>
    <row r="337" spans="1:40">
      <c r="A337" s="1">
        <v>199501</v>
      </c>
      <c r="B337" s="6" t="s">
        <v>171</v>
      </c>
      <c r="C337" s="10" t="s">
        <v>207</v>
      </c>
      <c r="D337" s="1">
        <v>1032839000</v>
      </c>
      <c r="E337" s="9">
        <f t="shared" si="81"/>
        <v>10328.39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V337" s="6" t="e">
        <f t="array" ref="V337">INDEX(RawData!I:I,MATCH(VALUE(B337),RawData!G:G,0)+$V$1)</f>
        <v>#N/A</v>
      </c>
      <c r="W337" s="6" t="e">
        <f t="array" ref="W337">INDEX(RawData!N:N,MATCH(VALUE(B337),RawData!L:L,0)+$W$1)</f>
        <v>#N/A</v>
      </c>
      <c r="X337" s="6" t="e">
        <f t="array" ref="X337">INDEX(RawData!S:S,MATCH(VALUE(B337),RawData!Q:Q,0)+$V$1)</f>
        <v>#N/A</v>
      </c>
      <c r="Y337" s="6">
        <f t="array" ref="Y337">INDEX(RawData!X:X,MATCH(VALUE(A337),RawData!V:V,0)+$Y$1)</f>
        <v>91.94</v>
      </c>
      <c r="Z337" s="6" t="e">
        <f t="array" ref="Z337">INDEX(RawData!AC:AC,MATCH(VALUE(B337),RawData!AA:AA,0)+$Y$1)</f>
        <v>#N/A</v>
      </c>
      <c r="AA337" s="6">
        <f t="array" ref="AA337">INDEX(RawData!AH:AH,MATCH(VALUE(A337),RawData!AF:AF,0)+$AA$1)</f>
        <v>78.62</v>
      </c>
      <c r="AB337" s="6">
        <f t="array" ref="AB337">INDEX(RawData!AM:AM,MATCH(VALUE(A337),RawData!AK:AK,0)+$AA$1)</f>
        <v>5.23</v>
      </c>
      <c r="AC337" s="6">
        <f t="array" ref="AC337">INDEX(RawData!BB:BB,MATCH(VALUE(A337),RawData!AZ:AZ,0)+$AC$1)</f>
        <v>31554</v>
      </c>
      <c r="AD337" s="6">
        <f t="array" ref="AD337">INDEX(RawData!AR:AR,MATCH(VALUE(A337),RawData!AP:AP,0)+$AD$1)</f>
        <v>15.06</v>
      </c>
      <c r="AE337" s="6">
        <f t="array" ref="AE337">INDEX(RawData!BG:BG,MATCH(VALUE(A337),RawData!BE:BE,0)+$AE$1)</f>
        <v>118063</v>
      </c>
      <c r="AF337" s="6">
        <f t="array" ref="AF337">INDEX(RawData!AW:AW,MATCH(VALUE(A337),RawData!AU:AU,0)+$AF$1)</f>
        <v>15.63</v>
      </c>
      <c r="AG337" s="6">
        <f t="array" ref="AG337">INDEX(RawData!BM:BM,MATCH(VALUE(A337),RawData!BK:BK,0)+$AG$1)</f>
        <v>5.5</v>
      </c>
      <c r="AH337" s="6" t="e">
        <f t="array" ref="AH337">INDEX(RawData!BR:BR,MATCH(VALUE(B337),RawData!BP:BP,0)+$AH$1)</f>
        <v>#N/A</v>
      </c>
      <c r="AI337" s="6">
        <v>0</v>
      </c>
      <c r="AJ337" s="11">
        <f t="shared" si="82"/>
        <v>21112.720000000001</v>
      </c>
      <c r="AK337" s="11">
        <f t="shared" si="83"/>
        <v>8674.7999999999993</v>
      </c>
      <c r="AL337" s="17" t="e">
        <f t="array" ref="AL337">INDEX(RawData!BW:BW,MATCH(VALUE(A337),RawData!BU:BU,0)+$AL$1)</f>
        <v>#N/A</v>
      </c>
      <c r="AM337" s="11"/>
      <c r="AN337" s="11"/>
    </row>
    <row r="338" spans="1:40">
      <c r="A338" s="1">
        <v>199412</v>
      </c>
      <c r="B338" s="6" t="s">
        <v>172</v>
      </c>
      <c r="C338" s="10" t="s">
        <v>208</v>
      </c>
      <c r="D338" s="1">
        <v>2111272000</v>
      </c>
      <c r="E338" s="9">
        <f t="shared" si="81"/>
        <v>21112.720000000001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1</v>
      </c>
      <c r="V338" s="6" t="e">
        <f t="array" ref="V338">INDEX(RawData!I:I,MATCH(VALUE(B338),RawData!G:G,0)+$V$1)</f>
        <v>#N/A</v>
      </c>
      <c r="W338" s="6" t="e">
        <f t="array" ref="W338">INDEX(RawData!N:N,MATCH(VALUE(B338),RawData!L:L,0)+$W$1)</f>
        <v>#N/A</v>
      </c>
      <c r="X338" s="6" t="e">
        <f t="array" ref="X338">INDEX(RawData!S:S,MATCH(VALUE(B338),RawData!Q:Q,0)+$V$1)</f>
        <v>#N/A</v>
      </c>
      <c r="Y338" s="6">
        <f t="array" ref="Y338">INDEX(RawData!X:X,MATCH(VALUE(A338),RawData!V:V,0)+$Y$1)</f>
        <v>90.69</v>
      </c>
      <c r="Z338" s="6" t="e">
        <f t="array" ref="Z338">INDEX(RawData!AC:AC,MATCH(VALUE(B338),RawData!AA:AA,0)+$Y$1)</f>
        <v>#N/A</v>
      </c>
      <c r="AA338" s="6">
        <f t="array" ref="AA338">INDEX(RawData!AH:AH,MATCH(VALUE(A338),RawData!AF:AF,0)+$AA$1)</f>
        <v>77.03</v>
      </c>
      <c r="AB338" s="6">
        <f t="array" ref="AB338">INDEX(RawData!AM:AM,MATCH(VALUE(A338),RawData!AK:AK,0)+$AA$1)</f>
        <v>2.65</v>
      </c>
      <c r="AC338" s="6">
        <f t="array" ref="AC338">INDEX(RawData!BB:BB,MATCH(VALUE(A338),RawData!AZ:AZ,0)+$AC$1)</f>
        <v>30138</v>
      </c>
      <c r="AD338" s="6">
        <f t="array" ref="AD338">INDEX(RawData!AR:AR,MATCH(VALUE(A338),RawData!AP:AP,0)+$AD$1)</f>
        <v>12.23</v>
      </c>
      <c r="AE338" s="6">
        <f t="array" ref="AE338">INDEX(RawData!BG:BG,MATCH(VALUE(A338),RawData!BE:BE,0)+$AE$1)</f>
        <v>115467</v>
      </c>
      <c r="AF338" s="6">
        <f t="array" ref="AF338">INDEX(RawData!AW:AW,MATCH(VALUE(A338),RawData!AU:AU,0)+$AF$1)</f>
        <v>15.07</v>
      </c>
      <c r="AG338" s="6">
        <f t="array" ref="AG338">INDEX(RawData!BM:BM,MATCH(VALUE(A338),RawData!BK:BK,0)+$AG$1)</f>
        <v>5.5</v>
      </c>
      <c r="AH338" s="6" t="e">
        <f t="array" ref="AH338">INDEX(RawData!BR:BR,MATCH(VALUE(B338),RawData!BP:BP,0)+$AH$1)</f>
        <v>#N/A</v>
      </c>
      <c r="AI338" s="6">
        <v>0</v>
      </c>
      <c r="AJ338" s="11">
        <f t="shared" si="82"/>
        <v>8674.7999999999993</v>
      </c>
      <c r="AK338" s="11">
        <f t="shared" si="83"/>
        <v>15882.71</v>
      </c>
      <c r="AL338" s="17" t="e">
        <f t="array" ref="AL338">INDEX(RawData!BW:BW,MATCH(VALUE(A338),RawData!BU:BU,0)+$AL$1)</f>
        <v>#N/A</v>
      </c>
      <c r="AM338" s="11"/>
      <c r="AN338" s="11"/>
    </row>
    <row r="339" spans="1:40">
      <c r="A339" s="1">
        <v>199411</v>
      </c>
      <c r="B339" s="6" t="s">
        <v>172</v>
      </c>
      <c r="C339" s="10" t="s">
        <v>208</v>
      </c>
      <c r="D339" s="1">
        <v>867480000</v>
      </c>
      <c r="E339" s="9">
        <f t="shared" si="81"/>
        <v>8674.7999999999993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</v>
      </c>
      <c r="Q339" s="6">
        <v>0</v>
      </c>
      <c r="V339" s="6" t="e">
        <f t="array" ref="V339">INDEX(RawData!I:I,MATCH(VALUE(B339),RawData!G:G,0)+$V$1)</f>
        <v>#N/A</v>
      </c>
      <c r="W339" s="6" t="e">
        <f t="array" ref="W339">INDEX(RawData!N:N,MATCH(VALUE(B339),RawData!L:L,0)+$W$1)</f>
        <v>#N/A</v>
      </c>
      <c r="X339" s="6" t="e">
        <f t="array" ref="X339">INDEX(RawData!S:S,MATCH(VALUE(B339),RawData!Q:Q,0)+$V$1)</f>
        <v>#N/A</v>
      </c>
      <c r="Y339" s="6">
        <f t="array" ref="Y339">INDEX(RawData!X:X,MATCH(VALUE(A339),RawData!V:V,0)+$Y$1)</f>
        <v>89.77</v>
      </c>
      <c r="Z339" s="6" t="e">
        <f t="array" ref="Z339">INDEX(RawData!AC:AC,MATCH(VALUE(B339),RawData!AA:AA,0)+$Y$1)</f>
        <v>#N/A</v>
      </c>
      <c r="AA339" s="6">
        <f t="array" ref="AA339">INDEX(RawData!AH:AH,MATCH(VALUE(A339),RawData!AF:AF,0)+$AA$1)</f>
        <v>77.31</v>
      </c>
      <c r="AB339" s="6">
        <f t="array" ref="AB339">INDEX(RawData!AM:AM,MATCH(VALUE(A339),RawData!AK:AK,0)+$AA$1)</f>
        <v>3.88</v>
      </c>
      <c r="AC339" s="6">
        <f t="array" ref="AC339">INDEX(RawData!BB:BB,MATCH(VALUE(A339),RawData!AZ:AZ,0)+$AC$1)</f>
        <v>29345</v>
      </c>
      <c r="AD339" s="6">
        <f t="array" ref="AD339">INDEX(RawData!AR:AR,MATCH(VALUE(A339),RawData!AP:AP,0)+$AD$1)</f>
        <v>15.93</v>
      </c>
      <c r="AE339" s="6">
        <f t="array" ref="AE339">INDEX(RawData!BG:BG,MATCH(VALUE(A339),RawData!BE:BE,0)+$AE$1)</f>
        <v>114107</v>
      </c>
      <c r="AF339" s="6">
        <f t="array" ref="AF339">INDEX(RawData!AW:AW,MATCH(VALUE(A339),RawData!AU:AU,0)+$AF$1)</f>
        <v>15.7</v>
      </c>
      <c r="AG339" s="6">
        <f t="array" ref="AG339">INDEX(RawData!BM:BM,MATCH(VALUE(A339),RawData!BK:BK,0)+$AG$1)</f>
        <v>5.5</v>
      </c>
      <c r="AH339" s="6" t="e">
        <f t="array" ref="AH339">INDEX(RawData!BR:BR,MATCH(VALUE(B339),RawData!BP:BP,0)+$AH$1)</f>
        <v>#N/A</v>
      </c>
      <c r="AI339" s="6">
        <v>0</v>
      </c>
      <c r="AJ339" s="11">
        <f t="shared" si="82"/>
        <v>15882.71</v>
      </c>
      <c r="AK339" s="11">
        <f t="shared" si="83"/>
        <v>15115.4</v>
      </c>
      <c r="AL339" s="17" t="e">
        <f t="array" ref="AL339">INDEX(RawData!BW:BW,MATCH(VALUE(A339),RawData!BU:BU,0)+$AL$1)</f>
        <v>#N/A</v>
      </c>
      <c r="AM339" s="11"/>
      <c r="AN339" s="11"/>
    </row>
    <row r="340" spans="1:40">
      <c r="A340" s="1">
        <v>199410</v>
      </c>
      <c r="B340" s="6" t="s">
        <v>172</v>
      </c>
      <c r="C340" s="10" t="s">
        <v>208</v>
      </c>
      <c r="D340" s="1">
        <v>1588271000</v>
      </c>
      <c r="E340" s="9">
        <f t="shared" si="81"/>
        <v>15882.71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1</v>
      </c>
      <c r="P340" s="6">
        <v>0</v>
      </c>
      <c r="Q340" s="6">
        <v>0</v>
      </c>
      <c r="V340" s="6" t="e">
        <f t="array" ref="V340">INDEX(RawData!I:I,MATCH(VALUE(B340),RawData!G:G,0)+$V$1)</f>
        <v>#N/A</v>
      </c>
      <c r="W340" s="6" t="e">
        <f t="array" ref="W340">INDEX(RawData!N:N,MATCH(VALUE(B340),RawData!L:L,0)+$W$1)</f>
        <v>#N/A</v>
      </c>
      <c r="X340" s="6" t="e">
        <f t="array" ref="X340">INDEX(RawData!S:S,MATCH(VALUE(B340),RawData!Q:Q,0)+$V$1)</f>
        <v>#N/A</v>
      </c>
      <c r="Y340" s="6">
        <f t="array" ref="Y340">INDEX(RawData!X:X,MATCH(VALUE(A340),RawData!V:V,0)+$Y$1)</f>
        <v>89.23</v>
      </c>
      <c r="Z340" s="6" t="e">
        <f t="array" ref="Z340">INDEX(RawData!AC:AC,MATCH(VALUE(B340),RawData!AA:AA,0)+$Y$1)</f>
        <v>#N/A</v>
      </c>
      <c r="AA340" s="6">
        <f t="array" ref="AA340">INDEX(RawData!AH:AH,MATCH(VALUE(A340),RawData!AF:AF,0)+$AA$1)</f>
        <v>78.02</v>
      </c>
      <c r="AB340" s="6">
        <f t="array" ref="AB340">INDEX(RawData!AM:AM,MATCH(VALUE(A340),RawData!AK:AK,0)+$AA$1)</f>
        <v>5.0599999999999996</v>
      </c>
      <c r="AC340" s="6">
        <f t="array" ref="AC340">INDEX(RawData!BB:BB,MATCH(VALUE(A340),RawData!AZ:AZ,0)+$AC$1)</f>
        <v>29437</v>
      </c>
      <c r="AD340" s="6">
        <f t="array" ref="AD340">INDEX(RawData!AR:AR,MATCH(VALUE(A340),RawData!AP:AP,0)+$AD$1)</f>
        <v>18.170000000000002</v>
      </c>
      <c r="AE340" s="6">
        <f t="array" ref="AE340">INDEX(RawData!BG:BG,MATCH(VALUE(A340),RawData!BE:BE,0)+$AE$1)</f>
        <v>113253</v>
      </c>
      <c r="AF340" s="6">
        <f t="array" ref="AF340">INDEX(RawData!AW:AW,MATCH(VALUE(A340),RawData!AU:AU,0)+$AF$1)</f>
        <v>16.100000000000001</v>
      </c>
      <c r="AG340" s="6">
        <f t="array" ref="AG340">INDEX(RawData!BM:BM,MATCH(VALUE(A340),RawData!BK:BK,0)+$AG$1)</f>
        <v>5.5</v>
      </c>
      <c r="AH340" s="6" t="e">
        <f t="array" ref="AH340">INDEX(RawData!BR:BR,MATCH(VALUE(B340),RawData!BP:BP,0)+$AH$1)</f>
        <v>#N/A</v>
      </c>
      <c r="AI340" s="6">
        <v>0</v>
      </c>
      <c r="AJ340" s="11">
        <f t="shared" si="82"/>
        <v>15115.4</v>
      </c>
      <c r="AK340" s="11">
        <f t="shared" si="83"/>
        <v>24390.69</v>
      </c>
      <c r="AL340" s="17" t="e">
        <f t="array" ref="AL340">INDEX(RawData!BW:BW,MATCH(VALUE(A340),RawData!BU:BU,0)+$AL$1)</f>
        <v>#N/A</v>
      </c>
      <c r="AM340" s="11"/>
      <c r="AN340" s="11"/>
    </row>
    <row r="341" spans="1:40">
      <c r="A341" s="1">
        <v>199409</v>
      </c>
      <c r="B341" s="6" t="s">
        <v>172</v>
      </c>
      <c r="C341" s="10" t="s">
        <v>208</v>
      </c>
      <c r="D341" s="1">
        <v>1511540000</v>
      </c>
      <c r="E341" s="9">
        <f t="shared" si="81"/>
        <v>15115.4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1</v>
      </c>
      <c r="O341" s="6">
        <v>0</v>
      </c>
      <c r="P341" s="6">
        <v>0</v>
      </c>
      <c r="Q341" s="6">
        <v>0</v>
      </c>
      <c r="V341" s="6" t="e">
        <f t="array" ref="V341">INDEX(RawData!I:I,MATCH(VALUE(B341),RawData!G:G,0)+$V$1)</f>
        <v>#N/A</v>
      </c>
      <c r="W341" s="6" t="e">
        <f t="array" ref="W341">INDEX(RawData!N:N,MATCH(VALUE(B341),RawData!L:L,0)+$W$1)</f>
        <v>#N/A</v>
      </c>
      <c r="X341" s="6" t="e">
        <f t="array" ref="X341">INDEX(RawData!S:S,MATCH(VALUE(B341),RawData!Q:Q,0)+$V$1)</f>
        <v>#N/A</v>
      </c>
      <c r="Y341" s="6">
        <f t="array" ref="Y341">INDEX(RawData!X:X,MATCH(VALUE(A341),RawData!V:V,0)+$Y$1)</f>
        <v>89.03</v>
      </c>
      <c r="Z341" s="6" t="e">
        <f t="array" ref="Z341">INDEX(RawData!AC:AC,MATCH(VALUE(B341),RawData!AA:AA,0)+$Y$1)</f>
        <v>#N/A</v>
      </c>
      <c r="AA341" s="6">
        <f t="array" ref="AA341">INDEX(RawData!AH:AH,MATCH(VALUE(A341),RawData!AF:AF,0)+$AA$1)</f>
        <v>78.88</v>
      </c>
      <c r="AB341" s="6">
        <f t="array" ref="AB341">INDEX(RawData!AM:AM,MATCH(VALUE(A341),RawData!AK:AK,0)+$AA$1)</f>
        <v>6.7</v>
      </c>
      <c r="AC341" s="6">
        <f t="array" ref="AC341">INDEX(RawData!BB:BB,MATCH(VALUE(A341),RawData!AZ:AZ,0)+$AC$1)</f>
        <v>29347</v>
      </c>
      <c r="AD341" s="6">
        <f t="array" ref="AD341">INDEX(RawData!AR:AR,MATCH(VALUE(A341),RawData!AP:AP,0)+$AD$1)</f>
        <v>17.46</v>
      </c>
      <c r="AE341" s="6">
        <f t="array" ref="AE341">INDEX(RawData!BG:BG,MATCH(VALUE(A341),RawData!BE:BE,0)+$AE$1)</f>
        <v>111406</v>
      </c>
      <c r="AF341" s="6">
        <f t="array" ref="AF341">INDEX(RawData!AW:AW,MATCH(VALUE(A341),RawData!AU:AU,0)+$AF$1)</f>
        <v>14.75</v>
      </c>
      <c r="AG341" s="6">
        <f t="array" ref="AG341">INDEX(RawData!BM:BM,MATCH(VALUE(A341),RawData!BK:BK,0)+$AG$1)</f>
        <v>5.5</v>
      </c>
      <c r="AH341" s="6" t="e">
        <f t="array" ref="AH341">INDEX(RawData!BR:BR,MATCH(VALUE(B341),RawData!BP:BP,0)+$AH$1)</f>
        <v>#N/A</v>
      </c>
      <c r="AI341" s="6">
        <v>0</v>
      </c>
      <c r="AJ341" s="11">
        <f t="shared" si="82"/>
        <v>24390.69</v>
      </c>
      <c r="AK341" s="11">
        <f t="shared" si="83"/>
        <v>22137.14</v>
      </c>
      <c r="AL341" s="17" t="e">
        <f t="array" ref="AL341">INDEX(RawData!BW:BW,MATCH(VALUE(A341),RawData!BU:BU,0)+$AL$1)</f>
        <v>#N/A</v>
      </c>
      <c r="AM341" s="11"/>
      <c r="AN341" s="11"/>
    </row>
    <row r="342" spans="1:40">
      <c r="A342" s="1">
        <v>199408</v>
      </c>
      <c r="B342" s="6" t="s">
        <v>172</v>
      </c>
      <c r="C342" s="10" t="s">
        <v>208</v>
      </c>
      <c r="D342" s="1">
        <v>2439069000</v>
      </c>
      <c r="E342" s="9">
        <f t="shared" si="81"/>
        <v>24390.69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1</v>
      </c>
      <c r="N342" s="6">
        <v>0</v>
      </c>
      <c r="O342" s="6">
        <v>0</v>
      </c>
      <c r="P342" s="6">
        <v>0</v>
      </c>
      <c r="Q342" s="6">
        <v>0</v>
      </c>
      <c r="V342" s="6" t="e">
        <f t="array" ref="V342">INDEX(RawData!I:I,MATCH(VALUE(B342),RawData!G:G,0)+$V$1)</f>
        <v>#N/A</v>
      </c>
      <c r="W342" s="6" t="e">
        <f t="array" ref="W342">INDEX(RawData!N:N,MATCH(VALUE(B342),RawData!L:L,0)+$W$1)</f>
        <v>#N/A</v>
      </c>
      <c r="X342" s="6" t="e">
        <f t="array" ref="X342">INDEX(RawData!S:S,MATCH(VALUE(B342),RawData!Q:Q,0)+$V$1)</f>
        <v>#N/A</v>
      </c>
      <c r="Y342" s="6">
        <f t="array" ref="Y342">INDEX(RawData!X:X,MATCH(VALUE(A342),RawData!V:V,0)+$Y$1)</f>
        <v>89.02</v>
      </c>
      <c r="Z342" s="6" t="e">
        <f t="array" ref="Z342">INDEX(RawData!AC:AC,MATCH(VALUE(B342),RawData!AA:AA,0)+$Y$1)</f>
        <v>#N/A</v>
      </c>
      <c r="AA342" s="6">
        <f t="array" ref="AA342">INDEX(RawData!AH:AH,MATCH(VALUE(A342),RawData!AF:AF,0)+$AA$1)</f>
        <v>78.64</v>
      </c>
      <c r="AB342" s="6">
        <f t="array" ref="AB342">INDEX(RawData!AM:AM,MATCH(VALUE(A342),RawData!AK:AK,0)+$AA$1)</f>
        <v>7.05</v>
      </c>
      <c r="AC342" s="6">
        <f t="array" ref="AC342">INDEX(RawData!BB:BB,MATCH(VALUE(A342),RawData!AZ:AZ,0)+$AC$1)</f>
        <v>29432</v>
      </c>
      <c r="AD342" s="6">
        <f t="array" ref="AD342">INDEX(RawData!AR:AR,MATCH(VALUE(A342),RawData!AP:AP,0)+$AD$1)</f>
        <v>20.29</v>
      </c>
      <c r="AE342" s="6">
        <f t="array" ref="AE342">INDEX(RawData!BG:BG,MATCH(VALUE(A342),RawData!BE:BE,0)+$AE$1)</f>
        <v>110730</v>
      </c>
      <c r="AF342" s="6">
        <f t="array" ref="AF342">INDEX(RawData!AW:AW,MATCH(VALUE(A342),RawData!AU:AU,0)+$AF$1)</f>
        <v>16.39</v>
      </c>
      <c r="AG342" s="6">
        <f t="array" ref="AG342">INDEX(RawData!BM:BM,MATCH(VALUE(A342),RawData!BK:BK,0)+$AG$1)</f>
        <v>5.5</v>
      </c>
      <c r="AH342" s="6" t="e">
        <f t="array" ref="AH342">INDEX(RawData!BR:BR,MATCH(VALUE(B342),RawData!BP:BP,0)+$AH$1)</f>
        <v>#N/A</v>
      </c>
      <c r="AI342" s="6">
        <v>0</v>
      </c>
      <c r="AJ342" s="11">
        <f t="shared" si="82"/>
        <v>22137.14</v>
      </c>
      <c r="AK342" s="11">
        <f t="shared" si="83"/>
        <v>14097.05</v>
      </c>
      <c r="AL342" s="17" t="e">
        <f t="array" ref="AL342">INDEX(RawData!BW:BW,MATCH(VALUE(A342),RawData!BU:BU,0)+$AL$1)</f>
        <v>#N/A</v>
      </c>
      <c r="AM342" s="11"/>
      <c r="AN342" s="11"/>
    </row>
    <row r="343" spans="1:40">
      <c r="A343" s="1">
        <v>199407</v>
      </c>
      <c r="B343" s="6" t="s">
        <v>172</v>
      </c>
      <c r="C343" s="10" t="s">
        <v>208</v>
      </c>
      <c r="D343" s="1">
        <v>2213714000</v>
      </c>
      <c r="E343" s="9">
        <f t="shared" si="81"/>
        <v>22137.14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V343" s="6" t="e">
        <f t="array" ref="V343">INDEX(RawData!I:I,MATCH(VALUE(B343),RawData!G:G,0)+$V$1)</f>
        <v>#N/A</v>
      </c>
      <c r="W343" s="6" t="e">
        <f t="array" ref="W343">INDEX(RawData!N:N,MATCH(VALUE(B343),RawData!L:L,0)+$W$1)</f>
        <v>#N/A</v>
      </c>
      <c r="X343" s="6" t="e">
        <f t="array" ref="X343">INDEX(RawData!S:S,MATCH(VALUE(B343),RawData!Q:Q,0)+$V$1)</f>
        <v>#N/A</v>
      </c>
      <c r="Y343" s="6">
        <f t="array" ref="Y343">INDEX(RawData!X:X,MATCH(VALUE(A343),RawData!V:V,0)+$Y$1)</f>
        <v>88.78</v>
      </c>
      <c r="Z343" s="6" t="e">
        <f t="array" ref="Z343">INDEX(RawData!AC:AC,MATCH(VALUE(B343),RawData!AA:AA,0)+$Y$1)</f>
        <v>#N/A</v>
      </c>
      <c r="AA343" s="6">
        <f t="array" ref="AA343">INDEX(RawData!AH:AH,MATCH(VALUE(A343),RawData!AF:AF,0)+$AA$1)</f>
        <v>76.83</v>
      </c>
      <c r="AB343" s="6">
        <f t="array" ref="AB343">INDEX(RawData!AM:AM,MATCH(VALUE(A343),RawData!AK:AK,0)+$AA$1)</f>
        <v>4.1500000000000004</v>
      </c>
      <c r="AC343" s="6">
        <f t="array" ref="AC343">INDEX(RawData!BB:BB,MATCH(VALUE(A343),RawData!AZ:AZ,0)+$AC$1)</f>
        <v>29691</v>
      </c>
      <c r="AD343" s="6">
        <f t="array" ref="AD343">INDEX(RawData!AR:AR,MATCH(VALUE(A343),RawData!AP:AP,0)+$AD$1)</f>
        <v>21.38</v>
      </c>
      <c r="AE343" s="6">
        <f t="array" ref="AE343">INDEX(RawData!BG:BG,MATCH(VALUE(A343),RawData!BE:BE,0)+$AE$1)</f>
        <v>110243</v>
      </c>
      <c r="AF343" s="6">
        <f t="array" ref="AF343">INDEX(RawData!AW:AW,MATCH(VALUE(A343),RawData!AU:AU,0)+$AF$1)</f>
        <v>17.100000000000001</v>
      </c>
      <c r="AG343" s="6">
        <f t="array" ref="AG343">INDEX(RawData!BM:BM,MATCH(VALUE(A343),RawData!BK:BK,0)+$AG$1)</f>
        <v>5.5</v>
      </c>
      <c r="AH343" s="6" t="e">
        <f t="array" ref="AH343">INDEX(RawData!BR:BR,MATCH(VALUE(B343),RawData!BP:BP,0)+$AH$1)</f>
        <v>#N/A</v>
      </c>
      <c r="AI343" s="6">
        <v>0</v>
      </c>
      <c r="AJ343" s="11">
        <f t="shared" si="82"/>
        <v>14097.05</v>
      </c>
      <c r="AK343" s="11">
        <f t="shared" si="83"/>
        <v>14797.92</v>
      </c>
      <c r="AL343" s="17" t="e">
        <f t="array" ref="AL343">INDEX(RawData!BW:BW,MATCH(VALUE(A343),RawData!BU:BU,0)+$AL$1)</f>
        <v>#N/A</v>
      </c>
      <c r="AM343" s="11"/>
      <c r="AN343" s="11"/>
    </row>
    <row r="344" spans="1:40">
      <c r="A344" s="1">
        <v>199406</v>
      </c>
      <c r="B344" s="6" t="s">
        <v>172</v>
      </c>
      <c r="C344" s="10" t="s">
        <v>208</v>
      </c>
      <c r="D344" s="1">
        <v>1409705000</v>
      </c>
      <c r="E344" s="9">
        <f t="shared" si="81"/>
        <v>14097.05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1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V344" s="6" t="e">
        <f t="array" ref="V344">INDEX(RawData!I:I,MATCH(VALUE(B344),RawData!G:G,0)+$V$1)</f>
        <v>#N/A</v>
      </c>
      <c r="W344" s="6" t="e">
        <f t="array" ref="W344">INDEX(RawData!N:N,MATCH(VALUE(B344),RawData!L:L,0)+$W$1)</f>
        <v>#N/A</v>
      </c>
      <c r="X344" s="6" t="e">
        <f t="array" ref="X344">INDEX(RawData!S:S,MATCH(VALUE(B344),RawData!Q:Q,0)+$V$1)</f>
        <v>#N/A</v>
      </c>
      <c r="Y344" s="6">
        <f t="array" ref="Y344">INDEX(RawData!X:X,MATCH(VALUE(A344),RawData!V:V,0)+$Y$1)</f>
        <v>88.63</v>
      </c>
      <c r="Z344" s="6" t="e">
        <f t="array" ref="Z344">INDEX(RawData!AC:AC,MATCH(VALUE(B344),RawData!AA:AA,0)+$Y$1)</f>
        <v>#N/A</v>
      </c>
      <c r="AA344" s="6">
        <f t="array" ref="AA344">INDEX(RawData!AH:AH,MATCH(VALUE(A344),RawData!AF:AF,0)+$AA$1)</f>
        <v>76.67</v>
      </c>
      <c r="AB344" s="6">
        <f t="array" ref="AB344">INDEX(RawData!AM:AM,MATCH(VALUE(A344),RawData!AK:AK,0)+$AA$1)</f>
        <v>2.13</v>
      </c>
      <c r="AC344" s="6">
        <f t="array" ref="AC344">INDEX(RawData!BB:BB,MATCH(VALUE(A344),RawData!AZ:AZ,0)+$AC$1)</f>
        <v>28773</v>
      </c>
      <c r="AD344" s="6">
        <f t="array" ref="AD344">INDEX(RawData!AR:AR,MATCH(VALUE(A344),RawData!AP:AP,0)+$AD$1)</f>
        <v>17.82</v>
      </c>
      <c r="AE344" s="6">
        <f t="array" ref="AE344">INDEX(RawData!BG:BG,MATCH(VALUE(A344),RawData!BE:BE,0)+$AE$1)</f>
        <v>108503</v>
      </c>
      <c r="AF344" s="6">
        <f t="array" ref="AF344">INDEX(RawData!AW:AW,MATCH(VALUE(A344),RawData!AU:AU,0)+$AF$1)</f>
        <v>16.670000000000002</v>
      </c>
      <c r="AG344" s="6">
        <f t="array" ref="AG344">INDEX(RawData!BM:BM,MATCH(VALUE(A344),RawData!BK:BK,0)+$AG$1)</f>
        <v>5.5</v>
      </c>
      <c r="AH344" s="6" t="e">
        <f t="array" ref="AH344">INDEX(RawData!BR:BR,MATCH(VALUE(B344),RawData!BP:BP,0)+$AH$1)</f>
        <v>#N/A</v>
      </c>
      <c r="AI344" s="6">
        <v>0</v>
      </c>
      <c r="AJ344" s="11">
        <f t="shared" si="82"/>
        <v>14797.92</v>
      </c>
      <c r="AK344" s="11">
        <f t="shared" si="83"/>
        <v>13985.81</v>
      </c>
      <c r="AL344" s="17" t="e">
        <f t="array" ref="AL344">INDEX(RawData!BW:BW,MATCH(VALUE(A344),RawData!BU:BU,0)+$AL$1)</f>
        <v>#N/A</v>
      </c>
      <c r="AM344" s="11"/>
      <c r="AN344" s="11"/>
    </row>
    <row r="345" spans="1:40">
      <c r="A345" s="1">
        <v>199405</v>
      </c>
      <c r="B345" s="6" t="s">
        <v>172</v>
      </c>
      <c r="C345" s="10" t="s">
        <v>208</v>
      </c>
      <c r="D345" s="1">
        <v>1479792000</v>
      </c>
      <c r="E345" s="9">
        <f t="shared" si="81"/>
        <v>14797.92</v>
      </c>
      <c r="F345" s="6">
        <v>0</v>
      </c>
      <c r="G345" s="6">
        <v>0</v>
      </c>
      <c r="H345" s="6">
        <v>0</v>
      </c>
      <c r="I345" s="6">
        <v>0</v>
      </c>
      <c r="J345" s="6">
        <v>1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V345" s="6" t="e">
        <f t="array" ref="V345">INDEX(RawData!I:I,MATCH(VALUE(B345),RawData!G:G,0)+$V$1)</f>
        <v>#N/A</v>
      </c>
      <c r="W345" s="6" t="e">
        <f t="array" ref="W345">INDEX(RawData!N:N,MATCH(VALUE(B345),RawData!L:L,0)+$W$1)</f>
        <v>#N/A</v>
      </c>
      <c r="X345" s="6" t="e">
        <f t="array" ref="X345">INDEX(RawData!S:S,MATCH(VALUE(B345),RawData!Q:Q,0)+$V$1)</f>
        <v>#N/A</v>
      </c>
      <c r="Y345" s="6">
        <f t="array" ref="Y345">INDEX(RawData!X:X,MATCH(VALUE(A345),RawData!V:V,0)+$Y$1)</f>
        <v>87.88</v>
      </c>
      <c r="Z345" s="6" t="e">
        <f t="array" ref="Z345">INDEX(RawData!AC:AC,MATCH(VALUE(B345),RawData!AA:AA,0)+$Y$1)</f>
        <v>#N/A</v>
      </c>
      <c r="AA345" s="6">
        <f t="array" ref="AA345">INDEX(RawData!AH:AH,MATCH(VALUE(A345),RawData!AF:AF,0)+$AA$1)</f>
        <v>76.86</v>
      </c>
      <c r="AB345" s="6">
        <f t="array" ref="AB345">INDEX(RawData!AM:AM,MATCH(VALUE(A345),RawData!AK:AK,0)+$AA$1)</f>
        <v>4.37</v>
      </c>
      <c r="AC345" s="6">
        <f t="array" ref="AC345">INDEX(RawData!BB:BB,MATCH(VALUE(A345),RawData!AZ:AZ,0)+$AC$1)</f>
        <v>28170</v>
      </c>
      <c r="AD345" s="6">
        <f t="array" ref="AD345">INDEX(RawData!AR:AR,MATCH(VALUE(A345),RawData!AP:AP,0)+$AD$1)</f>
        <v>17.600000000000001</v>
      </c>
      <c r="AE345" s="6">
        <f t="array" ref="AE345">INDEX(RawData!BG:BG,MATCH(VALUE(A345),RawData!BE:BE,0)+$AE$1)</f>
        <v>107206</v>
      </c>
      <c r="AF345" s="6">
        <f t="array" ref="AF345">INDEX(RawData!AW:AW,MATCH(VALUE(A345),RawData!AU:AU,0)+$AF$1)</f>
        <v>17.53</v>
      </c>
      <c r="AG345" s="6">
        <f t="array" ref="AG345">INDEX(RawData!BM:BM,MATCH(VALUE(A345),RawData!BK:BK,0)+$AG$1)</f>
        <v>5.5</v>
      </c>
      <c r="AH345" s="6" t="e">
        <f t="array" ref="AH345">INDEX(RawData!BR:BR,MATCH(VALUE(B345),RawData!BP:BP,0)+$AH$1)</f>
        <v>#N/A</v>
      </c>
      <c r="AI345" s="6">
        <v>0</v>
      </c>
      <c r="AJ345" s="11">
        <f t="shared" si="82"/>
        <v>13985.81</v>
      </c>
      <c r="AK345" s="11">
        <f t="shared" si="83"/>
        <v>11717.32</v>
      </c>
      <c r="AL345" s="17" t="e">
        <f t="array" ref="AL345">INDEX(RawData!BW:BW,MATCH(VALUE(A345),RawData!BU:BU,0)+$AL$1)</f>
        <v>#N/A</v>
      </c>
      <c r="AM345" s="11"/>
      <c r="AN345" s="11"/>
    </row>
    <row r="346" spans="1:40">
      <c r="A346" s="1">
        <v>199404</v>
      </c>
      <c r="B346" s="6" t="s">
        <v>172</v>
      </c>
      <c r="C346" s="10" t="s">
        <v>208</v>
      </c>
      <c r="D346" s="1">
        <v>1398581000</v>
      </c>
      <c r="E346" s="9">
        <f t="shared" si="81"/>
        <v>13985.81</v>
      </c>
      <c r="F346" s="6">
        <v>0</v>
      </c>
      <c r="G346" s="6">
        <v>0</v>
      </c>
      <c r="H346" s="6">
        <v>0</v>
      </c>
      <c r="I346" s="6">
        <v>1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V346" s="6" t="e">
        <f t="array" ref="V346">INDEX(RawData!I:I,MATCH(VALUE(B346),RawData!G:G,0)+$V$1)</f>
        <v>#N/A</v>
      </c>
      <c r="W346" s="6" t="e">
        <f t="array" ref="W346">INDEX(RawData!N:N,MATCH(VALUE(B346),RawData!L:L,0)+$W$1)</f>
        <v>#N/A</v>
      </c>
      <c r="X346" s="6" t="e">
        <f t="array" ref="X346">INDEX(RawData!S:S,MATCH(VALUE(B346),RawData!Q:Q,0)+$V$1)</f>
        <v>#N/A</v>
      </c>
      <c r="Y346" s="6">
        <f t="array" ref="Y346">INDEX(RawData!X:X,MATCH(VALUE(A346),RawData!V:V,0)+$Y$1)</f>
        <v>86.79</v>
      </c>
      <c r="Z346" s="6" t="e">
        <f t="array" ref="Z346">INDEX(RawData!AC:AC,MATCH(VALUE(B346),RawData!AA:AA,0)+$Y$1)</f>
        <v>#N/A</v>
      </c>
      <c r="AA346" s="6">
        <f t="array" ref="AA346">INDEX(RawData!AH:AH,MATCH(VALUE(A346),RawData!AF:AF,0)+$AA$1)</f>
        <v>76.16</v>
      </c>
      <c r="AB346" s="6">
        <f t="array" ref="AB346">INDEX(RawData!AM:AM,MATCH(VALUE(A346),RawData!AK:AK,0)+$AA$1)</f>
        <v>3.07</v>
      </c>
      <c r="AC346" s="6">
        <f t="array" ref="AC346">INDEX(RawData!BB:BB,MATCH(VALUE(A346),RawData!AZ:AZ,0)+$AC$1)</f>
        <v>27863</v>
      </c>
      <c r="AD346" s="6">
        <f t="array" ref="AD346">INDEX(RawData!AR:AR,MATCH(VALUE(A346),RawData!AP:AP,0)+$AD$1)</f>
        <v>16.47</v>
      </c>
      <c r="AE346" s="6">
        <f t="array" ref="AE346">INDEX(RawData!BG:BG,MATCH(VALUE(A346),RawData!BE:BE,0)+$AE$1)</f>
        <v>106217</v>
      </c>
      <c r="AF346" s="6">
        <f t="array" ref="AF346">INDEX(RawData!AW:AW,MATCH(VALUE(A346),RawData!AU:AU,0)+$AF$1)</f>
        <v>17.16</v>
      </c>
      <c r="AG346" s="6">
        <f t="array" ref="AG346">INDEX(RawData!BM:BM,MATCH(VALUE(A346),RawData!BK:BK,0)+$AG$1)</f>
        <v>5.5</v>
      </c>
      <c r="AH346" s="6" t="e">
        <f t="array" ref="AH346">INDEX(RawData!BR:BR,MATCH(VALUE(B346),RawData!BP:BP,0)+$AH$1)</f>
        <v>#N/A</v>
      </c>
      <c r="AI346" s="6">
        <v>0</v>
      </c>
      <c r="AJ346" s="11">
        <f t="shared" si="82"/>
        <v>11717.32</v>
      </c>
      <c r="AK346" s="11">
        <f t="shared" si="83"/>
        <v>11295.23</v>
      </c>
      <c r="AL346" s="17" t="e">
        <f t="array" ref="AL346">INDEX(RawData!BW:BW,MATCH(VALUE(A346),RawData!BU:BU,0)+$AL$1)</f>
        <v>#N/A</v>
      </c>
      <c r="AM346" s="11"/>
      <c r="AN346" s="11"/>
    </row>
    <row r="347" spans="1:40">
      <c r="A347" s="1">
        <v>199403</v>
      </c>
      <c r="B347" s="6" t="s">
        <v>172</v>
      </c>
      <c r="C347" s="10" t="s">
        <v>208</v>
      </c>
      <c r="D347" s="1">
        <v>1171732000</v>
      </c>
      <c r="E347" s="9">
        <f t="shared" si="81"/>
        <v>11717.32</v>
      </c>
      <c r="F347" s="6">
        <v>0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V347" s="6" t="e">
        <f t="array" ref="V347">INDEX(RawData!I:I,MATCH(VALUE(B347),RawData!G:G,0)+$V$1)</f>
        <v>#N/A</v>
      </c>
      <c r="W347" s="6" t="e">
        <f t="array" ref="W347">INDEX(RawData!N:N,MATCH(VALUE(B347),RawData!L:L,0)+$W$1)</f>
        <v>#N/A</v>
      </c>
      <c r="X347" s="6" t="e">
        <f t="array" ref="X347">INDEX(RawData!S:S,MATCH(VALUE(B347),RawData!Q:Q,0)+$V$1)</f>
        <v>#N/A</v>
      </c>
      <c r="Y347" s="6">
        <f t="array" ref="Y347">INDEX(RawData!X:X,MATCH(VALUE(A347),RawData!V:V,0)+$Y$1)</f>
        <v>86.14</v>
      </c>
      <c r="Z347" s="6" t="e">
        <f t="array" ref="Z347">INDEX(RawData!AC:AC,MATCH(VALUE(B347),RawData!AA:AA,0)+$Y$1)</f>
        <v>#N/A</v>
      </c>
      <c r="AA347" s="6">
        <f t="array" ref="AA347">INDEX(RawData!AH:AH,MATCH(VALUE(A347),RawData!AF:AF,0)+$AA$1)</f>
        <v>75.47</v>
      </c>
      <c r="AB347" s="6">
        <f t="array" ref="AB347">INDEX(RawData!AM:AM,MATCH(VALUE(A347),RawData!AK:AK,0)+$AA$1)</f>
        <v>3.31</v>
      </c>
      <c r="AC347" s="6">
        <f t="array" ref="AC347">INDEX(RawData!BB:BB,MATCH(VALUE(A347),RawData!AZ:AZ,0)+$AC$1)</f>
        <v>28050</v>
      </c>
      <c r="AD347" s="6">
        <f t="array" ref="AD347">INDEX(RawData!AR:AR,MATCH(VALUE(A347),RawData!AP:AP,0)+$AD$1)</f>
        <v>14.14</v>
      </c>
      <c r="AE347" s="6">
        <f t="array" ref="AE347">INDEX(RawData!BG:BG,MATCH(VALUE(A347),RawData!BE:BE,0)+$AE$1)</f>
        <v>105564</v>
      </c>
      <c r="AF347" s="6">
        <f t="array" ref="AF347">INDEX(RawData!AW:AW,MATCH(VALUE(A347),RawData!AU:AU,0)+$AF$1)</f>
        <v>16.36</v>
      </c>
      <c r="AG347" s="6">
        <f t="array" ref="AG347">INDEX(RawData!BM:BM,MATCH(VALUE(A347),RawData!BK:BK,0)+$AG$1)</f>
        <v>5.5</v>
      </c>
      <c r="AH347" s="6" t="e">
        <f t="array" ref="AH347">INDEX(RawData!BR:BR,MATCH(VALUE(B347),RawData!BP:BP,0)+$AH$1)</f>
        <v>#N/A</v>
      </c>
      <c r="AI347" s="6">
        <v>0</v>
      </c>
      <c r="AJ347" s="11">
        <f t="shared" si="82"/>
        <v>11295.23</v>
      </c>
      <c r="AK347" s="11">
        <f t="shared" si="83"/>
        <v>21512.06</v>
      </c>
      <c r="AL347" s="17" t="e">
        <f t="array" ref="AL347">INDEX(RawData!BW:BW,MATCH(VALUE(A347),RawData!BU:BU,0)+$AL$1)</f>
        <v>#N/A</v>
      </c>
      <c r="AM347" s="11"/>
      <c r="AN347" s="11"/>
    </row>
    <row r="348" spans="1:40">
      <c r="A348" s="1">
        <v>199402</v>
      </c>
      <c r="B348" s="6" t="s">
        <v>172</v>
      </c>
      <c r="C348" s="10" t="s">
        <v>208</v>
      </c>
      <c r="D348" s="1">
        <v>1129523000</v>
      </c>
      <c r="E348" s="9">
        <f t="shared" si="81"/>
        <v>11295.23</v>
      </c>
      <c r="F348" s="6">
        <v>0</v>
      </c>
      <c r="G348" s="6">
        <v>1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V348" s="6" t="e">
        <f t="array" ref="V348">INDEX(RawData!I:I,MATCH(VALUE(B348),RawData!G:G,0)+$V$1)</f>
        <v>#N/A</v>
      </c>
      <c r="W348" s="6" t="e">
        <f t="array" ref="W348">INDEX(RawData!N:N,MATCH(VALUE(B348),RawData!L:L,0)+$W$1)</f>
        <v>#N/A</v>
      </c>
      <c r="X348" s="6" t="e">
        <f t="array" ref="X348">INDEX(RawData!S:S,MATCH(VALUE(B348),RawData!Q:Q,0)+$V$1)</f>
        <v>#N/A</v>
      </c>
      <c r="Y348" s="6">
        <f t="array" ref="Y348">INDEX(RawData!X:X,MATCH(VALUE(A348),RawData!V:V,0)+$Y$1)</f>
        <v>85.87</v>
      </c>
      <c r="Z348" s="6" t="e">
        <f t="array" ref="Z348">INDEX(RawData!AC:AC,MATCH(VALUE(B348),RawData!AA:AA,0)+$Y$1)</f>
        <v>#N/A</v>
      </c>
      <c r="AA348" s="6">
        <f t="array" ref="AA348">INDEX(RawData!AH:AH,MATCH(VALUE(A348),RawData!AF:AF,0)+$AA$1)</f>
        <v>75.680000000000007</v>
      </c>
      <c r="AB348" s="6">
        <f t="array" ref="AB348">INDEX(RawData!AM:AM,MATCH(VALUE(A348),RawData!AK:AK,0)+$AA$1)</f>
        <v>3.93</v>
      </c>
      <c r="AC348" s="6">
        <f t="array" ref="AC348">INDEX(RawData!BB:BB,MATCH(VALUE(A348),RawData!AZ:AZ,0)+$AC$1)</f>
        <v>29318</v>
      </c>
      <c r="AD348" s="6">
        <f t="array" ref="AD348">INDEX(RawData!AR:AR,MATCH(VALUE(A348),RawData!AP:AP,0)+$AD$1)</f>
        <v>16.079999999999998</v>
      </c>
      <c r="AE348" s="6">
        <f t="array" ref="AE348">INDEX(RawData!BG:BG,MATCH(VALUE(A348),RawData!BE:BE,0)+$AE$1)</f>
        <v>105369</v>
      </c>
      <c r="AF348" s="6">
        <f t="array" ref="AF348">INDEX(RawData!AW:AW,MATCH(VALUE(A348),RawData!AU:AU,0)+$AF$1)</f>
        <v>15.93</v>
      </c>
      <c r="AG348" s="6">
        <f t="array" ref="AG348">INDEX(RawData!BM:BM,MATCH(VALUE(A348),RawData!BK:BK,0)+$AG$1)</f>
        <v>5.5</v>
      </c>
      <c r="AH348" s="6" t="e">
        <f t="array" ref="AH348">INDEX(RawData!BR:BR,MATCH(VALUE(B348),RawData!BP:BP,0)+$AH$1)</f>
        <v>#N/A</v>
      </c>
      <c r="AI348" s="6">
        <v>0</v>
      </c>
      <c r="AJ348" s="11">
        <f t="shared" si="82"/>
        <v>21512.06</v>
      </c>
      <c r="AK348" s="11">
        <f t="shared" si="83"/>
        <v>20427.38</v>
      </c>
      <c r="AL348" s="17" t="e">
        <f t="array" ref="AL348">INDEX(RawData!BW:BW,MATCH(VALUE(A348),RawData!BU:BU,0)+$AL$1)</f>
        <v>#N/A</v>
      </c>
      <c r="AM348" s="11"/>
      <c r="AN348" s="11"/>
    </row>
    <row r="349" spans="1:40">
      <c r="A349" s="1">
        <v>199401</v>
      </c>
      <c r="B349" s="6" t="s">
        <v>172</v>
      </c>
      <c r="C349" s="10" t="s">
        <v>208</v>
      </c>
      <c r="D349" s="1">
        <v>2151206000</v>
      </c>
      <c r="E349" s="9">
        <f t="shared" si="81"/>
        <v>21512.06</v>
      </c>
      <c r="F349" s="6">
        <v>1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V349" s="6" t="e">
        <f t="array" ref="V349">INDEX(RawData!I:I,MATCH(VALUE(B349),RawData!G:G,0)+$V$1)</f>
        <v>#N/A</v>
      </c>
      <c r="W349" s="6" t="e">
        <f t="array" ref="W349">INDEX(RawData!N:N,MATCH(VALUE(B349),RawData!L:L,0)+$W$1)</f>
        <v>#N/A</v>
      </c>
      <c r="X349" s="6" t="e">
        <f t="array" ref="X349">INDEX(RawData!S:S,MATCH(VALUE(B349),RawData!Q:Q,0)+$V$1)</f>
        <v>#N/A</v>
      </c>
      <c r="Y349" s="6">
        <f t="array" ref="Y349">INDEX(RawData!X:X,MATCH(VALUE(A349),RawData!V:V,0)+$Y$1)</f>
        <v>85.73</v>
      </c>
      <c r="Z349" s="6" t="e">
        <f t="array" ref="Z349">INDEX(RawData!AC:AC,MATCH(VALUE(B349),RawData!AA:AA,0)+$Y$1)</f>
        <v>#N/A</v>
      </c>
      <c r="AA349" s="6">
        <f t="array" ref="AA349">INDEX(RawData!AH:AH,MATCH(VALUE(A349),RawData!AF:AF,0)+$AA$1)</f>
        <v>74.709999999999994</v>
      </c>
      <c r="AB349" s="6">
        <f t="array" ref="AB349">INDEX(RawData!AM:AM,MATCH(VALUE(A349),RawData!AK:AK,0)+$AA$1)</f>
        <v>2.91</v>
      </c>
      <c r="AC349" s="6">
        <f t="array" ref="AC349">INDEX(RawData!BB:BB,MATCH(VALUE(A349),RawData!AZ:AZ,0)+$AC$1)</f>
        <v>28139</v>
      </c>
      <c r="AD349" s="6">
        <f t="array" ref="AD349">INDEX(RawData!AR:AR,MATCH(VALUE(A349),RawData!AP:AP,0)+$AD$1)</f>
        <v>14.7</v>
      </c>
      <c r="AE349" s="6">
        <f t="array" ref="AE349">INDEX(RawData!BG:BG,MATCH(VALUE(A349),RawData!BE:BE,0)+$AE$1)</f>
        <v>103053</v>
      </c>
      <c r="AF349" s="6">
        <f t="array" ref="AF349">INDEX(RawData!AW:AW,MATCH(VALUE(A349),RawData!AU:AU,0)+$AF$1)</f>
        <v>15.39</v>
      </c>
      <c r="AG349" s="6">
        <f t="array" ref="AG349">INDEX(RawData!BM:BM,MATCH(VALUE(A349),RawData!BK:BK,0)+$AG$1)</f>
        <v>5.5</v>
      </c>
      <c r="AH349" s="6" t="e">
        <f t="array" ref="AH349">INDEX(RawData!BR:BR,MATCH(VALUE(B349),RawData!BP:BP,0)+$AH$1)</f>
        <v>#N/A</v>
      </c>
      <c r="AI349" s="6">
        <v>0</v>
      </c>
      <c r="AJ349" s="11">
        <f t="shared" si="82"/>
        <v>20427.38</v>
      </c>
      <c r="AK349" s="11">
        <f t="shared" si="83"/>
        <v>7626.95</v>
      </c>
      <c r="AL349" s="17" t="e">
        <f t="array" ref="AL349">INDEX(RawData!BW:BW,MATCH(VALUE(A349),RawData!BU:BU,0)+$AL$1)</f>
        <v>#N/A</v>
      </c>
      <c r="AM349" s="11"/>
      <c r="AN349" s="11"/>
    </row>
    <row r="350" spans="1:40">
      <c r="A350" s="1">
        <v>199312</v>
      </c>
      <c r="B350" s="6" t="s">
        <v>173</v>
      </c>
      <c r="C350" s="10" t="s">
        <v>209</v>
      </c>
      <c r="D350" s="1">
        <v>2042738000</v>
      </c>
      <c r="E350" s="9">
        <f t="shared" si="81"/>
        <v>20427.38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1</v>
      </c>
      <c r="V350" s="6" t="e">
        <f t="array" ref="V350">INDEX(RawData!I:I,MATCH(VALUE(B350),RawData!G:G,0)+$V$1)</f>
        <v>#N/A</v>
      </c>
      <c r="W350" s="6" t="e">
        <f t="array" ref="W350">INDEX(RawData!N:N,MATCH(VALUE(B350),RawData!L:L,0)+$W$1)</f>
        <v>#N/A</v>
      </c>
      <c r="X350" s="6" t="e">
        <f t="array" ref="X350">INDEX(RawData!S:S,MATCH(VALUE(B350),RawData!Q:Q,0)+$V$1)</f>
        <v>#N/A</v>
      </c>
      <c r="Y350" s="6">
        <f t="array" ref="Y350">INDEX(RawData!X:X,MATCH(VALUE(A350),RawData!V:V,0)+$Y$1)</f>
        <v>85.99</v>
      </c>
      <c r="Z350" s="6" t="e">
        <f t="array" ref="Z350">INDEX(RawData!AC:AC,MATCH(VALUE(B350),RawData!AA:AA,0)+$Y$1)</f>
        <v>#N/A</v>
      </c>
      <c r="AA350" s="6">
        <f t="array" ref="AA350">INDEX(RawData!AH:AH,MATCH(VALUE(A350),RawData!AF:AF,0)+$AA$1)</f>
        <v>75.040000000000006</v>
      </c>
      <c r="AB350" s="6">
        <f t="array" ref="AB350">INDEX(RawData!AM:AM,MATCH(VALUE(A350),RawData!AK:AK,0)+$AA$1)</f>
        <v>4.63</v>
      </c>
      <c r="AC350" s="6">
        <f t="array" ref="AC350">INDEX(RawData!BB:BB,MATCH(VALUE(A350),RawData!AZ:AZ,0)+$AC$1)</f>
        <v>26493</v>
      </c>
      <c r="AD350" s="6">
        <f t="array" ref="AD350">INDEX(RawData!AR:AR,MATCH(VALUE(A350),RawData!AP:AP,0)+$AD$1)</f>
        <v>15.31</v>
      </c>
      <c r="AE350" s="6">
        <f t="array" ref="AE350">INDEX(RawData!BG:BG,MATCH(VALUE(A350),RawData!BE:BE,0)+$AE$1)</f>
        <v>100274</v>
      </c>
      <c r="AF350" s="6">
        <f t="array" ref="AF350">INDEX(RawData!AW:AW,MATCH(VALUE(A350),RawData!AU:AU,0)+$AF$1)</f>
        <v>15.39</v>
      </c>
      <c r="AG350" s="6">
        <f t="array" ref="AG350">INDEX(RawData!BM:BM,MATCH(VALUE(A350),RawData!BK:BK,0)+$AG$1)</f>
        <v>5.5</v>
      </c>
      <c r="AH350" s="6" t="e">
        <f t="array" ref="AH350">INDEX(RawData!BR:BR,MATCH(VALUE(B350),RawData!BP:BP,0)+$AH$1)</f>
        <v>#N/A</v>
      </c>
      <c r="AI350" s="6">
        <v>0</v>
      </c>
      <c r="AJ350" s="11">
        <f t="shared" si="82"/>
        <v>7626.95</v>
      </c>
      <c r="AK350" s="11">
        <f t="shared" si="83"/>
        <v>5295.32</v>
      </c>
      <c r="AL350" s="17" t="e">
        <f t="array" ref="AL350">INDEX(RawData!BW:BW,MATCH(VALUE(A350),RawData!BU:BU,0)+$AL$1)</f>
        <v>#N/A</v>
      </c>
      <c r="AM350" s="11"/>
      <c r="AN350" s="11"/>
    </row>
    <row r="351" spans="1:40">
      <c r="A351" s="1">
        <v>199311</v>
      </c>
      <c r="B351" s="6" t="s">
        <v>173</v>
      </c>
      <c r="C351" s="10" t="s">
        <v>209</v>
      </c>
      <c r="D351" s="1">
        <v>762695000</v>
      </c>
      <c r="E351" s="9">
        <f t="shared" si="81"/>
        <v>7626.95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1</v>
      </c>
      <c r="Q351" s="6">
        <v>0</v>
      </c>
      <c r="V351" s="6" t="e">
        <f t="array" ref="V351">INDEX(RawData!I:I,MATCH(VALUE(B351),RawData!G:G,0)+$V$1)</f>
        <v>#N/A</v>
      </c>
      <c r="W351" s="6" t="e">
        <f t="array" ref="W351">INDEX(RawData!N:N,MATCH(VALUE(B351),RawData!L:L,0)+$W$1)</f>
        <v>#N/A</v>
      </c>
      <c r="X351" s="6" t="e">
        <f t="array" ref="X351">INDEX(RawData!S:S,MATCH(VALUE(B351),RawData!Q:Q,0)+$V$1)</f>
        <v>#N/A</v>
      </c>
      <c r="Y351" s="6">
        <f t="array" ref="Y351">INDEX(RawData!X:X,MATCH(VALUE(A351),RawData!V:V,0)+$Y$1)</f>
        <v>86.18</v>
      </c>
      <c r="Z351" s="6" t="e">
        <f t="array" ref="Z351">INDEX(RawData!AC:AC,MATCH(VALUE(B351),RawData!AA:AA,0)+$Y$1)</f>
        <v>#N/A</v>
      </c>
      <c r="AA351" s="6">
        <f t="array" ref="AA351">INDEX(RawData!AH:AH,MATCH(VALUE(A351),RawData!AF:AF,0)+$AA$1)</f>
        <v>74.42</v>
      </c>
      <c r="AB351" s="6">
        <f t="array" ref="AB351">INDEX(RawData!AM:AM,MATCH(VALUE(A351),RawData!AK:AK,0)+$AA$1)</f>
        <v>3.09</v>
      </c>
      <c r="AC351" s="6">
        <f t="array" ref="AC351">INDEX(RawData!BB:BB,MATCH(VALUE(A351),RawData!AZ:AZ,0)+$AC$1)</f>
        <v>25317</v>
      </c>
      <c r="AD351" s="6">
        <f t="array" ref="AD351">INDEX(RawData!AR:AR,MATCH(VALUE(A351),RawData!AP:AP,0)+$AD$1)</f>
        <v>12.21</v>
      </c>
      <c r="AE351" s="6">
        <f t="array" ref="AE351">INDEX(RawData!BG:BG,MATCH(VALUE(A351),RawData!BE:BE,0)+$AE$1)</f>
        <v>98724</v>
      </c>
      <c r="AF351" s="6">
        <f t="array" ref="AF351">INDEX(RawData!AW:AW,MATCH(VALUE(A351),RawData!AU:AU,0)+$AF$1)</f>
        <v>15</v>
      </c>
      <c r="AG351" s="6">
        <f t="array" ref="AG351">INDEX(RawData!BM:BM,MATCH(VALUE(A351),RawData!BK:BK,0)+$AG$1)</f>
        <v>5.5</v>
      </c>
      <c r="AH351" s="6" t="e">
        <f t="array" ref="AH351">INDEX(RawData!BR:BR,MATCH(VALUE(B351),RawData!BP:BP,0)+$AH$1)</f>
        <v>#N/A</v>
      </c>
      <c r="AI351" s="6">
        <v>0</v>
      </c>
      <c r="AJ351" s="11">
        <f t="shared" si="82"/>
        <v>5295.32</v>
      </c>
      <c r="AK351" s="11">
        <f t="shared" si="83"/>
        <v>3223.53</v>
      </c>
      <c r="AL351" s="17" t="e">
        <f t="array" ref="AL351">INDEX(RawData!BW:BW,MATCH(VALUE(A351),RawData!BU:BU,0)+$AL$1)</f>
        <v>#N/A</v>
      </c>
      <c r="AM351" s="11"/>
      <c r="AN351" s="11"/>
    </row>
    <row r="352" spans="1:40">
      <c r="A352" s="1">
        <v>199310</v>
      </c>
      <c r="B352" s="6" t="s">
        <v>173</v>
      </c>
      <c r="C352" s="10" t="s">
        <v>209</v>
      </c>
      <c r="D352" s="1">
        <v>529532000</v>
      </c>
      <c r="E352" s="9">
        <f t="shared" si="81"/>
        <v>5295.32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1</v>
      </c>
      <c r="P352" s="6">
        <v>0</v>
      </c>
      <c r="Q352" s="6">
        <v>0</v>
      </c>
      <c r="V352" s="6" t="e">
        <f t="array" ref="V352">INDEX(RawData!I:I,MATCH(VALUE(B352),RawData!G:G,0)+$V$1)</f>
        <v>#N/A</v>
      </c>
      <c r="W352" s="6" t="e">
        <f t="array" ref="W352">INDEX(RawData!N:N,MATCH(VALUE(B352),RawData!L:L,0)+$W$1)</f>
        <v>#N/A</v>
      </c>
      <c r="X352" s="6" t="e">
        <f t="array" ref="X352">INDEX(RawData!S:S,MATCH(VALUE(B352),RawData!Q:Q,0)+$V$1)</f>
        <v>#N/A</v>
      </c>
      <c r="Y352" s="6">
        <f t="array" ref="Y352">INDEX(RawData!X:X,MATCH(VALUE(A352),RawData!V:V,0)+$Y$1)</f>
        <v>86.45</v>
      </c>
      <c r="Z352" s="6" t="e">
        <f t="array" ref="Z352">INDEX(RawData!AC:AC,MATCH(VALUE(B352),RawData!AA:AA,0)+$Y$1)</f>
        <v>#N/A</v>
      </c>
      <c r="AA352" s="6">
        <f t="array" ref="AA352">INDEX(RawData!AH:AH,MATCH(VALUE(A352),RawData!AF:AF,0)+$AA$1)</f>
        <v>74.260000000000005</v>
      </c>
      <c r="AB352" s="6">
        <f t="array" ref="AB352">INDEX(RawData!AM:AM,MATCH(VALUE(A352),RawData!AK:AK,0)+$AA$1)</f>
        <v>1.23</v>
      </c>
      <c r="AC352" s="6">
        <f t="array" ref="AC352">INDEX(RawData!BB:BB,MATCH(VALUE(A352),RawData!AZ:AZ,0)+$AC$1)</f>
        <v>24839</v>
      </c>
      <c r="AD352" s="6">
        <f t="array" ref="AD352">INDEX(RawData!AR:AR,MATCH(VALUE(A352),RawData!AP:AP,0)+$AD$1)</f>
        <v>9.86</v>
      </c>
      <c r="AE352" s="6">
        <f t="array" ref="AE352">INDEX(RawData!BG:BG,MATCH(VALUE(A352),RawData!BE:BE,0)+$AE$1)</f>
        <v>97656</v>
      </c>
      <c r="AF352" s="6">
        <f t="array" ref="AF352">INDEX(RawData!AW:AW,MATCH(VALUE(A352),RawData!AU:AU,0)+$AF$1)</f>
        <v>14.58</v>
      </c>
      <c r="AG352" s="6">
        <f t="array" ref="AG352">INDEX(RawData!BM:BM,MATCH(VALUE(A352),RawData!BK:BK,0)+$AG$1)</f>
        <v>5.63</v>
      </c>
      <c r="AH352" s="6" t="e">
        <f t="array" ref="AH352">INDEX(RawData!BR:BR,MATCH(VALUE(B352),RawData!BP:BP,0)+$AH$1)</f>
        <v>#N/A</v>
      </c>
      <c r="AI352" s="6">
        <v>0</v>
      </c>
      <c r="AJ352" s="11">
        <f t="shared" si="82"/>
        <v>3223.53</v>
      </c>
      <c r="AK352" s="11">
        <f t="shared" si="83"/>
        <v>3837.28</v>
      </c>
      <c r="AL352" s="17" t="e">
        <f t="array" ref="AL352">INDEX(RawData!BW:BW,MATCH(VALUE(A352),RawData!BU:BU,0)+$AL$1)</f>
        <v>#N/A</v>
      </c>
      <c r="AM352" s="11"/>
      <c r="AN352" s="11"/>
    </row>
    <row r="353" spans="1:40">
      <c r="A353" s="1">
        <v>199309</v>
      </c>
      <c r="B353" s="6" t="s">
        <v>173</v>
      </c>
      <c r="C353" s="10" t="s">
        <v>209</v>
      </c>
      <c r="D353" s="1">
        <v>322353000</v>
      </c>
      <c r="E353" s="9">
        <f t="shared" si="81"/>
        <v>3223.53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V353" s="6" t="e">
        <f t="array" ref="V353">INDEX(RawData!I:I,MATCH(VALUE(B353),RawData!G:G,0)+$V$1)</f>
        <v>#N/A</v>
      </c>
      <c r="W353" s="6" t="e">
        <f t="array" ref="W353">INDEX(RawData!N:N,MATCH(VALUE(B353),RawData!L:L,0)+$W$1)</f>
        <v>#N/A</v>
      </c>
      <c r="X353" s="6" t="e">
        <f t="array" ref="X353">INDEX(RawData!S:S,MATCH(VALUE(B353),RawData!Q:Q,0)+$V$1)</f>
        <v>#N/A</v>
      </c>
      <c r="Y353" s="6">
        <f t="array" ref="Y353">INDEX(RawData!X:X,MATCH(VALUE(A353),RawData!V:V,0)+$Y$1)</f>
        <v>87.1</v>
      </c>
      <c r="Z353" s="6" t="e">
        <f t="array" ref="Z353">INDEX(RawData!AC:AC,MATCH(VALUE(B353),RawData!AA:AA,0)+$Y$1)</f>
        <v>#N/A</v>
      </c>
      <c r="AA353" s="6">
        <f t="array" ref="AA353">INDEX(RawData!AH:AH,MATCH(VALUE(A353),RawData!AF:AF,0)+$AA$1)</f>
        <v>73.930000000000007</v>
      </c>
      <c r="AB353" s="6">
        <f t="array" ref="AB353">INDEX(RawData!AM:AM,MATCH(VALUE(A353),RawData!AK:AK,0)+$AA$1)</f>
        <v>0.74</v>
      </c>
      <c r="AC353" s="6">
        <f t="array" ref="AC353">INDEX(RawData!BB:BB,MATCH(VALUE(A353),RawData!AZ:AZ,0)+$AC$1)</f>
        <v>24533</v>
      </c>
      <c r="AD353" s="6">
        <f t="array" ref="AD353">INDEX(RawData!AR:AR,MATCH(VALUE(A353),RawData!AP:AP,0)+$AD$1)</f>
        <v>10.46</v>
      </c>
      <c r="AE353" s="6">
        <f t="array" ref="AE353">INDEX(RawData!BG:BG,MATCH(VALUE(A353),RawData!BE:BE,0)+$AE$1)</f>
        <v>96469</v>
      </c>
      <c r="AF353" s="6">
        <f t="array" ref="AF353">INDEX(RawData!AW:AW,MATCH(VALUE(A353),RawData!AU:AU,0)+$AF$1)</f>
        <v>15.82</v>
      </c>
      <c r="AG353" s="6">
        <f t="array" ref="AG353">INDEX(RawData!BM:BM,MATCH(VALUE(A353),RawData!BK:BK,0)+$AG$1)</f>
        <v>5.63</v>
      </c>
      <c r="AH353" s="6" t="e">
        <f t="array" ref="AH353">INDEX(RawData!BR:BR,MATCH(VALUE(B353),RawData!BP:BP,0)+$AH$1)</f>
        <v>#N/A</v>
      </c>
      <c r="AI353" s="6">
        <v>0</v>
      </c>
      <c r="AJ353" s="11">
        <f t="shared" si="82"/>
        <v>3837.28</v>
      </c>
      <c r="AK353" s="11">
        <f t="shared" si="83"/>
        <v>3889.26</v>
      </c>
      <c r="AL353" s="17" t="e">
        <f t="array" ref="AL353">INDEX(RawData!BW:BW,MATCH(VALUE(A353),RawData!BU:BU,0)+$AL$1)</f>
        <v>#N/A</v>
      </c>
      <c r="AM353" s="11"/>
      <c r="AN353" s="11"/>
    </row>
    <row r="354" spans="1:40">
      <c r="A354" s="1">
        <v>199308</v>
      </c>
      <c r="B354" s="6" t="s">
        <v>173</v>
      </c>
      <c r="C354" s="10" t="s">
        <v>209</v>
      </c>
      <c r="D354" s="1">
        <v>383728000</v>
      </c>
      <c r="E354" s="9">
        <f t="shared" si="81"/>
        <v>3837.28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1</v>
      </c>
      <c r="N354" s="6">
        <v>0</v>
      </c>
      <c r="O354" s="6">
        <v>0</v>
      </c>
      <c r="P354" s="6">
        <v>0</v>
      </c>
      <c r="Q354" s="6">
        <v>0</v>
      </c>
      <c r="V354" s="6" t="e">
        <f t="array" ref="V354">INDEX(RawData!I:I,MATCH(VALUE(B354),RawData!G:G,0)+$V$1)</f>
        <v>#N/A</v>
      </c>
      <c r="W354" s="6" t="e">
        <f t="array" ref="W354">INDEX(RawData!N:N,MATCH(VALUE(B354),RawData!L:L,0)+$W$1)</f>
        <v>#N/A</v>
      </c>
      <c r="X354" s="6" t="e">
        <f t="array" ref="X354">INDEX(RawData!S:S,MATCH(VALUE(B354),RawData!Q:Q,0)+$V$1)</f>
        <v>#N/A</v>
      </c>
      <c r="Y354" s="6">
        <f t="array" ref="Y354">INDEX(RawData!X:X,MATCH(VALUE(A354),RawData!V:V,0)+$Y$1)</f>
        <v>87.83</v>
      </c>
      <c r="Z354" s="6" t="e">
        <f t="array" ref="Z354">INDEX(RawData!AC:AC,MATCH(VALUE(B354),RawData!AA:AA,0)+$Y$1)</f>
        <v>#N/A</v>
      </c>
      <c r="AA354" s="6">
        <f t="array" ref="AA354">INDEX(RawData!AH:AH,MATCH(VALUE(A354),RawData!AF:AF,0)+$AA$1)</f>
        <v>73.459999999999994</v>
      </c>
      <c r="AB354" s="6">
        <f t="array" ref="AB354">INDEX(RawData!AM:AM,MATCH(VALUE(A354),RawData!AK:AK,0)+$AA$1)</f>
        <v>3.32</v>
      </c>
      <c r="AC354" s="6">
        <f t="array" ref="AC354">INDEX(RawData!BB:BB,MATCH(VALUE(A354),RawData!AZ:AZ,0)+$AC$1)</f>
        <v>24544</v>
      </c>
      <c r="AD354" s="6">
        <f t="array" ref="AD354">INDEX(RawData!AR:AR,MATCH(VALUE(A354),RawData!AP:AP,0)+$AD$1)</f>
        <v>6.98</v>
      </c>
      <c r="AE354" s="6">
        <f t="array" ref="AE354">INDEX(RawData!BG:BG,MATCH(VALUE(A354),RawData!BE:BE,0)+$AE$1)</f>
        <v>95069</v>
      </c>
      <c r="AF354" s="6">
        <f t="array" ref="AF354">INDEX(RawData!AW:AW,MATCH(VALUE(A354),RawData!AU:AU,0)+$AF$1)</f>
        <v>14.2</v>
      </c>
      <c r="AG354" s="6">
        <f t="array" ref="AG354">INDEX(RawData!BM:BM,MATCH(VALUE(A354),RawData!BK:BK,0)+$AG$1)</f>
        <v>5.63</v>
      </c>
      <c r="AH354" s="6" t="e">
        <f t="array" ref="AH354">INDEX(RawData!BR:BR,MATCH(VALUE(B354),RawData!BP:BP,0)+$AH$1)</f>
        <v>#N/A</v>
      </c>
      <c r="AI354" s="6">
        <v>0</v>
      </c>
      <c r="AJ354" s="11">
        <f t="shared" si="82"/>
        <v>3889.26</v>
      </c>
      <c r="AK354" s="11">
        <f t="shared" si="83"/>
        <v>3894.37</v>
      </c>
      <c r="AL354" s="17" t="e">
        <f t="array" ref="AL354">INDEX(RawData!BW:BW,MATCH(VALUE(A354),RawData!BU:BU,0)+$AL$1)</f>
        <v>#N/A</v>
      </c>
      <c r="AM354" s="11"/>
      <c r="AN354" s="11"/>
    </row>
    <row r="355" spans="1:40">
      <c r="A355" s="1">
        <v>199307</v>
      </c>
      <c r="B355" s="6" t="s">
        <v>173</v>
      </c>
      <c r="C355" s="10" t="s">
        <v>209</v>
      </c>
      <c r="D355" s="1">
        <v>388926000</v>
      </c>
      <c r="E355" s="9">
        <f t="shared" si="81"/>
        <v>3889.26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1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V355" s="6" t="e">
        <f t="array" ref="V355">INDEX(RawData!I:I,MATCH(VALUE(B355),RawData!G:G,0)+$V$1)</f>
        <v>#N/A</v>
      </c>
      <c r="W355" s="6" t="e">
        <f t="array" ref="W355">INDEX(RawData!N:N,MATCH(VALUE(B355),RawData!L:L,0)+$W$1)</f>
        <v>#N/A</v>
      </c>
      <c r="X355" s="6" t="e">
        <f t="array" ref="X355">INDEX(RawData!S:S,MATCH(VALUE(B355),RawData!Q:Q,0)+$V$1)</f>
        <v>#N/A</v>
      </c>
      <c r="Y355" s="6">
        <f t="array" ref="Y355">INDEX(RawData!X:X,MATCH(VALUE(A355),RawData!V:V,0)+$Y$1)</f>
        <v>87.32</v>
      </c>
      <c r="Z355" s="6" t="e">
        <f t="array" ref="Z355">INDEX(RawData!AC:AC,MATCH(VALUE(B355),RawData!AA:AA,0)+$Y$1)</f>
        <v>#N/A</v>
      </c>
      <c r="AA355" s="6">
        <f t="array" ref="AA355">INDEX(RawData!AH:AH,MATCH(VALUE(A355),RawData!AF:AF,0)+$AA$1)</f>
        <v>73.77</v>
      </c>
      <c r="AB355" s="6">
        <f t="array" ref="AB355">INDEX(RawData!AM:AM,MATCH(VALUE(A355),RawData!AK:AK,0)+$AA$1)</f>
        <v>3.29</v>
      </c>
      <c r="AC355" s="6">
        <f t="array" ref="AC355">INDEX(RawData!BB:BB,MATCH(VALUE(A355),RawData!AZ:AZ,0)+$AC$1)</f>
        <v>24795</v>
      </c>
      <c r="AD355" s="6">
        <f t="array" ref="AD355">INDEX(RawData!AR:AR,MATCH(VALUE(A355),RawData!AP:AP,0)+$AD$1)</f>
        <v>6.5</v>
      </c>
      <c r="AE355" s="6">
        <f t="array" ref="AE355">INDEX(RawData!BG:BG,MATCH(VALUE(A355),RawData!BE:BE,0)+$AE$1)</f>
        <v>94262</v>
      </c>
      <c r="AF355" s="6">
        <f t="array" ref="AF355">INDEX(RawData!AW:AW,MATCH(VALUE(A355),RawData!AU:AU,0)+$AF$1)</f>
        <v>14.05</v>
      </c>
      <c r="AG355" s="6">
        <f t="array" ref="AG355">INDEX(RawData!BM:BM,MATCH(VALUE(A355),RawData!BK:BK,0)+$AG$1)</f>
        <v>5.63</v>
      </c>
      <c r="AH355" s="6" t="e">
        <f t="array" ref="AH355">INDEX(RawData!BR:BR,MATCH(VALUE(B355),RawData!BP:BP,0)+$AH$1)</f>
        <v>#N/A</v>
      </c>
      <c r="AI355" s="6">
        <v>0</v>
      </c>
      <c r="AJ355" s="11">
        <f t="shared" si="82"/>
        <v>3894.37</v>
      </c>
      <c r="AK355" s="11">
        <f t="shared" si="83"/>
        <v>6838.78</v>
      </c>
      <c r="AL355" s="17" t="e">
        <f t="array" ref="AL355">INDEX(RawData!BW:BW,MATCH(VALUE(A355),RawData!BU:BU,0)+$AL$1)</f>
        <v>#N/A</v>
      </c>
      <c r="AM355" s="11"/>
      <c r="AN355" s="11"/>
    </row>
    <row r="356" spans="1:40">
      <c r="A356" s="1">
        <v>199306</v>
      </c>
      <c r="B356" s="6" t="s">
        <v>173</v>
      </c>
      <c r="C356" s="10" t="s">
        <v>209</v>
      </c>
      <c r="D356" s="1">
        <v>389437000</v>
      </c>
      <c r="E356" s="9">
        <f t="shared" si="81"/>
        <v>3894.37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1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V356" s="6" t="e">
        <f t="array" ref="V356">INDEX(RawData!I:I,MATCH(VALUE(B356),RawData!G:G,0)+$V$1)</f>
        <v>#N/A</v>
      </c>
      <c r="W356" s="6" t="e">
        <f t="array" ref="W356">INDEX(RawData!N:N,MATCH(VALUE(B356),RawData!L:L,0)+$W$1)</f>
        <v>#N/A</v>
      </c>
      <c r="X356" s="6" t="e">
        <f t="array" ref="X356">INDEX(RawData!S:S,MATCH(VALUE(B356),RawData!Q:Q,0)+$V$1)</f>
        <v>#N/A</v>
      </c>
      <c r="Y356" s="6">
        <f t="array" ref="Y356">INDEX(RawData!X:X,MATCH(VALUE(A356),RawData!V:V,0)+$Y$1)</f>
        <v>87.23</v>
      </c>
      <c r="Z356" s="6" t="e">
        <f t="array" ref="Z356">INDEX(RawData!AC:AC,MATCH(VALUE(B356),RawData!AA:AA,0)+$Y$1)</f>
        <v>#N/A</v>
      </c>
      <c r="AA356" s="6">
        <f t="array" ref="AA356">INDEX(RawData!AH:AH,MATCH(VALUE(A356),RawData!AF:AF,0)+$AA$1)</f>
        <v>75.069999999999993</v>
      </c>
      <c r="AB356" s="6">
        <f t="array" ref="AB356">INDEX(RawData!AM:AM,MATCH(VALUE(A356),RawData!AK:AK,0)+$AA$1)</f>
        <v>4.3499999999999996</v>
      </c>
      <c r="AC356" s="6">
        <f t="array" ref="AC356">INDEX(RawData!BB:BB,MATCH(VALUE(A356),RawData!AZ:AZ,0)+$AC$1)</f>
        <v>24492</v>
      </c>
      <c r="AD356" s="6">
        <f t="array" ref="AD356">INDEX(RawData!AR:AR,MATCH(VALUE(A356),RawData!AP:AP,0)+$AD$1)</f>
        <v>6.91</v>
      </c>
      <c r="AE356" s="6">
        <f t="array" ref="AE356">INDEX(RawData!BG:BG,MATCH(VALUE(A356),RawData!BE:BE,0)+$AE$1)</f>
        <v>92500</v>
      </c>
      <c r="AF356" s="6">
        <f t="array" ref="AF356">INDEX(RawData!AW:AW,MATCH(VALUE(A356),RawData!AU:AU,0)+$AF$1)</f>
        <v>16.82</v>
      </c>
      <c r="AG356" s="6">
        <f t="array" ref="AG356">INDEX(RawData!BM:BM,MATCH(VALUE(A356),RawData!BK:BK,0)+$AG$1)</f>
        <v>5.63</v>
      </c>
      <c r="AH356" s="6" t="e">
        <f t="array" ref="AH356">INDEX(RawData!BR:BR,MATCH(VALUE(B356),RawData!BP:BP,0)+$AH$1)</f>
        <v>#N/A</v>
      </c>
      <c r="AI356" s="6">
        <v>0</v>
      </c>
      <c r="AJ356" s="11">
        <f t="shared" si="82"/>
        <v>6838.78</v>
      </c>
      <c r="AK356" s="11">
        <f t="shared" si="83"/>
        <v>10513.59</v>
      </c>
      <c r="AL356" s="17" t="e">
        <f t="array" ref="AL356">INDEX(RawData!BW:BW,MATCH(VALUE(A356),RawData!BU:BU,0)+$AL$1)</f>
        <v>#N/A</v>
      </c>
      <c r="AM356" s="11"/>
      <c r="AN356" s="11"/>
    </row>
    <row r="357" spans="1:40">
      <c r="A357" s="1">
        <v>199305</v>
      </c>
      <c r="B357" s="6" t="s">
        <v>173</v>
      </c>
      <c r="C357" s="10" t="s">
        <v>209</v>
      </c>
      <c r="D357" s="1">
        <v>683878000</v>
      </c>
      <c r="E357" s="9">
        <f t="shared" si="81"/>
        <v>6838.78</v>
      </c>
      <c r="F357" s="6">
        <v>0</v>
      </c>
      <c r="G357" s="6">
        <v>0</v>
      </c>
      <c r="H357" s="6">
        <v>0</v>
      </c>
      <c r="I357" s="6">
        <v>0</v>
      </c>
      <c r="J357" s="6">
        <v>1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V357" s="6" t="e">
        <f t="array" ref="V357">INDEX(RawData!I:I,MATCH(VALUE(B357),RawData!G:G,0)+$V$1)</f>
        <v>#N/A</v>
      </c>
      <c r="W357" s="6" t="e">
        <f t="array" ref="W357">INDEX(RawData!N:N,MATCH(VALUE(B357),RawData!L:L,0)+$W$1)</f>
        <v>#N/A</v>
      </c>
      <c r="X357" s="6" t="e">
        <f t="array" ref="X357">INDEX(RawData!S:S,MATCH(VALUE(B357),RawData!Q:Q,0)+$V$1)</f>
        <v>#N/A</v>
      </c>
      <c r="Y357" s="6">
        <f t="array" ref="Y357">INDEX(RawData!X:X,MATCH(VALUE(A357),RawData!V:V,0)+$Y$1)</f>
        <v>86.01</v>
      </c>
      <c r="Z357" s="6" t="e">
        <f t="array" ref="Z357">INDEX(RawData!AC:AC,MATCH(VALUE(B357),RawData!AA:AA,0)+$Y$1)</f>
        <v>#N/A</v>
      </c>
      <c r="AA357" s="6">
        <f t="array" ref="AA357">INDEX(RawData!AH:AH,MATCH(VALUE(A357),RawData!AF:AF,0)+$AA$1)</f>
        <v>73.64</v>
      </c>
      <c r="AB357" s="6">
        <f t="array" ref="AB357">INDEX(RawData!AM:AM,MATCH(VALUE(A357),RawData!AK:AK,0)+$AA$1)</f>
        <v>2.08</v>
      </c>
      <c r="AC357" s="6">
        <f t="array" ref="AC357">INDEX(RawData!BB:BB,MATCH(VALUE(A357),RawData!AZ:AZ,0)+$AC$1)</f>
        <v>24174</v>
      </c>
      <c r="AD357" s="6">
        <f t="array" ref="AD357">INDEX(RawData!AR:AR,MATCH(VALUE(A357),RawData!AP:AP,0)+$AD$1)</f>
        <v>3.06</v>
      </c>
      <c r="AE357" s="6">
        <f t="array" ref="AE357">INDEX(RawData!BG:BG,MATCH(VALUE(A357),RawData!BE:BE,0)+$AE$1)</f>
        <v>91440</v>
      </c>
      <c r="AF357" s="6">
        <f t="array" ref="AF357">INDEX(RawData!AW:AW,MATCH(VALUE(A357),RawData!AU:AU,0)+$AF$1)</f>
        <v>16.010000000000002</v>
      </c>
      <c r="AG357" s="6">
        <f t="array" ref="AG357">INDEX(RawData!BM:BM,MATCH(VALUE(A357),RawData!BK:BK,0)+$AG$1)</f>
        <v>5.63</v>
      </c>
      <c r="AH357" s="6" t="e">
        <f t="array" ref="AH357">INDEX(RawData!BR:BR,MATCH(VALUE(B357),RawData!BP:BP,0)+$AH$1)</f>
        <v>#N/A</v>
      </c>
      <c r="AI357" s="6">
        <v>0</v>
      </c>
      <c r="AJ357" s="11">
        <f t="shared" si="82"/>
        <v>10513.59</v>
      </c>
      <c r="AK357" s="11">
        <f t="shared" si="83"/>
        <v>16834.36</v>
      </c>
      <c r="AL357" s="17" t="e">
        <f t="array" ref="AL357">INDEX(RawData!BW:BW,MATCH(VALUE(A357),RawData!BU:BU,0)+$AL$1)</f>
        <v>#N/A</v>
      </c>
      <c r="AM357" s="11"/>
      <c r="AN357" s="11"/>
    </row>
    <row r="358" spans="1:40">
      <c r="A358" s="1">
        <v>199304</v>
      </c>
      <c r="B358" s="6" t="s">
        <v>173</v>
      </c>
      <c r="C358" s="10" t="s">
        <v>209</v>
      </c>
      <c r="D358" s="1">
        <v>1051359000</v>
      </c>
      <c r="E358" s="9">
        <f t="shared" si="81"/>
        <v>10513.59</v>
      </c>
      <c r="F358" s="6">
        <v>0</v>
      </c>
      <c r="G358" s="6">
        <v>0</v>
      </c>
      <c r="H358" s="6">
        <v>0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V358" s="6" t="e">
        <f t="array" ref="V358">INDEX(RawData!I:I,MATCH(VALUE(B358),RawData!G:G,0)+$V$1)</f>
        <v>#N/A</v>
      </c>
      <c r="W358" s="6" t="e">
        <f t="array" ref="W358">INDEX(RawData!N:N,MATCH(VALUE(B358),RawData!L:L,0)+$W$1)</f>
        <v>#N/A</v>
      </c>
      <c r="X358" s="6" t="e">
        <f t="array" ref="X358">INDEX(RawData!S:S,MATCH(VALUE(B358),RawData!Q:Q,0)+$V$1)</f>
        <v>#N/A</v>
      </c>
      <c r="Y358" s="6">
        <f t="array" ref="Y358">INDEX(RawData!X:X,MATCH(VALUE(A358),RawData!V:V,0)+$Y$1)</f>
        <v>86.18</v>
      </c>
      <c r="Z358" s="6" t="e">
        <f t="array" ref="Z358">INDEX(RawData!AC:AC,MATCH(VALUE(B358),RawData!AA:AA,0)+$Y$1)</f>
        <v>#N/A</v>
      </c>
      <c r="AA358" s="6">
        <f t="array" ref="AA358">INDEX(RawData!AH:AH,MATCH(VALUE(A358),RawData!AF:AF,0)+$AA$1)</f>
        <v>73.89</v>
      </c>
      <c r="AB358" s="6">
        <f t="array" ref="AB358">INDEX(RawData!AM:AM,MATCH(VALUE(A358),RawData!AK:AK,0)+$AA$1)</f>
        <v>2.77</v>
      </c>
      <c r="AC358" s="6">
        <f t="array" ref="AC358">INDEX(RawData!BB:BB,MATCH(VALUE(A358),RawData!AZ:AZ,0)+$AC$1)</f>
        <v>24454</v>
      </c>
      <c r="AD358" s="6">
        <f t="array" ref="AD358">INDEX(RawData!AR:AR,MATCH(VALUE(A358),RawData!AP:AP,0)+$AD$1)</f>
        <v>5.58</v>
      </c>
      <c r="AE358" s="6">
        <f t="array" ref="AE358">INDEX(RawData!BG:BG,MATCH(VALUE(A358),RawData!BE:BE,0)+$AE$1)</f>
        <v>91036</v>
      </c>
      <c r="AF358" s="6">
        <f t="array" ref="AF358">INDEX(RawData!AW:AW,MATCH(VALUE(A358),RawData!AU:AU,0)+$AF$1)</f>
        <v>17.39</v>
      </c>
      <c r="AG358" s="6">
        <f t="array" ref="AG358">INDEX(RawData!BM:BM,MATCH(VALUE(A358),RawData!BK:BK,0)+$AG$1)</f>
        <v>5.63</v>
      </c>
      <c r="AH358" s="6" t="e">
        <f t="array" ref="AH358">INDEX(RawData!BR:BR,MATCH(VALUE(B358),RawData!BP:BP,0)+$AH$1)</f>
        <v>#N/A</v>
      </c>
      <c r="AI358" s="6">
        <v>0</v>
      </c>
      <c r="AJ358" s="11">
        <f t="shared" si="82"/>
        <v>16834.36</v>
      </c>
      <c r="AK358" s="11">
        <f t="shared" si="83"/>
        <v>8898.9</v>
      </c>
      <c r="AL358" s="17" t="e">
        <f t="array" ref="AL358">INDEX(RawData!BW:BW,MATCH(VALUE(A358),RawData!BU:BU,0)+$AL$1)</f>
        <v>#N/A</v>
      </c>
      <c r="AM358" s="11"/>
      <c r="AN358" s="11"/>
    </row>
    <row r="359" spans="1:40">
      <c r="A359" s="1">
        <v>199303</v>
      </c>
      <c r="B359" s="6" t="s">
        <v>173</v>
      </c>
      <c r="C359" s="10" t="s">
        <v>209</v>
      </c>
      <c r="D359" s="1">
        <v>1683436000</v>
      </c>
      <c r="E359" s="9">
        <f t="shared" si="81"/>
        <v>16834.36</v>
      </c>
      <c r="F359" s="6">
        <v>0</v>
      </c>
      <c r="G359" s="6">
        <v>0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V359" s="6" t="e">
        <f t="array" ref="V359">INDEX(RawData!I:I,MATCH(VALUE(B359),RawData!G:G,0)+$V$1)</f>
        <v>#N/A</v>
      </c>
      <c r="W359" s="6" t="e">
        <f t="array" ref="W359">INDEX(RawData!N:N,MATCH(VALUE(B359),RawData!L:L,0)+$W$1)</f>
        <v>#N/A</v>
      </c>
      <c r="X359" s="6" t="e">
        <f t="array" ref="X359">INDEX(RawData!S:S,MATCH(VALUE(B359),RawData!Q:Q,0)+$V$1)</f>
        <v>#N/A</v>
      </c>
      <c r="Y359" s="6">
        <f t="array" ref="Y359">INDEX(RawData!X:X,MATCH(VALUE(A359),RawData!V:V,0)+$Y$1)</f>
        <v>85.78</v>
      </c>
      <c r="Z359" s="6" t="e">
        <f t="array" ref="Z359">INDEX(RawData!AC:AC,MATCH(VALUE(B359),RawData!AA:AA,0)+$Y$1)</f>
        <v>#N/A</v>
      </c>
      <c r="AA359" s="6">
        <f t="array" ref="AA359">INDEX(RawData!AH:AH,MATCH(VALUE(A359),RawData!AF:AF,0)+$AA$1)</f>
        <v>73.05</v>
      </c>
      <c r="AB359" s="6">
        <f t="array" ref="AB359">INDEX(RawData!AM:AM,MATCH(VALUE(A359),RawData!AK:AK,0)+$AA$1)</f>
        <v>3.25</v>
      </c>
      <c r="AC359" s="6">
        <f t="array" ref="AC359">INDEX(RawData!BB:BB,MATCH(VALUE(A359),RawData!AZ:AZ,0)+$AC$1)</f>
        <v>24488</v>
      </c>
      <c r="AD359" s="6">
        <f t="array" ref="AD359">INDEX(RawData!AR:AR,MATCH(VALUE(A359),RawData!AP:AP,0)+$AD$1)</f>
        <v>7.12</v>
      </c>
      <c r="AE359" s="6">
        <f t="array" ref="AE359">INDEX(RawData!BG:BG,MATCH(VALUE(A359),RawData!BE:BE,0)+$AE$1)</f>
        <v>90786</v>
      </c>
      <c r="AF359" s="6">
        <f t="array" ref="AF359">INDEX(RawData!AW:AW,MATCH(VALUE(A359),RawData!AU:AU,0)+$AF$1)</f>
        <v>18.3</v>
      </c>
      <c r="AG359" s="6">
        <f t="array" ref="AG359">INDEX(RawData!BM:BM,MATCH(VALUE(A359),RawData!BK:BK,0)+$AG$1)</f>
        <v>5.63</v>
      </c>
      <c r="AH359" s="6" t="e">
        <f t="array" ref="AH359">INDEX(RawData!BR:BR,MATCH(VALUE(B359),RawData!BP:BP,0)+$AH$1)</f>
        <v>#N/A</v>
      </c>
      <c r="AI359" s="6">
        <v>0</v>
      </c>
      <c r="AJ359" s="11">
        <f t="shared" si="82"/>
        <v>8898.9</v>
      </c>
      <c r="AK359" s="11">
        <f t="shared" si="83"/>
        <v>1729.68</v>
      </c>
      <c r="AL359" s="17" t="e">
        <f t="array" ref="AL359">INDEX(RawData!BW:BW,MATCH(VALUE(A359),RawData!BU:BU,0)+$AL$1)</f>
        <v>#N/A</v>
      </c>
      <c r="AM359" s="11"/>
      <c r="AN359" s="11"/>
    </row>
    <row r="360" spans="1:40">
      <c r="A360" s="1">
        <v>199302</v>
      </c>
      <c r="B360" s="6" t="s">
        <v>173</v>
      </c>
      <c r="C360" s="10" t="s">
        <v>209</v>
      </c>
      <c r="D360" s="1">
        <v>889890000</v>
      </c>
      <c r="E360" s="9">
        <f t="shared" si="81"/>
        <v>8898.9</v>
      </c>
      <c r="F360" s="6">
        <v>0</v>
      </c>
      <c r="G360" s="6">
        <v>1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V360" s="6" t="e">
        <f t="array" ref="V360">INDEX(RawData!I:I,MATCH(VALUE(B360),RawData!G:G,0)+$V$1)</f>
        <v>#N/A</v>
      </c>
      <c r="W360" s="6" t="e">
        <f t="array" ref="W360">INDEX(RawData!N:N,MATCH(VALUE(B360),RawData!L:L,0)+$W$1)</f>
        <v>#N/A</v>
      </c>
      <c r="X360" s="6" t="e">
        <f t="array" ref="X360">INDEX(RawData!S:S,MATCH(VALUE(B360),RawData!Q:Q,0)+$V$1)</f>
        <v>#N/A</v>
      </c>
      <c r="Y360" s="6">
        <f t="array" ref="Y360">INDEX(RawData!X:X,MATCH(VALUE(A360),RawData!V:V,0)+$Y$1)</f>
        <v>85.02</v>
      </c>
      <c r="Z360" s="6" t="e">
        <f t="array" ref="Z360">INDEX(RawData!AC:AC,MATCH(VALUE(B360),RawData!AA:AA,0)+$Y$1)</f>
        <v>#N/A</v>
      </c>
      <c r="AA360" s="6">
        <f t="array" ref="AA360">INDEX(RawData!AH:AH,MATCH(VALUE(A360),RawData!AF:AF,0)+$AA$1)</f>
        <v>72.819999999999993</v>
      </c>
      <c r="AB360" s="6">
        <f t="array" ref="AB360">INDEX(RawData!AM:AM,MATCH(VALUE(A360),RawData!AK:AK,0)+$AA$1)</f>
        <v>3.06</v>
      </c>
      <c r="AC360" s="6">
        <f t="array" ref="AC360">INDEX(RawData!BB:BB,MATCH(VALUE(A360),RawData!AZ:AZ,0)+$AC$1)</f>
        <v>24353</v>
      </c>
      <c r="AD360" s="6">
        <f t="array" ref="AD360">INDEX(RawData!AR:AR,MATCH(VALUE(A360),RawData!AP:AP,0)+$AD$1)</f>
        <v>8.4499999999999993</v>
      </c>
      <c r="AE360" s="6">
        <f t="array" ref="AE360">INDEX(RawData!BG:BG,MATCH(VALUE(A360),RawData!BE:BE,0)+$AE$1)</f>
        <v>90038</v>
      </c>
      <c r="AF360" s="6">
        <f t="array" ref="AF360">INDEX(RawData!AW:AW,MATCH(VALUE(A360),RawData!AU:AU,0)+$AF$1)</f>
        <v>19.04</v>
      </c>
      <c r="AG360" s="6">
        <f t="array" ref="AG360">INDEX(RawData!BM:BM,MATCH(VALUE(A360),RawData!BK:BK,0)+$AG$1)</f>
        <v>5.63</v>
      </c>
      <c r="AH360" s="6" t="e">
        <f t="array" ref="AH360">INDEX(RawData!BR:BR,MATCH(VALUE(B360),RawData!BP:BP,0)+$AH$1)</f>
        <v>#N/A</v>
      </c>
      <c r="AI360" s="6">
        <v>0</v>
      </c>
      <c r="AJ360" s="11">
        <f t="shared" si="82"/>
        <v>1729.68</v>
      </c>
      <c r="AK360" s="11">
        <f t="shared" si="83"/>
        <v>2050.9</v>
      </c>
      <c r="AL360" s="17" t="e">
        <f t="array" ref="AL360">INDEX(RawData!BW:BW,MATCH(VALUE(A360),RawData!BU:BU,0)+$AL$1)</f>
        <v>#N/A</v>
      </c>
      <c r="AM360" s="11"/>
      <c r="AN360" s="11"/>
    </row>
    <row r="361" spans="1:40">
      <c r="A361" s="1">
        <v>199301</v>
      </c>
      <c r="B361" s="6" t="s">
        <v>173</v>
      </c>
      <c r="C361" s="10" t="s">
        <v>209</v>
      </c>
      <c r="D361" s="1">
        <v>172968000</v>
      </c>
      <c r="E361" s="9">
        <f t="shared" si="81"/>
        <v>1729.68</v>
      </c>
      <c r="F361" s="6">
        <v>1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V361" s="6" t="e">
        <f t="array" ref="V361">INDEX(RawData!I:I,MATCH(VALUE(B361),RawData!G:G,0)+$V$1)</f>
        <v>#N/A</v>
      </c>
      <c r="W361" s="6" t="e">
        <f t="array" ref="W361">INDEX(RawData!N:N,MATCH(VALUE(B361),RawData!L:L,0)+$W$1)</f>
        <v>#N/A</v>
      </c>
      <c r="X361" s="6" t="e">
        <f t="array" ref="X361">INDEX(RawData!S:S,MATCH(VALUE(B361),RawData!Q:Q,0)+$V$1)</f>
        <v>#N/A</v>
      </c>
      <c r="Y361" s="6">
        <f t="array" ref="Y361">INDEX(RawData!X:X,MATCH(VALUE(A361),RawData!V:V,0)+$Y$1)</f>
        <v>84.04</v>
      </c>
      <c r="Z361" s="6" t="e">
        <f t="array" ref="Z361">INDEX(RawData!AC:AC,MATCH(VALUE(B361),RawData!AA:AA,0)+$Y$1)</f>
        <v>#N/A</v>
      </c>
      <c r="AA361" s="6">
        <f t="array" ref="AA361">INDEX(RawData!AH:AH,MATCH(VALUE(A361),RawData!AF:AF,0)+$AA$1)</f>
        <v>72.599999999999994</v>
      </c>
      <c r="AB361" s="6">
        <f t="array" ref="AB361">INDEX(RawData!AM:AM,MATCH(VALUE(A361),RawData!AK:AK,0)+$AA$1)</f>
        <v>3.66</v>
      </c>
      <c r="AC361" s="6">
        <f t="array" ref="AC361">INDEX(RawData!BB:BB,MATCH(VALUE(A361),RawData!AZ:AZ,0)+$AC$1)</f>
        <v>24844</v>
      </c>
      <c r="AD361" s="6">
        <f t="array" ref="AD361">INDEX(RawData!AR:AR,MATCH(VALUE(A361),RawData!AP:AP,0)+$AD$1)</f>
        <v>5.87</v>
      </c>
      <c r="AE361" s="6">
        <f t="array" ref="AE361">INDEX(RawData!BG:BG,MATCH(VALUE(A361),RawData!BE:BE,0)+$AE$1)</f>
        <v>89160</v>
      </c>
      <c r="AF361" s="6">
        <f t="array" ref="AF361">INDEX(RawData!AW:AW,MATCH(VALUE(A361),RawData!AU:AU,0)+$AF$1)</f>
        <v>17.920000000000002</v>
      </c>
      <c r="AG361" s="6">
        <f t="array" ref="AG361">INDEX(RawData!BM:BM,MATCH(VALUE(A361),RawData!BK:BK,0)+$AG$1)</f>
        <v>5.63</v>
      </c>
      <c r="AH361" s="6" t="e">
        <f t="array" ref="AH361">INDEX(RawData!BR:BR,MATCH(VALUE(B361),RawData!BP:BP,0)+$AH$1)</f>
        <v>#N/A</v>
      </c>
      <c r="AI361" s="6">
        <v>0</v>
      </c>
      <c r="AJ361" s="11">
        <f t="shared" si="82"/>
        <v>2050.9</v>
      </c>
      <c r="AK361" s="11">
        <f t="shared" si="83"/>
        <v>1801.44</v>
      </c>
      <c r="AL361" s="17" t="e">
        <f t="array" ref="AL361">INDEX(RawData!BW:BW,MATCH(VALUE(A361),RawData!BU:BU,0)+$AL$1)</f>
        <v>#N/A</v>
      </c>
      <c r="AM361" s="11"/>
      <c r="AN361" s="11"/>
    </row>
    <row r="362" spans="1:40">
      <c r="A362" s="1">
        <v>199212</v>
      </c>
      <c r="B362" s="6" t="s">
        <v>174</v>
      </c>
      <c r="C362" s="10" t="s">
        <v>210</v>
      </c>
      <c r="D362" s="1">
        <v>205090000</v>
      </c>
      <c r="E362" s="9">
        <f t="shared" si="81"/>
        <v>2050.9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1</v>
      </c>
      <c r="V362" s="6" t="e">
        <f t="array" ref="V362">INDEX(RawData!I:I,MATCH(VALUE(B362),RawData!G:G,0)+$V$1)</f>
        <v>#N/A</v>
      </c>
      <c r="W362" s="6" t="e">
        <f t="array" ref="W362">INDEX(RawData!N:N,MATCH(VALUE(B362),RawData!L:L,0)+$W$1)</f>
        <v>#N/A</v>
      </c>
      <c r="X362" s="6" t="e">
        <f t="array" ref="X362">INDEX(RawData!S:S,MATCH(VALUE(B362),RawData!Q:Q,0)+$V$1)</f>
        <v>#N/A</v>
      </c>
      <c r="Y362" s="6">
        <f t="array" ref="Y362">INDEX(RawData!X:X,MATCH(VALUE(A362),RawData!V:V,0)+$Y$1)</f>
        <v>84.07</v>
      </c>
      <c r="Z362" s="6" t="e">
        <f t="array" ref="Z362">INDEX(RawData!AC:AC,MATCH(VALUE(B362),RawData!AA:AA,0)+$Y$1)</f>
        <v>#N/A</v>
      </c>
      <c r="AA362" s="6">
        <f t="array" ref="AA362">INDEX(RawData!AH:AH,MATCH(VALUE(A362),RawData!AF:AF,0)+$AA$1)</f>
        <v>71.72</v>
      </c>
      <c r="AB362" s="6">
        <f t="array" ref="AB362">INDEX(RawData!AM:AM,MATCH(VALUE(A362),RawData!AK:AK,0)+$AA$1)</f>
        <v>3.42</v>
      </c>
      <c r="AC362" s="6">
        <f t="array" ref="AC362">INDEX(RawData!BB:BB,MATCH(VALUE(A362),RawData!AZ:AZ,0)+$AC$1)</f>
        <v>23220</v>
      </c>
      <c r="AD362" s="6">
        <f t="array" ref="AD362">INDEX(RawData!AR:AR,MATCH(VALUE(A362),RawData!AP:AP,0)+$AD$1)</f>
        <v>12.39</v>
      </c>
      <c r="AE362" s="6">
        <f t="array" ref="AE362">INDEX(RawData!BG:BG,MATCH(VALUE(A362),RawData!BE:BE,0)+$AE$1)</f>
        <v>86823</v>
      </c>
      <c r="AF362" s="6">
        <f t="array" ref="AF362">INDEX(RawData!AW:AW,MATCH(VALUE(A362),RawData!AU:AU,0)+$AF$1)</f>
        <v>19.059999999999999</v>
      </c>
      <c r="AG362" s="6">
        <f t="array" ref="AG362">INDEX(RawData!BM:BM,MATCH(VALUE(A362),RawData!BK:BK,0)+$AG$1)</f>
        <v>5.63</v>
      </c>
      <c r="AH362" s="6" t="e">
        <f t="array" ref="AH362">INDEX(RawData!BR:BR,MATCH(VALUE(B362),RawData!BP:BP,0)+$AH$1)</f>
        <v>#N/A</v>
      </c>
      <c r="AI362" s="6">
        <v>0</v>
      </c>
      <c r="AJ362" s="11">
        <f t="shared" si="82"/>
        <v>1801.44</v>
      </c>
      <c r="AK362" s="11">
        <f t="shared" si="83"/>
        <v>3449.95</v>
      </c>
      <c r="AL362" s="17" t="e">
        <f t="array" ref="AL362">INDEX(RawData!BW:BW,MATCH(VALUE(A362),RawData!BU:BU,0)+$AL$1)</f>
        <v>#N/A</v>
      </c>
      <c r="AM362" s="11"/>
      <c r="AN362" s="11"/>
    </row>
    <row r="363" spans="1:40">
      <c r="A363" s="1">
        <v>199211</v>
      </c>
      <c r="B363" s="6" t="s">
        <v>174</v>
      </c>
      <c r="C363" s="10" t="s">
        <v>210</v>
      </c>
      <c r="D363" s="1">
        <v>180144000</v>
      </c>
      <c r="E363" s="9">
        <f t="shared" si="81"/>
        <v>1801.44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1</v>
      </c>
      <c r="Q363" s="6">
        <v>0</v>
      </c>
      <c r="V363" s="6" t="e">
        <f t="array" ref="V363">INDEX(RawData!I:I,MATCH(VALUE(B363),RawData!G:G,0)+$V$1)</f>
        <v>#N/A</v>
      </c>
      <c r="W363" s="6" t="e">
        <f t="array" ref="W363">INDEX(RawData!N:N,MATCH(VALUE(B363),RawData!L:L,0)+$W$1)</f>
        <v>#N/A</v>
      </c>
      <c r="X363" s="6" t="e">
        <f t="array" ref="X363">INDEX(RawData!S:S,MATCH(VALUE(B363),RawData!Q:Q,0)+$V$1)</f>
        <v>#N/A</v>
      </c>
      <c r="Y363" s="6">
        <f t="array" ref="Y363">INDEX(RawData!X:X,MATCH(VALUE(A363),RawData!V:V,0)+$Y$1)</f>
        <v>84.22</v>
      </c>
      <c r="Z363" s="6" t="e">
        <f t="array" ref="Z363">INDEX(RawData!AC:AC,MATCH(VALUE(B363),RawData!AA:AA,0)+$Y$1)</f>
        <v>#N/A</v>
      </c>
      <c r="AA363" s="6">
        <f t="array" ref="AA363">INDEX(RawData!AH:AH,MATCH(VALUE(A363),RawData!AF:AF,0)+$AA$1)</f>
        <v>72.19</v>
      </c>
      <c r="AB363" s="6">
        <f t="array" ref="AB363">INDEX(RawData!AM:AM,MATCH(VALUE(A363),RawData!AK:AK,0)+$AA$1)</f>
        <v>3.1</v>
      </c>
      <c r="AC363" s="6">
        <f t="array" ref="AC363">INDEX(RawData!BB:BB,MATCH(VALUE(A363),RawData!AZ:AZ,0)+$AC$1)</f>
        <v>22778</v>
      </c>
      <c r="AD363" s="6">
        <f t="array" ref="AD363">INDEX(RawData!AR:AR,MATCH(VALUE(A363),RawData!AP:AP,0)+$AD$1)</f>
        <v>12.63</v>
      </c>
      <c r="AE363" s="6">
        <f t="array" ref="AE363">INDEX(RawData!BG:BG,MATCH(VALUE(A363),RawData!BE:BE,0)+$AE$1)</f>
        <v>85898</v>
      </c>
      <c r="AF363" s="6">
        <f t="array" ref="AF363">INDEX(RawData!AW:AW,MATCH(VALUE(A363),RawData!AU:AU,0)+$AF$1)</f>
        <v>19.940000000000001</v>
      </c>
      <c r="AG363" s="6">
        <f t="array" ref="AG363">INDEX(RawData!BM:BM,MATCH(VALUE(A363),RawData!BK:BK,0)+$AG$1)</f>
        <v>5.63</v>
      </c>
      <c r="AH363" s="6" t="e">
        <f t="array" ref="AH363">INDEX(RawData!BR:BR,MATCH(VALUE(B363),RawData!BP:BP,0)+$AH$1)</f>
        <v>#N/A</v>
      </c>
      <c r="AI363" s="6">
        <v>0</v>
      </c>
      <c r="AJ363" s="11">
        <f t="shared" si="82"/>
        <v>3449.95</v>
      </c>
      <c r="AK363" s="11">
        <f t="shared" si="83"/>
        <v>3686.44</v>
      </c>
      <c r="AL363" s="17" t="e">
        <f t="array" ref="AL363">INDEX(RawData!BW:BW,MATCH(VALUE(A363),RawData!BU:BU,0)+$AL$1)</f>
        <v>#N/A</v>
      </c>
      <c r="AM363" s="11"/>
      <c r="AN363" s="11"/>
    </row>
    <row r="364" spans="1:40">
      <c r="A364" s="1">
        <v>199210</v>
      </c>
      <c r="B364" s="6" t="s">
        <v>174</v>
      </c>
      <c r="C364" s="10" t="s">
        <v>210</v>
      </c>
      <c r="D364" s="1">
        <v>344995000</v>
      </c>
      <c r="E364" s="9">
        <f t="shared" si="81"/>
        <v>3449.95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1</v>
      </c>
      <c r="P364" s="6">
        <v>0</v>
      </c>
      <c r="Q364" s="6">
        <v>0</v>
      </c>
      <c r="V364" s="6" t="e">
        <f t="array" ref="V364">INDEX(RawData!I:I,MATCH(VALUE(B364),RawData!G:G,0)+$V$1)</f>
        <v>#N/A</v>
      </c>
      <c r="W364" s="6" t="e">
        <f t="array" ref="W364">INDEX(RawData!N:N,MATCH(VALUE(B364),RawData!L:L,0)+$W$1)</f>
        <v>#N/A</v>
      </c>
      <c r="X364" s="6" t="e">
        <f t="array" ref="X364">INDEX(RawData!S:S,MATCH(VALUE(B364),RawData!Q:Q,0)+$V$1)</f>
        <v>#N/A</v>
      </c>
      <c r="Y364" s="6">
        <f t="array" ref="Y364">INDEX(RawData!X:X,MATCH(VALUE(A364),RawData!V:V,0)+$Y$1)</f>
        <v>84.47</v>
      </c>
      <c r="Z364" s="6" t="e">
        <f t="array" ref="Z364">INDEX(RawData!AC:AC,MATCH(VALUE(B364),RawData!AA:AA,0)+$Y$1)</f>
        <v>#N/A</v>
      </c>
      <c r="AA364" s="6">
        <f t="array" ref="AA364">INDEX(RawData!AH:AH,MATCH(VALUE(A364),RawData!AF:AF,0)+$AA$1)</f>
        <v>73.36</v>
      </c>
      <c r="AB364" s="6">
        <f t="array" ref="AB364">INDEX(RawData!AM:AM,MATCH(VALUE(A364),RawData!AK:AK,0)+$AA$1)</f>
        <v>5.09</v>
      </c>
      <c r="AC364" s="6">
        <f t="array" ref="AC364">INDEX(RawData!BB:BB,MATCH(VALUE(A364),RawData!AZ:AZ,0)+$AC$1)</f>
        <v>22669</v>
      </c>
      <c r="AD364" s="6">
        <f t="array" ref="AD364">INDEX(RawData!AR:AR,MATCH(VALUE(A364),RawData!AP:AP,0)+$AD$1)</f>
        <v>14.36</v>
      </c>
      <c r="AE364" s="6">
        <f t="array" ref="AE364">INDEX(RawData!BG:BG,MATCH(VALUE(A364),RawData!BE:BE,0)+$AE$1)</f>
        <v>84722</v>
      </c>
      <c r="AF364" s="6">
        <f t="array" ref="AF364">INDEX(RawData!AW:AW,MATCH(VALUE(A364),RawData!AU:AU,0)+$AF$1)</f>
        <v>20.99</v>
      </c>
      <c r="AG364" s="6">
        <f t="array" ref="AG364">INDEX(RawData!BM:BM,MATCH(VALUE(A364),RawData!BK:BK,0)+$AG$1)</f>
        <v>5.63</v>
      </c>
      <c r="AH364" s="6" t="e">
        <f t="array" ref="AH364">INDEX(RawData!BR:BR,MATCH(VALUE(B364),RawData!BP:BP,0)+$AH$1)</f>
        <v>#N/A</v>
      </c>
      <c r="AI364" s="6">
        <v>0</v>
      </c>
      <c r="AJ364" s="11">
        <f t="shared" si="82"/>
        <v>3686.44</v>
      </c>
      <c r="AK364" s="11">
        <f t="shared" si="83"/>
        <v>4971.3900000000003</v>
      </c>
      <c r="AL364" s="17" t="e">
        <f t="array" ref="AL364">INDEX(RawData!BW:BW,MATCH(VALUE(A364),RawData!BU:BU,0)+$AL$1)</f>
        <v>#N/A</v>
      </c>
      <c r="AM364" s="11"/>
      <c r="AN364" s="11"/>
    </row>
    <row r="365" spans="1:40">
      <c r="A365" s="1">
        <v>199209</v>
      </c>
      <c r="B365" s="6" t="s">
        <v>174</v>
      </c>
      <c r="C365" s="10" t="s">
        <v>210</v>
      </c>
      <c r="D365" s="1">
        <v>368644000</v>
      </c>
      <c r="E365" s="9">
        <f t="shared" si="81"/>
        <v>3686.44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  <c r="O365" s="6">
        <v>0</v>
      </c>
      <c r="P365" s="6">
        <v>0</v>
      </c>
      <c r="Q365" s="6">
        <v>0</v>
      </c>
      <c r="V365" s="6" t="e">
        <f t="array" ref="V365">INDEX(RawData!I:I,MATCH(VALUE(B365),RawData!G:G,0)+$V$1)</f>
        <v>#N/A</v>
      </c>
      <c r="W365" s="6" t="e">
        <f t="array" ref="W365">INDEX(RawData!N:N,MATCH(VALUE(B365),RawData!L:L,0)+$W$1)</f>
        <v>#N/A</v>
      </c>
      <c r="X365" s="6" t="e">
        <f t="array" ref="X365">INDEX(RawData!S:S,MATCH(VALUE(B365),RawData!Q:Q,0)+$V$1)</f>
        <v>#N/A</v>
      </c>
      <c r="Y365" s="6">
        <f t="array" ref="Y365">INDEX(RawData!X:X,MATCH(VALUE(A365),RawData!V:V,0)+$Y$1)</f>
        <v>84.75</v>
      </c>
      <c r="Z365" s="6" t="e">
        <f t="array" ref="Z365">INDEX(RawData!AC:AC,MATCH(VALUE(B365),RawData!AA:AA,0)+$Y$1)</f>
        <v>#N/A</v>
      </c>
      <c r="AA365" s="6">
        <f t="array" ref="AA365">INDEX(RawData!AH:AH,MATCH(VALUE(A365),RawData!AF:AF,0)+$AA$1)</f>
        <v>73.39</v>
      </c>
      <c r="AB365" s="6">
        <f t="array" ref="AB365">INDEX(RawData!AM:AM,MATCH(VALUE(A365),RawData!AK:AK,0)+$AA$1)</f>
        <v>6.16</v>
      </c>
      <c r="AC365" s="6">
        <f t="array" ref="AC365">INDEX(RawData!BB:BB,MATCH(VALUE(A365),RawData!AZ:AZ,0)+$AC$1)</f>
        <v>22800</v>
      </c>
      <c r="AD365" s="6">
        <f t="array" ref="AD365">INDEX(RawData!AR:AR,MATCH(VALUE(A365),RawData!AP:AP,0)+$AD$1)</f>
        <v>14.78</v>
      </c>
      <c r="AE365" s="6">
        <f t="array" ref="AE365">INDEX(RawData!BG:BG,MATCH(VALUE(A365),RawData!BE:BE,0)+$AE$1)</f>
        <v>83958</v>
      </c>
      <c r="AF365" s="6">
        <f t="array" ref="AF365">INDEX(RawData!AW:AW,MATCH(VALUE(A365),RawData!AU:AU,0)+$AF$1)</f>
        <v>20.75</v>
      </c>
      <c r="AG365" s="6">
        <f t="array" ref="AG365">INDEX(RawData!BM:BM,MATCH(VALUE(A365),RawData!BK:BK,0)+$AG$1)</f>
        <v>6.13</v>
      </c>
      <c r="AH365" s="6" t="e">
        <f t="array" ref="AH365">INDEX(RawData!BR:BR,MATCH(VALUE(B365),RawData!BP:BP,0)+$AH$1)</f>
        <v>#N/A</v>
      </c>
      <c r="AI365" s="6">
        <v>0</v>
      </c>
      <c r="AJ365" s="11">
        <f t="shared" si="82"/>
        <v>4971.3900000000003</v>
      </c>
      <c r="AK365" s="11">
        <f t="shared" si="83"/>
        <v>5633.56</v>
      </c>
      <c r="AL365" s="17" t="e">
        <f t="array" ref="AL365">INDEX(RawData!BW:BW,MATCH(VALUE(A365),RawData!BU:BU,0)+$AL$1)</f>
        <v>#N/A</v>
      </c>
      <c r="AM365" s="11"/>
      <c r="AN365" s="11"/>
    </row>
    <row r="366" spans="1:40">
      <c r="A366" s="1">
        <v>199208</v>
      </c>
      <c r="B366" s="6" t="s">
        <v>174</v>
      </c>
      <c r="C366" s="10" t="s">
        <v>210</v>
      </c>
      <c r="D366" s="1">
        <v>497139000</v>
      </c>
      <c r="E366" s="9">
        <f t="shared" si="81"/>
        <v>4971.3900000000003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1</v>
      </c>
      <c r="N366" s="6">
        <v>0</v>
      </c>
      <c r="O366" s="6">
        <v>0</v>
      </c>
      <c r="P366" s="6">
        <v>0</v>
      </c>
      <c r="Q366" s="6">
        <v>0</v>
      </c>
      <c r="V366" s="6" t="e">
        <f t="array" ref="V366">INDEX(RawData!I:I,MATCH(VALUE(B366),RawData!G:G,0)+$V$1)</f>
        <v>#N/A</v>
      </c>
      <c r="W366" s="6" t="e">
        <f t="array" ref="W366">INDEX(RawData!N:N,MATCH(VALUE(B366),RawData!L:L,0)+$W$1)</f>
        <v>#N/A</v>
      </c>
      <c r="X366" s="6" t="e">
        <f t="array" ref="X366">INDEX(RawData!S:S,MATCH(VALUE(B366),RawData!Q:Q,0)+$V$1)</f>
        <v>#N/A</v>
      </c>
      <c r="Y366" s="6">
        <f t="array" ref="Y366">INDEX(RawData!X:X,MATCH(VALUE(A366),RawData!V:V,0)+$Y$1)</f>
        <v>84.31</v>
      </c>
      <c r="Z366" s="6" t="e">
        <f t="array" ref="Z366">INDEX(RawData!AC:AC,MATCH(VALUE(B366),RawData!AA:AA,0)+$Y$1)</f>
        <v>#N/A</v>
      </c>
      <c r="AA366" s="6">
        <f t="array" ref="AA366">INDEX(RawData!AH:AH,MATCH(VALUE(A366),RawData!AF:AF,0)+$AA$1)</f>
        <v>71.099999999999994</v>
      </c>
      <c r="AB366" s="6">
        <f t="array" ref="AB366">INDEX(RawData!AM:AM,MATCH(VALUE(A366),RawData!AK:AK,0)+$AA$1)</f>
        <v>3</v>
      </c>
      <c r="AC366" s="6">
        <f t="array" ref="AC366">INDEX(RawData!BB:BB,MATCH(VALUE(A366),RawData!AZ:AZ,0)+$AC$1)</f>
        <v>22938</v>
      </c>
      <c r="AD366" s="6">
        <f t="array" ref="AD366">INDEX(RawData!AR:AR,MATCH(VALUE(A366),RawData!AP:AP,0)+$AD$1)</f>
        <v>16.38</v>
      </c>
      <c r="AE366" s="6">
        <f t="array" ref="AE366">INDEX(RawData!BG:BG,MATCH(VALUE(A366),RawData!BE:BE,0)+$AE$1)</f>
        <v>83311</v>
      </c>
      <c r="AF366" s="6">
        <f t="array" ref="AF366">INDEX(RawData!AW:AW,MATCH(VALUE(A366),RawData!AU:AU,0)+$AF$1)</f>
        <v>21.47</v>
      </c>
      <c r="AG366" s="6">
        <f t="array" ref="AG366">INDEX(RawData!BM:BM,MATCH(VALUE(A366),RawData!BK:BK,0)+$AG$1)</f>
        <v>6.13</v>
      </c>
      <c r="AH366" s="6" t="e">
        <f t="array" ref="AH366">INDEX(RawData!BR:BR,MATCH(VALUE(B366),RawData!BP:BP,0)+$AH$1)</f>
        <v>#N/A</v>
      </c>
      <c r="AI366" s="6">
        <v>0</v>
      </c>
      <c r="AJ366" s="11">
        <f t="shared" si="82"/>
        <v>5633.56</v>
      </c>
      <c r="AK366" s="11">
        <f t="shared" si="83"/>
        <v>7780.92</v>
      </c>
      <c r="AL366" s="17" t="e">
        <f t="array" ref="AL366">INDEX(RawData!BW:BW,MATCH(VALUE(A366),RawData!BU:BU,0)+$AL$1)</f>
        <v>#N/A</v>
      </c>
      <c r="AM366" s="11"/>
      <c r="AN366" s="11"/>
    </row>
    <row r="367" spans="1:40">
      <c r="A367" s="1">
        <v>199207</v>
      </c>
      <c r="B367" s="6" t="s">
        <v>174</v>
      </c>
      <c r="C367" s="10" t="s">
        <v>210</v>
      </c>
      <c r="D367" s="1">
        <v>563356000</v>
      </c>
      <c r="E367" s="9">
        <f t="shared" si="81"/>
        <v>5633.56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V367" s="6" t="e">
        <f t="array" ref="V367">INDEX(RawData!I:I,MATCH(VALUE(B367),RawData!G:G,0)+$V$1)</f>
        <v>#N/A</v>
      </c>
      <c r="W367" s="6" t="e">
        <f t="array" ref="W367">INDEX(RawData!N:N,MATCH(VALUE(B367),RawData!L:L,0)+$W$1)</f>
        <v>#N/A</v>
      </c>
      <c r="X367" s="6" t="e">
        <f t="array" ref="X367">INDEX(RawData!S:S,MATCH(VALUE(B367),RawData!Q:Q,0)+$V$1)</f>
        <v>#N/A</v>
      </c>
      <c r="Y367" s="6">
        <f t="array" ref="Y367">INDEX(RawData!X:X,MATCH(VALUE(A367),RawData!V:V,0)+$Y$1)</f>
        <v>83.8</v>
      </c>
      <c r="Z367" s="6" t="e">
        <f t="array" ref="Z367">INDEX(RawData!AC:AC,MATCH(VALUE(B367),RawData!AA:AA,0)+$Y$1)</f>
        <v>#N/A</v>
      </c>
      <c r="AA367" s="6">
        <f t="array" ref="AA367">INDEX(RawData!AH:AH,MATCH(VALUE(A367),RawData!AF:AF,0)+$AA$1)</f>
        <v>71.42</v>
      </c>
      <c r="AB367" s="6">
        <f t="array" ref="AB367">INDEX(RawData!AM:AM,MATCH(VALUE(A367),RawData!AK:AK,0)+$AA$1)</f>
        <v>3.7</v>
      </c>
      <c r="AC367" s="6">
        <f t="array" ref="AC367">INDEX(RawData!BB:BB,MATCH(VALUE(A367),RawData!AZ:AZ,0)+$AC$1)</f>
        <v>23535</v>
      </c>
      <c r="AD367" s="6">
        <f t="array" ref="AD367">INDEX(RawData!AR:AR,MATCH(VALUE(A367),RawData!AP:AP,0)+$AD$1)</f>
        <v>16.98</v>
      </c>
      <c r="AE367" s="6">
        <f t="array" ref="AE367">INDEX(RawData!BG:BG,MATCH(VALUE(A367),RawData!BE:BE,0)+$AE$1)</f>
        <v>82796</v>
      </c>
      <c r="AF367" s="6">
        <f t="array" ref="AF367">INDEX(RawData!AW:AW,MATCH(VALUE(A367),RawData!AU:AU,0)+$AF$1)</f>
        <v>21.73</v>
      </c>
      <c r="AG367" s="6">
        <f t="array" ref="AG367">INDEX(RawData!BM:BM,MATCH(VALUE(A367),RawData!BK:BK,0)+$AG$1)</f>
        <v>6.13</v>
      </c>
      <c r="AH367" s="6" t="e">
        <f t="array" ref="AH367">INDEX(RawData!BR:BR,MATCH(VALUE(B367),RawData!BP:BP,0)+$AH$1)</f>
        <v>#N/A</v>
      </c>
      <c r="AI367" s="6">
        <v>0</v>
      </c>
      <c r="AJ367" s="11">
        <f t="shared" si="82"/>
        <v>7780.92</v>
      </c>
      <c r="AK367" s="11">
        <f t="shared" si="83"/>
        <v>5546.54</v>
      </c>
      <c r="AL367" s="17" t="e">
        <f t="array" ref="AL367">INDEX(RawData!BW:BW,MATCH(VALUE(A367),RawData!BU:BU,0)+$AL$1)</f>
        <v>#N/A</v>
      </c>
      <c r="AM367" s="11"/>
      <c r="AN367" s="11"/>
    </row>
    <row r="368" spans="1:40">
      <c r="A368" s="1">
        <v>199206</v>
      </c>
      <c r="B368" s="6" t="s">
        <v>174</v>
      </c>
      <c r="C368" s="10" t="s">
        <v>210</v>
      </c>
      <c r="D368" s="1">
        <v>778092000</v>
      </c>
      <c r="E368" s="9">
        <f t="shared" si="81"/>
        <v>7780.92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V368" s="6" t="e">
        <f t="array" ref="V368">INDEX(RawData!I:I,MATCH(VALUE(B368),RawData!G:G,0)+$V$1)</f>
        <v>#N/A</v>
      </c>
      <c r="W368" s="6" t="e">
        <f t="array" ref="W368">INDEX(RawData!N:N,MATCH(VALUE(B368),RawData!L:L,0)+$W$1)</f>
        <v>#N/A</v>
      </c>
      <c r="X368" s="6" t="e">
        <f t="array" ref="X368">INDEX(RawData!S:S,MATCH(VALUE(B368),RawData!Q:Q,0)+$V$1)</f>
        <v>#N/A</v>
      </c>
      <c r="Y368" s="6">
        <f t="array" ref="Y368">INDEX(RawData!X:X,MATCH(VALUE(A368),RawData!V:V,0)+$Y$1)</f>
        <v>83.84</v>
      </c>
      <c r="Z368" s="6" t="e">
        <f t="array" ref="Z368">INDEX(RawData!AC:AC,MATCH(VALUE(B368),RawData!AA:AA,0)+$Y$1)</f>
        <v>#N/A</v>
      </c>
      <c r="AA368" s="6">
        <f t="array" ref="AA368">INDEX(RawData!AH:AH,MATCH(VALUE(A368),RawData!AF:AF,0)+$AA$1)</f>
        <v>71.94</v>
      </c>
      <c r="AB368" s="6">
        <f t="array" ref="AB368">INDEX(RawData!AM:AM,MATCH(VALUE(A368),RawData!AK:AK,0)+$AA$1)</f>
        <v>5.18</v>
      </c>
      <c r="AC368" s="6">
        <f t="array" ref="AC368">INDEX(RawData!BB:BB,MATCH(VALUE(A368),RawData!AZ:AZ,0)+$AC$1)</f>
        <v>23186</v>
      </c>
      <c r="AD368" s="6">
        <f t="array" ref="AD368">INDEX(RawData!AR:AR,MATCH(VALUE(A368),RawData!AP:AP,0)+$AD$1)</f>
        <v>14.35</v>
      </c>
      <c r="AE368" s="6">
        <f t="array" ref="AE368">INDEX(RawData!BG:BG,MATCH(VALUE(A368),RawData!BE:BE,0)+$AE$1)</f>
        <v>78884</v>
      </c>
      <c r="AF368" s="6">
        <f t="array" ref="AF368">INDEX(RawData!AW:AW,MATCH(VALUE(A368),RawData!AU:AU,0)+$AF$1)</f>
        <v>18.64</v>
      </c>
      <c r="AG368" s="6">
        <f t="array" ref="AG368">INDEX(RawData!BM:BM,MATCH(VALUE(A368),RawData!BK:BK,0)+$AG$1)</f>
        <v>6.13</v>
      </c>
      <c r="AH368" s="6" t="e">
        <f t="array" ref="AH368">INDEX(RawData!BR:BR,MATCH(VALUE(B368),RawData!BP:BP,0)+$AH$1)</f>
        <v>#N/A</v>
      </c>
      <c r="AI368" s="6">
        <v>0</v>
      </c>
      <c r="AJ368" s="11">
        <f t="shared" si="82"/>
        <v>5546.54</v>
      </c>
      <c r="AK368" s="11">
        <f t="shared" si="83"/>
        <v>3793.42</v>
      </c>
      <c r="AL368" s="17" t="e">
        <f t="array" ref="AL368">INDEX(RawData!BW:BW,MATCH(VALUE(A368),RawData!BU:BU,0)+$AL$1)</f>
        <v>#N/A</v>
      </c>
      <c r="AM368" s="11"/>
      <c r="AN368" s="11"/>
    </row>
    <row r="369" spans="1:40">
      <c r="A369" s="1">
        <v>199205</v>
      </c>
      <c r="B369" s="6" t="s">
        <v>174</v>
      </c>
      <c r="C369" s="10" t="s">
        <v>210</v>
      </c>
      <c r="D369" s="1">
        <v>554654000</v>
      </c>
      <c r="E369" s="9">
        <f t="shared" si="81"/>
        <v>5546.54</v>
      </c>
      <c r="F369" s="6">
        <v>0</v>
      </c>
      <c r="G369" s="6">
        <v>0</v>
      </c>
      <c r="H369" s="6">
        <v>0</v>
      </c>
      <c r="I369" s="6">
        <v>0</v>
      </c>
      <c r="J369" s="6">
        <v>1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V369" s="6" t="e">
        <f t="array" ref="V369">INDEX(RawData!I:I,MATCH(VALUE(B369),RawData!G:G,0)+$V$1)</f>
        <v>#N/A</v>
      </c>
      <c r="W369" s="6" t="e">
        <f t="array" ref="W369">INDEX(RawData!N:N,MATCH(VALUE(B369),RawData!L:L,0)+$W$1)</f>
        <v>#N/A</v>
      </c>
      <c r="X369" s="6" t="e">
        <f t="array" ref="X369">INDEX(RawData!S:S,MATCH(VALUE(B369),RawData!Q:Q,0)+$V$1)</f>
        <v>#N/A</v>
      </c>
      <c r="Y369" s="6">
        <f t="array" ref="Y369">INDEX(RawData!X:X,MATCH(VALUE(A369),RawData!V:V,0)+$Y$1)</f>
        <v>84.42</v>
      </c>
      <c r="Z369" s="6" t="e">
        <f t="array" ref="Z369">INDEX(RawData!AC:AC,MATCH(VALUE(B369),RawData!AA:AA,0)+$Y$1)</f>
        <v>#N/A</v>
      </c>
      <c r="AA369" s="6">
        <f t="array" ref="AA369">INDEX(RawData!AH:AH,MATCH(VALUE(A369),RawData!AF:AF,0)+$AA$1)</f>
        <v>72.14</v>
      </c>
      <c r="AB369" s="6">
        <f t="array" ref="AB369">INDEX(RawData!AM:AM,MATCH(VALUE(A369),RawData!AK:AK,0)+$AA$1)</f>
        <v>5.72</v>
      </c>
      <c r="AC369" s="6">
        <f t="array" ref="AC369">INDEX(RawData!BB:BB,MATCH(VALUE(A369),RawData!AZ:AZ,0)+$AC$1)</f>
        <v>22922</v>
      </c>
      <c r="AD369" s="6">
        <f t="array" ref="AD369">INDEX(RawData!AR:AR,MATCH(VALUE(A369),RawData!AP:AP,0)+$AD$1)</f>
        <v>20.38</v>
      </c>
      <c r="AE369" s="6">
        <f t="array" ref="AE369">INDEX(RawData!BG:BG,MATCH(VALUE(A369),RawData!BE:BE,0)+$AE$1)</f>
        <v>77954</v>
      </c>
      <c r="AF369" s="6">
        <f t="array" ref="AF369">INDEX(RawData!AW:AW,MATCH(VALUE(A369),RawData!AU:AU,0)+$AF$1)</f>
        <v>20.63</v>
      </c>
      <c r="AG369" s="6">
        <f t="array" ref="AG369">INDEX(RawData!BM:BM,MATCH(VALUE(A369),RawData!BK:BK,0)+$AG$1)</f>
        <v>6.13</v>
      </c>
      <c r="AH369" s="6" t="e">
        <f t="array" ref="AH369">INDEX(RawData!BR:BR,MATCH(VALUE(B369),RawData!BP:BP,0)+$AH$1)</f>
        <v>#N/A</v>
      </c>
      <c r="AI369" s="6">
        <v>0</v>
      </c>
      <c r="AJ369" s="11">
        <f t="shared" si="82"/>
        <v>3793.42</v>
      </c>
      <c r="AK369" s="11">
        <f t="shared" si="83"/>
        <v>5803.04</v>
      </c>
      <c r="AL369" s="17" t="e">
        <f t="array" ref="AL369">INDEX(RawData!BW:BW,MATCH(VALUE(A369),RawData!BU:BU,0)+$AL$1)</f>
        <v>#N/A</v>
      </c>
      <c r="AM369" s="11"/>
      <c r="AN369" s="11"/>
    </row>
    <row r="370" spans="1:40">
      <c r="A370" s="1">
        <v>199204</v>
      </c>
      <c r="B370" s="6" t="s">
        <v>174</v>
      </c>
      <c r="C370" s="10" t="s">
        <v>210</v>
      </c>
      <c r="D370" s="1">
        <v>379342000</v>
      </c>
      <c r="E370" s="9">
        <f t="shared" si="81"/>
        <v>3793.42</v>
      </c>
      <c r="F370" s="6">
        <v>0</v>
      </c>
      <c r="G370" s="6">
        <v>0</v>
      </c>
      <c r="H370" s="6">
        <v>0</v>
      </c>
      <c r="I370" s="6">
        <v>1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V370" s="6" t="e">
        <f t="array" ref="V370">INDEX(RawData!I:I,MATCH(VALUE(B370),RawData!G:G,0)+$V$1)</f>
        <v>#N/A</v>
      </c>
      <c r="W370" s="6" t="e">
        <f t="array" ref="W370">INDEX(RawData!N:N,MATCH(VALUE(B370),RawData!L:L,0)+$W$1)</f>
        <v>#N/A</v>
      </c>
      <c r="X370" s="6" t="e">
        <f t="array" ref="X370">INDEX(RawData!S:S,MATCH(VALUE(B370),RawData!Q:Q,0)+$V$1)</f>
        <v>#N/A</v>
      </c>
      <c r="Y370" s="6">
        <f t="array" ref="Y370">INDEX(RawData!X:X,MATCH(VALUE(A370),RawData!V:V,0)+$Y$1)</f>
        <v>84.34</v>
      </c>
      <c r="Z370" s="6" t="e">
        <f t="array" ref="Z370">INDEX(RawData!AC:AC,MATCH(VALUE(B370),RawData!AA:AA,0)+$Y$1)</f>
        <v>#N/A</v>
      </c>
      <c r="AA370" s="6">
        <f t="array" ref="AA370">INDEX(RawData!AH:AH,MATCH(VALUE(A370),RawData!AF:AF,0)+$AA$1)</f>
        <v>71.900000000000006</v>
      </c>
      <c r="AB370" s="6">
        <f t="array" ref="AB370">INDEX(RawData!AM:AM,MATCH(VALUE(A370),RawData!AK:AK,0)+$AA$1)</f>
        <v>5.72</v>
      </c>
      <c r="AC370" s="6">
        <f t="array" ref="AC370">INDEX(RawData!BB:BB,MATCH(VALUE(A370),RawData!AZ:AZ,0)+$AC$1)</f>
        <v>22847</v>
      </c>
      <c r="AD370" s="6">
        <f t="array" ref="AD370">INDEX(RawData!AR:AR,MATCH(VALUE(A370),RawData!AP:AP,0)+$AD$1)</f>
        <v>16.71</v>
      </c>
      <c r="AE370" s="6">
        <f t="array" ref="AE370">INDEX(RawData!BG:BG,MATCH(VALUE(A370),RawData!BE:BE,0)+$AE$1)</f>
        <v>77058</v>
      </c>
      <c r="AF370" s="6">
        <f t="array" ref="AF370">INDEX(RawData!AW:AW,MATCH(VALUE(A370),RawData!AU:AU,0)+$AF$1)</f>
        <v>18.91</v>
      </c>
      <c r="AG370" s="6">
        <f t="array" ref="AG370">INDEX(RawData!BM:BM,MATCH(VALUE(A370),RawData!BK:BK,0)+$AG$1)</f>
        <v>5.88</v>
      </c>
      <c r="AH370" s="6" t="e">
        <f t="array" ref="AH370">INDEX(RawData!BR:BR,MATCH(VALUE(B370),RawData!BP:BP,0)+$AH$1)</f>
        <v>#N/A</v>
      </c>
      <c r="AI370" s="6">
        <v>0</v>
      </c>
      <c r="AJ370" s="11">
        <f t="shared" si="82"/>
        <v>5803.04</v>
      </c>
      <c r="AK370" s="11">
        <f t="shared" si="83"/>
        <v>7351.76</v>
      </c>
      <c r="AL370" s="17" t="e">
        <f t="array" ref="AL370">INDEX(RawData!BW:BW,MATCH(VALUE(A370),RawData!BU:BU,0)+$AL$1)</f>
        <v>#N/A</v>
      </c>
      <c r="AM370" s="11"/>
      <c r="AN370" s="11"/>
    </row>
    <row r="371" spans="1:40">
      <c r="A371" s="1">
        <v>199203</v>
      </c>
      <c r="B371" s="6" t="s">
        <v>174</v>
      </c>
      <c r="C371" s="10" t="s">
        <v>210</v>
      </c>
      <c r="D371" s="1">
        <v>580304000</v>
      </c>
      <c r="E371" s="9">
        <f t="shared" si="81"/>
        <v>5803.04</v>
      </c>
      <c r="F371" s="6">
        <v>0</v>
      </c>
      <c r="G371" s="6">
        <v>0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V371" s="6" t="e">
        <f t="array" ref="V371">INDEX(RawData!I:I,MATCH(VALUE(B371),RawData!G:G,0)+$V$1)</f>
        <v>#N/A</v>
      </c>
      <c r="W371" s="6" t="e">
        <f t="array" ref="W371">INDEX(RawData!N:N,MATCH(VALUE(B371),RawData!L:L,0)+$W$1)</f>
        <v>#N/A</v>
      </c>
      <c r="X371" s="6" t="e">
        <f t="array" ref="X371">INDEX(RawData!S:S,MATCH(VALUE(B371),RawData!Q:Q,0)+$V$1)</f>
        <v>#N/A</v>
      </c>
      <c r="Y371" s="6">
        <f t="array" ref="Y371">INDEX(RawData!X:X,MATCH(VALUE(A371),RawData!V:V,0)+$Y$1)</f>
        <v>84.07</v>
      </c>
      <c r="Z371" s="6" t="e">
        <f t="array" ref="Z371">INDEX(RawData!AC:AC,MATCH(VALUE(B371),RawData!AA:AA,0)+$Y$1)</f>
        <v>#N/A</v>
      </c>
      <c r="AA371" s="6">
        <f t="array" ref="AA371">INDEX(RawData!AH:AH,MATCH(VALUE(A371),RawData!AF:AF,0)+$AA$1)</f>
        <v>70.75</v>
      </c>
      <c r="AB371" s="6">
        <f t="array" ref="AB371">INDEX(RawData!AM:AM,MATCH(VALUE(A371),RawData!AK:AK,0)+$AA$1)</f>
        <v>4.71</v>
      </c>
      <c r="AC371" s="6">
        <f t="array" ref="AC371">INDEX(RawData!BB:BB,MATCH(VALUE(A371),RawData!AZ:AZ,0)+$AC$1)</f>
        <v>22593</v>
      </c>
      <c r="AD371" s="6">
        <f t="array" ref="AD371">INDEX(RawData!AR:AR,MATCH(VALUE(A371),RawData!AP:AP,0)+$AD$1)</f>
        <v>15.6</v>
      </c>
      <c r="AE371" s="6">
        <f t="array" ref="AE371">INDEX(RawData!BG:BG,MATCH(VALUE(A371),RawData!BE:BE,0)+$AE$1)</f>
        <v>76234</v>
      </c>
      <c r="AF371" s="6">
        <f t="array" ref="AF371">INDEX(RawData!AW:AW,MATCH(VALUE(A371),RawData!AU:AU,0)+$AF$1)</f>
        <v>18.170000000000002</v>
      </c>
      <c r="AG371" s="6">
        <f t="array" ref="AG371">INDEX(RawData!BM:BM,MATCH(VALUE(A371),RawData!BK:BK,0)+$AG$1)</f>
        <v>5.88</v>
      </c>
      <c r="AH371" s="6" t="e">
        <f t="array" ref="AH371">INDEX(RawData!BR:BR,MATCH(VALUE(B371),RawData!BP:BP,0)+$AH$1)</f>
        <v>#N/A</v>
      </c>
      <c r="AI371" s="6">
        <v>0</v>
      </c>
      <c r="AJ371" s="11">
        <f t="shared" si="82"/>
        <v>7351.76</v>
      </c>
      <c r="AK371" s="11">
        <f t="shared" si="83"/>
        <v>10997.88</v>
      </c>
      <c r="AL371" s="17" t="e">
        <f t="array" ref="AL371">INDEX(RawData!BW:BW,MATCH(VALUE(A371),RawData!BU:BU,0)+$AL$1)</f>
        <v>#N/A</v>
      </c>
      <c r="AM371" s="11"/>
      <c r="AN371" s="11"/>
    </row>
    <row r="372" spans="1:40">
      <c r="A372" s="1">
        <v>199202</v>
      </c>
      <c r="B372" s="6" t="s">
        <v>174</v>
      </c>
      <c r="C372" s="10" t="s">
        <v>210</v>
      </c>
      <c r="D372" s="1">
        <v>735176000</v>
      </c>
      <c r="E372" s="9">
        <f t="shared" si="81"/>
        <v>7351.76</v>
      </c>
      <c r="F372" s="6">
        <v>0</v>
      </c>
      <c r="G372" s="6">
        <v>1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V372" s="6" t="e">
        <f t="array" ref="V372">INDEX(RawData!I:I,MATCH(VALUE(B372),RawData!G:G,0)+$V$1)</f>
        <v>#N/A</v>
      </c>
      <c r="W372" s="6" t="e">
        <f t="array" ref="W372">INDEX(RawData!N:N,MATCH(VALUE(B372),RawData!L:L,0)+$W$1)</f>
        <v>#N/A</v>
      </c>
      <c r="X372" s="6" t="e">
        <f t="array" ref="X372">INDEX(RawData!S:S,MATCH(VALUE(B372),RawData!Q:Q,0)+$V$1)</f>
        <v>#N/A</v>
      </c>
      <c r="Y372" s="6">
        <f t="array" ref="Y372">INDEX(RawData!X:X,MATCH(VALUE(A372),RawData!V:V,0)+$Y$1)</f>
        <v>83.47</v>
      </c>
      <c r="Z372" s="6" t="e">
        <f t="array" ref="Z372">INDEX(RawData!AC:AC,MATCH(VALUE(B372),RawData!AA:AA,0)+$Y$1)</f>
        <v>#N/A</v>
      </c>
      <c r="AA372" s="6">
        <f t="array" ref="AA372">INDEX(RawData!AH:AH,MATCH(VALUE(A372),RawData!AF:AF,0)+$AA$1)</f>
        <v>70.66</v>
      </c>
      <c r="AB372" s="6">
        <f t="array" ref="AB372">INDEX(RawData!AM:AM,MATCH(VALUE(A372),RawData!AK:AK,0)+$AA$1)</f>
        <v>4.0599999999999996</v>
      </c>
      <c r="AC372" s="6">
        <f t="array" ref="AC372">INDEX(RawData!BB:BB,MATCH(VALUE(A372),RawData!AZ:AZ,0)+$AC$1)</f>
        <v>23129</v>
      </c>
      <c r="AD372" s="6">
        <f t="array" ref="AD372">INDEX(RawData!AR:AR,MATCH(VALUE(A372),RawData!AP:AP,0)+$AD$1)</f>
        <v>13.05</v>
      </c>
      <c r="AE372" s="6">
        <f t="array" ref="AE372">INDEX(RawData!BG:BG,MATCH(VALUE(A372),RawData!BE:BE,0)+$AE$1)</f>
        <v>76102</v>
      </c>
      <c r="AF372" s="6">
        <f t="array" ref="AF372">INDEX(RawData!AW:AW,MATCH(VALUE(A372),RawData!AU:AU,0)+$AF$1)</f>
        <v>18.8</v>
      </c>
      <c r="AG372" s="6">
        <f t="array" ref="AG372">INDEX(RawData!BM:BM,MATCH(VALUE(A372),RawData!BK:BK,0)+$AG$1)</f>
        <v>5.88</v>
      </c>
      <c r="AH372" s="6" t="e">
        <f t="array" ref="AH372">INDEX(RawData!BR:BR,MATCH(VALUE(B372),RawData!BP:BP,0)+$AH$1)</f>
        <v>#N/A</v>
      </c>
      <c r="AI372" s="6">
        <v>0</v>
      </c>
      <c r="AJ372" s="11">
        <f t="shared" si="82"/>
        <v>10997.88</v>
      </c>
      <c r="AK372" s="11">
        <f t="shared" si="83"/>
        <v>4425.05</v>
      </c>
      <c r="AL372" s="17" t="e">
        <f t="array" ref="AL372">INDEX(RawData!BW:BW,MATCH(VALUE(A372),RawData!BU:BU,0)+$AL$1)</f>
        <v>#N/A</v>
      </c>
      <c r="AM372" s="11"/>
      <c r="AN372" s="11"/>
    </row>
    <row r="373" spans="1:40">
      <c r="A373" s="1">
        <v>199201</v>
      </c>
      <c r="B373" s="6" t="s">
        <v>174</v>
      </c>
      <c r="C373" s="10" t="s">
        <v>210</v>
      </c>
      <c r="D373" s="1">
        <v>1099788000</v>
      </c>
      <c r="E373" s="9">
        <f t="shared" si="81"/>
        <v>10997.88</v>
      </c>
      <c r="F373" s="6">
        <v>1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V373" s="6" t="e">
        <f t="array" ref="V373">INDEX(RawData!I:I,MATCH(VALUE(B373),RawData!G:G,0)+$V$1)</f>
        <v>#N/A</v>
      </c>
      <c r="W373" s="6" t="e">
        <f t="array" ref="W373">INDEX(RawData!N:N,MATCH(VALUE(B373),RawData!L:L,0)+$W$1)</f>
        <v>#N/A</v>
      </c>
      <c r="X373" s="6" t="e">
        <f t="array" ref="X373">INDEX(RawData!S:S,MATCH(VALUE(B373),RawData!Q:Q,0)+$V$1)</f>
        <v>#N/A</v>
      </c>
      <c r="Y373" s="6">
        <f t="array" ref="Y373">INDEX(RawData!X:X,MATCH(VALUE(A373),RawData!V:V,0)+$Y$1)</f>
        <v>83.97</v>
      </c>
      <c r="Z373" s="6" t="e">
        <f t="array" ref="Z373">INDEX(RawData!AC:AC,MATCH(VALUE(B373),RawData!AA:AA,0)+$Y$1)</f>
        <v>#N/A</v>
      </c>
      <c r="AA373" s="6">
        <f t="array" ref="AA373">INDEX(RawData!AH:AH,MATCH(VALUE(A373),RawData!AF:AF,0)+$AA$1)</f>
        <v>70.040000000000006</v>
      </c>
      <c r="AB373" s="6">
        <f t="array" ref="AB373">INDEX(RawData!AM:AM,MATCH(VALUE(A373),RawData!AK:AK,0)+$AA$1)</f>
        <v>3.76</v>
      </c>
      <c r="AC373" s="6">
        <f t="array" ref="AC373">INDEX(RawData!BB:BB,MATCH(VALUE(A373),RawData!AZ:AZ,0)+$AC$1)</f>
        <v>22128</v>
      </c>
      <c r="AD373" s="6">
        <f t="array" ref="AD373">INDEX(RawData!AR:AR,MATCH(VALUE(A373),RawData!AP:AP,0)+$AD$1)</f>
        <v>21.75</v>
      </c>
      <c r="AE373" s="6">
        <f t="array" ref="AE373">INDEX(RawData!BG:BG,MATCH(VALUE(A373),RawData!BE:BE,0)+$AE$1)</f>
        <v>74585</v>
      </c>
      <c r="AF373" s="6">
        <f t="array" ref="AF373">INDEX(RawData!AW:AW,MATCH(VALUE(A373),RawData!AU:AU,0)+$AF$1)</f>
        <v>21.72</v>
      </c>
      <c r="AG373" s="6">
        <f t="array" ref="AG373">INDEX(RawData!BM:BM,MATCH(VALUE(A373),RawData!BK:BK,0)+$AG$1)</f>
        <v>5.88</v>
      </c>
      <c r="AH373" s="6" t="e">
        <f t="array" ref="AH373">INDEX(RawData!BR:BR,MATCH(VALUE(B373),RawData!BP:BP,0)+$AH$1)</f>
        <v>#N/A</v>
      </c>
      <c r="AI373" s="6">
        <v>0</v>
      </c>
      <c r="AJ373" s="11">
        <f t="shared" si="82"/>
        <v>4425.05</v>
      </c>
      <c r="AK373" s="11">
        <f t="shared" si="83"/>
        <v>5252.48</v>
      </c>
      <c r="AL373" s="17" t="e">
        <f t="array" ref="AL373">INDEX(RawData!BW:BW,MATCH(VALUE(A373),RawData!BU:BU,0)+$AL$1)</f>
        <v>#N/A</v>
      </c>
      <c r="AM373" s="11"/>
      <c r="AN373" s="11"/>
    </row>
    <row r="374" spans="1:40">
      <c r="A374" s="1">
        <v>199112</v>
      </c>
      <c r="B374" s="6" t="s">
        <v>175</v>
      </c>
      <c r="C374" s="10" t="s">
        <v>211</v>
      </c>
      <c r="D374" s="1">
        <v>442505000</v>
      </c>
      <c r="E374" s="9">
        <f t="shared" si="81"/>
        <v>4425.05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1</v>
      </c>
      <c r="V374" s="6" t="e">
        <f t="array" ref="V374">INDEX(RawData!I:I,MATCH(VALUE(B374),RawData!G:G,0)+$V$1)</f>
        <v>#N/A</v>
      </c>
      <c r="W374" s="6" t="e">
        <f t="array" ref="W374">INDEX(RawData!N:N,MATCH(VALUE(B374),RawData!L:L,0)+$W$1)</f>
        <v>#N/A</v>
      </c>
      <c r="X374" s="6" t="e">
        <f t="array" ref="X374">INDEX(RawData!S:S,MATCH(VALUE(B374),RawData!Q:Q,0)+$V$1)</f>
        <v>#N/A</v>
      </c>
      <c r="Y374" s="6">
        <f t="array" ref="Y374">INDEX(RawData!X:X,MATCH(VALUE(A374),RawData!V:V,0)+$Y$1)</f>
        <v>84.92</v>
      </c>
      <c r="Z374" s="6" t="e">
        <f t="array" ref="Z374">INDEX(RawData!AC:AC,MATCH(VALUE(B374),RawData!AA:AA,0)+$Y$1)</f>
        <v>#N/A</v>
      </c>
      <c r="AA374" s="6">
        <f t="array" ref="AA374">INDEX(RawData!AH:AH,MATCH(VALUE(A374),RawData!AF:AF,0)+$AA$1)</f>
        <v>69.349999999999994</v>
      </c>
      <c r="AB374" s="6">
        <f t="array" ref="AB374">INDEX(RawData!AM:AM,MATCH(VALUE(A374),RawData!AK:AK,0)+$AA$1)</f>
        <v>3.88</v>
      </c>
      <c r="AC374" s="6">
        <f t="array" ref="AC374">INDEX(RawData!BB:BB,MATCH(VALUE(A374),RawData!AZ:AZ,0)+$AC$1)</f>
        <v>20671</v>
      </c>
      <c r="AD374" s="6">
        <f t="array" ref="AD374">INDEX(RawData!AR:AR,MATCH(VALUE(A374),RawData!AP:AP,0)+$AD$1)</f>
        <v>12.09</v>
      </c>
      <c r="AE374" s="6">
        <f t="array" ref="AE374">INDEX(RawData!BG:BG,MATCH(VALUE(A374),RawData!BE:BE,0)+$AE$1)</f>
        <v>72587</v>
      </c>
      <c r="AF374" s="6">
        <f t="array" ref="AF374">INDEX(RawData!AW:AW,MATCH(VALUE(A374),RawData!AU:AU,0)+$AF$1)</f>
        <v>19.37</v>
      </c>
      <c r="AG374" s="6">
        <f t="array" ref="AG374">INDEX(RawData!BM:BM,MATCH(VALUE(A374),RawData!BK:BK,0)+$AG$1)</f>
        <v>6.25</v>
      </c>
      <c r="AH374" s="6" t="e">
        <f t="array" ref="AH374">INDEX(RawData!BR:BR,MATCH(VALUE(B374),RawData!BP:BP,0)+$AH$1)</f>
        <v>#N/A</v>
      </c>
      <c r="AI374" s="6">
        <v>0</v>
      </c>
      <c r="AJ374" s="11">
        <f t="shared" si="82"/>
        <v>5252.48</v>
      </c>
      <c r="AK374" s="11">
        <f t="shared" si="83"/>
        <v>3579.13</v>
      </c>
      <c r="AL374" s="17" t="e">
        <f t="array" ref="AL374">INDEX(RawData!BW:BW,MATCH(VALUE(A374),RawData!BU:BU,0)+$AL$1)</f>
        <v>#N/A</v>
      </c>
      <c r="AM374" s="11"/>
      <c r="AN374" s="11"/>
    </row>
    <row r="375" spans="1:40">
      <c r="A375" s="1">
        <v>199111</v>
      </c>
      <c r="B375" s="6" t="s">
        <v>175</v>
      </c>
      <c r="C375" s="10" t="s">
        <v>211</v>
      </c>
      <c r="D375" s="1">
        <v>525248000</v>
      </c>
      <c r="E375" s="9">
        <f t="shared" si="81"/>
        <v>5252.48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1</v>
      </c>
      <c r="Q375" s="6">
        <v>0</v>
      </c>
      <c r="V375" s="6" t="e">
        <f t="array" ref="V375">INDEX(RawData!I:I,MATCH(VALUE(B375),RawData!G:G,0)+$V$1)</f>
        <v>#N/A</v>
      </c>
      <c r="W375" s="6" t="e">
        <f t="array" ref="W375">INDEX(RawData!N:N,MATCH(VALUE(B375),RawData!L:L,0)+$W$1)</f>
        <v>#N/A</v>
      </c>
      <c r="X375" s="6" t="e">
        <f t="array" ref="X375">INDEX(RawData!S:S,MATCH(VALUE(B375),RawData!Q:Q,0)+$V$1)</f>
        <v>#N/A</v>
      </c>
      <c r="Y375" s="6">
        <f t="array" ref="Y375">INDEX(RawData!X:X,MATCH(VALUE(A375),RawData!V:V,0)+$Y$1)</f>
        <v>85.72</v>
      </c>
      <c r="Z375" s="6" t="e">
        <f t="array" ref="Z375">INDEX(RawData!AC:AC,MATCH(VALUE(B375),RawData!AA:AA,0)+$Y$1)</f>
        <v>#N/A</v>
      </c>
      <c r="AA375" s="6">
        <f t="array" ref="AA375">INDEX(RawData!AH:AH,MATCH(VALUE(A375),RawData!AF:AF,0)+$AA$1)</f>
        <v>70.02</v>
      </c>
      <c r="AB375" s="6">
        <f t="array" ref="AB375">INDEX(RawData!AM:AM,MATCH(VALUE(A375),RawData!AK:AK,0)+$AA$1)</f>
        <v>4.8</v>
      </c>
      <c r="AC375" s="6">
        <f t="array" ref="AC375">INDEX(RawData!BB:BB,MATCH(VALUE(A375),RawData!AZ:AZ,0)+$AC$1)</f>
        <v>20050</v>
      </c>
      <c r="AD375" s="6">
        <f t="array" ref="AD375">INDEX(RawData!AR:AR,MATCH(VALUE(A375),RawData!AP:AP,0)+$AD$1)</f>
        <v>11.07</v>
      </c>
      <c r="AE375" s="6">
        <f t="array" ref="AE375">INDEX(RawData!BG:BG,MATCH(VALUE(A375),RawData!BE:BE,0)+$AE$1)</f>
        <v>71347</v>
      </c>
      <c r="AF375" s="6">
        <f t="array" ref="AF375">INDEX(RawData!AW:AW,MATCH(VALUE(A375),RawData!AU:AU,0)+$AF$1)</f>
        <v>19.2</v>
      </c>
      <c r="AG375" s="6">
        <f t="array" ref="AG375">INDEX(RawData!BM:BM,MATCH(VALUE(A375),RawData!BK:BK,0)+$AG$1)</f>
        <v>6.25</v>
      </c>
      <c r="AH375" s="6" t="e">
        <f t="array" ref="AH375">INDEX(RawData!BR:BR,MATCH(VALUE(B375),RawData!BP:BP,0)+$AH$1)</f>
        <v>#N/A</v>
      </c>
      <c r="AI375" s="6">
        <v>0</v>
      </c>
      <c r="AJ375" s="11">
        <f t="shared" si="82"/>
        <v>3579.13</v>
      </c>
      <c r="AK375" s="11">
        <f t="shared" si="83"/>
        <v>4518.72</v>
      </c>
      <c r="AL375" s="17" t="e">
        <f t="array" ref="AL375">INDEX(RawData!BW:BW,MATCH(VALUE(A375),RawData!BU:BU,0)+$AL$1)</f>
        <v>#N/A</v>
      </c>
      <c r="AM375" s="11"/>
      <c r="AN375" s="11"/>
    </row>
    <row r="376" spans="1:40">
      <c r="A376" s="1">
        <v>199110</v>
      </c>
      <c r="B376" s="6" t="s">
        <v>175</v>
      </c>
      <c r="C376" s="10" t="s">
        <v>211</v>
      </c>
      <c r="D376" s="1">
        <v>357913000</v>
      </c>
      <c r="E376" s="9">
        <f t="shared" si="81"/>
        <v>3579.13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1</v>
      </c>
      <c r="P376" s="6">
        <v>0</v>
      </c>
      <c r="Q376" s="6">
        <v>0</v>
      </c>
      <c r="V376" s="6" t="e">
        <f t="array" ref="V376">INDEX(RawData!I:I,MATCH(VALUE(B376),RawData!G:G,0)+$V$1)</f>
        <v>#N/A</v>
      </c>
      <c r="W376" s="6" t="e">
        <f t="array" ref="W376">INDEX(RawData!N:N,MATCH(VALUE(B376),RawData!L:L,0)+$W$1)</f>
        <v>#N/A</v>
      </c>
      <c r="X376" s="6" t="e">
        <f t="array" ref="X376">INDEX(RawData!S:S,MATCH(VALUE(B376),RawData!Q:Q,0)+$V$1)</f>
        <v>#N/A</v>
      </c>
      <c r="Y376" s="6">
        <f t="array" ref="Y376">INDEX(RawData!X:X,MATCH(VALUE(A376),RawData!V:V,0)+$Y$1)</f>
        <v>86.11</v>
      </c>
      <c r="Z376" s="6" t="e">
        <f t="array" ref="Z376">INDEX(RawData!AC:AC,MATCH(VALUE(B376),RawData!AA:AA,0)+$Y$1)</f>
        <v>#N/A</v>
      </c>
      <c r="AA376" s="6">
        <f t="array" ref="AA376">INDEX(RawData!AH:AH,MATCH(VALUE(A376),RawData!AF:AF,0)+$AA$1)</f>
        <v>69.81</v>
      </c>
      <c r="AB376" s="6">
        <f t="array" ref="AB376">INDEX(RawData!AM:AM,MATCH(VALUE(A376),RawData!AK:AK,0)+$AA$1)</f>
        <v>2.48</v>
      </c>
      <c r="AC376" s="6">
        <f t="array" ref="AC376">INDEX(RawData!BB:BB,MATCH(VALUE(A376),RawData!AZ:AZ,0)+$AC$1)</f>
        <v>19874</v>
      </c>
      <c r="AD376" s="6">
        <f t="array" ref="AD376">INDEX(RawData!AR:AR,MATCH(VALUE(A376),RawData!AP:AP,0)+$AD$1)</f>
        <v>12.45</v>
      </c>
      <c r="AE376" s="6">
        <f t="array" ref="AE376">INDEX(RawData!BG:BG,MATCH(VALUE(A376),RawData!BE:BE,0)+$AE$1)</f>
        <v>70193</v>
      </c>
      <c r="AF376" s="6">
        <f t="array" ref="AF376">INDEX(RawData!AW:AW,MATCH(VALUE(A376),RawData!AU:AU,0)+$AF$1)</f>
        <v>19.28</v>
      </c>
      <c r="AG376" s="6">
        <f t="array" ref="AG376">INDEX(RawData!BM:BM,MATCH(VALUE(A376),RawData!BK:BK,0)+$AG$1)</f>
        <v>6.63</v>
      </c>
      <c r="AH376" s="6" t="e">
        <f t="array" ref="AH376">INDEX(RawData!BR:BR,MATCH(VALUE(B376),RawData!BP:BP,0)+$AH$1)</f>
        <v>#N/A</v>
      </c>
      <c r="AI376" s="6">
        <v>0</v>
      </c>
      <c r="AJ376" s="11">
        <f t="shared" si="82"/>
        <v>4518.72</v>
      </c>
      <c r="AK376" s="11">
        <f t="shared" si="83"/>
        <v>6632.18</v>
      </c>
      <c r="AL376" s="17" t="e">
        <f t="array" ref="AL376">INDEX(RawData!BW:BW,MATCH(VALUE(A376),RawData!BU:BU,0)+$AL$1)</f>
        <v>#N/A</v>
      </c>
      <c r="AM376" s="11"/>
      <c r="AN376" s="11"/>
    </row>
    <row r="377" spans="1:40">
      <c r="A377" s="1">
        <v>199109</v>
      </c>
      <c r="B377" s="6" t="s">
        <v>175</v>
      </c>
      <c r="C377" s="10" t="s">
        <v>211</v>
      </c>
      <c r="D377" s="1">
        <v>451872000</v>
      </c>
      <c r="E377" s="9">
        <f t="shared" si="81"/>
        <v>4518.72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1</v>
      </c>
      <c r="O377" s="6">
        <v>0</v>
      </c>
      <c r="P377" s="6">
        <v>0</v>
      </c>
      <c r="Q377" s="6">
        <v>0</v>
      </c>
      <c r="V377" s="6" t="e">
        <f t="array" ref="V377">INDEX(RawData!I:I,MATCH(VALUE(B377),RawData!G:G,0)+$V$1)</f>
        <v>#N/A</v>
      </c>
      <c r="W377" s="6" t="e">
        <f t="array" ref="W377">INDEX(RawData!N:N,MATCH(VALUE(B377),RawData!L:L,0)+$W$1)</f>
        <v>#N/A</v>
      </c>
      <c r="X377" s="6" t="e">
        <f t="array" ref="X377">INDEX(RawData!S:S,MATCH(VALUE(B377),RawData!Q:Q,0)+$V$1)</f>
        <v>#N/A</v>
      </c>
      <c r="Y377" s="6">
        <f t="array" ref="Y377">INDEX(RawData!X:X,MATCH(VALUE(A377),RawData!V:V,0)+$Y$1)</f>
        <v>86.31</v>
      </c>
      <c r="Z377" s="6" t="e">
        <f t="array" ref="Z377">INDEX(RawData!AC:AC,MATCH(VALUE(B377),RawData!AA:AA,0)+$Y$1)</f>
        <v>#N/A</v>
      </c>
      <c r="AA377" s="6">
        <f t="array" ref="AA377">INDEX(RawData!AH:AH,MATCH(VALUE(A377),RawData!AF:AF,0)+$AA$1)</f>
        <v>69.13</v>
      </c>
      <c r="AB377" s="6">
        <f t="array" ref="AB377">INDEX(RawData!AM:AM,MATCH(VALUE(A377),RawData!AK:AK,0)+$AA$1)</f>
        <v>-0.7</v>
      </c>
      <c r="AC377" s="6">
        <f t="array" ref="AC377">INDEX(RawData!BB:BB,MATCH(VALUE(A377),RawData!AZ:AZ,0)+$AC$1)</f>
        <v>19665</v>
      </c>
      <c r="AD377" s="6">
        <f t="array" ref="AD377">INDEX(RawData!AR:AR,MATCH(VALUE(A377),RawData!AP:AP,0)+$AD$1)</f>
        <v>12.19</v>
      </c>
      <c r="AE377" s="6">
        <f t="array" ref="AE377">INDEX(RawData!BG:BG,MATCH(VALUE(A377),RawData!BE:BE,0)+$AE$1)</f>
        <v>69321</v>
      </c>
      <c r="AF377" s="6">
        <f t="array" ref="AF377">INDEX(RawData!AW:AW,MATCH(VALUE(A377),RawData!AU:AU,0)+$AF$1)</f>
        <v>17.91</v>
      </c>
      <c r="AG377" s="6">
        <f t="array" ref="AG377">INDEX(RawData!BM:BM,MATCH(VALUE(A377),RawData!BK:BK,0)+$AG$1)</f>
        <v>6.63</v>
      </c>
      <c r="AH377" s="6" t="e">
        <f t="array" ref="AH377">INDEX(RawData!BR:BR,MATCH(VALUE(B377),RawData!BP:BP,0)+$AH$1)</f>
        <v>#N/A</v>
      </c>
      <c r="AI377" s="6">
        <v>0</v>
      </c>
      <c r="AJ377" s="11">
        <f t="shared" si="82"/>
        <v>6632.18</v>
      </c>
      <c r="AK377" s="11">
        <f t="shared" si="83"/>
        <v>5892.03</v>
      </c>
      <c r="AL377" s="17" t="e">
        <f t="array" ref="AL377">INDEX(RawData!BW:BW,MATCH(VALUE(A377),RawData!BU:BU,0)+$AL$1)</f>
        <v>#N/A</v>
      </c>
      <c r="AM377" s="11"/>
      <c r="AN377" s="11"/>
    </row>
    <row r="378" spans="1:40">
      <c r="A378" s="1">
        <v>199108</v>
      </c>
      <c r="B378" s="6" t="s">
        <v>175</v>
      </c>
      <c r="C378" s="10" t="s">
        <v>211</v>
      </c>
      <c r="D378" s="1">
        <v>663218000</v>
      </c>
      <c r="E378" s="9">
        <f t="shared" si="81"/>
        <v>6632.18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1</v>
      </c>
      <c r="N378" s="6">
        <v>0</v>
      </c>
      <c r="O378" s="6">
        <v>0</v>
      </c>
      <c r="P378" s="6">
        <v>0</v>
      </c>
      <c r="Q378" s="6">
        <v>0</v>
      </c>
      <c r="V378" s="6" t="e">
        <f t="array" ref="V378">INDEX(RawData!I:I,MATCH(VALUE(B378),RawData!G:G,0)+$V$1)</f>
        <v>#N/A</v>
      </c>
      <c r="W378" s="6" t="e">
        <f t="array" ref="W378">INDEX(RawData!N:N,MATCH(VALUE(B378),RawData!L:L,0)+$W$1)</f>
        <v>#N/A</v>
      </c>
      <c r="X378" s="6" t="e">
        <f t="array" ref="X378">INDEX(RawData!S:S,MATCH(VALUE(B378),RawData!Q:Q,0)+$V$1)</f>
        <v>#N/A</v>
      </c>
      <c r="Y378" s="6">
        <f t="array" ref="Y378">INDEX(RawData!X:X,MATCH(VALUE(A378),RawData!V:V,0)+$Y$1)</f>
        <v>86.85</v>
      </c>
      <c r="Z378" s="6" t="e">
        <f t="array" ref="Z378">INDEX(RawData!AC:AC,MATCH(VALUE(B378),RawData!AA:AA,0)+$Y$1)</f>
        <v>#N/A</v>
      </c>
      <c r="AA378" s="6">
        <f t="array" ref="AA378">INDEX(RawData!AH:AH,MATCH(VALUE(A378),RawData!AF:AF,0)+$AA$1)</f>
        <v>69.03</v>
      </c>
      <c r="AB378" s="6">
        <f t="array" ref="AB378">INDEX(RawData!AM:AM,MATCH(VALUE(A378),RawData!AK:AK,0)+$AA$1)</f>
        <v>2.59</v>
      </c>
      <c r="AC378" s="6">
        <f t="array" ref="AC378">INDEX(RawData!BB:BB,MATCH(VALUE(A378),RawData!AZ:AZ,0)+$AC$1)</f>
        <v>19707</v>
      </c>
      <c r="AD378" s="6">
        <f t="array" ref="AD378">INDEX(RawData!AR:AR,MATCH(VALUE(A378),RawData!AP:AP,0)+$AD$1)</f>
        <v>10.220000000000001</v>
      </c>
      <c r="AE378" s="6">
        <f t="array" ref="AE378">INDEX(RawData!BG:BG,MATCH(VALUE(A378),RawData!BE:BE,0)+$AE$1)</f>
        <v>68442</v>
      </c>
      <c r="AF378" s="6">
        <f t="array" ref="AF378">INDEX(RawData!AW:AW,MATCH(VALUE(A378),RawData!AU:AU,0)+$AF$1)</f>
        <v>18.84</v>
      </c>
      <c r="AG378" s="6">
        <f t="array" ref="AG378">INDEX(RawData!BM:BM,MATCH(VALUE(A378),RawData!BK:BK,0)+$AG$1)</f>
        <v>7.38</v>
      </c>
      <c r="AH378" s="6" t="e">
        <f t="array" ref="AH378">INDEX(RawData!BR:BR,MATCH(VALUE(B378),RawData!BP:BP,0)+$AH$1)</f>
        <v>#N/A</v>
      </c>
      <c r="AI378" s="6">
        <v>0</v>
      </c>
      <c r="AJ378" s="11">
        <f t="shared" si="82"/>
        <v>5892.03</v>
      </c>
      <c r="AK378" s="11">
        <f t="shared" si="83"/>
        <v>8670.77</v>
      </c>
      <c r="AL378" s="17" t="e">
        <f t="array" ref="AL378">INDEX(RawData!BW:BW,MATCH(VALUE(A378),RawData!BU:BU,0)+$AL$1)</f>
        <v>#N/A</v>
      </c>
      <c r="AM378" s="11"/>
      <c r="AN378" s="11"/>
    </row>
    <row r="379" spans="1:40">
      <c r="A379" s="1">
        <v>199107</v>
      </c>
      <c r="B379" s="6" t="s">
        <v>175</v>
      </c>
      <c r="C379" s="10" t="s">
        <v>211</v>
      </c>
      <c r="D379" s="1">
        <v>589203000</v>
      </c>
      <c r="E379" s="9">
        <f t="shared" si="81"/>
        <v>5892.03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1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V379" s="6" t="e">
        <f t="array" ref="V379">INDEX(RawData!I:I,MATCH(VALUE(B379),RawData!G:G,0)+$V$1)</f>
        <v>#N/A</v>
      </c>
      <c r="W379" s="6" t="e">
        <f t="array" ref="W379">INDEX(RawData!N:N,MATCH(VALUE(B379),RawData!L:L,0)+$W$1)</f>
        <v>#N/A</v>
      </c>
      <c r="X379" s="6" t="e">
        <f t="array" ref="X379">INDEX(RawData!S:S,MATCH(VALUE(B379),RawData!Q:Q,0)+$V$1)</f>
        <v>#N/A</v>
      </c>
      <c r="Y379" s="6">
        <f t="array" ref="Y379">INDEX(RawData!X:X,MATCH(VALUE(A379),RawData!V:V,0)+$Y$1)</f>
        <v>87.4</v>
      </c>
      <c r="Z379" s="6" t="e">
        <f t="array" ref="Z379">INDEX(RawData!AC:AC,MATCH(VALUE(B379),RawData!AA:AA,0)+$Y$1)</f>
        <v>#N/A</v>
      </c>
      <c r="AA379" s="6">
        <f t="array" ref="AA379">INDEX(RawData!AH:AH,MATCH(VALUE(A379),RawData!AF:AF,0)+$AA$1)</f>
        <v>68.87</v>
      </c>
      <c r="AB379" s="6">
        <f t="array" ref="AB379">INDEX(RawData!AM:AM,MATCH(VALUE(A379),RawData!AK:AK,0)+$AA$1)</f>
        <v>4.05</v>
      </c>
      <c r="AC379" s="6">
        <f t="array" ref="AC379">INDEX(RawData!BB:BB,MATCH(VALUE(A379),RawData!AZ:AZ,0)+$AC$1)</f>
        <v>20061</v>
      </c>
      <c r="AD379" s="6">
        <f t="array" ref="AD379">INDEX(RawData!AR:AR,MATCH(VALUE(A379),RawData!AP:AP,0)+$AD$1)</f>
        <v>10.58</v>
      </c>
      <c r="AE379" s="6">
        <f t="array" ref="AE379">INDEX(RawData!BG:BG,MATCH(VALUE(A379),RawData!BE:BE,0)+$AE$1)</f>
        <v>67940</v>
      </c>
      <c r="AF379" s="6">
        <f t="array" ref="AF379">INDEX(RawData!AW:AW,MATCH(VALUE(A379),RawData!AU:AU,0)+$AF$1)</f>
        <v>19.12</v>
      </c>
      <c r="AG379" s="6">
        <f t="array" ref="AG379">INDEX(RawData!BM:BM,MATCH(VALUE(A379),RawData!BK:BK,0)+$AG$1)</f>
        <v>7.38</v>
      </c>
      <c r="AH379" s="6" t="e">
        <f t="array" ref="AH379">INDEX(RawData!BR:BR,MATCH(VALUE(B379),RawData!BP:BP,0)+$AH$1)</f>
        <v>#N/A</v>
      </c>
      <c r="AI379" s="6">
        <v>0</v>
      </c>
      <c r="AJ379" s="11">
        <f t="shared" si="82"/>
        <v>8670.77</v>
      </c>
      <c r="AK379" s="11">
        <f t="shared" si="83"/>
        <v>16464.89</v>
      </c>
      <c r="AL379" s="17" t="e">
        <f t="array" ref="AL379">INDEX(RawData!BW:BW,MATCH(VALUE(A379),RawData!BU:BU,0)+$AL$1)</f>
        <v>#N/A</v>
      </c>
      <c r="AM379" s="11"/>
      <c r="AN379" s="11"/>
    </row>
    <row r="380" spans="1:40">
      <c r="A380" s="1">
        <v>199106</v>
      </c>
      <c r="B380" s="6" t="s">
        <v>175</v>
      </c>
      <c r="C380" s="10" t="s">
        <v>211</v>
      </c>
      <c r="D380" s="1">
        <v>867077000</v>
      </c>
      <c r="E380" s="9">
        <f t="shared" si="81"/>
        <v>8670.77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1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V380" s="6" t="e">
        <f t="array" ref="V380">INDEX(RawData!I:I,MATCH(VALUE(B380),RawData!G:G,0)+$V$1)</f>
        <v>#N/A</v>
      </c>
      <c r="W380" s="6" t="e">
        <f t="array" ref="W380">INDEX(RawData!N:N,MATCH(VALUE(B380),RawData!L:L,0)+$W$1)</f>
        <v>#N/A</v>
      </c>
      <c r="X380" s="6" t="e">
        <f t="array" ref="X380">INDEX(RawData!S:S,MATCH(VALUE(B380),RawData!Q:Q,0)+$V$1)</f>
        <v>#N/A</v>
      </c>
      <c r="Y380" s="6">
        <f t="array" ref="Y380">INDEX(RawData!X:X,MATCH(VALUE(A380),RawData!V:V,0)+$Y$1)</f>
        <v>87.65</v>
      </c>
      <c r="Z380" s="6" t="e">
        <f t="array" ref="Z380">INDEX(RawData!AC:AC,MATCH(VALUE(B380),RawData!AA:AA,0)+$Y$1)</f>
        <v>#N/A</v>
      </c>
      <c r="AA380" s="6">
        <f t="array" ref="AA380">INDEX(RawData!AH:AH,MATCH(VALUE(A380),RawData!AF:AF,0)+$AA$1)</f>
        <v>68.400000000000006</v>
      </c>
      <c r="AB380" s="6">
        <f t="array" ref="AB380">INDEX(RawData!AM:AM,MATCH(VALUE(A380),RawData!AK:AK,0)+$AA$1)</f>
        <v>4.03</v>
      </c>
      <c r="AC380" s="6">
        <f t="array" ref="AC380">INDEX(RawData!BB:BB,MATCH(VALUE(A380),RawData!AZ:AZ,0)+$AC$1)</f>
        <v>19737</v>
      </c>
      <c r="AD380" s="6">
        <f t="array" ref="AD380">INDEX(RawData!AR:AR,MATCH(VALUE(A380),RawData!AP:AP,0)+$AD$1)</f>
        <v>13.63</v>
      </c>
      <c r="AE380" s="6">
        <f t="array" ref="AE380">INDEX(RawData!BG:BG,MATCH(VALUE(A380),RawData!BE:BE,0)+$AE$1)</f>
        <v>66213</v>
      </c>
      <c r="AF380" s="6">
        <f t="array" ref="AF380">INDEX(RawData!AW:AW,MATCH(VALUE(A380),RawData!AU:AU,0)+$AF$1)</f>
        <v>18.72</v>
      </c>
      <c r="AG380" s="6">
        <f t="array" ref="AG380">INDEX(RawData!BM:BM,MATCH(VALUE(A380),RawData!BK:BK,0)+$AG$1)</f>
        <v>7.75</v>
      </c>
      <c r="AH380" s="6" t="e">
        <f t="array" ref="AH380">INDEX(RawData!BR:BR,MATCH(VALUE(B380),RawData!BP:BP,0)+$AH$1)</f>
        <v>#N/A</v>
      </c>
      <c r="AI380" s="6">
        <v>0</v>
      </c>
      <c r="AJ380" s="11">
        <f t="shared" si="82"/>
        <v>16464.89</v>
      </c>
      <c r="AK380" s="11">
        <f t="shared" si="83"/>
        <v>17221.77</v>
      </c>
      <c r="AL380" s="17" t="e">
        <f t="array" ref="AL380">INDEX(RawData!BW:BW,MATCH(VALUE(A380),RawData!BU:BU,0)+$AL$1)</f>
        <v>#N/A</v>
      </c>
      <c r="AM380" s="11"/>
      <c r="AN380" s="11"/>
    </row>
    <row r="381" spans="1:40">
      <c r="A381" s="1">
        <v>199105</v>
      </c>
      <c r="B381" s="6" t="s">
        <v>175</v>
      </c>
      <c r="C381" s="10" t="s">
        <v>211</v>
      </c>
      <c r="D381" s="1">
        <v>1646489000</v>
      </c>
      <c r="E381" s="9">
        <f t="shared" si="81"/>
        <v>16464.89</v>
      </c>
      <c r="F381" s="6">
        <v>0</v>
      </c>
      <c r="G381" s="6">
        <v>0</v>
      </c>
      <c r="H381" s="6">
        <v>0</v>
      </c>
      <c r="I381" s="6">
        <v>0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V381" s="6" t="e">
        <f t="array" ref="V381">INDEX(RawData!I:I,MATCH(VALUE(B381),RawData!G:G,0)+$V$1)</f>
        <v>#N/A</v>
      </c>
      <c r="W381" s="6" t="e">
        <f t="array" ref="W381">INDEX(RawData!N:N,MATCH(VALUE(B381),RawData!L:L,0)+$W$1)</f>
        <v>#N/A</v>
      </c>
      <c r="X381" s="6" t="e">
        <f t="array" ref="X381">INDEX(RawData!S:S,MATCH(VALUE(B381),RawData!Q:Q,0)+$V$1)</f>
        <v>#N/A</v>
      </c>
      <c r="Y381" s="6">
        <f t="array" ref="Y381">INDEX(RawData!X:X,MATCH(VALUE(A381),RawData!V:V,0)+$Y$1)</f>
        <v>87.82</v>
      </c>
      <c r="Z381" s="6" t="e">
        <f t="array" ref="Z381">INDEX(RawData!AC:AC,MATCH(VALUE(B381),RawData!AA:AA,0)+$Y$1)</f>
        <v>#N/A</v>
      </c>
      <c r="AA381" s="6">
        <f t="array" ref="AA381">INDEX(RawData!AH:AH,MATCH(VALUE(A381),RawData!AF:AF,0)+$AA$1)</f>
        <v>68.239999999999995</v>
      </c>
      <c r="AB381" s="6">
        <f t="array" ref="AB381">INDEX(RawData!AM:AM,MATCH(VALUE(A381),RawData!AK:AK,0)+$AA$1)</f>
        <v>3.39</v>
      </c>
      <c r="AC381" s="6">
        <f t="array" ref="AC381">INDEX(RawData!BB:BB,MATCH(VALUE(A381),RawData!AZ:AZ,0)+$AC$1)</f>
        <v>19449</v>
      </c>
      <c r="AD381" s="6">
        <f t="array" ref="AD381">INDEX(RawData!AR:AR,MATCH(VALUE(A381),RawData!AP:AP,0)+$AD$1)</f>
        <v>4.5199999999999996</v>
      </c>
      <c r="AE381" s="6">
        <f t="array" ref="AE381">INDEX(RawData!BG:BG,MATCH(VALUE(A381),RawData!BE:BE,0)+$AE$1)</f>
        <v>65389</v>
      </c>
      <c r="AF381" s="6">
        <f t="array" ref="AF381">INDEX(RawData!AW:AW,MATCH(VALUE(A381),RawData!AU:AU,0)+$AF$1)</f>
        <v>15.24</v>
      </c>
      <c r="AG381" s="6">
        <f t="array" ref="AG381">INDEX(RawData!BM:BM,MATCH(VALUE(A381),RawData!BK:BK,0)+$AG$1)</f>
        <v>7.75</v>
      </c>
      <c r="AH381" s="6" t="e">
        <f t="array" ref="AH381">INDEX(RawData!BR:BR,MATCH(VALUE(B381),RawData!BP:BP,0)+$AH$1)</f>
        <v>#N/A</v>
      </c>
      <c r="AI381" s="6">
        <v>0</v>
      </c>
      <c r="AJ381" s="11">
        <f t="shared" si="82"/>
        <v>17221.77</v>
      </c>
      <c r="AK381" s="11">
        <f t="shared" si="83"/>
        <v>11728.9</v>
      </c>
      <c r="AL381" s="17" t="e">
        <f t="array" ref="AL381">INDEX(RawData!BW:BW,MATCH(VALUE(A381),RawData!BU:BU,0)+$AL$1)</f>
        <v>#N/A</v>
      </c>
      <c r="AM381" s="11"/>
      <c r="AN381" s="11"/>
    </row>
    <row r="382" spans="1:40">
      <c r="A382" s="1">
        <v>199104</v>
      </c>
      <c r="B382" s="6" t="s">
        <v>175</v>
      </c>
      <c r="C382" s="10" t="s">
        <v>211</v>
      </c>
      <c r="D382" s="1">
        <v>1722177000</v>
      </c>
      <c r="E382" s="9">
        <f t="shared" si="81"/>
        <v>17221.77</v>
      </c>
      <c r="F382" s="6">
        <v>0</v>
      </c>
      <c r="G382" s="6">
        <v>0</v>
      </c>
      <c r="H382" s="6">
        <v>0</v>
      </c>
      <c r="I382" s="6">
        <v>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V382" s="6" t="e">
        <f t="array" ref="V382">INDEX(RawData!I:I,MATCH(VALUE(B382),RawData!G:G,0)+$V$1)</f>
        <v>#N/A</v>
      </c>
      <c r="W382" s="6" t="e">
        <f t="array" ref="W382">INDEX(RawData!N:N,MATCH(VALUE(B382),RawData!L:L,0)+$W$1)</f>
        <v>#N/A</v>
      </c>
      <c r="X382" s="6" t="e">
        <f t="array" ref="X382">INDEX(RawData!S:S,MATCH(VALUE(B382),RawData!Q:Q,0)+$V$1)</f>
        <v>#N/A</v>
      </c>
      <c r="Y382" s="6">
        <f t="array" ref="Y382">INDEX(RawData!X:X,MATCH(VALUE(A382),RawData!V:V,0)+$Y$1)</f>
        <v>88.17</v>
      </c>
      <c r="Z382" s="6" t="e">
        <f t="array" ref="Z382">INDEX(RawData!AC:AC,MATCH(VALUE(B382),RawData!AA:AA,0)+$Y$1)</f>
        <v>#N/A</v>
      </c>
      <c r="AA382" s="6">
        <f t="array" ref="AA382">INDEX(RawData!AH:AH,MATCH(VALUE(A382),RawData!AF:AF,0)+$AA$1)</f>
        <v>68.010000000000005</v>
      </c>
      <c r="AB382" s="6">
        <f t="array" ref="AB382">INDEX(RawData!AM:AM,MATCH(VALUE(A382),RawData!AK:AK,0)+$AA$1)</f>
        <v>4.12</v>
      </c>
      <c r="AC382" s="6">
        <f t="array" ref="AC382">INDEX(RawData!BB:BB,MATCH(VALUE(A382),RawData!AZ:AZ,0)+$AC$1)</f>
        <v>19534</v>
      </c>
      <c r="AD382" s="6">
        <f t="array" ref="AD382">INDEX(RawData!AR:AR,MATCH(VALUE(A382),RawData!AP:AP,0)+$AD$1)</f>
        <v>5.58</v>
      </c>
      <c r="AE382" s="6">
        <f t="array" ref="AE382">INDEX(RawData!BG:BG,MATCH(VALUE(A382),RawData!BE:BE,0)+$AE$1)</f>
        <v>65052</v>
      </c>
      <c r="AF382" s="6">
        <f t="array" ref="AF382">INDEX(RawData!AW:AW,MATCH(VALUE(A382),RawData!AU:AU,0)+$AF$1)</f>
        <v>14.56</v>
      </c>
      <c r="AG382" s="6">
        <f t="array" ref="AG382">INDEX(RawData!BM:BM,MATCH(VALUE(A382),RawData!BK:BK,0)+$AG$1)</f>
        <v>7.75</v>
      </c>
      <c r="AH382" s="6" t="e">
        <f t="array" ref="AH382">INDEX(RawData!BR:BR,MATCH(VALUE(B382),RawData!BP:BP,0)+$AH$1)</f>
        <v>#N/A</v>
      </c>
      <c r="AI382" s="6">
        <v>0</v>
      </c>
      <c r="AJ382" s="11">
        <f t="shared" si="82"/>
        <v>11728.9</v>
      </c>
      <c r="AK382" s="11">
        <f t="shared" si="83"/>
        <v>10249.77</v>
      </c>
      <c r="AL382" s="17" t="e">
        <f t="array" ref="AL382">INDEX(RawData!BW:BW,MATCH(VALUE(A382),RawData!BU:BU,0)+$AL$1)</f>
        <v>#N/A</v>
      </c>
      <c r="AM382" s="11"/>
      <c r="AN382" s="11"/>
    </row>
    <row r="383" spans="1:40">
      <c r="A383" s="1">
        <v>199103</v>
      </c>
      <c r="B383" s="6" t="s">
        <v>175</v>
      </c>
      <c r="C383" s="10" t="s">
        <v>211</v>
      </c>
      <c r="D383" s="1">
        <v>1172890000</v>
      </c>
      <c r="E383" s="9">
        <f t="shared" si="81"/>
        <v>11728.9</v>
      </c>
      <c r="F383" s="6">
        <v>0</v>
      </c>
      <c r="G383" s="6">
        <v>0</v>
      </c>
      <c r="H383" s="6">
        <v>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V383" s="6" t="e">
        <f t="array" ref="V383">INDEX(RawData!I:I,MATCH(VALUE(B383),RawData!G:G,0)+$V$1)</f>
        <v>#N/A</v>
      </c>
      <c r="W383" s="6" t="e">
        <f t="array" ref="W383">INDEX(RawData!N:N,MATCH(VALUE(B383),RawData!L:L,0)+$W$1)</f>
        <v>#N/A</v>
      </c>
      <c r="X383" s="6" t="e">
        <f t="array" ref="X383">INDEX(RawData!S:S,MATCH(VALUE(B383),RawData!Q:Q,0)+$V$1)</f>
        <v>#N/A</v>
      </c>
      <c r="Y383" s="6">
        <f t="array" ref="Y383">INDEX(RawData!X:X,MATCH(VALUE(A383),RawData!V:V,0)+$Y$1)</f>
        <v>88.7</v>
      </c>
      <c r="Z383" s="6" t="e">
        <f t="array" ref="Z383">INDEX(RawData!AC:AC,MATCH(VALUE(B383),RawData!AA:AA,0)+$Y$1)</f>
        <v>#N/A</v>
      </c>
      <c r="AA383" s="6">
        <f t="array" ref="AA383">INDEX(RawData!AH:AH,MATCH(VALUE(A383),RawData!AF:AF,0)+$AA$1)</f>
        <v>67.569999999999993</v>
      </c>
      <c r="AB383" s="6">
        <f t="array" ref="AB383">INDEX(RawData!AM:AM,MATCH(VALUE(A383),RawData!AK:AK,0)+$AA$1)</f>
        <v>4.47</v>
      </c>
      <c r="AC383" s="6">
        <f t="array" ref="AC383">INDEX(RawData!BB:BB,MATCH(VALUE(A383),RawData!AZ:AZ,0)+$AC$1)</f>
        <v>19653</v>
      </c>
      <c r="AD383" s="6">
        <f t="array" ref="AD383">INDEX(RawData!AR:AR,MATCH(VALUE(A383),RawData!AP:AP,0)+$AD$1)</f>
        <v>4.4400000000000004</v>
      </c>
      <c r="AE383" s="6">
        <f t="array" ref="AE383">INDEX(RawData!BG:BG,MATCH(VALUE(A383),RawData!BE:BE,0)+$AE$1)</f>
        <v>64673</v>
      </c>
      <c r="AF383" s="6">
        <f t="array" ref="AF383">INDEX(RawData!AW:AW,MATCH(VALUE(A383),RawData!AU:AU,0)+$AF$1)</f>
        <v>14.37</v>
      </c>
      <c r="AG383" s="6">
        <f t="array" ref="AG383">INDEX(RawData!BM:BM,MATCH(VALUE(A383),RawData!BK:BK,0)+$AG$1)</f>
        <v>7.75</v>
      </c>
      <c r="AH383" s="6" t="e">
        <f t="array" ref="AH383">INDEX(RawData!BR:BR,MATCH(VALUE(B383),RawData!BP:BP,0)+$AH$1)</f>
        <v>#N/A</v>
      </c>
      <c r="AI383" s="6">
        <v>0</v>
      </c>
      <c r="AJ383" s="11">
        <f t="shared" si="82"/>
        <v>10249.77</v>
      </c>
      <c r="AK383" s="11">
        <f t="shared" si="83"/>
        <v>8842.02</v>
      </c>
      <c r="AL383" s="17" t="e">
        <f t="array" ref="AL383">INDEX(RawData!BW:BW,MATCH(VALUE(A383),RawData!BU:BU,0)+$AL$1)</f>
        <v>#N/A</v>
      </c>
      <c r="AM383" s="11"/>
      <c r="AN383" s="11"/>
    </row>
    <row r="384" spans="1:40">
      <c r="A384" s="1">
        <v>199102</v>
      </c>
      <c r="B384" s="6" t="s">
        <v>175</v>
      </c>
      <c r="C384" s="10" t="s">
        <v>211</v>
      </c>
      <c r="D384" s="1">
        <v>1024977000</v>
      </c>
      <c r="E384" s="9">
        <f t="shared" si="81"/>
        <v>10249.77</v>
      </c>
      <c r="F384" s="6">
        <v>0</v>
      </c>
      <c r="G384" s="6">
        <v>1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V384" s="6" t="e">
        <f t="array" ref="V384">INDEX(RawData!I:I,MATCH(VALUE(B384),RawData!G:G,0)+$V$1)</f>
        <v>#N/A</v>
      </c>
      <c r="W384" s="6" t="e">
        <f t="array" ref="W384">INDEX(RawData!N:N,MATCH(VALUE(B384),RawData!L:L,0)+$W$1)</f>
        <v>#N/A</v>
      </c>
      <c r="X384" s="6" t="e">
        <f t="array" ref="X384">INDEX(RawData!S:S,MATCH(VALUE(B384),RawData!Q:Q,0)+$V$1)</f>
        <v>#N/A</v>
      </c>
      <c r="Y384" s="6">
        <f t="array" ref="Y384">INDEX(RawData!X:X,MATCH(VALUE(A384),RawData!V:V,0)+$Y$1)</f>
        <v>89.1</v>
      </c>
      <c r="Z384" s="6" t="e">
        <f t="array" ref="Z384">INDEX(RawData!AC:AC,MATCH(VALUE(B384),RawData!AA:AA,0)+$Y$1)</f>
        <v>#N/A</v>
      </c>
      <c r="AA384" s="6">
        <f t="array" ref="AA384">INDEX(RawData!AH:AH,MATCH(VALUE(A384),RawData!AF:AF,0)+$AA$1)</f>
        <v>67.900000000000006</v>
      </c>
      <c r="AB384" s="6">
        <f t="array" ref="AB384">INDEX(RawData!AM:AM,MATCH(VALUE(A384),RawData!AK:AK,0)+$AA$1)</f>
        <v>5.76</v>
      </c>
      <c r="AC384" s="6">
        <f t="array" ref="AC384">INDEX(RawData!BB:BB,MATCH(VALUE(A384),RawData!AZ:AZ,0)+$AC$1)</f>
        <v>20449</v>
      </c>
      <c r="AD384" s="6">
        <f t="array" ref="AD384">INDEX(RawData!AR:AR,MATCH(VALUE(A384),RawData!AP:AP,0)+$AD$1)</f>
        <v>-2.48</v>
      </c>
      <c r="AE384" s="6">
        <f t="array" ref="AE384">INDEX(RawData!BG:BG,MATCH(VALUE(A384),RawData!BE:BE,0)+$AE$1)</f>
        <v>64047</v>
      </c>
      <c r="AF384" s="6">
        <f t="array" ref="AF384">INDEX(RawData!AW:AW,MATCH(VALUE(A384),RawData!AU:AU,0)+$AF$1)</f>
        <v>12.15</v>
      </c>
      <c r="AG384" s="6">
        <f t="array" ref="AG384">INDEX(RawData!BM:BM,MATCH(VALUE(A384),RawData!BK:BK,0)+$AG$1)</f>
        <v>7.75</v>
      </c>
      <c r="AH384" s="6" t="e">
        <f t="array" ref="AH384">INDEX(RawData!BR:BR,MATCH(VALUE(B384),RawData!BP:BP,0)+$AH$1)</f>
        <v>#N/A</v>
      </c>
      <c r="AI384" s="6">
        <v>0</v>
      </c>
      <c r="AJ384" s="11">
        <f t="shared" si="82"/>
        <v>8842.02</v>
      </c>
      <c r="AK384" s="11">
        <f t="shared" si="83"/>
        <v>11847.01</v>
      </c>
      <c r="AL384" s="17" t="e">
        <f t="array" ref="AL384">INDEX(RawData!BW:BW,MATCH(VALUE(A384),RawData!BU:BU,0)+$AL$1)</f>
        <v>#N/A</v>
      </c>
      <c r="AM384" s="11"/>
      <c r="AN384" s="11"/>
    </row>
    <row r="385" spans="1:40">
      <c r="A385" s="1">
        <v>199101</v>
      </c>
      <c r="B385" s="6" t="s">
        <v>175</v>
      </c>
      <c r="C385" s="10" t="s">
        <v>211</v>
      </c>
      <c r="D385" s="1">
        <v>884202000</v>
      </c>
      <c r="E385" s="9">
        <f t="shared" si="81"/>
        <v>8842.02</v>
      </c>
      <c r="F385" s="6">
        <v>1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V385" s="6" t="e">
        <f t="array" ref="V385">INDEX(RawData!I:I,MATCH(VALUE(B385),RawData!G:G,0)+$V$1)</f>
        <v>#N/A</v>
      </c>
      <c r="W385" s="6" t="e">
        <f t="array" ref="W385">INDEX(RawData!N:N,MATCH(VALUE(B385),RawData!L:L,0)+$W$1)</f>
        <v>#N/A</v>
      </c>
      <c r="X385" s="6" t="e">
        <f t="array" ref="X385">INDEX(RawData!S:S,MATCH(VALUE(B385),RawData!Q:Q,0)+$V$1)</f>
        <v>#N/A</v>
      </c>
      <c r="Y385" s="6">
        <f t="array" ref="Y385">INDEX(RawData!X:X,MATCH(VALUE(A385),RawData!V:V,0)+$Y$1)</f>
        <v>89.47</v>
      </c>
      <c r="Z385" s="6" t="e">
        <f t="array" ref="Z385">INDEX(RawData!AC:AC,MATCH(VALUE(B385),RawData!AA:AA,0)+$Y$1)</f>
        <v>#N/A</v>
      </c>
      <c r="AA385" s="6">
        <f t="array" ref="AA385">INDEX(RawData!AH:AH,MATCH(VALUE(A385),RawData!AF:AF,0)+$AA$1)</f>
        <v>67.5</v>
      </c>
      <c r="AB385" s="6">
        <f t="array" ref="AB385">INDEX(RawData!AM:AM,MATCH(VALUE(A385),RawData!AK:AK,0)+$AA$1)</f>
        <v>4.99</v>
      </c>
      <c r="AC385" s="6">
        <f t="array" ref="AC385">INDEX(RawData!BB:BB,MATCH(VALUE(A385),RawData!AZ:AZ,0)+$AC$1)</f>
        <v>19140</v>
      </c>
      <c r="AD385" s="6">
        <f t="array" ref="AD385">INDEX(RawData!AR:AR,MATCH(VALUE(A385),RawData!AP:AP,0)+$AD$1)</f>
        <v>-10.28</v>
      </c>
      <c r="AE385" s="6">
        <f t="array" ref="AE385">INDEX(RawData!BG:BG,MATCH(VALUE(A385),RawData!BE:BE,0)+$AE$1)</f>
        <v>62164</v>
      </c>
      <c r="AF385" s="6">
        <f t="array" ref="AF385">INDEX(RawData!AW:AW,MATCH(VALUE(A385),RawData!AU:AU,0)+$AF$1)</f>
        <v>10.15</v>
      </c>
      <c r="AG385" s="6">
        <f t="array" ref="AG385">INDEX(RawData!BM:BM,MATCH(VALUE(A385),RawData!BK:BK,0)+$AG$1)</f>
        <v>7.75</v>
      </c>
      <c r="AH385" s="6" t="e">
        <f t="array" ref="AH385">INDEX(RawData!BR:BR,MATCH(VALUE(B385),RawData!BP:BP,0)+$AH$1)</f>
        <v>#N/A</v>
      </c>
      <c r="AI385" s="6">
        <v>0</v>
      </c>
      <c r="AJ385" s="11">
        <f t="shared" si="82"/>
        <v>11847.01</v>
      </c>
      <c r="AK385" s="11">
        <f t="shared" si="83"/>
        <v>14102.86</v>
      </c>
      <c r="AL385" s="17" t="e">
        <f t="array" ref="AL385">INDEX(RawData!BW:BW,MATCH(VALUE(A385),RawData!BU:BU,0)+$AL$1)</f>
        <v>#N/A</v>
      </c>
      <c r="AM385" s="11"/>
      <c r="AN385" s="11"/>
    </row>
    <row r="386" spans="1:40">
      <c r="A386" s="1">
        <v>199012</v>
      </c>
      <c r="B386" s="6" t="s">
        <v>176</v>
      </c>
      <c r="C386" s="10" t="s">
        <v>212</v>
      </c>
      <c r="D386" s="1">
        <v>1184701000</v>
      </c>
      <c r="E386" s="9">
        <f t="shared" si="81"/>
        <v>11847.01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1</v>
      </c>
      <c r="V386" s="6" t="e">
        <f t="array" ref="V386">INDEX(RawData!I:I,MATCH(VALUE(B386),RawData!G:G,0)+$V$1)</f>
        <v>#N/A</v>
      </c>
      <c r="W386" s="6" t="e">
        <f t="array" ref="W386">INDEX(RawData!N:N,MATCH(VALUE(B386),RawData!L:L,0)+$W$1)</f>
        <v>#N/A</v>
      </c>
      <c r="X386" s="6" t="e">
        <f t="array" ref="X386">INDEX(RawData!S:S,MATCH(VALUE(B386),RawData!Q:Q,0)+$V$1)</f>
        <v>#N/A</v>
      </c>
      <c r="Y386" s="6">
        <f t="array" ref="Y386">INDEX(RawData!X:X,MATCH(VALUE(A386),RawData!V:V,0)+$Y$1)</f>
        <v>88.56</v>
      </c>
      <c r="Z386" s="6" t="e">
        <f t="array" ref="Z386">INDEX(RawData!AC:AC,MATCH(VALUE(B386),RawData!AA:AA,0)+$Y$1)</f>
        <v>#N/A</v>
      </c>
      <c r="AA386" s="6">
        <f t="array" ref="AA386">INDEX(RawData!AH:AH,MATCH(VALUE(A386),RawData!AF:AF,0)+$AA$1)</f>
        <v>66.760000000000005</v>
      </c>
      <c r="AB386" s="6">
        <f t="array" ref="AB386">INDEX(RawData!AM:AM,MATCH(VALUE(A386),RawData!AK:AK,0)+$AA$1)</f>
        <v>4.5599999999999996</v>
      </c>
      <c r="AC386" s="6">
        <f t="array" ref="AC386">INDEX(RawData!BB:BB,MATCH(VALUE(A386),RawData!AZ:AZ,0)+$AC$1)</f>
        <v>18538</v>
      </c>
      <c r="AD386" s="6">
        <f t="array" ref="AD386">INDEX(RawData!AR:AR,MATCH(VALUE(A386),RawData!AP:AP,0)+$AD$1)</f>
        <v>-6.65</v>
      </c>
      <c r="AE386" s="6">
        <f t="array" ref="AE386">INDEX(RawData!BG:BG,MATCH(VALUE(A386),RawData!BE:BE,0)+$AE$1)</f>
        <v>60816</v>
      </c>
      <c r="AF386" s="6">
        <f t="array" ref="AF386">INDEX(RawData!AW:AW,MATCH(VALUE(A386),RawData!AU:AU,0)+$AF$1)</f>
        <v>10.96</v>
      </c>
      <c r="AG386" s="6">
        <f t="array" ref="AG386">INDEX(RawData!BM:BM,MATCH(VALUE(A386),RawData!BK:BK,0)+$AG$1)</f>
        <v>7.75</v>
      </c>
      <c r="AH386" s="6" t="e">
        <f t="array" ref="AH386">INDEX(RawData!BR:BR,MATCH(VALUE(B386),RawData!BP:BP,0)+$AH$1)</f>
        <v>#N/A</v>
      </c>
      <c r="AI386" s="6">
        <v>0</v>
      </c>
      <c r="AJ386" s="11">
        <f t="shared" si="82"/>
        <v>14102.86</v>
      </c>
      <c r="AK386" s="11">
        <f t="shared" si="83"/>
        <v>6248.9</v>
      </c>
      <c r="AL386" s="17" t="e">
        <f t="array" ref="AL386">INDEX(RawData!BW:BW,MATCH(VALUE(A386),RawData!BU:BU,0)+$AL$1)</f>
        <v>#N/A</v>
      </c>
      <c r="AM386" s="11"/>
      <c r="AN386" s="11"/>
    </row>
    <row r="387" spans="1:40">
      <c r="A387" s="1">
        <v>199011</v>
      </c>
      <c r="B387" s="6" t="s">
        <v>176</v>
      </c>
      <c r="C387" s="10" t="s">
        <v>212</v>
      </c>
      <c r="D387" s="1">
        <v>1410286000</v>
      </c>
      <c r="E387" s="9">
        <f t="shared" si="81"/>
        <v>14102.86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</v>
      </c>
      <c r="Q387" s="6">
        <v>0</v>
      </c>
      <c r="V387" s="6" t="e">
        <f t="array" ref="V387">INDEX(RawData!I:I,MATCH(VALUE(B387),RawData!G:G,0)+$V$1)</f>
        <v>#N/A</v>
      </c>
      <c r="W387" s="6" t="e">
        <f t="array" ref="W387">INDEX(RawData!N:N,MATCH(VALUE(B387),RawData!L:L,0)+$W$1)</f>
        <v>#N/A</v>
      </c>
      <c r="X387" s="6" t="e">
        <f t="array" ref="X387">INDEX(RawData!S:S,MATCH(VALUE(B387),RawData!Q:Q,0)+$V$1)</f>
        <v>#N/A</v>
      </c>
      <c r="Y387" s="6">
        <f t="array" ref="Y387">INDEX(RawData!X:X,MATCH(VALUE(A387),RawData!V:V,0)+$Y$1)</f>
        <v>88.89</v>
      </c>
      <c r="Z387" s="6" t="e">
        <f t="array" ref="Z387">INDEX(RawData!AC:AC,MATCH(VALUE(B387),RawData!AA:AA,0)+$Y$1)</f>
        <v>#N/A</v>
      </c>
      <c r="AA387" s="6">
        <f t="array" ref="AA387">INDEX(RawData!AH:AH,MATCH(VALUE(A387),RawData!AF:AF,0)+$AA$1)</f>
        <v>66.81</v>
      </c>
      <c r="AB387" s="6">
        <f t="array" ref="AB387">INDEX(RawData!AM:AM,MATCH(VALUE(A387),RawData!AK:AK,0)+$AA$1)</f>
        <v>3.94</v>
      </c>
      <c r="AC387" s="6">
        <f t="array" ref="AC387">INDEX(RawData!BB:BB,MATCH(VALUE(A387),RawData!AZ:AZ,0)+$AC$1)</f>
        <v>17996</v>
      </c>
      <c r="AD387" s="6">
        <f t="array" ref="AD387">INDEX(RawData!AR:AR,MATCH(VALUE(A387),RawData!AP:AP,0)+$AD$1)</f>
        <v>-5.7</v>
      </c>
      <c r="AE387" s="6">
        <f t="array" ref="AE387">INDEX(RawData!BG:BG,MATCH(VALUE(A387),RawData!BE:BE,0)+$AE$1)</f>
        <v>59879</v>
      </c>
      <c r="AF387" s="6">
        <f t="array" ref="AF387">INDEX(RawData!AW:AW,MATCH(VALUE(A387),RawData!AU:AU,0)+$AF$1)</f>
        <v>10.71</v>
      </c>
      <c r="AG387" s="6">
        <f t="array" ref="AG387">INDEX(RawData!BM:BM,MATCH(VALUE(A387),RawData!BK:BK,0)+$AG$1)</f>
        <v>7.75</v>
      </c>
      <c r="AH387" s="6" t="e">
        <f t="array" ref="AH387">INDEX(RawData!BR:BR,MATCH(VALUE(B387),RawData!BP:BP,0)+$AH$1)</f>
        <v>#N/A</v>
      </c>
      <c r="AI387" s="6">
        <v>0</v>
      </c>
      <c r="AJ387" s="11">
        <f t="shared" si="82"/>
        <v>6248.9</v>
      </c>
      <c r="AK387" s="11">
        <f t="shared" si="83"/>
        <v>4557.71</v>
      </c>
      <c r="AL387" s="17" t="e">
        <f t="array" ref="AL387">INDEX(RawData!BW:BW,MATCH(VALUE(A387),RawData!BU:BU,0)+$AL$1)</f>
        <v>#N/A</v>
      </c>
      <c r="AM387" s="11"/>
      <c r="AN387" s="11"/>
    </row>
    <row r="388" spans="1:40">
      <c r="A388" s="1">
        <v>199010</v>
      </c>
      <c r="B388" s="6" t="s">
        <v>176</v>
      </c>
      <c r="C388" s="10" t="s">
        <v>212</v>
      </c>
      <c r="D388" s="1">
        <v>624890000</v>
      </c>
      <c r="E388" s="9">
        <f t="shared" ref="E388:E433" si="84">D388/100000</f>
        <v>6248.9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</v>
      </c>
      <c r="P388" s="6">
        <v>0</v>
      </c>
      <c r="Q388" s="6">
        <v>0</v>
      </c>
      <c r="V388" s="6" t="e">
        <f t="array" ref="V388">INDEX(RawData!I:I,MATCH(VALUE(B388),RawData!G:G,0)+$V$1)</f>
        <v>#N/A</v>
      </c>
      <c r="W388" s="6" t="e">
        <f t="array" ref="W388">INDEX(RawData!N:N,MATCH(VALUE(B388),RawData!L:L,0)+$W$1)</f>
        <v>#N/A</v>
      </c>
      <c r="X388" s="6" t="e">
        <f t="array" ref="X388">INDEX(RawData!S:S,MATCH(VALUE(B388),RawData!Q:Q,0)+$V$1)</f>
        <v>#N/A</v>
      </c>
      <c r="Y388" s="6">
        <f t="array" ref="Y388">INDEX(RawData!X:X,MATCH(VALUE(A388),RawData!V:V,0)+$Y$1)</f>
        <v>89.27</v>
      </c>
      <c r="Z388" s="6" t="e">
        <f t="array" ref="Z388">INDEX(RawData!AC:AC,MATCH(VALUE(B388),RawData!AA:AA,0)+$Y$1)</f>
        <v>#N/A</v>
      </c>
      <c r="AA388" s="6">
        <f t="array" ref="AA388">INDEX(RawData!AH:AH,MATCH(VALUE(A388),RawData!AF:AF,0)+$AA$1)</f>
        <v>68.12</v>
      </c>
      <c r="AB388" s="6">
        <f t="array" ref="AB388">INDEX(RawData!AM:AM,MATCH(VALUE(A388),RawData!AK:AK,0)+$AA$1)</f>
        <v>3.24</v>
      </c>
      <c r="AC388" s="6">
        <f t="array" ref="AC388">INDEX(RawData!BB:BB,MATCH(VALUE(A388),RawData!AZ:AZ,0)+$AC$1)</f>
        <v>17521</v>
      </c>
      <c r="AD388" s="6">
        <f t="array" ref="AD388">INDEX(RawData!AR:AR,MATCH(VALUE(A388),RawData!AP:AP,0)+$AD$1)</f>
        <v>-7.68</v>
      </c>
      <c r="AE388" s="6">
        <f t="array" ref="AE388">INDEX(RawData!BG:BG,MATCH(VALUE(A388),RawData!BE:BE,0)+$AE$1)</f>
        <v>59012</v>
      </c>
      <c r="AF388" s="6">
        <f t="array" ref="AF388">INDEX(RawData!AW:AW,MATCH(VALUE(A388),RawData!AU:AU,0)+$AF$1)</f>
        <v>11.07</v>
      </c>
      <c r="AG388" s="6">
        <f t="array" ref="AG388">INDEX(RawData!BM:BM,MATCH(VALUE(A388),RawData!BK:BK,0)+$AG$1)</f>
        <v>7.75</v>
      </c>
      <c r="AH388" s="6" t="e">
        <f t="array" ref="AH388">INDEX(RawData!BR:BR,MATCH(VALUE(B388),RawData!BP:BP,0)+$AH$1)</f>
        <v>#N/A</v>
      </c>
      <c r="AI388" s="6">
        <v>0</v>
      </c>
      <c r="AJ388" s="11">
        <f t="shared" ref="AJ388:AJ433" si="85">E389</f>
        <v>4557.71</v>
      </c>
      <c r="AK388" s="11">
        <f t="shared" ref="AK388:AK433" si="86">E390</f>
        <v>9771.56</v>
      </c>
      <c r="AL388" s="17" t="e">
        <f t="array" ref="AL388">INDEX(RawData!BW:BW,MATCH(VALUE(A388),RawData!BU:BU,0)+$AL$1)</f>
        <v>#N/A</v>
      </c>
      <c r="AM388" s="11"/>
      <c r="AN388" s="11"/>
    </row>
    <row r="389" spans="1:40">
      <c r="A389" s="1">
        <v>199009</v>
      </c>
      <c r="B389" s="6" t="s">
        <v>176</v>
      </c>
      <c r="C389" s="10" t="s">
        <v>212</v>
      </c>
      <c r="D389" s="1">
        <v>455771000</v>
      </c>
      <c r="E389" s="9">
        <f t="shared" si="84"/>
        <v>4557.71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1</v>
      </c>
      <c r="O389" s="6">
        <v>0</v>
      </c>
      <c r="P389" s="6">
        <v>0</v>
      </c>
      <c r="Q389" s="6">
        <v>0</v>
      </c>
      <c r="V389" s="6" t="e">
        <f t="array" ref="V389">INDEX(RawData!I:I,MATCH(VALUE(B389),RawData!G:G,0)+$V$1)</f>
        <v>#N/A</v>
      </c>
      <c r="W389" s="6" t="e">
        <f t="array" ref="W389">INDEX(RawData!N:N,MATCH(VALUE(B389),RawData!L:L,0)+$W$1)</f>
        <v>#N/A</v>
      </c>
      <c r="X389" s="6" t="e">
        <f t="array" ref="X389">INDEX(RawData!S:S,MATCH(VALUE(B389),RawData!Q:Q,0)+$V$1)</f>
        <v>#N/A</v>
      </c>
      <c r="Y389" s="6">
        <f t="array" ref="Y389">INDEX(RawData!X:X,MATCH(VALUE(A389),RawData!V:V,0)+$Y$1)</f>
        <v>89.28</v>
      </c>
      <c r="Z389" s="6" t="e">
        <f t="array" ref="Z389">INDEX(RawData!AC:AC,MATCH(VALUE(B389),RawData!AA:AA,0)+$Y$1)</f>
        <v>#N/A</v>
      </c>
      <c r="AA389" s="6">
        <f t="array" ref="AA389">INDEX(RawData!AH:AH,MATCH(VALUE(A389),RawData!AF:AF,0)+$AA$1)</f>
        <v>69.62</v>
      </c>
      <c r="AB389" s="6">
        <f t="array" ref="AB389">INDEX(RawData!AM:AM,MATCH(VALUE(A389),RawData!AK:AK,0)+$AA$1)</f>
        <v>6.52</v>
      </c>
      <c r="AC389" s="6">
        <f t="array" ref="AC389">INDEX(RawData!BB:BB,MATCH(VALUE(A389),RawData!AZ:AZ,0)+$AC$1)</f>
        <v>17571</v>
      </c>
      <c r="AD389" s="6">
        <f t="array" ref="AD389">INDEX(RawData!AR:AR,MATCH(VALUE(A389),RawData!AP:AP,0)+$AD$1)</f>
        <v>-7.59</v>
      </c>
      <c r="AE389" s="6">
        <f t="array" ref="AE389">INDEX(RawData!BG:BG,MATCH(VALUE(A389),RawData!BE:BE,0)+$AE$1)</f>
        <v>58109</v>
      </c>
      <c r="AF389" s="6">
        <f t="array" ref="AF389">INDEX(RawData!AW:AW,MATCH(VALUE(A389),RawData!AU:AU,0)+$AF$1)</f>
        <v>12.31</v>
      </c>
      <c r="AG389" s="6">
        <f t="array" ref="AG389">INDEX(RawData!BM:BM,MATCH(VALUE(A389),RawData!BK:BK,0)+$AG$1)</f>
        <v>7.75</v>
      </c>
      <c r="AH389" s="6" t="e">
        <f t="array" ref="AH389">INDEX(RawData!BR:BR,MATCH(VALUE(B389),RawData!BP:BP,0)+$AH$1)</f>
        <v>#N/A</v>
      </c>
      <c r="AI389" s="6">
        <v>0</v>
      </c>
      <c r="AJ389" s="11">
        <f t="shared" si="85"/>
        <v>9771.56</v>
      </c>
      <c r="AK389" s="11">
        <f t="shared" si="86"/>
        <v>14131.16</v>
      </c>
      <c r="AL389" s="17" t="e">
        <f t="array" ref="AL389">INDEX(RawData!BW:BW,MATCH(VALUE(A389),RawData!BU:BU,0)+$AL$1)</f>
        <v>#N/A</v>
      </c>
      <c r="AM389" s="11"/>
      <c r="AN389" s="11"/>
    </row>
    <row r="390" spans="1:40">
      <c r="A390" s="1">
        <v>199008</v>
      </c>
      <c r="B390" s="6" t="s">
        <v>176</v>
      </c>
      <c r="C390" s="10" t="s">
        <v>212</v>
      </c>
      <c r="D390" s="1">
        <v>977156000</v>
      </c>
      <c r="E390" s="9">
        <f t="shared" si="84"/>
        <v>9771.56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1</v>
      </c>
      <c r="N390" s="6">
        <v>0</v>
      </c>
      <c r="O390" s="6">
        <v>0</v>
      </c>
      <c r="P390" s="6">
        <v>0</v>
      </c>
      <c r="Q390" s="6">
        <v>0</v>
      </c>
      <c r="V390" s="6" t="e">
        <f t="array" ref="V390">INDEX(RawData!I:I,MATCH(VALUE(B390),RawData!G:G,0)+$V$1)</f>
        <v>#N/A</v>
      </c>
      <c r="W390" s="6" t="e">
        <f t="array" ref="W390">INDEX(RawData!N:N,MATCH(VALUE(B390),RawData!L:L,0)+$W$1)</f>
        <v>#N/A</v>
      </c>
      <c r="X390" s="6" t="e">
        <f t="array" ref="X390">INDEX(RawData!S:S,MATCH(VALUE(B390),RawData!Q:Q,0)+$V$1)</f>
        <v>#N/A</v>
      </c>
      <c r="Y390" s="6">
        <f t="array" ref="Y390">INDEX(RawData!X:X,MATCH(VALUE(A390),RawData!V:V,0)+$Y$1)</f>
        <v>87.95</v>
      </c>
      <c r="Z390" s="6" t="e">
        <f t="array" ref="Z390">INDEX(RawData!AC:AC,MATCH(VALUE(B390),RawData!AA:AA,0)+$Y$1)</f>
        <v>#N/A</v>
      </c>
      <c r="AA390" s="6">
        <f t="array" ref="AA390">INDEX(RawData!AH:AH,MATCH(VALUE(A390),RawData!AF:AF,0)+$AA$1)</f>
        <v>67.290000000000006</v>
      </c>
      <c r="AB390" s="6">
        <f t="array" ref="AB390">INDEX(RawData!AM:AM,MATCH(VALUE(A390),RawData!AK:AK,0)+$AA$1)</f>
        <v>5.65</v>
      </c>
      <c r="AC390" s="6">
        <f t="array" ref="AC390">INDEX(RawData!BB:BB,MATCH(VALUE(A390),RawData!AZ:AZ,0)+$AC$1)</f>
        <v>17721</v>
      </c>
      <c r="AD390" s="6">
        <f t="array" ref="AD390">INDEX(RawData!AR:AR,MATCH(VALUE(A390),RawData!AP:AP,0)+$AD$1)</f>
        <v>-6.17</v>
      </c>
      <c r="AE390" s="6">
        <f t="array" ref="AE390">INDEX(RawData!BG:BG,MATCH(VALUE(A390),RawData!BE:BE,0)+$AE$1)</f>
        <v>57606</v>
      </c>
      <c r="AF390" s="6">
        <f t="array" ref="AF390">INDEX(RawData!AW:AW,MATCH(VALUE(A390),RawData!AU:AU,0)+$AF$1)</f>
        <v>10.78</v>
      </c>
      <c r="AG390" s="6">
        <f t="array" ref="AG390">INDEX(RawData!BM:BM,MATCH(VALUE(A390),RawData!BK:BK,0)+$AG$1)</f>
        <v>7.75</v>
      </c>
      <c r="AH390" s="6" t="e">
        <f t="array" ref="AH390">INDEX(RawData!BR:BR,MATCH(VALUE(B390),RawData!BP:BP,0)+$AH$1)</f>
        <v>#N/A</v>
      </c>
      <c r="AI390" s="6">
        <v>0</v>
      </c>
      <c r="AJ390" s="11">
        <f t="shared" si="85"/>
        <v>14131.16</v>
      </c>
      <c r="AK390" s="11">
        <f t="shared" si="86"/>
        <v>16034.87</v>
      </c>
      <c r="AL390" s="17" t="e">
        <f t="array" ref="AL390">INDEX(RawData!BW:BW,MATCH(VALUE(A390),RawData!BU:BU,0)+$AL$1)</f>
        <v>#N/A</v>
      </c>
      <c r="AM390" s="11"/>
      <c r="AN390" s="11"/>
    </row>
    <row r="391" spans="1:40">
      <c r="A391" s="1">
        <v>199007</v>
      </c>
      <c r="B391" s="6" t="s">
        <v>176</v>
      </c>
      <c r="C391" s="10" t="s">
        <v>212</v>
      </c>
      <c r="D391" s="1">
        <v>1413116000</v>
      </c>
      <c r="E391" s="9">
        <f t="shared" si="84"/>
        <v>14131.16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1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V391" s="6" t="e">
        <f t="array" ref="V391">INDEX(RawData!I:I,MATCH(VALUE(B391),RawData!G:G,0)+$V$1)</f>
        <v>#N/A</v>
      </c>
      <c r="W391" s="6" t="e">
        <f t="array" ref="W391">INDEX(RawData!N:N,MATCH(VALUE(B391),RawData!L:L,0)+$W$1)</f>
        <v>#N/A</v>
      </c>
      <c r="X391" s="6" t="e">
        <f t="array" ref="X391">INDEX(RawData!S:S,MATCH(VALUE(B391),RawData!Q:Q,0)+$V$1)</f>
        <v>#N/A</v>
      </c>
      <c r="Y391" s="6">
        <f t="array" ref="Y391">INDEX(RawData!X:X,MATCH(VALUE(A391),RawData!V:V,0)+$Y$1)</f>
        <v>86.74</v>
      </c>
      <c r="Z391" s="6" t="e">
        <f t="array" ref="Z391">INDEX(RawData!AC:AC,MATCH(VALUE(B391),RawData!AA:AA,0)+$Y$1)</f>
        <v>#N/A</v>
      </c>
      <c r="AA391" s="6">
        <f t="array" ref="AA391">INDEX(RawData!AH:AH,MATCH(VALUE(A391),RawData!AF:AF,0)+$AA$1)</f>
        <v>66.19</v>
      </c>
      <c r="AB391" s="6">
        <f t="array" ref="AB391">INDEX(RawData!AM:AM,MATCH(VALUE(A391),RawData!AK:AK,0)+$AA$1)</f>
        <v>4.8</v>
      </c>
      <c r="AC391" s="6">
        <f t="array" ref="AC391">INDEX(RawData!BB:BB,MATCH(VALUE(A391),RawData!AZ:AZ,0)+$AC$1)</f>
        <v>18087</v>
      </c>
      <c r="AD391" s="6">
        <f t="array" ref="AD391">INDEX(RawData!AR:AR,MATCH(VALUE(A391),RawData!AP:AP,0)+$AD$1)</f>
        <v>-2.72</v>
      </c>
      <c r="AE391" s="6">
        <f t="array" ref="AE391">INDEX(RawData!BG:BG,MATCH(VALUE(A391),RawData!BE:BE,0)+$AE$1)</f>
        <v>57539</v>
      </c>
      <c r="AF391" s="6">
        <f t="array" ref="AF391">INDEX(RawData!AW:AW,MATCH(VALUE(A391),RawData!AU:AU,0)+$AF$1)</f>
        <v>11.16</v>
      </c>
      <c r="AG391" s="6">
        <f t="array" ref="AG391">INDEX(RawData!BM:BM,MATCH(VALUE(A391),RawData!BK:BK,0)+$AG$1)</f>
        <v>7.75</v>
      </c>
      <c r="AH391" s="6" t="e">
        <f t="array" ref="AH391">INDEX(RawData!BR:BR,MATCH(VALUE(B391),RawData!BP:BP,0)+$AH$1)</f>
        <v>#N/A</v>
      </c>
      <c r="AI391" s="6">
        <v>0</v>
      </c>
      <c r="AJ391" s="11">
        <f t="shared" si="85"/>
        <v>16034.87</v>
      </c>
      <c r="AK391" s="11">
        <f t="shared" si="86"/>
        <v>20517.13</v>
      </c>
      <c r="AL391" s="17" t="e">
        <f t="array" ref="AL391">INDEX(RawData!BW:BW,MATCH(VALUE(A391),RawData!BU:BU,0)+$AL$1)</f>
        <v>#N/A</v>
      </c>
      <c r="AM391" s="11"/>
      <c r="AN391" s="11"/>
    </row>
    <row r="392" spans="1:40">
      <c r="A392" s="1">
        <v>199006</v>
      </c>
      <c r="B392" s="6" t="s">
        <v>176</v>
      </c>
      <c r="C392" s="10" t="s">
        <v>212</v>
      </c>
      <c r="D392" s="1">
        <v>1603487000</v>
      </c>
      <c r="E392" s="9">
        <f t="shared" si="84"/>
        <v>16034.87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1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V392" s="6" t="e">
        <f t="array" ref="V392">INDEX(RawData!I:I,MATCH(VALUE(B392),RawData!G:G,0)+$V$1)</f>
        <v>#N/A</v>
      </c>
      <c r="W392" s="6" t="e">
        <f t="array" ref="W392">INDEX(RawData!N:N,MATCH(VALUE(B392),RawData!L:L,0)+$W$1)</f>
        <v>#N/A</v>
      </c>
      <c r="X392" s="6" t="e">
        <f t="array" ref="X392">INDEX(RawData!S:S,MATCH(VALUE(B392),RawData!Q:Q,0)+$V$1)</f>
        <v>#N/A</v>
      </c>
      <c r="Y392" s="6">
        <f t="array" ref="Y392">INDEX(RawData!X:X,MATCH(VALUE(A392),RawData!V:V,0)+$Y$1)</f>
        <v>86.86</v>
      </c>
      <c r="Z392" s="6" t="e">
        <f t="array" ref="Z392">INDEX(RawData!AC:AC,MATCH(VALUE(B392),RawData!AA:AA,0)+$Y$1)</f>
        <v>#N/A</v>
      </c>
      <c r="AA392" s="6">
        <f t="array" ref="AA392">INDEX(RawData!AH:AH,MATCH(VALUE(A392),RawData!AF:AF,0)+$AA$1)</f>
        <v>65.75</v>
      </c>
      <c r="AB392" s="6">
        <f t="array" ref="AB392">INDEX(RawData!AM:AM,MATCH(VALUE(A392),RawData!AK:AK,0)+$AA$1)</f>
        <v>3.61</v>
      </c>
      <c r="AC392" s="6">
        <f t="array" ref="AC392">INDEX(RawData!BB:BB,MATCH(VALUE(A392),RawData!AZ:AZ,0)+$AC$1)</f>
        <v>18453</v>
      </c>
      <c r="AD392" s="6">
        <f t="array" ref="AD392">INDEX(RawData!AR:AR,MATCH(VALUE(A392),RawData!AP:AP,0)+$AD$1)</f>
        <v>-1.41</v>
      </c>
      <c r="AE392" s="6">
        <f t="array" ref="AE392">INDEX(RawData!BG:BG,MATCH(VALUE(A392),RawData!BE:BE,0)+$AE$1)</f>
        <v>56772</v>
      </c>
      <c r="AF392" s="6">
        <f t="array" ref="AF392">INDEX(RawData!AW:AW,MATCH(VALUE(A392),RawData!AU:AU,0)+$AF$1)</f>
        <v>10.35</v>
      </c>
      <c r="AG392" s="6">
        <f t="array" ref="AG392">INDEX(RawData!BM:BM,MATCH(VALUE(A392),RawData!BK:BK,0)+$AG$1)</f>
        <v>7.75</v>
      </c>
      <c r="AH392" s="6" t="e">
        <f t="array" ref="AH392">INDEX(RawData!BR:BR,MATCH(VALUE(B392),RawData!BP:BP,0)+$AH$1)</f>
        <v>#N/A</v>
      </c>
      <c r="AI392" s="6">
        <v>0</v>
      </c>
      <c r="AJ392" s="11">
        <f t="shared" si="85"/>
        <v>20517.13</v>
      </c>
      <c r="AK392" s="11">
        <f t="shared" si="86"/>
        <v>25267.03</v>
      </c>
      <c r="AL392" s="17" t="e">
        <f t="array" ref="AL392">INDEX(RawData!BW:BW,MATCH(VALUE(A392),RawData!BU:BU,0)+$AL$1)</f>
        <v>#N/A</v>
      </c>
      <c r="AM392" s="11"/>
      <c r="AN392" s="11"/>
    </row>
    <row r="393" spans="1:40">
      <c r="A393" s="1">
        <v>199005</v>
      </c>
      <c r="B393" s="6" t="s">
        <v>176</v>
      </c>
      <c r="C393" s="10" t="s">
        <v>212</v>
      </c>
      <c r="D393" s="1">
        <v>2051713000</v>
      </c>
      <c r="E393" s="9">
        <f t="shared" si="84"/>
        <v>20517.13</v>
      </c>
      <c r="F393" s="6">
        <v>0</v>
      </c>
      <c r="G393" s="6">
        <v>0</v>
      </c>
      <c r="H393" s="6">
        <v>0</v>
      </c>
      <c r="I393" s="6">
        <v>0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V393" s="6" t="e">
        <f t="array" ref="V393">INDEX(RawData!I:I,MATCH(VALUE(B393),RawData!G:G,0)+$V$1)</f>
        <v>#N/A</v>
      </c>
      <c r="W393" s="6" t="e">
        <f t="array" ref="W393">INDEX(RawData!N:N,MATCH(VALUE(B393),RawData!L:L,0)+$W$1)</f>
        <v>#N/A</v>
      </c>
      <c r="X393" s="6" t="e">
        <f t="array" ref="X393">INDEX(RawData!S:S,MATCH(VALUE(B393),RawData!Q:Q,0)+$V$1)</f>
        <v>#N/A</v>
      </c>
      <c r="Y393" s="6">
        <f t="array" ref="Y393">INDEX(RawData!X:X,MATCH(VALUE(A393),RawData!V:V,0)+$Y$1)</f>
        <v>86.34</v>
      </c>
      <c r="Z393" s="6" t="e">
        <f t="array" ref="Z393">INDEX(RawData!AC:AC,MATCH(VALUE(B393),RawData!AA:AA,0)+$Y$1)</f>
        <v>#N/A</v>
      </c>
      <c r="AA393" s="6">
        <f t="array" ref="AA393">INDEX(RawData!AH:AH,MATCH(VALUE(A393),RawData!AF:AF,0)+$AA$1)</f>
        <v>66</v>
      </c>
      <c r="AB393" s="6">
        <f t="array" ref="AB393">INDEX(RawData!AM:AM,MATCH(VALUE(A393),RawData!AK:AK,0)+$AA$1)</f>
        <v>3.72</v>
      </c>
      <c r="AC393" s="6">
        <f t="array" ref="AC393">INDEX(RawData!BB:BB,MATCH(VALUE(A393),RawData!AZ:AZ,0)+$AC$1)</f>
        <v>18444</v>
      </c>
      <c r="AD393" s="6">
        <f t="array" ref="AD393">INDEX(RawData!AR:AR,MATCH(VALUE(A393),RawData!AP:AP,0)+$AD$1)</f>
        <v>2.38</v>
      </c>
      <c r="AE393" s="6">
        <f t="array" ref="AE393">INDEX(RawData!BG:BG,MATCH(VALUE(A393),RawData!BE:BE,0)+$AE$1)</f>
        <v>56801</v>
      </c>
      <c r="AF393" s="6">
        <f t="array" ref="AF393">INDEX(RawData!AW:AW,MATCH(VALUE(A393),RawData!AU:AU,0)+$AF$1)</f>
        <v>12.18</v>
      </c>
      <c r="AG393" s="6">
        <f t="array" ref="AG393">INDEX(RawData!BM:BM,MATCH(VALUE(A393),RawData!BK:BK,0)+$AG$1)</f>
        <v>7.75</v>
      </c>
      <c r="AH393" s="6" t="e">
        <f t="array" ref="AH393">INDEX(RawData!BR:BR,MATCH(VALUE(B393),RawData!BP:BP,0)+$AH$1)</f>
        <v>#N/A</v>
      </c>
      <c r="AI393" s="6">
        <v>0</v>
      </c>
      <c r="AJ393" s="11">
        <f t="shared" si="85"/>
        <v>25267.03</v>
      </c>
      <c r="AK393" s="11">
        <f t="shared" si="86"/>
        <v>32479.59</v>
      </c>
      <c r="AL393" s="17" t="e">
        <f t="array" ref="AL393">INDEX(RawData!BW:BW,MATCH(VALUE(A393),RawData!BU:BU,0)+$AL$1)</f>
        <v>#N/A</v>
      </c>
      <c r="AM393" s="11"/>
      <c r="AN393" s="11"/>
    </row>
    <row r="394" spans="1:40">
      <c r="A394" s="1">
        <v>199004</v>
      </c>
      <c r="B394" s="6" t="s">
        <v>176</v>
      </c>
      <c r="C394" s="10" t="s">
        <v>212</v>
      </c>
      <c r="D394" s="1">
        <v>2526703000</v>
      </c>
      <c r="E394" s="9">
        <f t="shared" si="84"/>
        <v>25267.03</v>
      </c>
      <c r="F394" s="6">
        <v>0</v>
      </c>
      <c r="G394" s="6">
        <v>0</v>
      </c>
      <c r="H394" s="6">
        <v>0</v>
      </c>
      <c r="I394" s="6">
        <v>1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V394" s="6" t="e">
        <f t="array" ref="V394">INDEX(RawData!I:I,MATCH(VALUE(B394),RawData!G:G,0)+$V$1)</f>
        <v>#N/A</v>
      </c>
      <c r="W394" s="6" t="e">
        <f t="array" ref="W394">INDEX(RawData!N:N,MATCH(VALUE(B394),RawData!L:L,0)+$W$1)</f>
        <v>#N/A</v>
      </c>
      <c r="X394" s="6" t="e">
        <f t="array" ref="X394">INDEX(RawData!S:S,MATCH(VALUE(B394),RawData!Q:Q,0)+$V$1)</f>
        <v>#N/A</v>
      </c>
      <c r="Y394" s="6">
        <f t="array" ref="Y394">INDEX(RawData!X:X,MATCH(VALUE(A394),RawData!V:V,0)+$Y$1)</f>
        <v>85.74</v>
      </c>
      <c r="Z394" s="6" t="e">
        <f t="array" ref="Z394">INDEX(RawData!AC:AC,MATCH(VALUE(B394),RawData!AA:AA,0)+$Y$1)</f>
        <v>#N/A</v>
      </c>
      <c r="AA394" s="6">
        <f t="array" ref="AA394">INDEX(RawData!AH:AH,MATCH(VALUE(A394),RawData!AF:AF,0)+$AA$1)</f>
        <v>65.319999999999993</v>
      </c>
      <c r="AB394" s="6">
        <f t="array" ref="AB394">INDEX(RawData!AM:AM,MATCH(VALUE(A394),RawData!AK:AK,0)+$AA$1)</f>
        <v>3.42</v>
      </c>
      <c r="AC394" s="6">
        <f t="array" ref="AC394">INDEX(RawData!BB:BB,MATCH(VALUE(A394),RawData!AZ:AZ,0)+$AC$1)</f>
        <v>18617</v>
      </c>
      <c r="AD394" s="6">
        <f t="array" ref="AD394">INDEX(RawData!AR:AR,MATCH(VALUE(A394),RawData!AP:AP,0)+$AD$1)</f>
        <v>-5.55</v>
      </c>
      <c r="AE394" s="6">
        <f t="array" ref="AE394">INDEX(RawData!BG:BG,MATCH(VALUE(A394),RawData!BE:BE,0)+$AE$1)</f>
        <v>56868</v>
      </c>
      <c r="AF394" s="6">
        <f t="array" ref="AF394">INDEX(RawData!AW:AW,MATCH(VALUE(A394),RawData!AU:AU,0)+$AF$1)</f>
        <v>12.2</v>
      </c>
      <c r="AG394" s="6">
        <f t="array" ref="AG394">INDEX(RawData!BM:BM,MATCH(VALUE(A394),RawData!BK:BK,0)+$AG$1)</f>
        <v>7.75</v>
      </c>
      <c r="AH394" s="6" t="e">
        <f t="array" ref="AH394">INDEX(RawData!BR:BR,MATCH(VALUE(B394),RawData!BP:BP,0)+$AH$1)</f>
        <v>#N/A</v>
      </c>
      <c r="AI394" s="6">
        <v>0</v>
      </c>
      <c r="AJ394" s="11">
        <f t="shared" si="85"/>
        <v>32479.59</v>
      </c>
      <c r="AK394" s="11">
        <f t="shared" si="86"/>
        <v>35245.68</v>
      </c>
      <c r="AL394" s="17" t="e">
        <f t="array" ref="AL394">INDEX(RawData!BW:BW,MATCH(VALUE(A394),RawData!BU:BU,0)+$AL$1)</f>
        <v>#N/A</v>
      </c>
      <c r="AM394" s="11"/>
      <c r="AN394" s="11"/>
    </row>
    <row r="395" spans="1:40">
      <c r="A395" s="1">
        <v>199003</v>
      </c>
      <c r="B395" s="6" t="s">
        <v>176</v>
      </c>
      <c r="C395" s="10" t="s">
        <v>212</v>
      </c>
      <c r="D395" s="1">
        <v>3247959000</v>
      </c>
      <c r="E395" s="9">
        <f t="shared" si="84"/>
        <v>32479.59</v>
      </c>
      <c r="F395" s="6">
        <v>0</v>
      </c>
      <c r="G395" s="6">
        <v>0</v>
      </c>
      <c r="H395" s="6">
        <v>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V395" s="6" t="e">
        <f t="array" ref="V395">INDEX(RawData!I:I,MATCH(VALUE(B395),RawData!G:G,0)+$V$1)</f>
        <v>#N/A</v>
      </c>
      <c r="W395" s="6" t="e">
        <f t="array" ref="W395">INDEX(RawData!N:N,MATCH(VALUE(B395),RawData!L:L,0)+$W$1)</f>
        <v>#N/A</v>
      </c>
      <c r="X395" s="6" t="e">
        <f t="array" ref="X395">INDEX(RawData!S:S,MATCH(VALUE(B395),RawData!Q:Q,0)+$V$1)</f>
        <v>#N/A</v>
      </c>
      <c r="Y395" s="6">
        <f t="array" ref="Y395">INDEX(RawData!X:X,MATCH(VALUE(A395),RawData!V:V,0)+$Y$1)</f>
        <v>85.72</v>
      </c>
      <c r="Z395" s="6" t="e">
        <f t="array" ref="Z395">INDEX(RawData!AC:AC,MATCH(VALUE(B395),RawData!AA:AA,0)+$Y$1)</f>
        <v>#N/A</v>
      </c>
      <c r="AA395" s="6">
        <f t="array" ref="AA395">INDEX(RawData!AH:AH,MATCH(VALUE(A395),RawData!AF:AF,0)+$AA$1)</f>
        <v>64.680000000000007</v>
      </c>
      <c r="AB395" s="6">
        <f t="array" ref="AB395">INDEX(RawData!AM:AM,MATCH(VALUE(A395),RawData!AK:AK,0)+$AA$1)</f>
        <v>3.32</v>
      </c>
      <c r="AC395" s="6">
        <f t="array" ref="AC395">INDEX(RawData!BB:BB,MATCH(VALUE(A395),RawData!AZ:AZ,0)+$AC$1)</f>
        <v>19658</v>
      </c>
      <c r="AD395" s="6">
        <f t="array" ref="AD395">INDEX(RawData!AR:AR,MATCH(VALUE(A395),RawData!AP:AP,0)+$AD$1)</f>
        <v>-8.7200000000000006</v>
      </c>
      <c r="AE395" s="6">
        <f t="array" ref="AE395">INDEX(RawData!BG:BG,MATCH(VALUE(A395),RawData!BE:BE,0)+$AE$1)</f>
        <v>57087</v>
      </c>
      <c r="AF395" s="6">
        <f t="array" ref="AF395">INDEX(RawData!AW:AW,MATCH(VALUE(A395),RawData!AU:AU,0)+$AF$1)</f>
        <v>15</v>
      </c>
      <c r="AG395" s="6">
        <f t="array" ref="AG395">INDEX(RawData!BM:BM,MATCH(VALUE(A395),RawData!BK:BK,0)+$AG$1)</f>
        <v>7.75</v>
      </c>
      <c r="AH395" s="6" t="e">
        <f t="array" ref="AH395">INDEX(RawData!BR:BR,MATCH(VALUE(B395),RawData!BP:BP,0)+$AH$1)</f>
        <v>#N/A</v>
      </c>
      <c r="AI395" s="6">
        <v>0</v>
      </c>
      <c r="AJ395" s="11">
        <f t="shared" si="85"/>
        <v>35245.68</v>
      </c>
      <c r="AK395" s="11">
        <f t="shared" si="86"/>
        <v>23439.62</v>
      </c>
      <c r="AL395" s="17" t="e">
        <f t="array" ref="AL395">INDEX(RawData!BW:BW,MATCH(VALUE(A395),RawData!BU:BU,0)+$AL$1)</f>
        <v>#N/A</v>
      </c>
      <c r="AM395" s="11"/>
      <c r="AN395" s="11"/>
    </row>
    <row r="396" spans="1:40">
      <c r="A396" s="1">
        <v>199002</v>
      </c>
      <c r="B396" s="6" t="s">
        <v>176</v>
      </c>
      <c r="C396" s="10" t="s">
        <v>212</v>
      </c>
      <c r="D396" s="1">
        <v>3524568000</v>
      </c>
      <c r="E396" s="9">
        <f t="shared" si="84"/>
        <v>35245.68</v>
      </c>
      <c r="F396" s="6">
        <v>0</v>
      </c>
      <c r="G396" s="6">
        <v>1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V396" s="6" t="e">
        <f t="array" ref="V396">INDEX(RawData!I:I,MATCH(VALUE(B396),RawData!G:G,0)+$V$1)</f>
        <v>#N/A</v>
      </c>
      <c r="W396" s="6" t="e">
        <f t="array" ref="W396">INDEX(RawData!N:N,MATCH(VALUE(B396),RawData!L:L,0)+$W$1)</f>
        <v>#N/A</v>
      </c>
      <c r="X396" s="6" t="e">
        <f t="array" ref="X396">INDEX(RawData!S:S,MATCH(VALUE(B396),RawData!Q:Q,0)+$V$1)</f>
        <v>#N/A</v>
      </c>
      <c r="Y396" s="6">
        <f t="array" ref="Y396">INDEX(RawData!X:X,MATCH(VALUE(A396),RawData!V:V,0)+$Y$1)</f>
        <v>85.43</v>
      </c>
      <c r="Z396" s="6" t="e">
        <f t="array" ref="Z396">INDEX(RawData!AC:AC,MATCH(VALUE(B396),RawData!AA:AA,0)+$Y$1)</f>
        <v>#N/A</v>
      </c>
      <c r="AA396" s="6">
        <f t="array" ref="AA396">INDEX(RawData!AH:AH,MATCH(VALUE(A396),RawData!AF:AF,0)+$AA$1)</f>
        <v>64.2</v>
      </c>
      <c r="AB396" s="6">
        <f t="array" ref="AB396">INDEX(RawData!AM:AM,MATCH(VALUE(A396),RawData!AK:AK,0)+$AA$1)</f>
        <v>2.8</v>
      </c>
      <c r="AC396" s="6">
        <f t="array" ref="AC396">INDEX(RawData!BB:BB,MATCH(VALUE(A396),RawData!AZ:AZ,0)+$AC$1)</f>
        <v>21016</v>
      </c>
      <c r="AD396" s="6">
        <f t="array" ref="AD396">INDEX(RawData!AR:AR,MATCH(VALUE(A396),RawData!AP:AP,0)+$AD$1)</f>
        <v>2.2400000000000002</v>
      </c>
      <c r="AE396" s="6">
        <f t="array" ref="AE396">INDEX(RawData!BG:BG,MATCH(VALUE(A396),RawData!BE:BE,0)+$AE$1)</f>
        <v>57103</v>
      </c>
      <c r="AF396" s="6">
        <f t="array" ref="AF396">INDEX(RawData!AW:AW,MATCH(VALUE(A396),RawData!AU:AU,0)+$AF$1)</f>
        <v>17.440000000000001</v>
      </c>
      <c r="AG396" s="6">
        <f t="array" ref="AG396">INDEX(RawData!BM:BM,MATCH(VALUE(A396),RawData!BK:BK,0)+$AG$1)</f>
        <v>7.75</v>
      </c>
      <c r="AH396" s="6" t="e">
        <f t="array" ref="AH396">INDEX(RawData!BR:BR,MATCH(VALUE(B396),RawData!BP:BP,0)+$AH$1)</f>
        <v>#N/A</v>
      </c>
      <c r="AI396" s="6">
        <v>0</v>
      </c>
      <c r="AJ396" s="11">
        <f t="shared" si="85"/>
        <v>23439.62</v>
      </c>
      <c r="AK396" s="11">
        <f t="shared" si="86"/>
        <v>22179.95</v>
      </c>
      <c r="AL396" s="17" t="e">
        <f t="array" ref="AL396">INDEX(RawData!BW:BW,MATCH(VALUE(A396),RawData!BU:BU,0)+$AL$1)</f>
        <v>#N/A</v>
      </c>
      <c r="AM396" s="11"/>
      <c r="AN396" s="11"/>
    </row>
    <row r="397" spans="1:40">
      <c r="A397" s="1">
        <v>199001</v>
      </c>
      <c r="B397" s="6" t="s">
        <v>176</v>
      </c>
      <c r="C397" s="10" t="s">
        <v>212</v>
      </c>
      <c r="D397" s="1">
        <v>2343962000</v>
      </c>
      <c r="E397" s="9">
        <f t="shared" si="84"/>
        <v>23439.62</v>
      </c>
      <c r="F397" s="6">
        <v>1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V397" s="6" t="e">
        <f t="array" ref="V397">INDEX(RawData!I:I,MATCH(VALUE(B397),RawData!G:G,0)+$V$1)</f>
        <v>#N/A</v>
      </c>
      <c r="W397" s="6" t="e">
        <f t="array" ref="W397">INDEX(RawData!N:N,MATCH(VALUE(B397),RawData!L:L,0)+$W$1)</f>
        <v>#N/A</v>
      </c>
      <c r="X397" s="6" t="e">
        <f t="array" ref="X397">INDEX(RawData!S:S,MATCH(VALUE(B397),RawData!Q:Q,0)+$V$1)</f>
        <v>#N/A</v>
      </c>
      <c r="Y397" s="6">
        <f t="array" ref="Y397">INDEX(RawData!X:X,MATCH(VALUE(A397),RawData!V:V,0)+$Y$1)</f>
        <v>85.73</v>
      </c>
      <c r="Z397" s="6" t="e">
        <f t="array" ref="Z397">INDEX(RawData!AC:AC,MATCH(VALUE(B397),RawData!AA:AA,0)+$Y$1)</f>
        <v>#N/A</v>
      </c>
      <c r="AA397" s="6">
        <f t="array" ref="AA397">INDEX(RawData!AH:AH,MATCH(VALUE(A397),RawData!AF:AF,0)+$AA$1)</f>
        <v>64.290000000000006</v>
      </c>
      <c r="AB397" s="6">
        <f t="array" ref="AB397">INDEX(RawData!AM:AM,MATCH(VALUE(A397),RawData!AK:AK,0)+$AA$1)</f>
        <v>3.84</v>
      </c>
      <c r="AC397" s="6">
        <f t="array" ref="AC397">INDEX(RawData!BB:BB,MATCH(VALUE(A397),RawData!AZ:AZ,0)+$AC$1)</f>
        <v>21179</v>
      </c>
      <c r="AD397" s="6">
        <f t="array" ref="AD397">INDEX(RawData!AR:AR,MATCH(VALUE(A397),RawData!AP:AP,0)+$AD$1)</f>
        <v>7.76</v>
      </c>
      <c r="AE397" s="6">
        <f t="array" ref="AE397">INDEX(RawData!BG:BG,MATCH(VALUE(A397),RawData!BE:BE,0)+$AE$1)</f>
        <v>56414</v>
      </c>
      <c r="AF397" s="6">
        <f t="array" ref="AF397">INDEX(RawData!AW:AW,MATCH(VALUE(A397),RawData!AU:AU,0)+$AF$1)</f>
        <v>18.11</v>
      </c>
      <c r="AG397" s="6">
        <f t="array" ref="AG397">INDEX(RawData!BM:BM,MATCH(VALUE(A397),RawData!BK:BK,0)+$AG$1)</f>
        <v>7.75</v>
      </c>
      <c r="AH397" s="6" t="e">
        <f t="array" ref="AH397">INDEX(RawData!BR:BR,MATCH(VALUE(B397),RawData!BP:BP,0)+$AH$1)</f>
        <v>#N/A</v>
      </c>
      <c r="AI397" s="6">
        <v>0</v>
      </c>
      <c r="AJ397" s="11">
        <f t="shared" si="85"/>
        <v>22179.95</v>
      </c>
      <c r="AK397" s="11">
        <f t="shared" si="86"/>
        <v>30724.76</v>
      </c>
      <c r="AL397" s="17" t="e">
        <f t="array" ref="AL397">INDEX(RawData!BW:BW,MATCH(VALUE(A397),RawData!BU:BU,0)+$AL$1)</f>
        <v>#N/A</v>
      </c>
      <c r="AM397" s="11"/>
      <c r="AN397" s="11"/>
    </row>
    <row r="398" spans="1:40">
      <c r="A398" s="1">
        <v>198912</v>
      </c>
      <c r="B398" s="6" t="s">
        <v>177</v>
      </c>
      <c r="C398" s="10" t="s">
        <v>213</v>
      </c>
      <c r="D398" s="1">
        <v>2217995000</v>
      </c>
      <c r="E398" s="9">
        <f t="shared" si="84"/>
        <v>22179.95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1</v>
      </c>
      <c r="V398" s="6" t="e">
        <f t="array" ref="V398">INDEX(RawData!I:I,MATCH(VALUE(B398),RawData!G:G,0)+$V$1)</f>
        <v>#N/A</v>
      </c>
      <c r="W398" s="6" t="e">
        <f t="array" ref="W398">INDEX(RawData!N:N,MATCH(VALUE(B398),RawData!L:L,0)+$W$1)</f>
        <v>#N/A</v>
      </c>
      <c r="X398" s="6" t="e">
        <f t="array" ref="X398">INDEX(RawData!S:S,MATCH(VALUE(B398),RawData!Q:Q,0)+$V$1)</f>
        <v>#N/A</v>
      </c>
      <c r="Y398" s="6">
        <f t="array" ref="Y398">INDEX(RawData!X:X,MATCH(VALUE(A398),RawData!V:V,0)+$Y$1)</f>
        <v>85.74</v>
      </c>
      <c r="Z398" s="6" t="e">
        <f t="array" ref="Z398">INDEX(RawData!AC:AC,MATCH(VALUE(B398),RawData!AA:AA,0)+$Y$1)</f>
        <v>#N/A</v>
      </c>
      <c r="AA398" s="6">
        <f t="array" ref="AA398">INDEX(RawData!AH:AH,MATCH(VALUE(A398),RawData!AF:AF,0)+$AA$1)</f>
        <v>63.85</v>
      </c>
      <c r="AB398" s="6">
        <f t="array" ref="AB398">INDEX(RawData!AM:AM,MATCH(VALUE(A398),RawData!AK:AK,0)+$AA$1)</f>
        <v>3.13</v>
      </c>
      <c r="AC398" s="6">
        <f t="array" ref="AC398">INDEX(RawData!BB:BB,MATCH(VALUE(A398),RawData!AZ:AZ,0)+$AC$1)</f>
        <v>19803</v>
      </c>
      <c r="AD398" s="6">
        <f t="array" ref="AD398">INDEX(RawData!AR:AR,MATCH(VALUE(A398),RawData!AP:AP,0)+$AD$1)</f>
        <v>6.05</v>
      </c>
      <c r="AE398" s="6">
        <f t="array" ref="AE398">INDEX(RawData!BG:BG,MATCH(VALUE(A398),RawData!BE:BE,0)+$AE$1)</f>
        <v>55080</v>
      </c>
      <c r="AF398" s="6">
        <f t="array" ref="AF398">INDEX(RawData!AW:AW,MATCH(VALUE(A398),RawData!AU:AU,0)+$AF$1)</f>
        <v>18.36</v>
      </c>
      <c r="AG398" s="6">
        <f t="array" ref="AG398">INDEX(RawData!BM:BM,MATCH(VALUE(A398),RawData!BK:BK,0)+$AG$1)</f>
        <v>7.75</v>
      </c>
      <c r="AH398" s="6" t="e">
        <f t="array" ref="AH398">INDEX(RawData!BR:BR,MATCH(VALUE(B398),RawData!BP:BP,0)+$AH$1)</f>
        <v>#N/A</v>
      </c>
      <c r="AI398" s="6">
        <v>0</v>
      </c>
      <c r="AJ398" s="11">
        <f t="shared" si="85"/>
        <v>30724.76</v>
      </c>
      <c r="AK398" s="11">
        <f t="shared" si="86"/>
        <v>26865.67</v>
      </c>
      <c r="AL398" s="17" t="e">
        <f t="array" ref="AL398">INDEX(RawData!BW:BW,MATCH(VALUE(A398),RawData!BU:BU,0)+$AL$1)</f>
        <v>#N/A</v>
      </c>
      <c r="AM398" s="11"/>
      <c r="AN398" s="11"/>
    </row>
    <row r="399" spans="1:40">
      <c r="A399" s="1">
        <v>198911</v>
      </c>
      <c r="B399" s="6" t="s">
        <v>177</v>
      </c>
      <c r="C399" s="10" t="s">
        <v>213</v>
      </c>
      <c r="D399" s="1">
        <v>3072476000</v>
      </c>
      <c r="E399" s="9">
        <f t="shared" si="84"/>
        <v>30724.76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1</v>
      </c>
      <c r="Q399" s="6">
        <v>0</v>
      </c>
      <c r="V399" s="6" t="e">
        <f t="array" ref="V399">INDEX(RawData!I:I,MATCH(VALUE(B399),RawData!G:G,0)+$V$1)</f>
        <v>#N/A</v>
      </c>
      <c r="W399" s="6" t="e">
        <f t="array" ref="W399">INDEX(RawData!N:N,MATCH(VALUE(B399),RawData!L:L,0)+$W$1)</f>
        <v>#N/A</v>
      </c>
      <c r="X399" s="6" t="e">
        <f t="array" ref="X399">INDEX(RawData!S:S,MATCH(VALUE(B399),RawData!Q:Q,0)+$V$1)</f>
        <v>#N/A</v>
      </c>
      <c r="Y399" s="6">
        <f t="array" ref="Y399">INDEX(RawData!X:X,MATCH(VALUE(A399),RawData!V:V,0)+$Y$1)</f>
        <v>85.93</v>
      </c>
      <c r="Z399" s="6" t="e">
        <f t="array" ref="Z399">INDEX(RawData!AC:AC,MATCH(VALUE(B399),RawData!AA:AA,0)+$Y$1)</f>
        <v>#N/A</v>
      </c>
      <c r="AA399" s="6">
        <f t="array" ref="AA399">INDEX(RawData!AH:AH,MATCH(VALUE(A399),RawData!AF:AF,0)+$AA$1)</f>
        <v>64.28</v>
      </c>
      <c r="AB399" s="6">
        <f t="array" ref="AB399">INDEX(RawData!AM:AM,MATCH(VALUE(A399),RawData!AK:AK,0)+$AA$1)</f>
        <v>3.74</v>
      </c>
      <c r="AC399" s="6">
        <f t="array" ref="AC399">INDEX(RawData!BB:BB,MATCH(VALUE(A399),RawData!AZ:AZ,0)+$AC$1)</f>
        <v>19174</v>
      </c>
      <c r="AD399" s="6">
        <f t="array" ref="AD399">INDEX(RawData!AR:AR,MATCH(VALUE(A399),RawData!AP:AP,0)+$AD$1)</f>
        <v>3.96</v>
      </c>
      <c r="AE399" s="6">
        <f t="array" ref="AE399">INDEX(RawData!BG:BG,MATCH(VALUE(A399),RawData!BE:BE,0)+$AE$1)</f>
        <v>53859</v>
      </c>
      <c r="AF399" s="6">
        <f t="array" ref="AF399">INDEX(RawData!AW:AW,MATCH(VALUE(A399),RawData!AU:AU,0)+$AF$1)</f>
        <v>19.32</v>
      </c>
      <c r="AG399" s="6">
        <f t="array" ref="AG399">INDEX(RawData!BM:BM,MATCH(VALUE(A399),RawData!BK:BK,0)+$AG$1)</f>
        <v>7.75</v>
      </c>
      <c r="AH399" s="6" t="e">
        <f t="array" ref="AH399">INDEX(RawData!BR:BR,MATCH(VALUE(B399),RawData!BP:BP,0)+$AH$1)</f>
        <v>#N/A</v>
      </c>
      <c r="AI399" s="6">
        <v>0</v>
      </c>
      <c r="AJ399" s="11">
        <f t="shared" si="85"/>
        <v>26865.67</v>
      </c>
      <c r="AK399" s="11">
        <f t="shared" si="86"/>
        <v>28710</v>
      </c>
      <c r="AL399" s="17" t="e">
        <f t="array" ref="AL399">INDEX(RawData!BW:BW,MATCH(VALUE(A399),RawData!BU:BU,0)+$AL$1)</f>
        <v>#N/A</v>
      </c>
      <c r="AM399" s="11"/>
      <c r="AN399" s="11"/>
    </row>
    <row r="400" spans="1:40">
      <c r="A400" s="1">
        <v>198910</v>
      </c>
      <c r="B400" s="6" t="s">
        <v>177</v>
      </c>
      <c r="C400" s="10" t="s">
        <v>213</v>
      </c>
      <c r="D400" s="1">
        <v>2686567000</v>
      </c>
      <c r="E400" s="9">
        <f t="shared" si="84"/>
        <v>26865.67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1</v>
      </c>
      <c r="P400" s="6">
        <v>0</v>
      </c>
      <c r="Q400" s="6">
        <v>0</v>
      </c>
      <c r="V400" s="6" t="e">
        <f t="array" ref="V400">INDEX(RawData!I:I,MATCH(VALUE(B400),RawData!G:G,0)+$V$1)</f>
        <v>#N/A</v>
      </c>
      <c r="W400" s="6" t="e">
        <f t="array" ref="W400">INDEX(RawData!N:N,MATCH(VALUE(B400),RawData!L:L,0)+$W$1)</f>
        <v>#N/A</v>
      </c>
      <c r="X400" s="6" t="e">
        <f t="array" ref="X400">INDEX(RawData!S:S,MATCH(VALUE(B400),RawData!Q:Q,0)+$V$1)</f>
        <v>#N/A</v>
      </c>
      <c r="Y400" s="6">
        <f t="array" ref="Y400">INDEX(RawData!X:X,MATCH(VALUE(A400),RawData!V:V,0)+$Y$1)</f>
        <v>86.38</v>
      </c>
      <c r="Z400" s="6" t="e">
        <f t="array" ref="Z400">INDEX(RawData!AC:AC,MATCH(VALUE(B400),RawData!AA:AA,0)+$Y$1)</f>
        <v>#N/A</v>
      </c>
      <c r="AA400" s="6">
        <f t="array" ref="AA400">INDEX(RawData!AH:AH,MATCH(VALUE(A400),RawData!AF:AF,0)+$AA$1)</f>
        <v>65.98</v>
      </c>
      <c r="AB400" s="6">
        <f t="array" ref="AB400">INDEX(RawData!AM:AM,MATCH(VALUE(A400),RawData!AK:AK,0)+$AA$1)</f>
        <v>5.94</v>
      </c>
      <c r="AC400" s="6">
        <f t="array" ref="AC400">INDEX(RawData!BB:BB,MATCH(VALUE(A400),RawData!AZ:AZ,0)+$AC$1)</f>
        <v>19074</v>
      </c>
      <c r="AD400" s="6">
        <f t="array" ref="AD400">INDEX(RawData!AR:AR,MATCH(VALUE(A400),RawData!AP:AP,0)+$AD$1)</f>
        <v>5.43</v>
      </c>
      <c r="AE400" s="6">
        <f t="array" ref="AE400">INDEX(RawData!BG:BG,MATCH(VALUE(A400),RawData!BE:BE,0)+$AE$1)</f>
        <v>52954</v>
      </c>
      <c r="AF400" s="6">
        <f t="array" ref="AF400">INDEX(RawData!AW:AW,MATCH(VALUE(A400),RawData!AU:AU,0)+$AF$1)</f>
        <v>18.62</v>
      </c>
      <c r="AG400" s="6">
        <f t="array" ref="AG400">INDEX(RawData!BM:BM,MATCH(VALUE(A400),RawData!BK:BK,0)+$AG$1)</f>
        <v>7.75</v>
      </c>
      <c r="AH400" s="6" t="e">
        <f t="array" ref="AH400">INDEX(RawData!BR:BR,MATCH(VALUE(B400),RawData!BP:BP,0)+$AH$1)</f>
        <v>#N/A</v>
      </c>
      <c r="AI400" s="6">
        <v>0</v>
      </c>
      <c r="AJ400" s="11">
        <f t="shared" si="85"/>
        <v>28710</v>
      </c>
      <c r="AK400" s="11">
        <f t="shared" si="86"/>
        <v>33009.46</v>
      </c>
      <c r="AL400" s="17" t="e">
        <f t="array" ref="AL400">INDEX(RawData!BW:BW,MATCH(VALUE(A400),RawData!BU:BU,0)+$AL$1)</f>
        <v>#N/A</v>
      </c>
      <c r="AM400" s="11"/>
      <c r="AN400" s="11"/>
    </row>
    <row r="401" spans="1:40">
      <c r="A401" s="1">
        <v>198909</v>
      </c>
      <c r="B401" s="6" t="s">
        <v>177</v>
      </c>
      <c r="C401" s="10" t="s">
        <v>213</v>
      </c>
      <c r="D401" s="1">
        <v>2871000000</v>
      </c>
      <c r="E401" s="9">
        <f t="shared" si="84"/>
        <v>28710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  <c r="O401" s="6">
        <v>0</v>
      </c>
      <c r="P401" s="6">
        <v>0</v>
      </c>
      <c r="Q401" s="6">
        <v>0</v>
      </c>
      <c r="V401" s="6" t="e">
        <f t="array" ref="V401">INDEX(RawData!I:I,MATCH(VALUE(B401),RawData!G:G,0)+$V$1)</f>
        <v>#N/A</v>
      </c>
      <c r="W401" s="6" t="e">
        <f t="array" ref="W401">INDEX(RawData!N:N,MATCH(VALUE(B401),RawData!L:L,0)+$W$1)</f>
        <v>#N/A</v>
      </c>
      <c r="X401" s="6" t="e">
        <f t="array" ref="X401">INDEX(RawData!S:S,MATCH(VALUE(B401),RawData!Q:Q,0)+$V$1)</f>
        <v>#N/A</v>
      </c>
      <c r="Y401" s="6">
        <f t="array" ref="Y401">INDEX(RawData!X:X,MATCH(VALUE(A401),RawData!V:V,0)+$Y$1)</f>
        <v>86.77</v>
      </c>
      <c r="Z401" s="6" t="e">
        <f t="array" ref="Z401">INDEX(RawData!AC:AC,MATCH(VALUE(B401),RawData!AA:AA,0)+$Y$1)</f>
        <v>#N/A</v>
      </c>
      <c r="AA401" s="6">
        <f t="array" ref="AA401">INDEX(RawData!AH:AH,MATCH(VALUE(A401),RawData!AF:AF,0)+$AA$1)</f>
        <v>65.36</v>
      </c>
      <c r="AB401" s="6">
        <f t="array" ref="AB401">INDEX(RawData!AM:AM,MATCH(VALUE(A401),RawData!AK:AK,0)+$AA$1)</f>
        <v>5.69</v>
      </c>
      <c r="AC401" s="6">
        <f t="array" ref="AC401">INDEX(RawData!BB:BB,MATCH(VALUE(A401),RawData!AZ:AZ,0)+$AC$1)</f>
        <v>18939</v>
      </c>
      <c r="AD401" s="6">
        <f t="array" ref="AD401">INDEX(RawData!AR:AR,MATCH(VALUE(A401),RawData!AP:AP,0)+$AD$1)</f>
        <v>6.85</v>
      </c>
      <c r="AE401" s="6">
        <f t="array" ref="AE401">INDEX(RawData!BG:BG,MATCH(VALUE(A401),RawData!BE:BE,0)+$AE$1)</f>
        <v>52421</v>
      </c>
      <c r="AF401" s="6">
        <f t="array" ref="AF401">INDEX(RawData!AW:AW,MATCH(VALUE(A401),RawData!AU:AU,0)+$AF$1)</f>
        <v>19.04</v>
      </c>
      <c r="AG401" s="6">
        <f t="array" ref="AG401">INDEX(RawData!BM:BM,MATCH(VALUE(A401),RawData!BK:BK,0)+$AG$1)</f>
        <v>7.75</v>
      </c>
      <c r="AH401" s="6" t="e">
        <f t="array" ref="AH401">INDEX(RawData!BR:BR,MATCH(VALUE(B401),RawData!BP:BP,0)+$AH$1)</f>
        <v>#N/A</v>
      </c>
      <c r="AI401" s="6">
        <v>0</v>
      </c>
      <c r="AJ401" s="11">
        <f t="shared" si="85"/>
        <v>33009.46</v>
      </c>
      <c r="AK401" s="11">
        <f t="shared" si="86"/>
        <v>17089.77</v>
      </c>
      <c r="AL401" s="17" t="e">
        <f t="array" ref="AL401">INDEX(RawData!BW:BW,MATCH(VALUE(A401),RawData!BU:BU,0)+$AL$1)</f>
        <v>#N/A</v>
      </c>
      <c r="AM401" s="11"/>
      <c r="AN401" s="11"/>
    </row>
    <row r="402" spans="1:40">
      <c r="A402" s="1">
        <v>198908</v>
      </c>
      <c r="B402" s="6" t="s">
        <v>177</v>
      </c>
      <c r="C402" s="10" t="s">
        <v>213</v>
      </c>
      <c r="D402" s="1">
        <v>3300946000</v>
      </c>
      <c r="E402" s="9">
        <f t="shared" si="84"/>
        <v>33009.46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1</v>
      </c>
      <c r="N402" s="6">
        <v>0</v>
      </c>
      <c r="O402" s="6">
        <v>0</v>
      </c>
      <c r="P402" s="6">
        <v>0</v>
      </c>
      <c r="Q402" s="6">
        <v>0</v>
      </c>
      <c r="V402" s="6" t="e">
        <f t="array" ref="V402">INDEX(RawData!I:I,MATCH(VALUE(B402),RawData!G:G,0)+$V$1)</f>
        <v>#N/A</v>
      </c>
      <c r="W402" s="6" t="e">
        <f t="array" ref="W402">INDEX(RawData!N:N,MATCH(VALUE(B402),RawData!L:L,0)+$W$1)</f>
        <v>#N/A</v>
      </c>
      <c r="X402" s="6" t="e">
        <f t="array" ref="X402">INDEX(RawData!S:S,MATCH(VALUE(B402),RawData!Q:Q,0)+$V$1)</f>
        <v>#N/A</v>
      </c>
      <c r="Y402" s="6">
        <f t="array" ref="Y402">INDEX(RawData!X:X,MATCH(VALUE(A402),RawData!V:V,0)+$Y$1)</f>
        <v>87.06</v>
      </c>
      <c r="Z402" s="6" t="e">
        <f t="array" ref="Z402">INDEX(RawData!AC:AC,MATCH(VALUE(B402),RawData!AA:AA,0)+$Y$1)</f>
        <v>#N/A</v>
      </c>
      <c r="AA402" s="6">
        <f t="array" ref="AA402">INDEX(RawData!AH:AH,MATCH(VALUE(A402),RawData!AF:AF,0)+$AA$1)</f>
        <v>63.69</v>
      </c>
      <c r="AB402" s="6">
        <f t="array" ref="AB402">INDEX(RawData!AM:AM,MATCH(VALUE(A402),RawData!AK:AK,0)+$AA$1)</f>
        <v>3.33</v>
      </c>
      <c r="AC402" s="6">
        <f t="array" ref="AC402">INDEX(RawData!BB:BB,MATCH(VALUE(A402),RawData!AZ:AZ,0)+$AC$1)</f>
        <v>18675</v>
      </c>
      <c r="AD402" s="6">
        <f t="array" ref="AD402">INDEX(RawData!AR:AR,MATCH(VALUE(A402),RawData!AP:AP,0)+$AD$1)</f>
        <v>8.4700000000000006</v>
      </c>
      <c r="AE402" s="6">
        <f t="array" ref="AE402">INDEX(RawData!BG:BG,MATCH(VALUE(A402),RawData!BE:BE,0)+$AE$1)</f>
        <v>51990</v>
      </c>
      <c r="AF402" s="6">
        <f t="array" ref="AF402">INDEX(RawData!AW:AW,MATCH(VALUE(A402),RawData!AU:AU,0)+$AF$1)</f>
        <v>18.850000000000001</v>
      </c>
      <c r="AG402" s="6">
        <f t="array" ref="AG402">INDEX(RawData!BM:BM,MATCH(VALUE(A402),RawData!BK:BK,0)+$AG$1)</f>
        <v>7.75</v>
      </c>
      <c r="AH402" s="6" t="e">
        <f t="array" ref="AH402">INDEX(RawData!BR:BR,MATCH(VALUE(B402),RawData!BP:BP,0)+$AH$1)</f>
        <v>#N/A</v>
      </c>
      <c r="AI402" s="6">
        <v>0</v>
      </c>
      <c r="AJ402" s="11">
        <f t="shared" si="85"/>
        <v>17089.77</v>
      </c>
      <c r="AK402" s="11">
        <f t="shared" si="86"/>
        <v>21134.38</v>
      </c>
      <c r="AL402" s="17" t="e">
        <f t="array" ref="AL402">INDEX(RawData!BW:BW,MATCH(VALUE(A402),RawData!BU:BU,0)+$AL$1)</f>
        <v>#N/A</v>
      </c>
      <c r="AM402" s="11"/>
      <c r="AN402" s="11"/>
    </row>
    <row r="403" spans="1:40">
      <c r="A403" s="1">
        <v>198907</v>
      </c>
      <c r="B403" s="6" t="s">
        <v>177</v>
      </c>
      <c r="C403" s="10" t="s">
        <v>213</v>
      </c>
      <c r="D403" s="1">
        <v>1708977000</v>
      </c>
      <c r="E403" s="9">
        <f t="shared" si="84"/>
        <v>17089.77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1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V403" s="6" t="e">
        <f t="array" ref="V403">INDEX(RawData!I:I,MATCH(VALUE(B403),RawData!G:G,0)+$V$1)</f>
        <v>#N/A</v>
      </c>
      <c r="W403" s="6" t="e">
        <f t="array" ref="W403">INDEX(RawData!N:N,MATCH(VALUE(B403),RawData!L:L,0)+$W$1)</f>
        <v>#N/A</v>
      </c>
      <c r="X403" s="6" t="e">
        <f t="array" ref="X403">INDEX(RawData!S:S,MATCH(VALUE(B403),RawData!Q:Q,0)+$V$1)</f>
        <v>#N/A</v>
      </c>
      <c r="Y403" s="6">
        <f t="array" ref="Y403">INDEX(RawData!X:X,MATCH(VALUE(A403),RawData!V:V,0)+$Y$1)</f>
        <v>87.6</v>
      </c>
      <c r="Z403" s="6" t="e">
        <f t="array" ref="Z403">INDEX(RawData!AC:AC,MATCH(VALUE(B403),RawData!AA:AA,0)+$Y$1)</f>
        <v>#N/A</v>
      </c>
      <c r="AA403" s="6">
        <f t="array" ref="AA403">INDEX(RawData!AH:AH,MATCH(VALUE(A403),RawData!AF:AF,0)+$AA$1)</f>
        <v>63.16</v>
      </c>
      <c r="AB403" s="6">
        <f t="array" ref="AB403">INDEX(RawData!AM:AM,MATCH(VALUE(A403),RawData!AK:AK,0)+$AA$1)</f>
        <v>3.92</v>
      </c>
      <c r="AC403" s="6">
        <f t="array" ref="AC403">INDEX(RawData!BB:BB,MATCH(VALUE(A403),RawData!AZ:AZ,0)+$AC$1)</f>
        <v>18446</v>
      </c>
      <c r="AD403" s="6">
        <f t="array" ref="AD403">INDEX(RawData!AR:AR,MATCH(VALUE(A403),RawData!AP:AP,0)+$AD$1)</f>
        <v>6.83</v>
      </c>
      <c r="AE403" s="6">
        <f t="array" ref="AE403">INDEX(RawData!BG:BG,MATCH(VALUE(A403),RawData!BE:BE,0)+$AE$1)</f>
        <v>51837</v>
      </c>
      <c r="AF403" s="6">
        <f t="array" ref="AF403">INDEX(RawData!AW:AW,MATCH(VALUE(A403),RawData!AU:AU,0)+$AF$1)</f>
        <v>18.04</v>
      </c>
      <c r="AG403" s="6">
        <f t="array" ref="AG403">INDEX(RawData!BM:BM,MATCH(VALUE(A403),RawData!BK:BK,0)+$AG$1)</f>
        <v>5.5</v>
      </c>
      <c r="AH403" s="6" t="e">
        <f t="array" ref="AH403">INDEX(RawData!BR:BR,MATCH(VALUE(B403),RawData!BP:BP,0)+$AH$1)</f>
        <v>#N/A</v>
      </c>
      <c r="AI403" s="6">
        <v>0</v>
      </c>
      <c r="AJ403" s="11">
        <f t="shared" si="85"/>
        <v>21134.38</v>
      </c>
      <c r="AK403" s="11">
        <f t="shared" si="86"/>
        <v>27654.51</v>
      </c>
      <c r="AL403" s="17" t="e">
        <f t="array" ref="AL403">INDEX(RawData!BW:BW,MATCH(VALUE(A403),RawData!BU:BU,0)+$AL$1)</f>
        <v>#N/A</v>
      </c>
      <c r="AM403" s="11"/>
      <c r="AN403" s="11"/>
    </row>
    <row r="404" spans="1:40">
      <c r="A404" s="1">
        <v>198906</v>
      </c>
      <c r="B404" s="6" t="s">
        <v>177</v>
      </c>
      <c r="C404" s="10" t="s">
        <v>213</v>
      </c>
      <c r="D404" s="1">
        <v>2113438000</v>
      </c>
      <c r="E404" s="9">
        <f t="shared" si="84"/>
        <v>21134.38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1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V404" s="6" t="e">
        <f t="array" ref="V404">INDEX(RawData!I:I,MATCH(VALUE(B404),RawData!G:G,0)+$V$1)</f>
        <v>#N/A</v>
      </c>
      <c r="W404" s="6" t="e">
        <f t="array" ref="W404">INDEX(RawData!N:N,MATCH(VALUE(B404),RawData!L:L,0)+$W$1)</f>
        <v>#N/A</v>
      </c>
      <c r="X404" s="6" t="e">
        <f t="array" ref="X404">INDEX(RawData!S:S,MATCH(VALUE(B404),RawData!Q:Q,0)+$V$1)</f>
        <v>#N/A</v>
      </c>
      <c r="Y404" s="6">
        <f t="array" ref="Y404">INDEX(RawData!X:X,MATCH(VALUE(A404),RawData!V:V,0)+$Y$1)</f>
        <v>88.25</v>
      </c>
      <c r="Z404" s="6" t="e">
        <f t="array" ref="Z404">INDEX(RawData!AC:AC,MATCH(VALUE(B404),RawData!AA:AA,0)+$Y$1)</f>
        <v>#N/A</v>
      </c>
      <c r="AA404" s="6">
        <f t="array" ref="AA404">INDEX(RawData!AH:AH,MATCH(VALUE(A404),RawData!AF:AF,0)+$AA$1)</f>
        <v>63.46</v>
      </c>
      <c r="AB404" s="6">
        <f t="array" ref="AB404">INDEX(RawData!AM:AM,MATCH(VALUE(A404),RawData!AK:AK,0)+$AA$1)</f>
        <v>4.41</v>
      </c>
      <c r="AC404" s="6">
        <f t="array" ref="AC404">INDEX(RawData!BB:BB,MATCH(VALUE(A404),RawData!AZ:AZ,0)+$AC$1)</f>
        <v>18166</v>
      </c>
      <c r="AD404" s="6">
        <f t="array" ref="AD404">INDEX(RawData!AR:AR,MATCH(VALUE(A404),RawData!AP:AP,0)+$AD$1)</f>
        <v>7.4</v>
      </c>
      <c r="AE404" s="6">
        <f t="array" ref="AE404">INDEX(RawData!BG:BG,MATCH(VALUE(A404),RawData!BE:BE,0)+$AE$1)</f>
        <v>51035</v>
      </c>
      <c r="AF404" s="6">
        <f t="array" ref="AF404">INDEX(RawData!AW:AW,MATCH(VALUE(A404),RawData!AU:AU,0)+$AF$1)</f>
        <v>21.53</v>
      </c>
      <c r="AG404" s="6">
        <f t="array" ref="AG404">INDEX(RawData!BM:BM,MATCH(VALUE(A404),RawData!BK:BK,0)+$AG$1)</f>
        <v>5.5</v>
      </c>
      <c r="AH404" s="6" t="e">
        <f t="array" ref="AH404">INDEX(RawData!BR:BR,MATCH(VALUE(B404),RawData!BP:BP,0)+$AH$1)</f>
        <v>#N/A</v>
      </c>
      <c r="AI404" s="6">
        <v>0</v>
      </c>
      <c r="AJ404" s="11">
        <f t="shared" si="85"/>
        <v>27654.51</v>
      </c>
      <c r="AK404" s="11">
        <f t="shared" si="86"/>
        <v>18678.099999999999</v>
      </c>
      <c r="AL404" s="17" t="e">
        <f t="array" ref="AL404">INDEX(RawData!BW:BW,MATCH(VALUE(A404),RawData!BU:BU,0)+$AL$1)</f>
        <v>#N/A</v>
      </c>
      <c r="AM404" s="11"/>
      <c r="AN404" s="11"/>
    </row>
    <row r="405" spans="1:40">
      <c r="A405" s="1">
        <v>198905</v>
      </c>
      <c r="B405" s="6" t="s">
        <v>177</v>
      </c>
      <c r="C405" s="10" t="s">
        <v>213</v>
      </c>
      <c r="D405" s="1">
        <v>2765451000</v>
      </c>
      <c r="E405" s="9">
        <f t="shared" si="84"/>
        <v>27654.51</v>
      </c>
      <c r="F405" s="6">
        <v>0</v>
      </c>
      <c r="G405" s="6">
        <v>0</v>
      </c>
      <c r="H405" s="6">
        <v>0</v>
      </c>
      <c r="I405" s="6">
        <v>0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V405" s="6" t="e">
        <f t="array" ref="V405">INDEX(RawData!I:I,MATCH(VALUE(B405),RawData!G:G,0)+$V$1)</f>
        <v>#N/A</v>
      </c>
      <c r="W405" s="6" t="e">
        <f t="array" ref="W405">INDEX(RawData!N:N,MATCH(VALUE(B405),RawData!L:L,0)+$W$1)</f>
        <v>#N/A</v>
      </c>
      <c r="X405" s="6" t="e">
        <f t="array" ref="X405">INDEX(RawData!S:S,MATCH(VALUE(B405),RawData!Q:Q,0)+$V$1)</f>
        <v>#N/A</v>
      </c>
      <c r="Y405" s="6">
        <f t="array" ref="Y405">INDEX(RawData!X:X,MATCH(VALUE(A405),RawData!V:V,0)+$Y$1)</f>
        <v>88.32</v>
      </c>
      <c r="Z405" s="6" t="e">
        <f t="array" ref="Z405">INDEX(RawData!AC:AC,MATCH(VALUE(B405),RawData!AA:AA,0)+$Y$1)</f>
        <v>#N/A</v>
      </c>
      <c r="AA405" s="6">
        <f t="array" ref="AA405">INDEX(RawData!AH:AH,MATCH(VALUE(A405),RawData!AF:AF,0)+$AA$1)</f>
        <v>63.63</v>
      </c>
      <c r="AB405" s="6">
        <f t="array" ref="AB405">INDEX(RawData!AM:AM,MATCH(VALUE(A405),RawData!AK:AK,0)+$AA$1)</f>
        <v>5.33</v>
      </c>
      <c r="AC405" s="6">
        <f t="array" ref="AC405">INDEX(RawData!BB:BB,MATCH(VALUE(A405),RawData!AZ:AZ,0)+$AC$1)</f>
        <v>18546</v>
      </c>
      <c r="AD405" s="6">
        <f t="array" ref="AD405">INDEX(RawData!AR:AR,MATCH(VALUE(A405),RawData!AP:AP,0)+$AD$1)</f>
        <v>8.4</v>
      </c>
      <c r="AE405" s="6">
        <f t="array" ref="AE405">INDEX(RawData!BG:BG,MATCH(VALUE(A405),RawData!BE:BE,0)+$AE$1)</f>
        <v>50661</v>
      </c>
      <c r="AF405" s="6">
        <f t="array" ref="AF405">INDEX(RawData!AW:AW,MATCH(VALUE(A405),RawData!AU:AU,0)+$AF$1)</f>
        <v>22.15</v>
      </c>
      <c r="AG405" s="6">
        <f t="array" ref="AG405">INDEX(RawData!BM:BM,MATCH(VALUE(A405),RawData!BK:BK,0)+$AG$1)</f>
        <v>5.5</v>
      </c>
      <c r="AH405" s="6" t="e">
        <f t="array" ref="AH405">INDEX(RawData!BR:BR,MATCH(VALUE(B405),RawData!BP:BP,0)+$AH$1)</f>
        <v>#N/A</v>
      </c>
      <c r="AI405" s="6">
        <v>0</v>
      </c>
      <c r="AJ405" s="11">
        <f t="shared" si="85"/>
        <v>18678.099999999999</v>
      </c>
      <c r="AK405" s="11">
        <f t="shared" si="86"/>
        <v>15499.23</v>
      </c>
      <c r="AL405" s="17" t="e">
        <f t="array" ref="AL405">INDEX(RawData!BW:BW,MATCH(VALUE(A405),RawData!BU:BU,0)+$AL$1)</f>
        <v>#N/A</v>
      </c>
      <c r="AM405" s="11"/>
      <c r="AN405" s="11"/>
    </row>
    <row r="406" spans="1:40">
      <c r="A406" s="1">
        <v>198904</v>
      </c>
      <c r="B406" s="6" t="s">
        <v>177</v>
      </c>
      <c r="C406" s="10" t="s">
        <v>213</v>
      </c>
      <c r="D406" s="1">
        <v>1867810000</v>
      </c>
      <c r="E406" s="9">
        <f t="shared" si="84"/>
        <v>18678.099999999999</v>
      </c>
      <c r="F406" s="6">
        <v>0</v>
      </c>
      <c r="G406" s="6">
        <v>0</v>
      </c>
      <c r="H406" s="6">
        <v>0</v>
      </c>
      <c r="I406" s="6">
        <v>1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V406" s="6" t="e">
        <f t="array" ref="V406">INDEX(RawData!I:I,MATCH(VALUE(B406),RawData!G:G,0)+$V$1)</f>
        <v>#N/A</v>
      </c>
      <c r="W406" s="6" t="e">
        <f t="array" ref="W406">INDEX(RawData!N:N,MATCH(VALUE(B406),RawData!L:L,0)+$W$1)</f>
        <v>#N/A</v>
      </c>
      <c r="X406" s="6" t="e">
        <f t="array" ref="X406">INDEX(RawData!S:S,MATCH(VALUE(B406),RawData!Q:Q,0)+$V$1)</f>
        <v>#N/A</v>
      </c>
      <c r="Y406" s="6">
        <f t="array" ref="Y406">INDEX(RawData!X:X,MATCH(VALUE(A406),RawData!V:V,0)+$Y$1)</f>
        <v>89.69</v>
      </c>
      <c r="Z406" s="6" t="e">
        <f t="array" ref="Z406">INDEX(RawData!AC:AC,MATCH(VALUE(B406),RawData!AA:AA,0)+$Y$1)</f>
        <v>#N/A</v>
      </c>
      <c r="AA406" s="6">
        <f t="array" ref="AA406">INDEX(RawData!AH:AH,MATCH(VALUE(A406),RawData!AF:AF,0)+$AA$1)</f>
        <v>63.16</v>
      </c>
      <c r="AB406" s="6">
        <f t="array" ref="AB406">INDEX(RawData!AM:AM,MATCH(VALUE(A406),RawData!AK:AK,0)+$AA$1)</f>
        <v>5.72</v>
      </c>
      <c r="AC406" s="6">
        <f t="array" ref="AC406">INDEX(RawData!BB:BB,MATCH(VALUE(A406),RawData!AZ:AZ,0)+$AC$1)</f>
        <v>20161</v>
      </c>
      <c r="AD406" s="6">
        <f t="array" ref="AD406">INDEX(RawData!AR:AR,MATCH(VALUE(A406),RawData!AP:AP,0)+$AD$1)</f>
        <v>20.66</v>
      </c>
      <c r="AE406" s="6">
        <f t="array" ref="AE406">INDEX(RawData!BG:BG,MATCH(VALUE(A406),RawData!BE:BE,0)+$AE$1)</f>
        <v>50010</v>
      </c>
      <c r="AF406" s="6">
        <f t="array" ref="AF406">INDEX(RawData!AW:AW,MATCH(VALUE(A406),RawData!AU:AU,0)+$AF$1)</f>
        <v>23.7</v>
      </c>
      <c r="AG406" s="6">
        <f t="array" ref="AG406">INDEX(RawData!BM:BM,MATCH(VALUE(A406),RawData!BK:BK,0)+$AG$1)</f>
        <v>5.5</v>
      </c>
      <c r="AH406" s="6" t="e">
        <f t="array" ref="AH406">INDEX(RawData!BR:BR,MATCH(VALUE(B406),RawData!BP:BP,0)+$AH$1)</f>
        <v>#N/A</v>
      </c>
      <c r="AI406" s="6">
        <v>0</v>
      </c>
      <c r="AJ406" s="11">
        <f t="shared" si="85"/>
        <v>15499.23</v>
      </c>
      <c r="AK406" s="11">
        <f t="shared" si="86"/>
        <v>7266.65</v>
      </c>
      <c r="AL406" s="17" t="e">
        <f t="array" ref="AL406">INDEX(RawData!BW:BW,MATCH(VALUE(A406),RawData!BU:BU,0)+$AL$1)</f>
        <v>#N/A</v>
      </c>
      <c r="AM406" s="11"/>
      <c r="AN406" s="11"/>
    </row>
    <row r="407" spans="1:40">
      <c r="A407" s="1">
        <v>198903</v>
      </c>
      <c r="B407" s="6" t="s">
        <v>177</v>
      </c>
      <c r="C407" s="10" t="s">
        <v>213</v>
      </c>
      <c r="D407" s="1">
        <v>1549923000</v>
      </c>
      <c r="E407" s="9">
        <f t="shared" si="84"/>
        <v>15499.23</v>
      </c>
      <c r="F407" s="6">
        <v>0</v>
      </c>
      <c r="G407" s="6">
        <v>0</v>
      </c>
      <c r="H407" s="6">
        <v>1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V407" s="6" t="e">
        <f t="array" ref="V407">INDEX(RawData!I:I,MATCH(VALUE(B407),RawData!G:G,0)+$V$1)</f>
        <v>#N/A</v>
      </c>
      <c r="W407" s="6" t="e">
        <f t="array" ref="W407">INDEX(RawData!N:N,MATCH(VALUE(B407),RawData!L:L,0)+$W$1)</f>
        <v>#N/A</v>
      </c>
      <c r="X407" s="6" t="e">
        <f t="array" ref="X407">INDEX(RawData!S:S,MATCH(VALUE(B407),RawData!Q:Q,0)+$V$1)</f>
        <v>#N/A</v>
      </c>
      <c r="Y407" s="6">
        <f t="array" ref="Y407">INDEX(RawData!X:X,MATCH(VALUE(A407),RawData!V:V,0)+$Y$1)</f>
        <v>89.5</v>
      </c>
      <c r="Z407" s="6" t="e">
        <f t="array" ref="Z407">INDEX(RawData!AC:AC,MATCH(VALUE(B407),RawData!AA:AA,0)+$Y$1)</f>
        <v>#N/A</v>
      </c>
      <c r="AA407" s="6">
        <f t="array" ref="AA407">INDEX(RawData!AH:AH,MATCH(VALUE(A407),RawData!AF:AF,0)+$AA$1)</f>
        <v>62.6</v>
      </c>
      <c r="AB407" s="6">
        <f t="array" ref="AB407">INDEX(RawData!AM:AM,MATCH(VALUE(A407),RawData!AK:AK,0)+$AA$1)</f>
        <v>4.93</v>
      </c>
      <c r="AC407" s="6">
        <f t="array" ref="AC407">INDEX(RawData!BB:BB,MATCH(VALUE(A407),RawData!AZ:AZ,0)+$AC$1)</f>
        <v>20346</v>
      </c>
      <c r="AD407" s="6">
        <f t="array" ref="AD407">INDEX(RawData!AR:AR,MATCH(VALUE(A407),RawData!AP:AP,0)+$AD$1)</f>
        <v>30.39</v>
      </c>
      <c r="AE407" s="6">
        <f t="array" ref="AE407">INDEX(RawData!BG:BG,MATCH(VALUE(A407),RawData!BE:BE,0)+$AE$1)</f>
        <v>48840</v>
      </c>
      <c r="AF407" s="6">
        <f t="array" ref="AF407">INDEX(RawData!AW:AW,MATCH(VALUE(A407),RawData!AU:AU,0)+$AF$1)</f>
        <v>22.42</v>
      </c>
      <c r="AG407" s="6">
        <f t="array" ref="AG407">INDEX(RawData!BM:BM,MATCH(VALUE(A407),RawData!BK:BK,0)+$AG$1)</f>
        <v>4.5</v>
      </c>
      <c r="AH407" s="6" t="e">
        <f t="array" ref="AH407">INDEX(RawData!BR:BR,MATCH(VALUE(B407),RawData!BP:BP,0)+$AH$1)</f>
        <v>#N/A</v>
      </c>
      <c r="AI407" s="6">
        <v>0</v>
      </c>
      <c r="AJ407" s="11">
        <f t="shared" si="85"/>
        <v>7266.65</v>
      </c>
      <c r="AK407" s="11">
        <f t="shared" si="86"/>
        <v>6043.33</v>
      </c>
      <c r="AL407" s="17" t="e">
        <f t="array" ref="AL407">INDEX(RawData!BW:BW,MATCH(VALUE(A407),RawData!BU:BU,0)+$AL$1)</f>
        <v>#N/A</v>
      </c>
      <c r="AM407" s="11"/>
      <c r="AN407" s="11"/>
    </row>
    <row r="408" spans="1:40">
      <c r="A408" s="1">
        <v>198902</v>
      </c>
      <c r="B408" s="6" t="s">
        <v>177</v>
      </c>
      <c r="C408" s="10" t="s">
        <v>213</v>
      </c>
      <c r="D408" s="1">
        <v>726665000</v>
      </c>
      <c r="E408" s="9">
        <f t="shared" si="84"/>
        <v>7266.65</v>
      </c>
      <c r="F408" s="6">
        <v>0</v>
      </c>
      <c r="G408" s="6">
        <v>1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V408" s="6" t="e">
        <f t="array" ref="V408">INDEX(RawData!I:I,MATCH(VALUE(B408),RawData!G:G,0)+$V$1)</f>
        <v>#N/A</v>
      </c>
      <c r="W408" s="6" t="e">
        <f t="array" ref="W408">INDEX(RawData!N:N,MATCH(VALUE(B408),RawData!L:L,0)+$W$1)</f>
        <v>#N/A</v>
      </c>
      <c r="X408" s="6" t="e">
        <f t="array" ref="X408">INDEX(RawData!S:S,MATCH(VALUE(B408),RawData!Q:Q,0)+$V$1)</f>
        <v>#N/A</v>
      </c>
      <c r="Y408" s="6">
        <f t="array" ref="Y408">INDEX(RawData!X:X,MATCH(VALUE(A408),RawData!V:V,0)+$Y$1)</f>
        <v>88.91</v>
      </c>
      <c r="Z408" s="6" t="e">
        <f t="array" ref="Z408">INDEX(RawData!AC:AC,MATCH(VALUE(B408),RawData!AA:AA,0)+$Y$1)</f>
        <v>#N/A</v>
      </c>
      <c r="AA408" s="6">
        <f t="array" ref="AA408">INDEX(RawData!AH:AH,MATCH(VALUE(A408),RawData!AF:AF,0)+$AA$1)</f>
        <v>62.45</v>
      </c>
      <c r="AB408" s="6">
        <f t="array" ref="AB408">INDEX(RawData!AM:AM,MATCH(VALUE(A408),RawData!AK:AK,0)+$AA$1)</f>
        <v>4.08</v>
      </c>
      <c r="AC408" s="6">
        <f t="array" ref="AC408">INDEX(RawData!BB:BB,MATCH(VALUE(A408),RawData!AZ:AZ,0)+$AC$1)</f>
        <v>20321</v>
      </c>
      <c r="AD408" s="6">
        <f t="array" ref="AD408">INDEX(RawData!AR:AR,MATCH(VALUE(A408),RawData!AP:AP,0)+$AD$1)</f>
        <v>26.12</v>
      </c>
      <c r="AE408" s="6">
        <f t="array" ref="AE408">INDEX(RawData!BG:BG,MATCH(VALUE(A408),RawData!BE:BE,0)+$AE$1)</f>
        <v>48741</v>
      </c>
      <c r="AF408" s="6">
        <f t="array" ref="AF408">INDEX(RawData!AW:AW,MATCH(VALUE(A408),RawData!AU:AU,0)+$AF$1)</f>
        <v>21.63</v>
      </c>
      <c r="AG408" s="6">
        <f t="array" ref="AG408">INDEX(RawData!BM:BM,MATCH(VALUE(A408),RawData!BK:BK,0)+$AG$1)</f>
        <v>4.5</v>
      </c>
      <c r="AH408" s="6" t="e">
        <f t="array" ref="AH408">INDEX(RawData!BR:BR,MATCH(VALUE(B408),RawData!BP:BP,0)+$AH$1)</f>
        <v>#N/A</v>
      </c>
      <c r="AI408" s="6">
        <v>0</v>
      </c>
      <c r="AJ408" s="11">
        <f t="shared" si="85"/>
        <v>6043.33</v>
      </c>
      <c r="AK408" s="11">
        <f t="shared" si="86"/>
        <v>7761.92</v>
      </c>
      <c r="AL408" s="17" t="e">
        <f t="array" ref="AL408">INDEX(RawData!BW:BW,MATCH(VALUE(A408),RawData!BU:BU,0)+$AL$1)</f>
        <v>#N/A</v>
      </c>
      <c r="AM408" s="11"/>
      <c r="AN408" s="11"/>
    </row>
    <row r="409" spans="1:40">
      <c r="A409" s="1">
        <v>198901</v>
      </c>
      <c r="B409" s="6" t="s">
        <v>177</v>
      </c>
      <c r="C409" s="10" t="s">
        <v>213</v>
      </c>
      <c r="D409" s="1">
        <v>604333000</v>
      </c>
      <c r="E409" s="9">
        <f t="shared" si="84"/>
        <v>6043.33</v>
      </c>
      <c r="F409" s="6">
        <v>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V409" s="6" t="e">
        <f t="array" ref="V409">INDEX(RawData!I:I,MATCH(VALUE(B409),RawData!G:G,0)+$V$1)</f>
        <v>#N/A</v>
      </c>
      <c r="W409" s="6" t="e">
        <f t="array" ref="W409">INDEX(RawData!N:N,MATCH(VALUE(B409),RawData!L:L,0)+$W$1)</f>
        <v>#N/A</v>
      </c>
      <c r="X409" s="6" t="e">
        <f t="array" ref="X409">INDEX(RawData!S:S,MATCH(VALUE(B409),RawData!Q:Q,0)+$V$1)</f>
        <v>#N/A</v>
      </c>
      <c r="Y409" s="6">
        <f t="array" ref="Y409">INDEX(RawData!X:X,MATCH(VALUE(A409),RawData!V:V,0)+$Y$1)</f>
        <v>88.7</v>
      </c>
      <c r="Z409" s="6" t="e">
        <f t="array" ref="Z409">INDEX(RawData!AC:AC,MATCH(VALUE(B409),RawData!AA:AA,0)+$Y$1)</f>
        <v>#N/A</v>
      </c>
      <c r="AA409" s="6">
        <f t="array" ref="AA409">INDEX(RawData!AH:AH,MATCH(VALUE(A409),RawData!AF:AF,0)+$AA$1)</f>
        <v>61.91</v>
      </c>
      <c r="AB409" s="6">
        <f t="array" ref="AB409">INDEX(RawData!AM:AM,MATCH(VALUE(A409),RawData!AK:AK,0)+$AA$1)</f>
        <v>2.77</v>
      </c>
      <c r="AC409" s="6">
        <f t="array" ref="AC409">INDEX(RawData!BB:BB,MATCH(VALUE(A409),RawData!AZ:AZ,0)+$AC$1)</f>
        <v>19631</v>
      </c>
      <c r="AD409" s="6">
        <f t="array" ref="AD409">INDEX(RawData!AR:AR,MATCH(VALUE(A409),RawData!AP:AP,0)+$AD$1)</f>
        <v>29.11</v>
      </c>
      <c r="AE409" s="6">
        <f t="array" ref="AE409">INDEX(RawData!BG:BG,MATCH(VALUE(A409),RawData!BE:BE,0)+$AE$1)</f>
        <v>47578</v>
      </c>
      <c r="AF409" s="6">
        <f t="array" ref="AF409">INDEX(RawData!AW:AW,MATCH(VALUE(A409),RawData!AU:AU,0)+$AF$1)</f>
        <v>21.57</v>
      </c>
      <c r="AG409" s="6">
        <f t="array" ref="AG409">INDEX(RawData!BM:BM,MATCH(VALUE(A409),RawData!BK:BK,0)+$AG$1)</f>
        <v>4.5</v>
      </c>
      <c r="AH409" s="6" t="e">
        <f t="array" ref="AH409">INDEX(RawData!BR:BR,MATCH(VALUE(B409),RawData!BP:BP,0)+$AH$1)</f>
        <v>#N/A</v>
      </c>
      <c r="AI409" s="6">
        <v>0</v>
      </c>
      <c r="AJ409" s="11">
        <f t="shared" si="85"/>
        <v>7761.92</v>
      </c>
      <c r="AK409" s="11">
        <f t="shared" si="86"/>
        <v>14049.26</v>
      </c>
      <c r="AL409" s="17" t="e">
        <f t="array" ref="AL409">INDEX(RawData!BW:BW,MATCH(VALUE(A409),RawData!BU:BU,0)+$AL$1)</f>
        <v>#N/A</v>
      </c>
      <c r="AM409" s="11"/>
      <c r="AN409" s="11"/>
    </row>
    <row r="410" spans="1:40">
      <c r="A410" s="1">
        <v>198812</v>
      </c>
      <c r="B410" s="6" t="s">
        <v>178</v>
      </c>
      <c r="C410" s="10" t="s">
        <v>214</v>
      </c>
      <c r="D410" s="1">
        <v>776192000</v>
      </c>
      <c r="E410" s="9">
        <f t="shared" si="84"/>
        <v>7761.92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1</v>
      </c>
      <c r="V410" s="6" t="e">
        <f t="array" ref="V410">INDEX(RawData!I:I,MATCH(VALUE(B410),RawData!G:G,0)+$V$1)</f>
        <v>#N/A</v>
      </c>
      <c r="W410" s="6" t="e">
        <f t="array" ref="W410">INDEX(RawData!N:N,MATCH(VALUE(B410),RawData!L:L,0)+$W$1)</f>
        <v>#N/A</v>
      </c>
      <c r="X410" s="6" t="e">
        <f t="array" ref="X410">INDEX(RawData!S:S,MATCH(VALUE(B410),RawData!Q:Q,0)+$V$1)</f>
        <v>#N/A</v>
      </c>
      <c r="Y410" s="6">
        <f t="array" ref="Y410">INDEX(RawData!X:X,MATCH(VALUE(A410),RawData!V:V,0)+$Y$1)</f>
        <v>88.82</v>
      </c>
      <c r="Z410" s="6" t="e">
        <f t="array" ref="Z410">INDEX(RawData!AC:AC,MATCH(VALUE(B410),RawData!AA:AA,0)+$Y$1)</f>
        <v>#N/A</v>
      </c>
      <c r="AA410" s="6">
        <f t="array" ref="AA410">INDEX(RawData!AH:AH,MATCH(VALUE(A410),RawData!AF:AF,0)+$AA$1)</f>
        <v>61.91</v>
      </c>
      <c r="AB410" s="6">
        <f t="array" ref="AB410">INDEX(RawData!AM:AM,MATCH(VALUE(A410),RawData!AK:AK,0)+$AA$1)</f>
        <v>1.1100000000000001</v>
      </c>
      <c r="AC410" s="6">
        <f t="array" ref="AC410">INDEX(RawData!BB:BB,MATCH(VALUE(A410),RawData!AZ:AZ,0)+$AC$1)</f>
        <v>18864</v>
      </c>
      <c r="AD410" s="6">
        <f t="array" ref="AD410">INDEX(RawData!AR:AR,MATCH(VALUE(A410),RawData!AP:AP,0)+$AD$1)</f>
        <v>24.45</v>
      </c>
      <c r="AE410" s="6">
        <f t="array" ref="AE410">INDEX(RawData!BG:BG,MATCH(VALUE(A410),RawData!BE:BE,0)+$AE$1)</f>
        <v>46216</v>
      </c>
      <c r="AF410" s="6">
        <f t="array" ref="AF410">INDEX(RawData!AW:AW,MATCH(VALUE(A410),RawData!AU:AU,0)+$AF$1)</f>
        <v>20.3</v>
      </c>
      <c r="AG410" s="6">
        <f t="array" ref="AG410">INDEX(RawData!BM:BM,MATCH(VALUE(A410),RawData!BK:BK,0)+$AG$1)</f>
        <v>4.5</v>
      </c>
      <c r="AH410" s="6" t="e">
        <f t="array" ref="AH410">INDEX(RawData!BR:BR,MATCH(VALUE(B410),RawData!BP:BP,0)+$AH$1)</f>
        <v>#N/A</v>
      </c>
      <c r="AI410" s="6">
        <v>0</v>
      </c>
      <c r="AJ410" s="11">
        <f t="shared" si="85"/>
        <v>14049.26</v>
      </c>
      <c r="AK410" s="11">
        <f t="shared" si="86"/>
        <v>3017.12</v>
      </c>
      <c r="AL410" s="17" t="e">
        <f t="array" ref="AL410">INDEX(RawData!BW:BW,MATCH(VALUE(A410),RawData!BU:BU,0)+$AL$1)</f>
        <v>#N/A</v>
      </c>
      <c r="AM410" s="11"/>
      <c r="AN410" s="11"/>
    </row>
    <row r="411" spans="1:40">
      <c r="A411" s="1">
        <v>198811</v>
      </c>
      <c r="B411" s="6" t="s">
        <v>178</v>
      </c>
      <c r="C411" s="10" t="s">
        <v>214</v>
      </c>
      <c r="D411" s="1">
        <v>1404926000</v>
      </c>
      <c r="E411" s="9">
        <f t="shared" si="84"/>
        <v>14049.26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1</v>
      </c>
      <c r="Q411" s="6">
        <v>0</v>
      </c>
      <c r="V411" s="6" t="e">
        <f t="array" ref="V411">INDEX(RawData!I:I,MATCH(VALUE(B411),RawData!G:G,0)+$V$1)</f>
        <v>#N/A</v>
      </c>
      <c r="W411" s="6" t="e">
        <f t="array" ref="W411">INDEX(RawData!N:N,MATCH(VALUE(B411),RawData!L:L,0)+$W$1)</f>
        <v>#N/A</v>
      </c>
      <c r="X411" s="6" t="e">
        <f t="array" ref="X411">INDEX(RawData!S:S,MATCH(VALUE(B411),RawData!Q:Q,0)+$V$1)</f>
        <v>#N/A</v>
      </c>
      <c r="Y411" s="6">
        <f t="array" ref="Y411">INDEX(RawData!X:X,MATCH(VALUE(A411),RawData!V:V,0)+$Y$1)</f>
        <v>88.58</v>
      </c>
      <c r="Z411" s="6" t="e">
        <f t="array" ref="Z411">INDEX(RawData!AC:AC,MATCH(VALUE(B411),RawData!AA:AA,0)+$Y$1)</f>
        <v>#N/A</v>
      </c>
      <c r="AA411" s="6">
        <f t="array" ref="AA411">INDEX(RawData!AH:AH,MATCH(VALUE(A411),RawData!AF:AF,0)+$AA$1)</f>
        <v>61.96</v>
      </c>
      <c r="AB411" s="6">
        <f t="array" ref="AB411">INDEX(RawData!AM:AM,MATCH(VALUE(A411),RawData!AK:AK,0)+$AA$1)</f>
        <v>2.2400000000000002</v>
      </c>
      <c r="AC411" s="6">
        <f t="array" ref="AC411">INDEX(RawData!BB:BB,MATCH(VALUE(A411),RawData!AZ:AZ,0)+$AC$1)</f>
        <v>18453</v>
      </c>
      <c r="AD411" s="6">
        <f t="array" ref="AD411">INDEX(RawData!AR:AR,MATCH(VALUE(A411),RawData!AP:AP,0)+$AD$1)</f>
        <v>25.58</v>
      </c>
      <c r="AE411" s="6">
        <f t="array" ref="AE411">INDEX(RawData!BG:BG,MATCH(VALUE(A411),RawData!BE:BE,0)+$AE$1)</f>
        <v>45409</v>
      </c>
      <c r="AF411" s="6">
        <f t="array" ref="AF411">INDEX(RawData!AW:AW,MATCH(VALUE(A411),RawData!AU:AU,0)+$AF$1)</f>
        <v>20.58</v>
      </c>
      <c r="AG411" s="6">
        <f t="array" ref="AG411">INDEX(RawData!BM:BM,MATCH(VALUE(A411),RawData!BK:BK,0)+$AG$1)</f>
        <v>4.5</v>
      </c>
      <c r="AH411" s="6" t="e">
        <f t="array" ref="AH411">INDEX(RawData!BR:BR,MATCH(VALUE(B411),RawData!BP:BP,0)+$AH$1)</f>
        <v>#N/A</v>
      </c>
      <c r="AI411" s="6">
        <v>0</v>
      </c>
      <c r="AJ411" s="11">
        <f t="shared" si="85"/>
        <v>3017.12</v>
      </c>
      <c r="AK411" s="11">
        <f t="shared" si="86"/>
        <v>10683.95</v>
      </c>
      <c r="AL411" s="17" t="e">
        <f t="array" ref="AL411">INDEX(RawData!BW:BW,MATCH(VALUE(A411),RawData!BU:BU,0)+$AL$1)</f>
        <v>#N/A</v>
      </c>
      <c r="AM411" s="11"/>
      <c r="AN411" s="11"/>
    </row>
    <row r="412" spans="1:40">
      <c r="A412" s="1">
        <v>198810</v>
      </c>
      <c r="B412" s="6" t="s">
        <v>178</v>
      </c>
      <c r="C412" s="10" t="s">
        <v>214</v>
      </c>
      <c r="D412" s="1">
        <v>301712000</v>
      </c>
      <c r="E412" s="9">
        <f t="shared" si="84"/>
        <v>3017.12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1</v>
      </c>
      <c r="P412" s="6">
        <v>0</v>
      </c>
      <c r="Q412" s="6">
        <v>0</v>
      </c>
      <c r="V412" s="6" t="e">
        <f t="array" ref="V412">INDEX(RawData!I:I,MATCH(VALUE(B412),RawData!G:G,0)+$V$1)</f>
        <v>#N/A</v>
      </c>
      <c r="W412" s="6" t="e">
        <f t="array" ref="W412">INDEX(RawData!N:N,MATCH(VALUE(B412),RawData!L:L,0)+$W$1)</f>
        <v>#N/A</v>
      </c>
      <c r="X412" s="6" t="e">
        <f t="array" ref="X412">INDEX(RawData!S:S,MATCH(VALUE(B412),RawData!Q:Q,0)+$V$1)</f>
        <v>#N/A</v>
      </c>
      <c r="Y412" s="6">
        <f t="array" ref="Y412">INDEX(RawData!X:X,MATCH(VALUE(A412),RawData!V:V,0)+$Y$1)</f>
        <v>89.17</v>
      </c>
      <c r="Z412" s="6" t="e">
        <f t="array" ref="Z412">INDEX(RawData!AC:AC,MATCH(VALUE(B412),RawData!AA:AA,0)+$Y$1)</f>
        <v>#N/A</v>
      </c>
      <c r="AA412" s="6">
        <f t="array" ref="AA412">INDEX(RawData!AH:AH,MATCH(VALUE(A412),RawData!AF:AF,0)+$AA$1)</f>
        <v>62.28</v>
      </c>
      <c r="AB412" s="6">
        <f t="array" ref="AB412">INDEX(RawData!AM:AM,MATCH(VALUE(A412),RawData!AK:AK,0)+$AA$1)</f>
        <v>3.06</v>
      </c>
      <c r="AC412" s="6">
        <f t="array" ref="AC412">INDEX(RawData!BB:BB,MATCH(VALUE(A412),RawData!AZ:AZ,0)+$AC$1)</f>
        <v>17802</v>
      </c>
      <c r="AD412" s="6">
        <f t="array" ref="AD412">INDEX(RawData!AR:AR,MATCH(VALUE(A412),RawData!AP:AP,0)+$AD$1)</f>
        <v>27.64</v>
      </c>
      <c r="AE412" s="6">
        <f t="array" ref="AE412">INDEX(RawData!BG:BG,MATCH(VALUE(A412),RawData!BE:BE,0)+$AE$1)</f>
        <v>44450</v>
      </c>
      <c r="AF412" s="6">
        <f t="array" ref="AF412">INDEX(RawData!AW:AW,MATCH(VALUE(A412),RawData!AU:AU,0)+$AF$1)</f>
        <v>21.61</v>
      </c>
      <c r="AG412" s="6">
        <f t="array" ref="AG412">INDEX(RawData!BM:BM,MATCH(VALUE(A412),RawData!BK:BK,0)+$AG$1)</f>
        <v>4.5</v>
      </c>
      <c r="AH412" s="6" t="e">
        <f t="array" ref="AH412">INDEX(RawData!BR:BR,MATCH(VALUE(B412),RawData!BP:BP,0)+$AH$1)</f>
        <v>#N/A</v>
      </c>
      <c r="AI412" s="6">
        <v>0</v>
      </c>
      <c r="AJ412" s="11">
        <f t="shared" si="85"/>
        <v>10683.95</v>
      </c>
      <c r="AK412" s="11">
        <f t="shared" si="86"/>
        <v>10259.82</v>
      </c>
      <c r="AL412" s="17" t="e">
        <f t="array" ref="AL412">INDEX(RawData!BW:BW,MATCH(VALUE(A412),RawData!BU:BU,0)+$AL$1)</f>
        <v>#N/A</v>
      </c>
      <c r="AM412" s="11"/>
      <c r="AN412" s="11"/>
    </row>
    <row r="413" spans="1:40">
      <c r="A413" s="1">
        <v>198809</v>
      </c>
      <c r="B413" s="6" t="s">
        <v>178</v>
      </c>
      <c r="C413" s="10" t="s">
        <v>214</v>
      </c>
      <c r="D413" s="1">
        <v>1068395000</v>
      </c>
      <c r="E413" s="9">
        <f t="shared" si="84"/>
        <v>10683.95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1</v>
      </c>
      <c r="O413" s="6">
        <v>0</v>
      </c>
      <c r="P413" s="6">
        <v>0</v>
      </c>
      <c r="Q413" s="6">
        <v>0</v>
      </c>
      <c r="V413" s="6" t="e">
        <f t="array" ref="V413">INDEX(RawData!I:I,MATCH(VALUE(B413),RawData!G:G,0)+$V$1)</f>
        <v>#N/A</v>
      </c>
      <c r="W413" s="6" t="e">
        <f t="array" ref="W413">INDEX(RawData!N:N,MATCH(VALUE(B413),RawData!L:L,0)+$W$1)</f>
        <v>#N/A</v>
      </c>
      <c r="X413" s="6" t="e">
        <f t="array" ref="X413">INDEX(RawData!S:S,MATCH(VALUE(B413),RawData!Q:Q,0)+$V$1)</f>
        <v>#N/A</v>
      </c>
      <c r="Y413" s="6">
        <f t="array" ref="Y413">INDEX(RawData!X:X,MATCH(VALUE(A413),RawData!V:V,0)+$Y$1)</f>
        <v>89.08</v>
      </c>
      <c r="Z413" s="6" t="e">
        <f t="array" ref="Z413">INDEX(RawData!AC:AC,MATCH(VALUE(B413),RawData!AA:AA,0)+$Y$1)</f>
        <v>#N/A</v>
      </c>
      <c r="AA413" s="6">
        <f t="array" ref="AA413">INDEX(RawData!AH:AH,MATCH(VALUE(A413),RawData!AF:AF,0)+$AA$1)</f>
        <v>61.84</v>
      </c>
      <c r="AB413" s="6">
        <f t="array" ref="AB413">INDEX(RawData!AM:AM,MATCH(VALUE(A413),RawData!AK:AK,0)+$AA$1)</f>
        <v>1.41</v>
      </c>
      <c r="AC413" s="6">
        <f t="array" ref="AC413">INDEX(RawData!BB:BB,MATCH(VALUE(A413),RawData!AZ:AZ,0)+$AC$1)</f>
        <v>17678</v>
      </c>
      <c r="AD413" s="6">
        <f t="array" ref="AD413">INDEX(RawData!AR:AR,MATCH(VALUE(A413),RawData!AP:AP,0)+$AD$1)</f>
        <v>29.32</v>
      </c>
      <c r="AE413" s="6">
        <f t="array" ref="AE413">INDEX(RawData!BG:BG,MATCH(VALUE(A413),RawData!BE:BE,0)+$AE$1)</f>
        <v>44223</v>
      </c>
      <c r="AF413" s="6">
        <f t="array" ref="AF413">INDEX(RawData!AW:AW,MATCH(VALUE(A413),RawData!AU:AU,0)+$AF$1)</f>
        <v>21.81</v>
      </c>
      <c r="AG413" s="6">
        <f t="array" ref="AG413">INDEX(RawData!BM:BM,MATCH(VALUE(A413),RawData!BK:BK,0)+$AG$1)</f>
        <v>4.5</v>
      </c>
      <c r="AH413" s="6" t="e">
        <f t="array" ref="AH413">INDEX(RawData!BR:BR,MATCH(VALUE(B413),RawData!BP:BP,0)+$AH$1)</f>
        <v>#N/A</v>
      </c>
      <c r="AI413" s="6">
        <v>0</v>
      </c>
      <c r="AJ413" s="11">
        <f t="shared" si="85"/>
        <v>10259.82</v>
      </c>
      <c r="AK413" s="11">
        <f t="shared" si="86"/>
        <v>5993.61</v>
      </c>
      <c r="AL413" s="17" t="e">
        <f t="array" ref="AL413">INDEX(RawData!BW:BW,MATCH(VALUE(A413),RawData!BU:BU,0)+$AL$1)</f>
        <v>#N/A</v>
      </c>
      <c r="AM413" s="11"/>
      <c r="AN413" s="11"/>
    </row>
    <row r="414" spans="1:40">
      <c r="A414" s="1">
        <v>198808</v>
      </c>
      <c r="B414" s="6" t="s">
        <v>178</v>
      </c>
      <c r="C414" s="10" t="s">
        <v>214</v>
      </c>
      <c r="D414" s="1">
        <v>1025982000</v>
      </c>
      <c r="E414" s="9">
        <f t="shared" si="84"/>
        <v>10259.82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1</v>
      </c>
      <c r="N414" s="6">
        <v>0</v>
      </c>
      <c r="O414" s="6">
        <v>0</v>
      </c>
      <c r="P414" s="6">
        <v>0</v>
      </c>
      <c r="Q414" s="6">
        <v>0</v>
      </c>
      <c r="V414" s="6" t="e">
        <f t="array" ref="V414">INDEX(RawData!I:I,MATCH(VALUE(B414),RawData!G:G,0)+$V$1)</f>
        <v>#N/A</v>
      </c>
      <c r="W414" s="6" t="e">
        <f t="array" ref="W414">INDEX(RawData!N:N,MATCH(VALUE(B414),RawData!L:L,0)+$W$1)</f>
        <v>#N/A</v>
      </c>
      <c r="X414" s="6" t="e">
        <f t="array" ref="X414">INDEX(RawData!S:S,MATCH(VALUE(B414),RawData!Q:Q,0)+$V$1)</f>
        <v>#N/A</v>
      </c>
      <c r="Y414" s="6">
        <f t="array" ref="Y414">INDEX(RawData!X:X,MATCH(VALUE(A414),RawData!V:V,0)+$Y$1)</f>
        <v>89.09</v>
      </c>
      <c r="Z414" s="6" t="e">
        <f t="array" ref="Z414">INDEX(RawData!AC:AC,MATCH(VALUE(B414),RawData!AA:AA,0)+$Y$1)</f>
        <v>#N/A</v>
      </c>
      <c r="AA414" s="6">
        <f t="array" ref="AA414">INDEX(RawData!AH:AH,MATCH(VALUE(A414),RawData!AF:AF,0)+$AA$1)</f>
        <v>61.64</v>
      </c>
      <c r="AB414" s="6">
        <f t="array" ref="AB414">INDEX(RawData!AM:AM,MATCH(VALUE(A414),RawData!AK:AK,0)+$AA$1)</f>
        <v>1.45</v>
      </c>
      <c r="AC414" s="6">
        <f t="array" ref="AC414">INDEX(RawData!BB:BB,MATCH(VALUE(A414),RawData!AZ:AZ,0)+$AC$1)</f>
        <v>17273</v>
      </c>
      <c r="AD414" s="6">
        <f t="array" ref="AD414">INDEX(RawData!AR:AR,MATCH(VALUE(A414),RawData!AP:AP,0)+$AD$1)</f>
        <v>30.94</v>
      </c>
      <c r="AE414" s="6">
        <f t="array" ref="AE414">INDEX(RawData!BG:BG,MATCH(VALUE(A414),RawData!BE:BE,0)+$AE$1)</f>
        <v>43724</v>
      </c>
      <c r="AF414" s="6">
        <f t="array" ref="AF414">INDEX(RawData!AW:AW,MATCH(VALUE(A414),RawData!AU:AU,0)+$AF$1)</f>
        <v>22.51</v>
      </c>
      <c r="AG414" s="6">
        <f t="array" ref="AG414">INDEX(RawData!BM:BM,MATCH(VALUE(A414),RawData!BK:BK,0)+$AG$1)</f>
        <v>4.5</v>
      </c>
      <c r="AH414" s="6" t="e">
        <f t="array" ref="AH414">INDEX(RawData!BR:BR,MATCH(VALUE(B414),RawData!BP:BP,0)+$AH$1)</f>
        <v>#N/A</v>
      </c>
      <c r="AI414" s="6">
        <v>0</v>
      </c>
      <c r="AJ414" s="11">
        <f t="shared" si="85"/>
        <v>5993.61</v>
      </c>
      <c r="AK414" s="11">
        <f t="shared" si="86"/>
        <v>6813.35</v>
      </c>
      <c r="AL414" s="17" t="e">
        <f t="array" ref="AL414">INDEX(RawData!BW:BW,MATCH(VALUE(A414),RawData!BU:BU,0)+$AL$1)</f>
        <v>#N/A</v>
      </c>
      <c r="AM414" s="11"/>
      <c r="AN414" s="11"/>
    </row>
    <row r="415" spans="1:40">
      <c r="A415" s="1">
        <v>198807</v>
      </c>
      <c r="B415" s="6" t="s">
        <v>178</v>
      </c>
      <c r="C415" s="10" t="s">
        <v>214</v>
      </c>
      <c r="D415" s="1">
        <v>599361000</v>
      </c>
      <c r="E415" s="9">
        <f t="shared" si="84"/>
        <v>5993.61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1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V415" s="6" t="e">
        <f t="array" ref="V415">INDEX(RawData!I:I,MATCH(VALUE(B415),RawData!G:G,0)+$V$1)</f>
        <v>#N/A</v>
      </c>
      <c r="W415" s="6" t="e">
        <f t="array" ref="W415">INDEX(RawData!N:N,MATCH(VALUE(B415),RawData!L:L,0)+$W$1)</f>
        <v>#N/A</v>
      </c>
      <c r="X415" s="6" t="e">
        <f t="array" ref="X415">INDEX(RawData!S:S,MATCH(VALUE(B415),RawData!Q:Q,0)+$V$1)</f>
        <v>#N/A</v>
      </c>
      <c r="Y415" s="6">
        <f t="array" ref="Y415">INDEX(RawData!X:X,MATCH(VALUE(A415),RawData!V:V,0)+$Y$1)</f>
        <v>88.75</v>
      </c>
      <c r="Z415" s="6" t="e">
        <f t="array" ref="Z415">INDEX(RawData!AC:AC,MATCH(VALUE(B415),RawData!AA:AA,0)+$Y$1)</f>
        <v>#N/A</v>
      </c>
      <c r="AA415" s="6">
        <f t="array" ref="AA415">INDEX(RawData!AH:AH,MATCH(VALUE(A415),RawData!AF:AF,0)+$AA$1)</f>
        <v>60.78</v>
      </c>
      <c r="AB415" s="6">
        <f t="array" ref="AB415">INDEX(RawData!AM:AM,MATCH(VALUE(A415),RawData!AK:AK,0)+$AA$1)</f>
        <v>0.85</v>
      </c>
      <c r="AC415" s="6">
        <f t="array" ref="AC415">INDEX(RawData!BB:BB,MATCH(VALUE(A415),RawData!AZ:AZ,0)+$AC$1)</f>
        <v>17199</v>
      </c>
      <c r="AD415" s="6">
        <f t="array" ref="AD415">INDEX(RawData!AR:AR,MATCH(VALUE(A415),RawData!AP:AP,0)+$AD$1)</f>
        <v>32.049999999999997</v>
      </c>
      <c r="AE415" s="6">
        <f t="array" ref="AE415">INDEX(RawData!BG:BG,MATCH(VALUE(A415),RawData!BE:BE,0)+$AE$1)</f>
        <v>43200</v>
      </c>
      <c r="AF415" s="6">
        <f t="array" ref="AF415">INDEX(RawData!AW:AW,MATCH(VALUE(A415),RawData!AU:AU,0)+$AF$1)</f>
        <v>23.7</v>
      </c>
      <c r="AG415" s="6">
        <f t="array" ref="AG415">INDEX(RawData!BM:BM,MATCH(VALUE(A415),RawData!BK:BK,0)+$AG$1)</f>
        <v>4.5</v>
      </c>
      <c r="AH415" s="6" t="e">
        <f t="array" ref="AH415">INDEX(RawData!BR:BR,MATCH(VALUE(B415),RawData!BP:BP,0)+$AH$1)</f>
        <v>#N/A</v>
      </c>
      <c r="AI415" s="6">
        <v>0</v>
      </c>
      <c r="AJ415" s="11">
        <f t="shared" si="85"/>
        <v>6813.35</v>
      </c>
      <c r="AK415" s="11">
        <f t="shared" si="86"/>
        <v>6374.62</v>
      </c>
      <c r="AL415" s="17" t="e">
        <f t="array" ref="AL415">INDEX(RawData!BW:BW,MATCH(VALUE(A415),RawData!BU:BU,0)+$AL$1)</f>
        <v>#N/A</v>
      </c>
      <c r="AM415" s="11"/>
      <c r="AN415" s="11"/>
    </row>
    <row r="416" spans="1:40">
      <c r="A416" s="1">
        <v>198806</v>
      </c>
      <c r="B416" s="6" t="s">
        <v>178</v>
      </c>
      <c r="C416" s="10" t="s">
        <v>214</v>
      </c>
      <c r="D416" s="1">
        <v>681335000</v>
      </c>
      <c r="E416" s="9">
        <f t="shared" si="84"/>
        <v>6813.35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1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V416" s="6" t="e">
        <f t="array" ref="V416">INDEX(RawData!I:I,MATCH(VALUE(B416),RawData!G:G,0)+$V$1)</f>
        <v>#N/A</v>
      </c>
      <c r="W416" s="6" t="e">
        <f t="array" ref="W416">INDEX(RawData!N:N,MATCH(VALUE(B416),RawData!L:L,0)+$W$1)</f>
        <v>#N/A</v>
      </c>
      <c r="X416" s="6" t="e">
        <f t="array" ref="X416">INDEX(RawData!S:S,MATCH(VALUE(B416),RawData!Q:Q,0)+$V$1)</f>
        <v>#N/A</v>
      </c>
      <c r="Y416" s="6">
        <f t="array" ref="Y416">INDEX(RawData!X:X,MATCH(VALUE(A416),RawData!V:V,0)+$Y$1)</f>
        <v>88.39</v>
      </c>
      <c r="Z416" s="6" t="e">
        <f t="array" ref="Z416">INDEX(RawData!AC:AC,MATCH(VALUE(B416),RawData!AA:AA,0)+$Y$1)</f>
        <v>#N/A</v>
      </c>
      <c r="AA416" s="6">
        <f t="array" ref="AA416">INDEX(RawData!AH:AH,MATCH(VALUE(A416),RawData!AF:AF,0)+$AA$1)</f>
        <v>60.78</v>
      </c>
      <c r="AB416" s="6">
        <f t="array" ref="AB416">INDEX(RawData!AM:AM,MATCH(VALUE(A416),RawData!AK:AK,0)+$AA$1)</f>
        <v>2.0099999999999998</v>
      </c>
      <c r="AC416" s="6">
        <f t="array" ref="AC416">INDEX(RawData!BB:BB,MATCH(VALUE(A416),RawData!AZ:AZ,0)+$AC$1)</f>
        <v>16947</v>
      </c>
      <c r="AD416" s="6">
        <f t="array" ref="AD416">INDEX(RawData!AR:AR,MATCH(VALUE(A416),RawData!AP:AP,0)+$AD$1)</f>
        <v>30.37</v>
      </c>
      <c r="AE416" s="6">
        <f t="array" ref="AE416">INDEX(RawData!BG:BG,MATCH(VALUE(A416),RawData!BE:BE,0)+$AE$1)</f>
        <v>41821</v>
      </c>
      <c r="AF416" s="6">
        <f t="array" ref="AF416">INDEX(RawData!AW:AW,MATCH(VALUE(A416),RawData!AU:AU,0)+$AF$1)</f>
        <v>20.95</v>
      </c>
      <c r="AG416" s="6">
        <f t="array" ref="AG416">INDEX(RawData!BM:BM,MATCH(VALUE(A416),RawData!BK:BK,0)+$AG$1)</f>
        <v>4.5</v>
      </c>
      <c r="AH416" s="6" t="e">
        <f t="array" ref="AH416">INDEX(RawData!BR:BR,MATCH(VALUE(B416),RawData!BP:BP,0)+$AH$1)</f>
        <v>#N/A</v>
      </c>
      <c r="AI416" s="6">
        <v>0</v>
      </c>
      <c r="AJ416" s="11">
        <f t="shared" si="85"/>
        <v>6374.62</v>
      </c>
      <c r="AK416" s="11">
        <f t="shared" si="86"/>
        <v>4885.01</v>
      </c>
      <c r="AL416" s="17" t="e">
        <f t="array" ref="AL416">INDEX(RawData!BW:BW,MATCH(VALUE(A416),RawData!BU:BU,0)+$AL$1)</f>
        <v>#N/A</v>
      </c>
      <c r="AM416" s="11"/>
      <c r="AN416" s="11"/>
    </row>
    <row r="417" spans="1:40">
      <c r="A417" s="1">
        <v>198805</v>
      </c>
      <c r="B417" s="6" t="s">
        <v>178</v>
      </c>
      <c r="C417" s="10" t="s">
        <v>214</v>
      </c>
      <c r="D417" s="1">
        <v>637462000</v>
      </c>
      <c r="E417" s="9">
        <f t="shared" si="84"/>
        <v>6374.62</v>
      </c>
      <c r="F417" s="6">
        <v>0</v>
      </c>
      <c r="G417" s="6">
        <v>0</v>
      </c>
      <c r="H417" s="6">
        <v>0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V417" s="6" t="e">
        <f t="array" ref="V417">INDEX(RawData!I:I,MATCH(VALUE(B417),RawData!G:G,0)+$V$1)</f>
        <v>#N/A</v>
      </c>
      <c r="W417" s="6" t="e">
        <f t="array" ref="W417">INDEX(RawData!N:N,MATCH(VALUE(B417),RawData!L:L,0)+$W$1)</f>
        <v>#N/A</v>
      </c>
      <c r="X417" s="6" t="e">
        <f t="array" ref="X417">INDEX(RawData!S:S,MATCH(VALUE(B417),RawData!Q:Q,0)+$V$1)</f>
        <v>#N/A</v>
      </c>
      <c r="Y417" s="6">
        <f t="array" ref="Y417">INDEX(RawData!X:X,MATCH(VALUE(A417),RawData!V:V,0)+$Y$1)</f>
        <v>87.79</v>
      </c>
      <c r="Z417" s="6" t="e">
        <f t="array" ref="Z417">INDEX(RawData!AC:AC,MATCH(VALUE(B417),RawData!AA:AA,0)+$Y$1)</f>
        <v>#N/A</v>
      </c>
      <c r="AA417" s="6">
        <f t="array" ref="AA417">INDEX(RawData!AH:AH,MATCH(VALUE(A417),RawData!AF:AF,0)+$AA$1)</f>
        <v>60.41</v>
      </c>
      <c r="AB417" s="6">
        <f t="array" ref="AB417">INDEX(RawData!AM:AM,MATCH(VALUE(A417),RawData!AK:AK,0)+$AA$1)</f>
        <v>1.46</v>
      </c>
      <c r="AC417" s="6">
        <f t="array" ref="AC417">INDEX(RawData!BB:BB,MATCH(VALUE(A417),RawData!AZ:AZ,0)+$AC$1)</f>
        <v>16492</v>
      </c>
      <c r="AD417" s="6">
        <f t="array" ref="AD417">INDEX(RawData!AR:AR,MATCH(VALUE(A417),RawData!AP:AP,0)+$AD$1)</f>
        <v>29.71</v>
      </c>
      <c r="AE417" s="6">
        <f t="array" ref="AE417">INDEX(RawData!BG:BG,MATCH(VALUE(A417),RawData!BE:BE,0)+$AE$1)</f>
        <v>41290</v>
      </c>
      <c r="AF417" s="6">
        <f t="array" ref="AF417">INDEX(RawData!AW:AW,MATCH(VALUE(A417),RawData!AU:AU,0)+$AF$1)</f>
        <v>19.670000000000002</v>
      </c>
      <c r="AG417" s="6">
        <f t="array" ref="AG417">INDEX(RawData!BM:BM,MATCH(VALUE(A417),RawData!BK:BK,0)+$AG$1)</f>
        <v>4.5</v>
      </c>
      <c r="AH417" s="6" t="e">
        <f t="array" ref="AH417">INDEX(RawData!BR:BR,MATCH(VALUE(B417),RawData!BP:BP,0)+$AH$1)</f>
        <v>#N/A</v>
      </c>
      <c r="AI417" s="6">
        <v>0</v>
      </c>
      <c r="AJ417" s="11">
        <f t="shared" si="85"/>
        <v>4885.01</v>
      </c>
      <c r="AK417" s="11">
        <f t="shared" si="86"/>
        <v>3764.94</v>
      </c>
      <c r="AL417" s="17" t="e">
        <f t="array" ref="AL417">INDEX(RawData!BW:BW,MATCH(VALUE(A417),RawData!BU:BU,0)+$AL$1)</f>
        <v>#N/A</v>
      </c>
      <c r="AM417" s="11"/>
      <c r="AN417" s="11"/>
    </row>
    <row r="418" spans="1:40">
      <c r="A418" s="1">
        <v>198804</v>
      </c>
      <c r="B418" s="6" t="s">
        <v>178</v>
      </c>
      <c r="C418" s="10" t="s">
        <v>214</v>
      </c>
      <c r="D418" s="1">
        <v>488501000</v>
      </c>
      <c r="E418" s="9">
        <f t="shared" si="84"/>
        <v>4885.01</v>
      </c>
      <c r="F418" s="6">
        <v>0</v>
      </c>
      <c r="G418" s="6">
        <v>0</v>
      </c>
      <c r="H418" s="6">
        <v>0</v>
      </c>
      <c r="I418" s="6">
        <v>1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V418" s="6" t="e">
        <f t="array" ref="V418">INDEX(RawData!I:I,MATCH(VALUE(B418),RawData!G:G,0)+$V$1)</f>
        <v>#N/A</v>
      </c>
      <c r="W418" s="6" t="e">
        <f t="array" ref="W418">INDEX(RawData!N:N,MATCH(VALUE(B418),RawData!L:L,0)+$W$1)</f>
        <v>#N/A</v>
      </c>
      <c r="X418" s="6" t="e">
        <f t="array" ref="X418">INDEX(RawData!S:S,MATCH(VALUE(B418),RawData!Q:Q,0)+$V$1)</f>
        <v>#N/A</v>
      </c>
      <c r="Y418" s="6">
        <f t="array" ref="Y418">INDEX(RawData!X:X,MATCH(VALUE(A418),RawData!V:V,0)+$Y$1)</f>
        <v>87.03</v>
      </c>
      <c r="Z418" s="6" t="e">
        <f t="array" ref="Z418">INDEX(RawData!AC:AC,MATCH(VALUE(B418),RawData!AA:AA,0)+$Y$1)</f>
        <v>#N/A</v>
      </c>
      <c r="AA418" s="6">
        <f t="array" ref="AA418">INDEX(RawData!AH:AH,MATCH(VALUE(A418),RawData!AF:AF,0)+$AA$1)</f>
        <v>59.74</v>
      </c>
      <c r="AB418" s="6">
        <f t="array" ref="AB418">INDEX(RawData!AM:AM,MATCH(VALUE(A418),RawData!AK:AK,0)+$AA$1)</f>
        <v>0.35</v>
      </c>
      <c r="AC418" s="6">
        <f t="array" ref="AC418">INDEX(RawData!BB:BB,MATCH(VALUE(A418),RawData!AZ:AZ,0)+$AC$1)</f>
        <v>15989</v>
      </c>
      <c r="AD418" s="6">
        <f t="array" ref="AD418">INDEX(RawData!AR:AR,MATCH(VALUE(A418),RawData!AP:AP,0)+$AD$1)</f>
        <v>31.16</v>
      </c>
      <c r="AE418" s="6">
        <f t="array" ref="AE418">INDEX(RawData!BG:BG,MATCH(VALUE(A418),RawData!BE:BE,0)+$AE$1)</f>
        <v>40668</v>
      </c>
      <c r="AF418" s="6">
        <f t="array" ref="AF418">INDEX(RawData!AW:AW,MATCH(VALUE(A418),RawData!AU:AU,0)+$AF$1)</f>
        <v>20.64</v>
      </c>
      <c r="AG418" s="6">
        <f t="array" ref="AG418">INDEX(RawData!BM:BM,MATCH(VALUE(A418),RawData!BK:BK,0)+$AG$1)</f>
        <v>4.5</v>
      </c>
      <c r="AH418" s="6" t="e">
        <f t="array" ref="AH418">INDEX(RawData!BR:BR,MATCH(VALUE(B418),RawData!BP:BP,0)+$AH$1)</f>
        <v>#N/A</v>
      </c>
      <c r="AI418" s="6">
        <v>0</v>
      </c>
      <c r="AJ418" s="11">
        <f t="shared" si="85"/>
        <v>3764.94</v>
      </c>
      <c r="AK418" s="11">
        <f t="shared" si="86"/>
        <v>2965.53</v>
      </c>
      <c r="AL418" s="17" t="e">
        <f t="array" ref="AL418">INDEX(RawData!BW:BW,MATCH(VALUE(A418),RawData!BU:BU,0)+$AL$1)</f>
        <v>#N/A</v>
      </c>
      <c r="AM418" s="11"/>
      <c r="AN418" s="11"/>
    </row>
    <row r="419" spans="1:40">
      <c r="A419" s="1">
        <v>198803</v>
      </c>
      <c r="B419" s="6" t="s">
        <v>178</v>
      </c>
      <c r="C419" s="10" t="s">
        <v>214</v>
      </c>
      <c r="D419" s="1">
        <v>376494000</v>
      </c>
      <c r="E419" s="9">
        <f t="shared" si="84"/>
        <v>3764.94</v>
      </c>
      <c r="F419" s="6">
        <v>0</v>
      </c>
      <c r="G419" s="6">
        <v>0</v>
      </c>
      <c r="H419" s="6">
        <v>1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V419" s="6" t="e">
        <f t="array" ref="V419">INDEX(RawData!I:I,MATCH(VALUE(B419),RawData!G:G,0)+$V$1)</f>
        <v>#N/A</v>
      </c>
      <c r="W419" s="6" t="e">
        <f t="array" ref="W419">INDEX(RawData!N:N,MATCH(VALUE(B419),RawData!L:L,0)+$W$1)</f>
        <v>#N/A</v>
      </c>
      <c r="X419" s="6" t="e">
        <f t="array" ref="X419">INDEX(RawData!S:S,MATCH(VALUE(B419),RawData!Q:Q,0)+$V$1)</f>
        <v>#N/A</v>
      </c>
      <c r="Y419" s="6">
        <f t="array" ref="Y419">INDEX(RawData!X:X,MATCH(VALUE(A419),RawData!V:V,0)+$Y$1)</f>
        <v>86.68</v>
      </c>
      <c r="Z419" s="6" t="e">
        <f t="array" ref="Z419">INDEX(RawData!AC:AC,MATCH(VALUE(B419),RawData!AA:AA,0)+$Y$1)</f>
        <v>#N/A</v>
      </c>
      <c r="AA419" s="6">
        <f t="array" ref="AA419">INDEX(RawData!AH:AH,MATCH(VALUE(A419),RawData!AF:AF,0)+$AA$1)</f>
        <v>59.66</v>
      </c>
      <c r="AB419" s="6">
        <f t="array" ref="AB419">INDEX(RawData!AM:AM,MATCH(VALUE(A419),RawData!AK:AK,0)+$AA$1)</f>
        <v>0.56999999999999995</v>
      </c>
      <c r="AC419" s="6">
        <f t="array" ref="AC419">INDEX(RawData!BB:BB,MATCH(VALUE(A419),RawData!AZ:AZ,0)+$AC$1)</f>
        <v>15805</v>
      </c>
      <c r="AD419" s="6">
        <f t="array" ref="AD419">INDEX(RawData!AR:AR,MATCH(VALUE(A419),RawData!AP:AP,0)+$AD$1)</f>
        <v>32.11</v>
      </c>
      <c r="AE419" s="6">
        <f t="array" ref="AE419">INDEX(RawData!BG:BG,MATCH(VALUE(A419),RawData!BE:BE,0)+$AE$1)</f>
        <v>40271</v>
      </c>
      <c r="AF419" s="6">
        <f t="array" ref="AF419">INDEX(RawData!AW:AW,MATCH(VALUE(A419),RawData!AU:AU,0)+$AF$1)</f>
        <v>20.8</v>
      </c>
      <c r="AG419" s="6">
        <f t="array" ref="AG419">INDEX(RawData!BM:BM,MATCH(VALUE(A419),RawData!BK:BK,0)+$AG$1)</f>
        <v>4.5</v>
      </c>
      <c r="AH419" s="6" t="e">
        <f t="array" ref="AH419">INDEX(RawData!BR:BR,MATCH(VALUE(B419),RawData!BP:BP,0)+$AH$1)</f>
        <v>#N/A</v>
      </c>
      <c r="AI419" s="6">
        <v>0</v>
      </c>
      <c r="AJ419" s="11">
        <f t="shared" si="85"/>
        <v>2965.53</v>
      </c>
      <c r="AK419" s="11">
        <f t="shared" si="86"/>
        <v>2581.6999999999998</v>
      </c>
      <c r="AL419" s="17" t="e">
        <f t="array" ref="AL419">INDEX(RawData!BW:BW,MATCH(VALUE(A419),RawData!BU:BU,0)+$AL$1)</f>
        <v>#N/A</v>
      </c>
      <c r="AM419" s="11"/>
      <c r="AN419" s="11"/>
    </row>
    <row r="420" spans="1:40">
      <c r="A420" s="1">
        <v>198802</v>
      </c>
      <c r="B420" s="6" t="s">
        <v>178</v>
      </c>
      <c r="C420" s="10" t="s">
        <v>214</v>
      </c>
      <c r="D420" s="1">
        <v>296553000</v>
      </c>
      <c r="E420" s="9">
        <f t="shared" si="84"/>
        <v>2965.53</v>
      </c>
      <c r="F420" s="6">
        <v>0</v>
      </c>
      <c r="G420" s="6">
        <v>1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V420" s="6" t="e">
        <f t="array" ref="V420">INDEX(RawData!I:I,MATCH(VALUE(B420),RawData!G:G,0)+$V$1)</f>
        <v>#N/A</v>
      </c>
      <c r="W420" s="6" t="e">
        <f t="array" ref="W420">INDEX(RawData!N:N,MATCH(VALUE(B420),RawData!L:L,0)+$W$1)</f>
        <v>#N/A</v>
      </c>
      <c r="X420" s="6" t="e">
        <f t="array" ref="X420">INDEX(RawData!S:S,MATCH(VALUE(B420),RawData!Q:Q,0)+$V$1)</f>
        <v>#N/A</v>
      </c>
      <c r="Y420" s="6">
        <f t="array" ref="Y420">INDEX(RawData!X:X,MATCH(VALUE(A420),RawData!V:V,0)+$Y$1)</f>
        <v>86.87</v>
      </c>
      <c r="Z420" s="6" t="e">
        <f t="array" ref="Z420">INDEX(RawData!AC:AC,MATCH(VALUE(B420),RawData!AA:AA,0)+$Y$1)</f>
        <v>#N/A</v>
      </c>
      <c r="AA420" s="6">
        <f t="array" ref="AA420">INDEX(RawData!AH:AH,MATCH(VALUE(A420),RawData!AF:AF,0)+$AA$1)</f>
        <v>60</v>
      </c>
      <c r="AB420" s="6">
        <f t="array" ref="AB420">INDEX(RawData!AM:AM,MATCH(VALUE(A420),RawData!AK:AK,0)+$AA$1)</f>
        <v>0.35</v>
      </c>
      <c r="AC420" s="6">
        <f t="array" ref="AC420">INDEX(RawData!BB:BB,MATCH(VALUE(A420),RawData!AZ:AZ,0)+$AC$1)</f>
        <v>16036</v>
      </c>
      <c r="AD420" s="6">
        <f t="array" ref="AD420">INDEX(RawData!AR:AR,MATCH(VALUE(A420),RawData!AP:AP,0)+$AD$1)</f>
        <v>35.65</v>
      </c>
      <c r="AE420" s="6">
        <f t="array" ref="AE420">INDEX(RawData!BG:BG,MATCH(VALUE(A420),RawData!BE:BE,0)+$AE$1)</f>
        <v>40094</v>
      </c>
      <c r="AF420" s="6">
        <f t="array" ref="AF420">INDEX(RawData!AW:AW,MATCH(VALUE(A420),RawData!AU:AU,0)+$AF$1)</f>
        <v>21.48</v>
      </c>
      <c r="AG420" s="6">
        <f t="array" ref="AG420">INDEX(RawData!BM:BM,MATCH(VALUE(A420),RawData!BK:BK,0)+$AG$1)</f>
        <v>4.5</v>
      </c>
      <c r="AH420" s="6" t="e">
        <f t="array" ref="AH420">INDEX(RawData!BR:BR,MATCH(VALUE(B420),RawData!BP:BP,0)+$AH$1)</f>
        <v>#N/A</v>
      </c>
      <c r="AI420" s="6">
        <v>0</v>
      </c>
      <c r="AJ420" s="11">
        <f t="shared" si="85"/>
        <v>2581.6999999999998</v>
      </c>
      <c r="AK420" s="11">
        <f t="shared" si="86"/>
        <v>2196.6</v>
      </c>
      <c r="AL420" s="17" t="e">
        <f t="array" ref="AL420">INDEX(RawData!BW:BW,MATCH(VALUE(A420),RawData!BU:BU,0)+$AL$1)</f>
        <v>#N/A</v>
      </c>
      <c r="AM420" s="11"/>
      <c r="AN420" s="11"/>
    </row>
    <row r="421" spans="1:40">
      <c r="A421" s="1">
        <v>198801</v>
      </c>
      <c r="B421" s="6" t="s">
        <v>178</v>
      </c>
      <c r="C421" s="10" t="s">
        <v>214</v>
      </c>
      <c r="D421" s="1">
        <v>258170000</v>
      </c>
      <c r="E421" s="9">
        <f t="shared" si="84"/>
        <v>2581.6999999999998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V421" s="6" t="e">
        <f t="array" ref="V421">INDEX(RawData!I:I,MATCH(VALUE(B421),RawData!G:G,0)+$V$1)</f>
        <v>#N/A</v>
      </c>
      <c r="W421" s="6" t="e">
        <f t="array" ref="W421">INDEX(RawData!N:N,MATCH(VALUE(B421),RawData!L:L,0)+$W$1)</f>
        <v>#N/A</v>
      </c>
      <c r="X421" s="6" t="e">
        <f t="array" ref="X421">INDEX(RawData!S:S,MATCH(VALUE(B421),RawData!Q:Q,0)+$V$1)</f>
        <v>#N/A</v>
      </c>
      <c r="Y421" s="6">
        <f t="array" ref="Y421">INDEX(RawData!X:X,MATCH(VALUE(A421),RawData!V:V,0)+$Y$1)</f>
        <v>86.55</v>
      </c>
      <c r="Z421" s="6" t="e">
        <f t="array" ref="Z421">INDEX(RawData!AC:AC,MATCH(VALUE(B421),RawData!AA:AA,0)+$Y$1)</f>
        <v>#N/A</v>
      </c>
      <c r="AA421" s="6">
        <f t="array" ref="AA421">INDEX(RawData!AH:AH,MATCH(VALUE(A421),RawData!AF:AF,0)+$AA$1)</f>
        <v>60.24</v>
      </c>
      <c r="AB421" s="6">
        <f t="array" ref="AB421">INDEX(RawData!AM:AM,MATCH(VALUE(A421),RawData!AK:AK,0)+$AA$1)</f>
        <v>0.55000000000000004</v>
      </c>
      <c r="AC421" s="6">
        <f t="array" ref="AC421">INDEX(RawData!BB:BB,MATCH(VALUE(A421),RawData!AZ:AZ,0)+$AC$1)</f>
        <v>15486</v>
      </c>
      <c r="AD421" s="6">
        <f t="array" ref="AD421">INDEX(RawData!AR:AR,MATCH(VALUE(A421),RawData!AP:AP,0)+$AD$1)</f>
        <v>26.82</v>
      </c>
      <c r="AE421" s="6">
        <f t="array" ref="AE421">INDEX(RawData!BG:BG,MATCH(VALUE(A421),RawData!BE:BE,0)+$AE$1)</f>
        <v>39361</v>
      </c>
      <c r="AF421" s="6">
        <f t="array" ref="AF421">INDEX(RawData!AW:AW,MATCH(VALUE(A421),RawData!AU:AU,0)+$AF$1)</f>
        <v>19.84</v>
      </c>
      <c r="AG421" s="6">
        <f t="array" ref="AG421">INDEX(RawData!BM:BM,MATCH(VALUE(A421),RawData!BK:BK,0)+$AG$1)</f>
        <v>4.5</v>
      </c>
      <c r="AH421" s="6" t="e">
        <f t="array" ref="AH421">INDEX(RawData!BR:BR,MATCH(VALUE(B421),RawData!BP:BP,0)+$AH$1)</f>
        <v>#N/A</v>
      </c>
      <c r="AI421" s="6">
        <v>0</v>
      </c>
      <c r="AJ421" s="11">
        <f t="shared" si="85"/>
        <v>2196.6</v>
      </c>
      <c r="AK421" s="11">
        <f t="shared" si="86"/>
        <v>2267.5300000000002</v>
      </c>
      <c r="AL421" s="17" t="e">
        <f t="array" ref="AL421">INDEX(RawData!BW:BW,MATCH(VALUE(A421),RawData!BU:BU,0)+$AL$1)</f>
        <v>#N/A</v>
      </c>
      <c r="AM421" s="11"/>
      <c r="AN421" s="11"/>
    </row>
    <row r="422" spans="1:40">
      <c r="A422" s="1">
        <v>198712</v>
      </c>
      <c r="B422" s="6" t="s">
        <v>179</v>
      </c>
      <c r="C422" s="10" t="s">
        <v>215</v>
      </c>
      <c r="D422" s="1">
        <v>219660000</v>
      </c>
      <c r="E422" s="9">
        <f t="shared" si="84"/>
        <v>2196.6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1</v>
      </c>
      <c r="V422" s="6" t="e">
        <f t="array" ref="V422">INDEX(RawData!I:I,MATCH(VALUE(B422),RawData!G:G,0)+$V$1)</f>
        <v>#N/A</v>
      </c>
      <c r="W422" s="6" t="e">
        <f t="array" ref="W422">INDEX(RawData!N:N,MATCH(VALUE(B422),RawData!L:L,0)+$W$1)</f>
        <v>#N/A</v>
      </c>
      <c r="X422" s="6" t="e">
        <f t="array" ref="X422">INDEX(RawData!S:S,MATCH(VALUE(B422),RawData!Q:Q,0)+$V$1)</f>
        <v>#N/A</v>
      </c>
      <c r="Y422" s="6">
        <f t="array" ref="Y422">INDEX(RawData!X:X,MATCH(VALUE(A422),RawData!V:V,0)+$Y$1)</f>
        <v>87.82</v>
      </c>
      <c r="Z422" s="6" t="e">
        <f t="array" ref="Z422">INDEX(RawData!AC:AC,MATCH(VALUE(B422),RawData!AA:AA,0)+$Y$1)</f>
        <v>#N/A</v>
      </c>
      <c r="AA422" s="6">
        <f t="array" ref="AA422">INDEX(RawData!AH:AH,MATCH(VALUE(A422),RawData!AF:AF,0)+$AA$1)</f>
        <v>61.23</v>
      </c>
      <c r="AB422" s="6">
        <f t="array" ref="AB422">INDEX(RawData!AM:AM,MATCH(VALUE(A422),RawData!AK:AK,0)+$AA$1)</f>
        <v>1.93</v>
      </c>
      <c r="AC422" s="6">
        <f t="array" ref="AC422">INDEX(RawData!BB:BB,MATCH(VALUE(A422),RawData!AZ:AZ,0)+$AC$1)</f>
        <v>15195</v>
      </c>
      <c r="AD422" s="6">
        <f t="array" ref="AD422">INDEX(RawData!AR:AR,MATCH(VALUE(A422),RawData!AP:AP,0)+$AD$1)</f>
        <v>37.729999999999997</v>
      </c>
      <c r="AE422" s="6">
        <f t="array" ref="AE422">INDEX(RawData!BG:BG,MATCH(VALUE(A422),RawData!BE:BE,0)+$AE$1)</f>
        <v>38570</v>
      </c>
      <c r="AF422" s="6">
        <f t="array" ref="AF422">INDEX(RawData!AW:AW,MATCH(VALUE(A422),RawData!AU:AU,0)+$AF$1)</f>
        <v>23.01</v>
      </c>
      <c r="AG422" s="6">
        <f t="array" ref="AG422">INDEX(RawData!BM:BM,MATCH(VALUE(A422),RawData!BK:BK,0)+$AG$1)</f>
        <v>4.5</v>
      </c>
      <c r="AH422" s="6" t="e">
        <f t="array" ref="AH422">INDEX(RawData!BR:BR,MATCH(VALUE(B422),RawData!BP:BP,0)+$AH$1)</f>
        <v>#N/A</v>
      </c>
      <c r="AI422" s="6">
        <v>0</v>
      </c>
      <c r="AJ422" s="11">
        <f t="shared" si="85"/>
        <v>2267.5300000000002</v>
      </c>
      <c r="AK422" s="11">
        <f t="shared" si="86"/>
        <v>3179.66</v>
      </c>
      <c r="AL422" s="17" t="e">
        <f t="array" ref="AL422">INDEX(RawData!BW:BW,MATCH(VALUE(A422),RawData!BU:BU,0)+$AL$1)</f>
        <v>#N/A</v>
      </c>
      <c r="AM422" s="11"/>
      <c r="AN422" s="11"/>
    </row>
    <row r="423" spans="1:40">
      <c r="A423" s="1">
        <v>198711</v>
      </c>
      <c r="B423" s="6" t="s">
        <v>179</v>
      </c>
      <c r="C423" s="10" t="s">
        <v>215</v>
      </c>
      <c r="D423" s="1">
        <v>226753000</v>
      </c>
      <c r="E423" s="9">
        <f t="shared" si="84"/>
        <v>2267.5300000000002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</v>
      </c>
      <c r="Q423" s="6">
        <v>0</v>
      </c>
      <c r="V423" s="6" t="e">
        <f t="array" ref="V423">INDEX(RawData!I:I,MATCH(VALUE(B423),RawData!G:G,0)+$V$1)</f>
        <v>#N/A</v>
      </c>
      <c r="W423" s="6" t="e">
        <f t="array" ref="W423">INDEX(RawData!N:N,MATCH(VALUE(B423),RawData!L:L,0)+$W$1)</f>
        <v>#N/A</v>
      </c>
      <c r="X423" s="6" t="e">
        <f t="array" ref="X423">INDEX(RawData!S:S,MATCH(VALUE(B423),RawData!Q:Q,0)+$V$1)</f>
        <v>#N/A</v>
      </c>
      <c r="Y423" s="6">
        <f t="array" ref="Y423">INDEX(RawData!X:X,MATCH(VALUE(A423),RawData!V:V,0)+$Y$1)</f>
        <v>88.45</v>
      </c>
      <c r="Z423" s="6" t="e">
        <f t="array" ref="Z423">INDEX(RawData!AC:AC,MATCH(VALUE(B423),RawData!AA:AA,0)+$Y$1)</f>
        <v>#N/A</v>
      </c>
      <c r="AA423" s="6">
        <f t="array" ref="AA423">INDEX(RawData!AH:AH,MATCH(VALUE(A423),RawData!AF:AF,0)+$AA$1)</f>
        <v>60.6</v>
      </c>
      <c r="AB423" s="6">
        <f t="array" ref="AB423">INDEX(RawData!AM:AM,MATCH(VALUE(A423),RawData!AK:AK,0)+$AA$1)</f>
        <v>0.43</v>
      </c>
      <c r="AC423" s="6">
        <f t="array" ref="AC423">INDEX(RawData!BB:BB,MATCH(VALUE(A423),RawData!AZ:AZ,0)+$AC$1)</f>
        <v>14559</v>
      </c>
      <c r="AD423" s="6">
        <f t="array" ref="AD423">INDEX(RawData!AR:AR,MATCH(VALUE(A423),RawData!AP:AP,0)+$AD$1)</f>
        <v>39.68</v>
      </c>
      <c r="AE423" s="6">
        <f t="array" ref="AE423">INDEX(RawData!BG:BG,MATCH(VALUE(A423),RawData!BE:BE,0)+$AE$1)</f>
        <v>37462</v>
      </c>
      <c r="AF423" s="6">
        <f t="array" ref="AF423">INDEX(RawData!AW:AW,MATCH(VALUE(A423),RawData!AU:AU,0)+$AF$1)</f>
        <v>22.49</v>
      </c>
      <c r="AG423" s="6">
        <f t="array" ref="AG423">INDEX(RawData!BM:BM,MATCH(VALUE(A423),RawData!BK:BK,0)+$AG$1)</f>
        <v>4.5</v>
      </c>
      <c r="AH423" s="6" t="e">
        <f t="array" ref="AH423">INDEX(RawData!BR:BR,MATCH(VALUE(B423),RawData!BP:BP,0)+$AH$1)</f>
        <v>#N/A</v>
      </c>
      <c r="AI423" s="6">
        <v>0</v>
      </c>
      <c r="AJ423" s="11">
        <f t="shared" si="85"/>
        <v>3179.66</v>
      </c>
      <c r="AK423" s="11">
        <f t="shared" si="86"/>
        <v>5115.8100000000004</v>
      </c>
      <c r="AL423" s="17" t="e">
        <f t="array" ref="AL423">INDEX(RawData!BW:BW,MATCH(VALUE(A423),RawData!BU:BU,0)+$AL$1)</f>
        <v>#N/A</v>
      </c>
      <c r="AM423" s="11"/>
      <c r="AN423" s="11"/>
    </row>
    <row r="424" spans="1:40">
      <c r="A424" s="1">
        <v>198710</v>
      </c>
      <c r="B424" s="6" t="s">
        <v>179</v>
      </c>
      <c r="C424" s="10" t="s">
        <v>215</v>
      </c>
      <c r="D424" s="1">
        <v>317966000</v>
      </c>
      <c r="E424" s="9">
        <f t="shared" si="84"/>
        <v>3179.66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1</v>
      </c>
      <c r="P424" s="6">
        <v>0</v>
      </c>
      <c r="Q424" s="6">
        <v>0</v>
      </c>
      <c r="V424" s="6" t="e">
        <f t="array" ref="V424">INDEX(RawData!I:I,MATCH(VALUE(B424),RawData!G:G,0)+$V$1)</f>
        <v>#N/A</v>
      </c>
      <c r="W424" s="6" t="e">
        <f t="array" ref="W424">INDEX(RawData!N:N,MATCH(VALUE(B424),RawData!L:L,0)+$W$1)</f>
        <v>#N/A</v>
      </c>
      <c r="X424" s="6" t="e">
        <f t="array" ref="X424">INDEX(RawData!S:S,MATCH(VALUE(B424),RawData!Q:Q,0)+$V$1)</f>
        <v>#N/A</v>
      </c>
      <c r="Y424" s="6">
        <f t="array" ref="Y424">INDEX(RawData!X:X,MATCH(VALUE(A424),RawData!V:V,0)+$Y$1)</f>
        <v>88.32</v>
      </c>
      <c r="Z424" s="6" t="e">
        <f t="array" ref="Z424">INDEX(RawData!AC:AC,MATCH(VALUE(B424),RawData!AA:AA,0)+$Y$1)</f>
        <v>#N/A</v>
      </c>
      <c r="AA424" s="6">
        <f t="array" ref="AA424">INDEX(RawData!AH:AH,MATCH(VALUE(A424),RawData!AF:AF,0)+$AA$1)</f>
        <v>60.43</v>
      </c>
      <c r="AB424" s="6">
        <f t="array" ref="AB424">INDEX(RawData!AM:AM,MATCH(VALUE(A424),RawData!AK:AK,0)+$AA$1)</f>
        <v>-1.24</v>
      </c>
      <c r="AC424" s="6">
        <f t="array" ref="AC424">INDEX(RawData!BB:BB,MATCH(VALUE(A424),RawData!AZ:AZ,0)+$AC$1)</f>
        <v>14088</v>
      </c>
      <c r="AD424" s="6">
        <f t="array" ref="AD424">INDEX(RawData!AR:AR,MATCH(VALUE(A424),RawData!AP:AP,0)+$AD$1)</f>
        <v>41.11</v>
      </c>
      <c r="AE424" s="6">
        <f t="array" ref="AE424">INDEX(RawData!BG:BG,MATCH(VALUE(A424),RawData!BE:BE,0)+$AE$1)</f>
        <v>36754</v>
      </c>
      <c r="AF424" s="6">
        <f t="array" ref="AF424">INDEX(RawData!AW:AW,MATCH(VALUE(A424),RawData!AU:AU,0)+$AF$1)</f>
        <v>21.85</v>
      </c>
      <c r="AG424" s="6">
        <f t="array" ref="AG424">INDEX(RawData!BM:BM,MATCH(VALUE(A424),RawData!BK:BK,0)+$AG$1)</f>
        <v>4.5</v>
      </c>
      <c r="AH424" s="6" t="e">
        <f t="array" ref="AH424">INDEX(RawData!BR:BR,MATCH(VALUE(B424),RawData!BP:BP,0)+$AH$1)</f>
        <v>#N/A</v>
      </c>
      <c r="AI424" s="6">
        <v>0</v>
      </c>
      <c r="AJ424" s="11">
        <f t="shared" si="85"/>
        <v>5115.8100000000004</v>
      </c>
      <c r="AK424" s="11">
        <f t="shared" si="86"/>
        <v>3057.39</v>
      </c>
      <c r="AL424" s="17" t="e">
        <f t="array" ref="AL424">INDEX(RawData!BW:BW,MATCH(VALUE(A424),RawData!BU:BU,0)+$AL$1)</f>
        <v>#N/A</v>
      </c>
      <c r="AM424" s="11"/>
      <c r="AN424" s="11"/>
    </row>
    <row r="425" spans="1:40">
      <c r="A425" s="1">
        <v>198709</v>
      </c>
      <c r="B425" s="6" t="s">
        <v>179</v>
      </c>
      <c r="C425" s="10" t="s">
        <v>215</v>
      </c>
      <c r="D425" s="1">
        <v>511581000</v>
      </c>
      <c r="E425" s="9">
        <f t="shared" si="84"/>
        <v>5115.8100000000004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  <c r="O425" s="6">
        <v>0</v>
      </c>
      <c r="P425" s="6">
        <v>0</v>
      </c>
      <c r="Q425" s="6">
        <v>0</v>
      </c>
      <c r="V425" s="6" t="e">
        <f t="array" ref="V425">INDEX(RawData!I:I,MATCH(VALUE(B425),RawData!G:G,0)+$V$1)</f>
        <v>#N/A</v>
      </c>
      <c r="W425" s="6" t="e">
        <f t="array" ref="W425">INDEX(RawData!N:N,MATCH(VALUE(B425),RawData!L:L,0)+$W$1)</f>
        <v>#N/A</v>
      </c>
      <c r="X425" s="6" t="e">
        <f t="array" ref="X425">INDEX(RawData!S:S,MATCH(VALUE(B425),RawData!Q:Q,0)+$V$1)</f>
        <v>#N/A</v>
      </c>
      <c r="Y425" s="6">
        <f t="array" ref="Y425">INDEX(RawData!X:X,MATCH(VALUE(A425),RawData!V:V,0)+$Y$1)</f>
        <v>88.7</v>
      </c>
      <c r="Z425" s="6" t="e">
        <f t="array" ref="Z425">INDEX(RawData!AC:AC,MATCH(VALUE(B425),RawData!AA:AA,0)+$Y$1)</f>
        <v>#N/A</v>
      </c>
      <c r="AA425" s="6">
        <f t="array" ref="AA425">INDEX(RawData!AH:AH,MATCH(VALUE(A425),RawData!AF:AF,0)+$AA$1)</f>
        <v>60.98</v>
      </c>
      <c r="AB425" s="6">
        <f t="array" ref="AB425">INDEX(RawData!AM:AM,MATCH(VALUE(A425),RawData!AK:AK,0)+$AA$1)</f>
        <v>-0.55000000000000004</v>
      </c>
      <c r="AC425" s="6">
        <f t="array" ref="AC425">INDEX(RawData!BB:BB,MATCH(VALUE(A425),RawData!AZ:AZ,0)+$AC$1)</f>
        <v>13583</v>
      </c>
      <c r="AD425" s="6">
        <f t="array" ref="AD425">INDEX(RawData!AR:AR,MATCH(VALUE(A425),RawData!AP:AP,0)+$AD$1)</f>
        <v>42.28</v>
      </c>
      <c r="AE425" s="6">
        <f t="array" ref="AE425">INDEX(RawData!BG:BG,MATCH(VALUE(A425),RawData!BE:BE,0)+$AE$1)</f>
        <v>36131</v>
      </c>
      <c r="AF425" s="6">
        <f t="array" ref="AF425">INDEX(RawData!AW:AW,MATCH(VALUE(A425),RawData!AU:AU,0)+$AF$1)</f>
        <v>22.25</v>
      </c>
      <c r="AG425" s="6">
        <f t="array" ref="AG425">INDEX(RawData!BM:BM,MATCH(VALUE(A425),RawData!BK:BK,0)+$AG$1)</f>
        <v>4.5</v>
      </c>
      <c r="AH425" s="6" t="e">
        <f t="array" ref="AH425">INDEX(RawData!BR:BR,MATCH(VALUE(B425),RawData!BP:BP,0)+$AH$1)</f>
        <v>#N/A</v>
      </c>
      <c r="AI425" s="6">
        <v>0</v>
      </c>
      <c r="AJ425" s="11">
        <f t="shared" si="85"/>
        <v>3057.39</v>
      </c>
      <c r="AK425" s="11">
        <f t="shared" si="86"/>
        <v>1800.42</v>
      </c>
      <c r="AL425" s="17" t="e">
        <f t="array" ref="AL425">INDEX(RawData!BW:BW,MATCH(VALUE(A425),RawData!BU:BU,0)+$AL$1)</f>
        <v>#N/A</v>
      </c>
      <c r="AM425" s="11"/>
      <c r="AN425" s="11"/>
    </row>
    <row r="426" spans="1:40">
      <c r="A426" s="1">
        <v>198708</v>
      </c>
      <c r="B426" s="6" t="s">
        <v>179</v>
      </c>
      <c r="C426" s="10" t="s">
        <v>215</v>
      </c>
      <c r="D426" s="1">
        <v>305739000</v>
      </c>
      <c r="E426" s="9">
        <f t="shared" si="84"/>
        <v>3057.39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1</v>
      </c>
      <c r="N426" s="6">
        <v>0</v>
      </c>
      <c r="O426" s="6">
        <v>0</v>
      </c>
      <c r="P426" s="6">
        <v>0</v>
      </c>
      <c r="Q426" s="6">
        <v>0</v>
      </c>
      <c r="V426" s="6" t="e">
        <f t="array" ref="V426">INDEX(RawData!I:I,MATCH(VALUE(B426),RawData!G:G,0)+$V$1)</f>
        <v>#N/A</v>
      </c>
      <c r="W426" s="6" t="e">
        <f t="array" ref="W426">INDEX(RawData!N:N,MATCH(VALUE(B426),RawData!L:L,0)+$W$1)</f>
        <v>#N/A</v>
      </c>
      <c r="X426" s="6" t="e">
        <f t="array" ref="X426">INDEX(RawData!S:S,MATCH(VALUE(B426),RawData!Q:Q,0)+$V$1)</f>
        <v>#N/A</v>
      </c>
      <c r="Y426" s="6">
        <f t="array" ref="Y426">INDEX(RawData!X:X,MATCH(VALUE(A426),RawData!V:V,0)+$Y$1)</f>
        <v>89.21</v>
      </c>
      <c r="Z426" s="6" t="e">
        <f t="array" ref="Z426">INDEX(RawData!AC:AC,MATCH(VALUE(B426),RawData!AA:AA,0)+$Y$1)</f>
        <v>#N/A</v>
      </c>
      <c r="AA426" s="6">
        <f t="array" ref="AA426">INDEX(RawData!AH:AH,MATCH(VALUE(A426),RawData!AF:AF,0)+$AA$1)</f>
        <v>60.76</v>
      </c>
      <c r="AB426" s="6">
        <f t="array" ref="AB426">INDEX(RawData!AM:AM,MATCH(VALUE(A426),RawData!AK:AK,0)+$AA$1)</f>
        <v>1.61</v>
      </c>
      <c r="AC426" s="6">
        <f t="array" ref="AC426">INDEX(RawData!BB:BB,MATCH(VALUE(A426),RawData!AZ:AZ,0)+$AC$1)</f>
        <v>13255</v>
      </c>
      <c r="AD426" s="6">
        <f t="array" ref="AD426">INDEX(RawData!AR:AR,MATCH(VALUE(A426),RawData!AP:AP,0)+$AD$1)</f>
        <v>40.08</v>
      </c>
      <c r="AE426" s="6">
        <f t="array" ref="AE426">INDEX(RawData!BG:BG,MATCH(VALUE(A426),RawData!BE:BE,0)+$AE$1)</f>
        <v>35718</v>
      </c>
      <c r="AF426" s="6">
        <f t="array" ref="AF426">INDEX(RawData!AW:AW,MATCH(VALUE(A426),RawData!AU:AU,0)+$AF$1)</f>
        <v>22.22</v>
      </c>
      <c r="AG426" s="6">
        <f t="array" ref="AG426">INDEX(RawData!BM:BM,MATCH(VALUE(A426),RawData!BK:BK,0)+$AG$1)</f>
        <v>4.5</v>
      </c>
      <c r="AH426" s="6" t="e">
        <f t="array" ref="AH426">INDEX(RawData!BR:BR,MATCH(VALUE(B426),RawData!BP:BP,0)+$AH$1)</f>
        <v>#N/A</v>
      </c>
      <c r="AI426" s="6">
        <v>0</v>
      </c>
      <c r="AJ426" s="11">
        <f t="shared" si="85"/>
        <v>1800.42</v>
      </c>
      <c r="AK426" s="11">
        <f t="shared" si="86"/>
        <v>1347.31</v>
      </c>
      <c r="AL426" s="17" t="e">
        <f t="array" ref="AL426">INDEX(RawData!BW:BW,MATCH(VALUE(A426),RawData!BU:BU,0)+$AL$1)</f>
        <v>#N/A</v>
      </c>
      <c r="AM426" s="11"/>
      <c r="AN426" s="11"/>
    </row>
    <row r="427" spans="1:40">
      <c r="A427" s="1">
        <v>198707</v>
      </c>
      <c r="B427" s="6" t="s">
        <v>179</v>
      </c>
      <c r="C427" s="10" t="s">
        <v>215</v>
      </c>
      <c r="D427" s="1">
        <v>180042000</v>
      </c>
      <c r="E427" s="9">
        <f t="shared" si="84"/>
        <v>1800.42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1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V427" s="6" t="e">
        <f t="array" ref="V427">INDEX(RawData!I:I,MATCH(VALUE(B427),RawData!G:G,0)+$V$1)</f>
        <v>#N/A</v>
      </c>
      <c r="W427" s="6" t="e">
        <f t="array" ref="W427">INDEX(RawData!N:N,MATCH(VALUE(B427),RawData!L:L,0)+$W$1)</f>
        <v>#N/A</v>
      </c>
      <c r="X427" s="6" t="e">
        <f t="array" ref="X427">INDEX(RawData!S:S,MATCH(VALUE(B427),RawData!Q:Q,0)+$V$1)</f>
        <v>#N/A</v>
      </c>
      <c r="Y427" s="6">
        <f t="array" ref="Y427">INDEX(RawData!X:X,MATCH(VALUE(A427),RawData!V:V,0)+$Y$1)</f>
        <v>89.5</v>
      </c>
      <c r="Z427" s="6" t="e">
        <f t="array" ref="Z427">INDEX(RawData!AC:AC,MATCH(VALUE(B427),RawData!AA:AA,0)+$Y$1)</f>
        <v>#N/A</v>
      </c>
      <c r="AA427" s="6">
        <f t="array" ref="AA427">INDEX(RawData!AH:AH,MATCH(VALUE(A427),RawData!AF:AF,0)+$AA$1)</f>
        <v>60.27</v>
      </c>
      <c r="AB427" s="6">
        <f t="array" ref="AB427">INDEX(RawData!AM:AM,MATCH(VALUE(A427),RawData!AK:AK,0)+$AA$1)</f>
        <v>1.35</v>
      </c>
      <c r="AC427" s="6">
        <f t="array" ref="AC427">INDEX(RawData!BB:BB,MATCH(VALUE(A427),RawData!AZ:AZ,0)+$AC$1)</f>
        <v>13162</v>
      </c>
      <c r="AD427" s="6">
        <f t="array" ref="AD427">INDEX(RawData!AR:AR,MATCH(VALUE(A427),RawData!AP:AP,0)+$AD$1)</f>
        <v>45.85</v>
      </c>
      <c r="AE427" s="6">
        <f t="array" ref="AE427">INDEX(RawData!BG:BG,MATCH(VALUE(A427),RawData!BE:BE,0)+$AE$1)</f>
        <v>35278</v>
      </c>
      <c r="AF427" s="6">
        <f t="array" ref="AF427">INDEX(RawData!AW:AW,MATCH(VALUE(A427),RawData!AU:AU,0)+$AF$1)</f>
        <v>23.69</v>
      </c>
      <c r="AG427" s="6">
        <f t="array" ref="AG427">INDEX(RawData!BM:BM,MATCH(VALUE(A427),RawData!BK:BK,0)+$AG$1)</f>
        <v>4.5</v>
      </c>
      <c r="AH427" s="6" t="e">
        <f t="array" ref="AH427">INDEX(RawData!BR:BR,MATCH(VALUE(B427),RawData!BP:BP,0)+$AH$1)</f>
        <v>#N/A</v>
      </c>
      <c r="AI427" s="6">
        <v>0</v>
      </c>
      <c r="AJ427" s="11">
        <f t="shared" si="85"/>
        <v>1347.31</v>
      </c>
      <c r="AK427" s="11">
        <f t="shared" si="86"/>
        <v>2043.71</v>
      </c>
      <c r="AL427" s="17" t="e">
        <f t="array" ref="AL427">INDEX(RawData!BW:BW,MATCH(VALUE(A427),RawData!BU:BU,0)+$AL$1)</f>
        <v>#N/A</v>
      </c>
      <c r="AM427" s="11"/>
      <c r="AN427" s="11"/>
    </row>
    <row r="428" spans="1:40">
      <c r="A428" s="1">
        <v>198706</v>
      </c>
      <c r="B428" s="6" t="s">
        <v>179</v>
      </c>
      <c r="C428" s="10" t="s">
        <v>215</v>
      </c>
      <c r="D428" s="1">
        <v>134731000</v>
      </c>
      <c r="E428" s="9">
        <f t="shared" si="84"/>
        <v>1347.31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1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V428" s="6" t="e">
        <f t="array" ref="V428">INDEX(RawData!I:I,MATCH(VALUE(B428),RawData!G:G,0)+$V$1)</f>
        <v>#N/A</v>
      </c>
      <c r="W428" s="6" t="e">
        <f t="array" ref="W428">INDEX(RawData!N:N,MATCH(VALUE(B428),RawData!L:L,0)+$W$1)</f>
        <v>#N/A</v>
      </c>
      <c r="X428" s="6" t="e">
        <f t="array" ref="X428">INDEX(RawData!S:S,MATCH(VALUE(B428),RawData!Q:Q,0)+$V$1)</f>
        <v>#N/A</v>
      </c>
      <c r="Y428" s="6">
        <f t="array" ref="Y428">INDEX(RawData!X:X,MATCH(VALUE(A428),RawData!V:V,0)+$Y$1)</f>
        <v>89.26</v>
      </c>
      <c r="Z428" s="6" t="e">
        <f t="array" ref="Z428">INDEX(RawData!AC:AC,MATCH(VALUE(B428),RawData!AA:AA,0)+$Y$1)</f>
        <v>#N/A</v>
      </c>
      <c r="AA428" s="6">
        <f t="array" ref="AA428">INDEX(RawData!AH:AH,MATCH(VALUE(A428),RawData!AF:AF,0)+$AA$1)</f>
        <v>59.58</v>
      </c>
      <c r="AB428" s="6">
        <f t="array" ref="AB428">INDEX(RawData!AM:AM,MATCH(VALUE(A428),RawData!AK:AK,0)+$AA$1)</f>
        <v>-7.0000000000000007E-2</v>
      </c>
      <c r="AC428" s="6">
        <f t="array" ref="AC428">INDEX(RawData!BB:BB,MATCH(VALUE(A428),RawData!AZ:AZ,0)+$AC$1)</f>
        <v>12822</v>
      </c>
      <c r="AD428" s="6">
        <f t="array" ref="AD428">INDEX(RawData!AR:AR,MATCH(VALUE(A428),RawData!AP:AP,0)+$AD$1)</f>
        <v>49.72</v>
      </c>
      <c r="AE428" s="6">
        <f t="array" ref="AE428">INDEX(RawData!BG:BG,MATCH(VALUE(A428),RawData!BE:BE,0)+$AE$1)</f>
        <v>34720</v>
      </c>
      <c r="AF428" s="6">
        <f t="array" ref="AF428">INDEX(RawData!AW:AW,MATCH(VALUE(A428),RawData!AU:AU,0)+$AF$1)</f>
        <v>25.41</v>
      </c>
      <c r="AG428" s="6">
        <f t="array" ref="AG428">INDEX(RawData!BM:BM,MATCH(VALUE(A428),RawData!BK:BK,0)+$AG$1)</f>
        <v>4.5</v>
      </c>
      <c r="AH428" s="6" t="e">
        <f t="array" ref="AH428">INDEX(RawData!BR:BR,MATCH(VALUE(B428),RawData!BP:BP,0)+$AH$1)</f>
        <v>#N/A</v>
      </c>
      <c r="AI428" s="6">
        <v>0</v>
      </c>
      <c r="AJ428" s="11">
        <f t="shared" si="85"/>
        <v>2043.71</v>
      </c>
      <c r="AK428" s="11">
        <f t="shared" si="86"/>
        <v>2261.81</v>
      </c>
      <c r="AL428" s="17" t="e">
        <f t="array" ref="AL428">INDEX(RawData!BW:BW,MATCH(VALUE(A428),RawData!BU:BU,0)+$AL$1)</f>
        <v>#N/A</v>
      </c>
      <c r="AM428" s="11"/>
      <c r="AN428" s="11"/>
    </row>
    <row r="429" spans="1:40">
      <c r="A429" s="1">
        <v>198705</v>
      </c>
      <c r="B429" s="6" t="s">
        <v>179</v>
      </c>
      <c r="C429" s="10" t="s">
        <v>215</v>
      </c>
      <c r="D429" s="1">
        <v>204371000</v>
      </c>
      <c r="E429" s="9">
        <f t="shared" si="84"/>
        <v>2043.71</v>
      </c>
      <c r="F429" s="6">
        <v>0</v>
      </c>
      <c r="G429" s="6">
        <v>0</v>
      </c>
      <c r="H429" s="6">
        <v>0</v>
      </c>
      <c r="I429" s="6">
        <v>0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V429" s="6" t="e">
        <f t="array" ref="V429">INDEX(RawData!I:I,MATCH(VALUE(B429),RawData!G:G,0)+$V$1)</f>
        <v>#N/A</v>
      </c>
      <c r="W429" s="6" t="e">
        <f t="array" ref="W429">INDEX(RawData!N:N,MATCH(VALUE(B429),RawData!L:L,0)+$W$1)</f>
        <v>#N/A</v>
      </c>
      <c r="X429" s="6" t="e">
        <f t="array" ref="X429">INDEX(RawData!S:S,MATCH(VALUE(B429),RawData!Q:Q,0)+$V$1)</f>
        <v>#N/A</v>
      </c>
      <c r="Y429" s="6">
        <f t="array" ref="Y429">INDEX(RawData!X:X,MATCH(VALUE(A429),RawData!V:V,0)+$Y$1)</f>
        <v>90.21</v>
      </c>
      <c r="Z429" s="6" t="e">
        <f t="array" ref="Z429">INDEX(RawData!AC:AC,MATCH(VALUE(B429),RawData!AA:AA,0)+$Y$1)</f>
        <v>#N/A</v>
      </c>
      <c r="AA429" s="6">
        <f t="array" ref="AA429">INDEX(RawData!AH:AH,MATCH(VALUE(A429),RawData!AF:AF,0)+$AA$1)</f>
        <v>59.54</v>
      </c>
      <c r="AB429" s="6">
        <f t="array" ref="AB429">INDEX(RawData!AM:AM,MATCH(VALUE(A429),RawData!AK:AK,0)+$AA$1)</f>
        <v>0.12</v>
      </c>
      <c r="AC429" s="6">
        <f t="array" ref="AC429">INDEX(RawData!BB:BB,MATCH(VALUE(A429),RawData!AZ:AZ,0)+$AC$1)</f>
        <v>12552</v>
      </c>
      <c r="AD429" s="6">
        <f t="array" ref="AD429">INDEX(RawData!AR:AR,MATCH(VALUE(A429),RawData!AP:AP,0)+$AD$1)</f>
        <v>53.28</v>
      </c>
      <c r="AE429" s="6">
        <f t="array" ref="AE429">INDEX(RawData!BG:BG,MATCH(VALUE(A429),RawData!BE:BE,0)+$AE$1)</f>
        <v>34321</v>
      </c>
      <c r="AF429" s="6">
        <f t="array" ref="AF429">INDEX(RawData!AW:AW,MATCH(VALUE(A429),RawData!AU:AU,0)+$AF$1)</f>
        <v>26.11</v>
      </c>
      <c r="AG429" s="6">
        <f t="array" ref="AG429">INDEX(RawData!BM:BM,MATCH(VALUE(A429),RawData!BK:BK,0)+$AG$1)</f>
        <v>4.5</v>
      </c>
      <c r="AH429" s="6" t="e">
        <f t="array" ref="AH429">INDEX(RawData!BR:BR,MATCH(VALUE(B429),RawData!BP:BP,0)+$AH$1)</f>
        <v>#N/A</v>
      </c>
      <c r="AI429" s="6">
        <v>0</v>
      </c>
      <c r="AJ429" s="11">
        <f t="shared" si="85"/>
        <v>2261.81</v>
      </c>
      <c r="AK429" s="11">
        <f t="shared" si="86"/>
        <v>1336.27</v>
      </c>
      <c r="AL429" s="17" t="e">
        <f t="array" ref="AL429">INDEX(RawData!BW:BW,MATCH(VALUE(A429),RawData!BU:BU,0)+$AL$1)</f>
        <v>#N/A</v>
      </c>
      <c r="AM429" s="11"/>
      <c r="AN429" s="11"/>
    </row>
    <row r="430" spans="1:40">
      <c r="A430" s="1">
        <v>198704</v>
      </c>
      <c r="B430" s="6" t="s">
        <v>179</v>
      </c>
      <c r="C430" s="10" t="s">
        <v>215</v>
      </c>
      <c r="D430" s="1">
        <v>226181000</v>
      </c>
      <c r="E430" s="9">
        <f t="shared" si="84"/>
        <v>2261.81</v>
      </c>
      <c r="F430" s="6">
        <v>0</v>
      </c>
      <c r="G430" s="6">
        <v>0</v>
      </c>
      <c r="H430" s="6">
        <v>0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V430" s="6" t="e">
        <f t="array" ref="V430">INDEX(RawData!I:I,MATCH(VALUE(B430),RawData!G:G,0)+$V$1)</f>
        <v>#N/A</v>
      </c>
      <c r="W430" s="6" t="e">
        <f t="array" ref="W430">INDEX(RawData!N:N,MATCH(VALUE(B430),RawData!L:L,0)+$W$1)</f>
        <v>#N/A</v>
      </c>
      <c r="X430" s="6" t="e">
        <f t="array" ref="X430">INDEX(RawData!S:S,MATCH(VALUE(B430),RawData!Q:Q,0)+$V$1)</f>
        <v>#N/A</v>
      </c>
      <c r="Y430" s="6">
        <f t="array" ref="Y430">INDEX(RawData!X:X,MATCH(VALUE(A430),RawData!V:V,0)+$Y$1)</f>
        <v>90.19</v>
      </c>
      <c r="Z430" s="6" t="e">
        <f t="array" ref="Z430">INDEX(RawData!AC:AC,MATCH(VALUE(B430),RawData!AA:AA,0)+$Y$1)</f>
        <v>#N/A</v>
      </c>
      <c r="AA430" s="6">
        <f t="array" ref="AA430">INDEX(RawData!AH:AH,MATCH(VALUE(A430),RawData!AF:AF,0)+$AA$1)</f>
        <v>59.53</v>
      </c>
      <c r="AB430" s="6">
        <f t="array" ref="AB430">INDEX(RawData!AM:AM,MATCH(VALUE(A430),RawData!AK:AK,0)+$AA$1)</f>
        <v>0.24</v>
      </c>
      <c r="AC430" s="6">
        <f t="array" ref="AC430">INDEX(RawData!BB:BB,MATCH(VALUE(A430),RawData!AZ:AZ,0)+$AC$1)</f>
        <v>12247.41</v>
      </c>
      <c r="AD430" s="6">
        <f t="array" ref="AD430">INDEX(RawData!AR:AR,MATCH(VALUE(A430),RawData!AP:AP,0)+$AD$1)</f>
        <v>51.98</v>
      </c>
      <c r="AE430" s="6">
        <f t="array" ref="AE430">INDEX(RawData!BG:BG,MATCH(VALUE(A430),RawData!BE:BE,0)+$AE$1)</f>
        <v>33853.68</v>
      </c>
      <c r="AF430" s="6">
        <f t="array" ref="AF430">INDEX(RawData!AW:AW,MATCH(VALUE(A430),RawData!AU:AU,0)+$AF$1)</f>
        <v>24.9</v>
      </c>
      <c r="AG430" s="6">
        <f t="array" ref="AG430">INDEX(RawData!BM:BM,MATCH(VALUE(A430),RawData!BK:BK,0)+$AG$1)</f>
        <v>4.5</v>
      </c>
      <c r="AH430" s="6" t="e">
        <f t="array" ref="AH430">INDEX(RawData!BR:BR,MATCH(VALUE(B430),RawData!BP:BP,0)+$AH$1)</f>
        <v>#N/A</v>
      </c>
      <c r="AI430" s="6">
        <v>0</v>
      </c>
      <c r="AJ430" s="11">
        <f t="shared" si="85"/>
        <v>1336.27</v>
      </c>
      <c r="AK430" s="11">
        <f t="shared" si="86"/>
        <v>1146.5</v>
      </c>
      <c r="AL430" s="17" t="e">
        <f t="array" ref="AL430">INDEX(RawData!BW:BW,MATCH(VALUE(A430),RawData!BU:BU,0)+$AL$1)</f>
        <v>#N/A</v>
      </c>
      <c r="AM430" s="11"/>
      <c r="AN430" s="11"/>
    </row>
    <row r="431" spans="1:40">
      <c r="A431" s="1">
        <v>198703</v>
      </c>
      <c r="B431" s="6" t="s">
        <v>179</v>
      </c>
      <c r="C431" s="10" t="s">
        <v>215</v>
      </c>
      <c r="D431" s="1">
        <v>133627000</v>
      </c>
      <c r="E431" s="9">
        <f t="shared" si="84"/>
        <v>1336.27</v>
      </c>
      <c r="F431" s="6">
        <v>0</v>
      </c>
      <c r="G431" s="6">
        <v>0</v>
      </c>
      <c r="H431" s="6">
        <v>1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V431" s="6" t="e">
        <f t="array" ref="V431">INDEX(RawData!I:I,MATCH(VALUE(B431),RawData!G:G,0)+$V$1)</f>
        <v>#N/A</v>
      </c>
      <c r="W431" s="6" t="e">
        <f t="array" ref="W431">INDEX(RawData!N:N,MATCH(VALUE(B431),RawData!L:L,0)+$W$1)</f>
        <v>#N/A</v>
      </c>
      <c r="X431" s="6" t="e">
        <f t="array" ref="X431">INDEX(RawData!S:S,MATCH(VALUE(B431),RawData!Q:Q,0)+$V$1)</f>
        <v>#N/A</v>
      </c>
      <c r="Y431" s="6">
        <f t="array" ref="Y431">INDEX(RawData!X:X,MATCH(VALUE(A431),RawData!V:V,0)+$Y$1)</f>
        <v>90.46</v>
      </c>
      <c r="Z431" s="6" t="e">
        <f t="array" ref="Z431">INDEX(RawData!AC:AC,MATCH(VALUE(B431),RawData!AA:AA,0)+$Y$1)</f>
        <v>#N/A</v>
      </c>
      <c r="AA431" s="6">
        <f t="array" ref="AA431">INDEX(RawData!AH:AH,MATCH(VALUE(A431),RawData!AF:AF,0)+$AA$1)</f>
        <v>59.32</v>
      </c>
      <c r="AB431" s="6">
        <f t="array" ref="AB431">INDEX(RawData!AM:AM,MATCH(VALUE(A431),RawData!AK:AK,0)+$AA$1)</f>
        <v>0.14000000000000001</v>
      </c>
      <c r="AC431" s="6">
        <f t="array" ref="AC431">INDEX(RawData!BB:BB,MATCH(VALUE(A431),RawData!AZ:AZ,0)+$AC$1)</f>
        <v>11892.98</v>
      </c>
      <c r="AD431" s="6">
        <f t="array" ref="AD431">INDEX(RawData!AR:AR,MATCH(VALUE(A431),RawData!AP:AP,0)+$AD$1)</f>
        <v>51.05</v>
      </c>
      <c r="AE431" s="6">
        <f t="array" ref="AE431">INDEX(RawData!BG:BG,MATCH(VALUE(A431),RawData!BE:BE,0)+$AE$1)</f>
        <v>33394.120000000003</v>
      </c>
      <c r="AF431" s="6">
        <f t="array" ref="AF431">INDEX(RawData!AW:AW,MATCH(VALUE(A431),RawData!AU:AU,0)+$AF$1)</f>
        <v>24.03</v>
      </c>
      <c r="AG431" s="6">
        <f t="array" ref="AG431">INDEX(RawData!BM:BM,MATCH(VALUE(A431),RawData!BK:BK,0)+$AG$1)</f>
        <v>4.5</v>
      </c>
      <c r="AH431" s="6" t="e">
        <f t="array" ref="AH431">INDEX(RawData!BR:BR,MATCH(VALUE(B431),RawData!BP:BP,0)+$AH$1)</f>
        <v>#N/A</v>
      </c>
      <c r="AI431" s="6">
        <v>0</v>
      </c>
      <c r="AJ431" s="11">
        <f t="shared" si="85"/>
        <v>1146.5</v>
      </c>
      <c r="AK431" s="11">
        <f t="shared" si="86"/>
        <v>689.24</v>
      </c>
      <c r="AL431" s="17" t="e">
        <f t="array" ref="AL431">INDEX(RawData!BW:BW,MATCH(VALUE(A431),RawData!BU:BU,0)+$AL$1)</f>
        <v>#N/A</v>
      </c>
      <c r="AM431" s="11"/>
      <c r="AN431" s="11"/>
    </row>
    <row r="432" spans="1:40">
      <c r="A432" s="1">
        <v>198702</v>
      </c>
      <c r="B432" s="6" t="s">
        <v>179</v>
      </c>
      <c r="C432" s="10" t="s">
        <v>215</v>
      </c>
      <c r="D432" s="1">
        <v>114650000</v>
      </c>
      <c r="E432" s="9">
        <f t="shared" si="84"/>
        <v>1146.5</v>
      </c>
      <c r="F432" s="6">
        <v>0</v>
      </c>
      <c r="G432" s="6">
        <v>1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V432" s="6" t="e">
        <f t="array" ref="V432">INDEX(RawData!I:I,MATCH(VALUE(B432),RawData!G:G,0)+$V$1)</f>
        <v>#N/A</v>
      </c>
      <c r="W432" s="6" t="e">
        <f t="array" ref="W432">INDEX(RawData!N:N,MATCH(VALUE(B432),RawData!L:L,0)+$W$1)</f>
        <v>#N/A</v>
      </c>
      <c r="X432" s="6" t="e">
        <f t="array" ref="X432">INDEX(RawData!S:S,MATCH(VALUE(B432),RawData!Q:Q,0)+$V$1)</f>
        <v>#N/A</v>
      </c>
      <c r="Y432" s="6">
        <f t="array" ref="Y432">INDEX(RawData!X:X,MATCH(VALUE(A432),RawData!V:V,0)+$Y$1)</f>
        <v>90.65</v>
      </c>
      <c r="Z432" s="6" t="e">
        <f t="array" ref="Z432">INDEX(RawData!AC:AC,MATCH(VALUE(B432),RawData!AA:AA,0)+$Y$1)</f>
        <v>#N/A</v>
      </c>
      <c r="AA432" s="6">
        <f t="array" ref="AA432">INDEX(RawData!AH:AH,MATCH(VALUE(A432),RawData!AF:AF,0)+$AA$1)</f>
        <v>59.79</v>
      </c>
      <c r="AB432" s="6">
        <f t="array" ref="AB432">INDEX(RawData!AM:AM,MATCH(VALUE(A432),RawData!AK:AK,0)+$AA$1)</f>
        <v>0.91</v>
      </c>
      <c r="AC432" s="6">
        <f t="array" ref="AC432">INDEX(RawData!BB:BB,MATCH(VALUE(A432),RawData!AZ:AZ,0)+$AC$1)</f>
        <v>11854.03</v>
      </c>
      <c r="AD432" s="6">
        <f t="array" ref="AD432">INDEX(RawData!AR:AR,MATCH(VALUE(A432),RawData!AP:AP,0)+$AD$1)</f>
        <v>48.05</v>
      </c>
      <c r="AE432" s="6">
        <f t="array" ref="AE432">INDEX(RawData!BG:BG,MATCH(VALUE(A432),RawData!BE:BE,0)+$AE$1)</f>
        <v>32978.15</v>
      </c>
      <c r="AF432" s="6">
        <f t="array" ref="AF432">INDEX(RawData!AW:AW,MATCH(VALUE(A432),RawData!AU:AU,0)+$AF$1)</f>
        <v>22.35</v>
      </c>
      <c r="AG432" s="6">
        <f t="array" ref="AG432">INDEX(RawData!BM:BM,MATCH(VALUE(A432),RawData!BK:BK,0)+$AG$1)</f>
        <v>4.5</v>
      </c>
      <c r="AH432" s="6" t="e">
        <f t="array" ref="AH432">INDEX(RawData!BR:BR,MATCH(VALUE(B432),RawData!BP:BP,0)+$AH$1)</f>
        <v>#N/A</v>
      </c>
      <c r="AI432" s="6">
        <v>0</v>
      </c>
      <c r="AJ432" s="11">
        <f t="shared" si="85"/>
        <v>689.24</v>
      </c>
      <c r="AK432" s="11">
        <f t="shared" si="86"/>
        <v>0</v>
      </c>
      <c r="AL432" s="17" t="e">
        <f t="array" ref="AL432">INDEX(RawData!BW:BW,MATCH(VALUE(A432),RawData!BU:BU,0)+$AL$1)</f>
        <v>#N/A</v>
      </c>
      <c r="AM432" s="11"/>
      <c r="AN432" s="11"/>
    </row>
    <row r="433" spans="1:40">
      <c r="A433" s="1">
        <v>198701</v>
      </c>
      <c r="B433" s="6" t="s">
        <v>179</v>
      </c>
      <c r="C433" s="10" t="s">
        <v>215</v>
      </c>
      <c r="D433" s="1">
        <v>68924000</v>
      </c>
      <c r="E433" s="9">
        <f t="shared" si="84"/>
        <v>689.24</v>
      </c>
      <c r="F433" s="6">
        <v>1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V433" s="6" t="e">
        <f t="array" ref="V433">INDEX(RawData!I:I,MATCH(VALUE(B433),RawData!G:G,0)+$V$1)</f>
        <v>#N/A</v>
      </c>
      <c r="W433" s="6" t="e">
        <f t="array" ref="W433">INDEX(RawData!N:N,MATCH(VALUE(B433),RawData!L:L,0)+$W$1)</f>
        <v>#N/A</v>
      </c>
      <c r="X433" s="6" t="e">
        <f t="array" ref="X433">INDEX(RawData!S:S,MATCH(VALUE(B433),RawData!Q:Q,0)+$V$1)</f>
        <v>#N/A</v>
      </c>
      <c r="Y433" s="6">
        <f t="array" ref="Y433">INDEX(RawData!X:X,MATCH(VALUE(A433),RawData!V:V,0)+$Y$1)</f>
        <v>90.84</v>
      </c>
      <c r="Z433" s="6" t="e">
        <f t="array" ref="Z433">INDEX(RawData!AC:AC,MATCH(VALUE(B433),RawData!AA:AA,0)+$Y$1)</f>
        <v>#N/A</v>
      </c>
      <c r="AA433" s="6">
        <f t="array" ref="AA433">INDEX(RawData!AH:AH,MATCH(VALUE(A433),RawData!AF:AF,0)+$AA$1)</f>
        <v>59.91</v>
      </c>
      <c r="AB433" s="6">
        <f t="array" ref="AB433">INDEX(RawData!AM:AM,MATCH(VALUE(A433),RawData!AK:AK,0)+$AA$1)</f>
        <v>1.39</v>
      </c>
      <c r="AC433" s="6">
        <f t="array" ref="AC433">INDEX(RawData!BB:BB,MATCH(VALUE(A433),RawData!AZ:AZ,0)+$AC$1)</f>
        <v>11587.47</v>
      </c>
      <c r="AD433" s="6">
        <f t="array" ref="AD433">INDEX(RawData!AR:AR,MATCH(VALUE(A433),RawData!AP:AP,0)+$AD$1)</f>
        <v>54.96</v>
      </c>
      <c r="AE433" s="6">
        <f t="array" ref="AE433">INDEX(RawData!BG:BG,MATCH(VALUE(A433),RawData!BE:BE,0)+$AE$1)</f>
        <v>32337.64</v>
      </c>
      <c r="AF433" s="6">
        <f t="array" ref="AF433">INDEX(RawData!AW:AW,MATCH(VALUE(A433),RawData!AU:AU,0)+$AF$1)</f>
        <v>24.08</v>
      </c>
      <c r="AG433" s="6">
        <f t="array" ref="AG433">INDEX(RawData!BM:BM,MATCH(VALUE(A433),RawData!BK:BK,0)+$AG$1)</f>
        <v>4.5</v>
      </c>
      <c r="AH433" s="6" t="e">
        <f t="array" ref="AH433">INDEX(RawData!BR:BR,MATCH(VALUE(B433),RawData!BP:BP,0)+$AH$1)</f>
        <v>#N/A</v>
      </c>
      <c r="AI433" s="6">
        <v>0</v>
      </c>
      <c r="AJ433" s="11">
        <f t="shared" si="85"/>
        <v>0</v>
      </c>
      <c r="AK433" s="11">
        <f t="shared" si="86"/>
        <v>0</v>
      </c>
      <c r="AL433" s="17" t="e">
        <f t="array" ref="AL433">INDEX(RawData!BW:BW,MATCH(VALUE(A433),RawData!BU:BU,0)+$AL$1)</f>
        <v>#N/A</v>
      </c>
      <c r="AM433" s="11"/>
      <c r="AN433" s="1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19"/>
  <sheetViews>
    <sheetView workbookViewId="0">
      <selection activeCell="M16" sqref="M16"/>
    </sheetView>
  </sheetViews>
  <sheetFormatPr defaultRowHeight="13.5"/>
  <cols>
    <col min="1" max="16384" width="9" style="6"/>
  </cols>
  <sheetData>
    <row r="1" spans="1:31" s="7" customFormat="1">
      <c r="A1" s="7" t="s">
        <v>15</v>
      </c>
      <c r="B1" s="7" t="str">
        <f>CtrlData!E2</f>
        <v>成交億</v>
      </c>
      <c r="C1" s="7" t="str">
        <f>CtrlData!F2</f>
        <v>m1</v>
      </c>
      <c r="D1" s="7" t="str">
        <f>CtrlData!G2</f>
        <v>m2</v>
      </c>
      <c r="E1" s="7" t="str">
        <f>CtrlData!H2</f>
        <v>m3</v>
      </c>
      <c r="F1" s="7" t="str">
        <f>CtrlData!I2</f>
        <v>m4</v>
      </c>
      <c r="G1" s="7" t="str">
        <f>CtrlData!J2</f>
        <v>m5</v>
      </c>
      <c r="H1" s="7" t="str">
        <f>CtrlData!K2</f>
        <v>m6</v>
      </c>
      <c r="I1" s="7" t="str">
        <f>CtrlData!L2</f>
        <v>m7</v>
      </c>
      <c r="J1" s="7" t="str">
        <f>CtrlData!M2</f>
        <v>m8</v>
      </c>
      <c r="K1" s="7" t="str">
        <f>CtrlData!N2</f>
        <v>m9</v>
      </c>
      <c r="L1" s="7" t="str">
        <f>CtrlData!O2</f>
        <v>m10</v>
      </c>
      <c r="M1" s="7" t="str">
        <f>CtrlData!P2</f>
        <v>m11</v>
      </c>
      <c r="N1" s="7" t="str">
        <f>CtrlData!Q2</f>
        <v>m12</v>
      </c>
      <c r="O1" s="7" t="str">
        <f>CtrlData!R2</f>
        <v>q1</v>
      </c>
      <c r="P1" s="7" t="str">
        <f>CtrlData!S2</f>
        <v>q2</v>
      </c>
      <c r="Q1" s="7" t="str">
        <f>CtrlData!T2</f>
        <v>q3</v>
      </c>
      <c r="R1" s="7" t="str">
        <f>CtrlData!U2</f>
        <v>q4</v>
      </c>
      <c r="S1" s="7" t="str">
        <f>CtrlData!V2</f>
        <v>GDP%</v>
      </c>
      <c r="T1" s="7" t="str">
        <f>CtrlData!W2</f>
        <v>GDP</v>
      </c>
      <c r="U1" s="7" t="str">
        <f>CtrlData!X2</f>
        <v>人均GDP</v>
      </c>
      <c r="V1" s="7" t="str">
        <f>CtrlData!Y2</f>
        <v>WPI</v>
      </c>
      <c r="W1" s="7" t="str">
        <f>CtrlData!Z2</f>
        <v>WPI%</v>
      </c>
      <c r="X1" s="7" t="str">
        <f>CtrlData!AA2</f>
        <v>CPI</v>
      </c>
      <c r="Y1" s="7" t="str">
        <f>CtrlData!AB2</f>
        <v>CPI%</v>
      </c>
      <c r="Z1" s="7" t="s">
        <v>219</v>
      </c>
      <c r="AA1" s="7" t="s">
        <v>220</v>
      </c>
      <c r="AB1" s="7" t="s">
        <v>27</v>
      </c>
      <c r="AC1" s="7" t="s">
        <v>28</v>
      </c>
      <c r="AD1" s="7" t="s">
        <v>221</v>
      </c>
      <c r="AE1" s="7" t="s">
        <v>222</v>
      </c>
    </row>
    <row r="2" spans="1:31">
      <c r="A2" s="6">
        <f>CtrlData!A8</f>
        <v>202206</v>
      </c>
      <c r="B2" s="6">
        <f>CtrlData!E8</f>
        <v>50842.24022</v>
      </c>
      <c r="C2" s="6">
        <f>CtrlData!F8</f>
        <v>0</v>
      </c>
      <c r="D2" s="6">
        <f>CtrlData!G8</f>
        <v>0</v>
      </c>
      <c r="E2" s="6">
        <f>CtrlData!H8</f>
        <v>0</v>
      </c>
      <c r="F2" s="6">
        <f>CtrlData!I8</f>
        <v>0</v>
      </c>
      <c r="G2" s="6">
        <f>CtrlData!J8</f>
        <v>0</v>
      </c>
      <c r="H2" s="6">
        <f>CtrlData!K8</f>
        <v>1</v>
      </c>
      <c r="I2" s="6">
        <f>CtrlData!L8</f>
        <v>0</v>
      </c>
      <c r="J2" s="6">
        <f>CtrlData!M8</f>
        <v>0</v>
      </c>
      <c r="K2" s="6">
        <f>CtrlData!N8</f>
        <v>0</v>
      </c>
      <c r="L2" s="6">
        <f>CtrlData!O8</f>
        <v>0</v>
      </c>
      <c r="M2" s="6">
        <f>CtrlData!P8</f>
        <v>0</v>
      </c>
      <c r="N2" s="6">
        <f>CtrlData!Q8</f>
        <v>0</v>
      </c>
      <c r="O2" s="6">
        <f>CtrlData!R8</f>
        <v>0</v>
      </c>
      <c r="P2" s="6">
        <f>CtrlData!S8</f>
        <v>1</v>
      </c>
      <c r="Q2" s="6">
        <f>CtrlData!T8</f>
        <v>0</v>
      </c>
      <c r="R2" s="6">
        <f>CtrlData!U8</f>
        <v>0</v>
      </c>
      <c r="S2" s="6">
        <f>CtrlData!V8</f>
        <v>3.05</v>
      </c>
      <c r="T2" s="6">
        <f>CtrlData!W8</f>
        <v>186883</v>
      </c>
      <c r="U2" s="6">
        <f>CtrlData!X8</f>
        <v>8046</v>
      </c>
      <c r="V2" s="6">
        <f>CtrlData!Y8</f>
        <v>119.61</v>
      </c>
      <c r="W2" s="6">
        <f>CtrlData!Z8</f>
        <v>16.28</v>
      </c>
      <c r="X2" s="6">
        <f>CtrlData!AA8</f>
        <v>107.82</v>
      </c>
      <c r="Y2" s="6">
        <f>CtrlData!AB8</f>
        <v>3.59</v>
      </c>
      <c r="Z2" s="6">
        <f>CtrlData!AC8</f>
        <v>254745</v>
      </c>
      <c r="AA2" s="6">
        <f>CtrlData!AD8</f>
        <v>7.03</v>
      </c>
      <c r="AB2" s="6">
        <f>CtrlData!AE8</f>
        <v>558262</v>
      </c>
      <c r="AC2" s="6">
        <f>CtrlData!AF8</f>
        <v>7.35</v>
      </c>
      <c r="AD2" s="6">
        <f>CtrlData!AG8</f>
        <v>1.5</v>
      </c>
      <c r="AE2" s="6">
        <f>CtrlData!AH8</f>
        <v>3.74</v>
      </c>
    </row>
    <row r="3" spans="1:31">
      <c r="A3" s="6">
        <f>CtrlData!A9</f>
        <v>202205</v>
      </c>
      <c r="B3" s="6">
        <f>CtrlData!E9</f>
        <v>49991.329389999999</v>
      </c>
      <c r="C3" s="6">
        <f>CtrlData!F9</f>
        <v>0</v>
      </c>
      <c r="D3" s="6">
        <f>CtrlData!G9</f>
        <v>0</v>
      </c>
      <c r="E3" s="6">
        <f>CtrlData!H9</f>
        <v>0</v>
      </c>
      <c r="F3" s="6">
        <f>CtrlData!I9</f>
        <v>0</v>
      </c>
      <c r="G3" s="6">
        <f>CtrlData!J9</f>
        <v>1</v>
      </c>
      <c r="H3" s="6">
        <f>CtrlData!K9</f>
        <v>0</v>
      </c>
      <c r="I3" s="6">
        <f>CtrlData!L9</f>
        <v>0</v>
      </c>
      <c r="J3" s="6">
        <f>CtrlData!M9</f>
        <v>0</v>
      </c>
      <c r="K3" s="6">
        <f>CtrlData!N9</f>
        <v>0</v>
      </c>
      <c r="L3" s="6">
        <f>CtrlData!O9</f>
        <v>0</v>
      </c>
      <c r="M3" s="6">
        <f>CtrlData!P9</f>
        <v>0</v>
      </c>
      <c r="N3" s="6">
        <f>CtrlData!Q9</f>
        <v>0</v>
      </c>
      <c r="O3" s="6">
        <f>CtrlData!R9</f>
        <v>0</v>
      </c>
      <c r="P3" s="6">
        <f>CtrlData!S9</f>
        <v>1</v>
      </c>
      <c r="Q3" s="6">
        <f>CtrlData!T9</f>
        <v>0</v>
      </c>
      <c r="R3" s="6">
        <f>CtrlData!U9</f>
        <v>0</v>
      </c>
      <c r="S3" s="6">
        <f>CtrlData!V9</f>
        <v>3.05</v>
      </c>
      <c r="T3" s="6">
        <f>CtrlData!W9</f>
        <v>186883</v>
      </c>
      <c r="U3" s="6">
        <f>CtrlData!X9</f>
        <v>8046</v>
      </c>
      <c r="V3" s="6">
        <f>CtrlData!Y9</f>
        <v>119.4</v>
      </c>
      <c r="W3" s="6">
        <f>CtrlData!Z9</f>
        <v>16.28</v>
      </c>
      <c r="X3" s="6">
        <f>CtrlData!AA9</f>
        <v>107.41</v>
      </c>
      <c r="Y3" s="6">
        <f>CtrlData!AB9</f>
        <v>3.4</v>
      </c>
      <c r="Z3" s="6">
        <f>CtrlData!AC9</f>
        <v>252762</v>
      </c>
      <c r="AA3" s="6">
        <f>CtrlData!AD9</f>
        <v>8.2799999999999994</v>
      </c>
      <c r="AB3" s="6">
        <f>CtrlData!AE9</f>
        <v>555437</v>
      </c>
      <c r="AC3" s="6">
        <f>CtrlData!AF9</f>
        <v>7.49</v>
      </c>
      <c r="AD3" s="6">
        <f>CtrlData!AG9</f>
        <v>1.375</v>
      </c>
      <c r="AE3" s="6">
        <f>CtrlData!AH9</f>
        <v>3.74</v>
      </c>
    </row>
    <row r="4" spans="1:31">
      <c r="A4" s="6">
        <f>CtrlData!A10</f>
        <v>202204</v>
      </c>
      <c r="B4" s="6">
        <f>CtrlData!E10</f>
        <v>51471.295230000003</v>
      </c>
      <c r="C4" s="6">
        <f>CtrlData!F10</f>
        <v>0</v>
      </c>
      <c r="D4" s="6">
        <f>CtrlData!G10</f>
        <v>0</v>
      </c>
      <c r="E4" s="6">
        <f>CtrlData!H10</f>
        <v>0</v>
      </c>
      <c r="F4" s="6">
        <f>CtrlData!I10</f>
        <v>1</v>
      </c>
      <c r="G4" s="6">
        <f>CtrlData!J10</f>
        <v>0</v>
      </c>
      <c r="H4" s="6">
        <f>CtrlData!K10</f>
        <v>0</v>
      </c>
      <c r="I4" s="6">
        <f>CtrlData!L10</f>
        <v>0</v>
      </c>
      <c r="J4" s="6">
        <f>CtrlData!M10</f>
        <v>0</v>
      </c>
      <c r="K4" s="6">
        <f>CtrlData!N10</f>
        <v>0</v>
      </c>
      <c r="L4" s="6">
        <f>CtrlData!O10</f>
        <v>0</v>
      </c>
      <c r="M4" s="6">
        <f>CtrlData!P10</f>
        <v>0</v>
      </c>
      <c r="N4" s="6">
        <f>CtrlData!Q10</f>
        <v>0</v>
      </c>
      <c r="O4" s="6">
        <f>CtrlData!R10</f>
        <v>0</v>
      </c>
      <c r="P4" s="6">
        <f>CtrlData!S10</f>
        <v>1</v>
      </c>
      <c r="Q4" s="6">
        <f>CtrlData!T10</f>
        <v>0</v>
      </c>
      <c r="R4" s="6">
        <f>CtrlData!U10</f>
        <v>0</v>
      </c>
      <c r="S4" s="6">
        <f>CtrlData!V10</f>
        <v>3.05</v>
      </c>
      <c r="T4" s="6">
        <f>CtrlData!W10</f>
        <v>186883</v>
      </c>
      <c r="U4" s="6">
        <f>CtrlData!X10</f>
        <v>8046</v>
      </c>
      <c r="V4" s="6">
        <f>CtrlData!Y10</f>
        <v>117.37</v>
      </c>
      <c r="W4" s="6">
        <f>CtrlData!Z10</f>
        <v>16.28</v>
      </c>
      <c r="X4" s="6">
        <f>CtrlData!AA10</f>
        <v>107.14</v>
      </c>
      <c r="Y4" s="6">
        <f>CtrlData!AB10</f>
        <v>3.38</v>
      </c>
      <c r="Z4" s="6">
        <f>CtrlData!AC10</f>
        <v>253797</v>
      </c>
      <c r="AA4" s="6">
        <f>CtrlData!AD10</f>
        <v>9.06</v>
      </c>
      <c r="AB4" s="6">
        <f>CtrlData!AE10</f>
        <v>552913</v>
      </c>
      <c r="AC4" s="6">
        <f>CtrlData!AF10</f>
        <v>8.24</v>
      </c>
      <c r="AD4" s="6">
        <f>CtrlData!AG10</f>
        <v>1.375</v>
      </c>
      <c r="AE4" s="6">
        <f>CtrlData!AH10</f>
        <v>3.74</v>
      </c>
    </row>
    <row r="5" spans="1:31">
      <c r="A5" s="6">
        <f>CtrlData!A11</f>
        <v>202203</v>
      </c>
      <c r="B5" s="6">
        <f>CtrlData!E11</f>
        <v>75120.65625</v>
      </c>
      <c r="C5" s="6">
        <f>CtrlData!F11</f>
        <v>0</v>
      </c>
      <c r="D5" s="6">
        <f>CtrlData!G11</f>
        <v>0</v>
      </c>
      <c r="E5" s="6">
        <f>CtrlData!H11</f>
        <v>1</v>
      </c>
      <c r="F5" s="6">
        <f>CtrlData!I11</f>
        <v>0</v>
      </c>
      <c r="G5" s="6">
        <f>CtrlData!J11</f>
        <v>0</v>
      </c>
      <c r="H5" s="6">
        <f>CtrlData!K11</f>
        <v>0</v>
      </c>
      <c r="I5" s="6">
        <f>CtrlData!L11</f>
        <v>0</v>
      </c>
      <c r="J5" s="6">
        <f>CtrlData!M11</f>
        <v>0</v>
      </c>
      <c r="K5" s="6">
        <f>CtrlData!N11</f>
        <v>0</v>
      </c>
      <c r="L5" s="6">
        <f>CtrlData!O11</f>
        <v>0</v>
      </c>
      <c r="M5" s="6">
        <f>CtrlData!P11</f>
        <v>0</v>
      </c>
      <c r="N5" s="6">
        <f>CtrlData!Q11</f>
        <v>0</v>
      </c>
      <c r="O5" s="6">
        <f>CtrlData!R11</f>
        <v>1</v>
      </c>
      <c r="P5" s="6">
        <f>CtrlData!S11</f>
        <v>0</v>
      </c>
      <c r="Q5" s="6">
        <f>CtrlData!T11</f>
        <v>0</v>
      </c>
      <c r="R5" s="6">
        <f>CtrlData!U11</f>
        <v>0</v>
      </c>
      <c r="S5" s="6">
        <f>CtrlData!V11</f>
        <v>3.72</v>
      </c>
      <c r="T5" s="6">
        <f>CtrlData!W11</f>
        <v>200947</v>
      </c>
      <c r="U5" s="6">
        <f>CtrlData!X11</f>
        <v>8616</v>
      </c>
      <c r="V5" s="6">
        <f>CtrlData!Y11</f>
        <v>114.48</v>
      </c>
      <c r="W5" s="6">
        <f>CtrlData!Z11</f>
        <v>14.16</v>
      </c>
      <c r="X5" s="6">
        <f>CtrlData!AA11</f>
        <v>106.33</v>
      </c>
      <c r="Y5" s="6">
        <f>CtrlData!AB11</f>
        <v>3.27</v>
      </c>
      <c r="Z5" s="6">
        <f>CtrlData!AC11</f>
        <v>254905</v>
      </c>
      <c r="AA5" s="6">
        <f>CtrlData!AD11</f>
        <v>10.39</v>
      </c>
      <c r="AB5" s="6">
        <f>CtrlData!AE11</f>
        <v>550499</v>
      </c>
      <c r="AC5" s="6">
        <f>CtrlData!AF11</f>
        <v>8.2200000000000006</v>
      </c>
      <c r="AD5" s="6">
        <f>CtrlData!AG11</f>
        <v>1.375</v>
      </c>
      <c r="AE5" s="6">
        <f>CtrlData!AH11</f>
        <v>3.66</v>
      </c>
    </row>
    <row r="6" spans="1:31">
      <c r="A6" s="6">
        <f>CtrlData!A12</f>
        <v>202202</v>
      </c>
      <c r="B6" s="6">
        <f>CtrlData!E12</f>
        <v>46332.63192</v>
      </c>
      <c r="C6" s="6">
        <f>CtrlData!F12</f>
        <v>0</v>
      </c>
      <c r="D6" s="6">
        <f>CtrlData!G12</f>
        <v>1</v>
      </c>
      <c r="E6" s="6">
        <f>CtrlData!H12</f>
        <v>0</v>
      </c>
      <c r="F6" s="6">
        <f>CtrlData!I12</f>
        <v>0</v>
      </c>
      <c r="G6" s="6">
        <f>CtrlData!J12</f>
        <v>0</v>
      </c>
      <c r="H6" s="6">
        <f>CtrlData!K12</f>
        <v>0</v>
      </c>
      <c r="I6" s="6">
        <f>CtrlData!L12</f>
        <v>0</v>
      </c>
      <c r="J6" s="6">
        <f>CtrlData!M12</f>
        <v>0</v>
      </c>
      <c r="K6" s="6">
        <f>CtrlData!N12</f>
        <v>0</v>
      </c>
      <c r="L6" s="6">
        <f>CtrlData!O12</f>
        <v>0</v>
      </c>
      <c r="M6" s="6">
        <f>CtrlData!P12</f>
        <v>0</v>
      </c>
      <c r="N6" s="6">
        <f>CtrlData!Q12</f>
        <v>0</v>
      </c>
      <c r="O6" s="6">
        <f>CtrlData!R12</f>
        <v>1</v>
      </c>
      <c r="P6" s="6">
        <f>CtrlData!S12</f>
        <v>0</v>
      </c>
      <c r="Q6" s="6">
        <f>CtrlData!T12</f>
        <v>0</v>
      </c>
      <c r="R6" s="6">
        <f>CtrlData!U12</f>
        <v>0</v>
      </c>
      <c r="S6" s="6">
        <f>CtrlData!V12</f>
        <v>3.72</v>
      </c>
      <c r="T6" s="6">
        <f>CtrlData!W12</f>
        <v>200947</v>
      </c>
      <c r="U6" s="6">
        <f>CtrlData!X12</f>
        <v>8616</v>
      </c>
      <c r="V6" s="6">
        <f>CtrlData!Y12</f>
        <v>109.97</v>
      </c>
      <c r="W6" s="6">
        <f>CtrlData!Z12</f>
        <v>14.16</v>
      </c>
      <c r="X6" s="6">
        <f>CtrlData!AA12</f>
        <v>105.99</v>
      </c>
      <c r="Y6" s="6">
        <f>CtrlData!AB12</f>
        <v>2.33</v>
      </c>
      <c r="Z6" s="6">
        <f>CtrlData!AC12</f>
        <v>254989</v>
      </c>
      <c r="AA6" s="6">
        <f>CtrlData!AD12</f>
        <v>11.25</v>
      </c>
      <c r="AB6" s="6">
        <f>CtrlData!AE12</f>
        <v>547642</v>
      </c>
      <c r="AC6" s="6">
        <f>CtrlData!AF12</f>
        <v>7.65</v>
      </c>
      <c r="AD6" s="6">
        <f>CtrlData!AG12</f>
        <v>1.125</v>
      </c>
      <c r="AE6" s="6">
        <f>CtrlData!AH12</f>
        <v>3.66</v>
      </c>
    </row>
    <row r="7" spans="1:31">
      <c r="A7" s="6">
        <f>CtrlData!A13</f>
        <v>202201</v>
      </c>
      <c r="B7" s="6">
        <f>CtrlData!E13</f>
        <v>52611.501510000002</v>
      </c>
      <c r="C7" s="6">
        <f>CtrlData!F13</f>
        <v>1</v>
      </c>
      <c r="D7" s="6">
        <f>CtrlData!G13</f>
        <v>0</v>
      </c>
      <c r="E7" s="6">
        <f>CtrlData!H13</f>
        <v>0</v>
      </c>
      <c r="F7" s="6">
        <f>CtrlData!I13</f>
        <v>0</v>
      </c>
      <c r="G7" s="6">
        <f>CtrlData!J13</f>
        <v>0</v>
      </c>
      <c r="H7" s="6">
        <f>CtrlData!K13</f>
        <v>0</v>
      </c>
      <c r="I7" s="6">
        <f>CtrlData!L13</f>
        <v>0</v>
      </c>
      <c r="J7" s="6">
        <f>CtrlData!M13</f>
        <v>0</v>
      </c>
      <c r="K7" s="6">
        <f>CtrlData!N13</f>
        <v>0</v>
      </c>
      <c r="L7" s="6">
        <f>CtrlData!O13</f>
        <v>0</v>
      </c>
      <c r="M7" s="6">
        <f>CtrlData!P13</f>
        <v>0</v>
      </c>
      <c r="N7" s="6">
        <f>CtrlData!Q13</f>
        <v>0</v>
      </c>
      <c r="O7" s="6">
        <f>CtrlData!R13</f>
        <v>1</v>
      </c>
      <c r="P7" s="6">
        <f>CtrlData!S13</f>
        <v>0</v>
      </c>
      <c r="Q7" s="6">
        <f>CtrlData!T13</f>
        <v>0</v>
      </c>
      <c r="R7" s="6">
        <f>CtrlData!U13</f>
        <v>0</v>
      </c>
      <c r="S7" s="6">
        <f>CtrlData!V13</f>
        <v>3.72</v>
      </c>
      <c r="T7" s="6">
        <f>CtrlData!W13</f>
        <v>200947</v>
      </c>
      <c r="U7" s="6">
        <f>CtrlData!X13</f>
        <v>8616</v>
      </c>
      <c r="V7" s="6">
        <f>CtrlData!Y13</f>
        <v>107.78</v>
      </c>
      <c r="W7" s="6">
        <f>CtrlData!Z13</f>
        <v>14.16</v>
      </c>
      <c r="X7" s="6">
        <f>CtrlData!AA13</f>
        <v>106</v>
      </c>
      <c r="Y7" s="6">
        <f>CtrlData!AB13</f>
        <v>2.83</v>
      </c>
      <c r="Z7" s="6">
        <f>CtrlData!AC13</f>
        <v>252219</v>
      </c>
      <c r="AA7" s="6">
        <f>CtrlData!AD13</f>
        <v>11.87</v>
      </c>
      <c r="AB7" s="6">
        <f>CtrlData!AE13</f>
        <v>543067</v>
      </c>
      <c r="AC7" s="6">
        <f>CtrlData!AF13</f>
        <v>8.5299999999999994</v>
      </c>
      <c r="AD7" s="6">
        <f>CtrlData!AG13</f>
        <v>1.125</v>
      </c>
      <c r="AE7" s="6">
        <f>CtrlData!AH13</f>
        <v>3.66</v>
      </c>
    </row>
    <row r="8" spans="1:31">
      <c r="A8" s="6">
        <f>CtrlData!A14</f>
        <v>202112</v>
      </c>
      <c r="B8" s="6">
        <f>CtrlData!E14</f>
        <v>65276.750099999997</v>
      </c>
      <c r="C8" s="6">
        <f>CtrlData!F14</f>
        <v>0</v>
      </c>
      <c r="D8" s="6">
        <f>CtrlData!G14</f>
        <v>0</v>
      </c>
      <c r="E8" s="6">
        <f>CtrlData!H14</f>
        <v>0</v>
      </c>
      <c r="F8" s="6">
        <f>CtrlData!I14</f>
        <v>0</v>
      </c>
      <c r="G8" s="6">
        <f>CtrlData!J14</f>
        <v>0</v>
      </c>
      <c r="H8" s="6">
        <f>CtrlData!K14</f>
        <v>0</v>
      </c>
      <c r="I8" s="6">
        <f>CtrlData!L14</f>
        <v>0</v>
      </c>
      <c r="J8" s="6">
        <f>CtrlData!M14</f>
        <v>0</v>
      </c>
      <c r="K8" s="6">
        <f>CtrlData!N14</f>
        <v>0</v>
      </c>
      <c r="L8" s="6">
        <f>CtrlData!O14</f>
        <v>0</v>
      </c>
      <c r="M8" s="6">
        <f>CtrlData!P14</f>
        <v>0</v>
      </c>
      <c r="N8" s="6">
        <f>CtrlData!Q14</f>
        <v>1</v>
      </c>
      <c r="O8" s="6">
        <f>CtrlData!R14</f>
        <v>0</v>
      </c>
      <c r="P8" s="6">
        <f>CtrlData!S14</f>
        <v>0</v>
      </c>
      <c r="Q8" s="6">
        <f>CtrlData!T14</f>
        <v>0</v>
      </c>
      <c r="R8" s="6">
        <f>CtrlData!U14</f>
        <v>1</v>
      </c>
      <c r="S8" s="6">
        <f>CtrlData!V14</f>
        <v>5.32</v>
      </c>
      <c r="T8" s="6">
        <f>CtrlData!W14</f>
        <v>207272</v>
      </c>
      <c r="U8" s="6">
        <f>CtrlData!X14</f>
        <v>8857</v>
      </c>
      <c r="V8" s="6">
        <f>CtrlData!Y14</f>
        <v>106.75</v>
      </c>
      <c r="W8" s="6">
        <f>CtrlData!Z14</f>
        <v>12.64</v>
      </c>
      <c r="X8" s="6">
        <f>CtrlData!AA14</f>
        <v>105.41</v>
      </c>
      <c r="Y8" s="6">
        <f>CtrlData!AB14</f>
        <v>2.63</v>
      </c>
      <c r="Z8" s="6">
        <f>CtrlData!AC14</f>
        <v>247580</v>
      </c>
      <c r="AA8" s="6">
        <f>CtrlData!AD14</f>
        <v>12.09</v>
      </c>
      <c r="AB8" s="6">
        <f>CtrlData!AE14</f>
        <v>537090</v>
      </c>
      <c r="AC8" s="6">
        <f>CtrlData!AF14</f>
        <v>7.35</v>
      </c>
      <c r="AD8" s="6">
        <f>CtrlData!AG14</f>
        <v>1.125</v>
      </c>
      <c r="AE8" s="6">
        <f>CtrlData!AH14</f>
        <v>3.64</v>
      </c>
    </row>
    <row r="9" spans="1:31">
      <c r="A9" s="6">
        <f>CtrlData!A15</f>
        <v>202111</v>
      </c>
      <c r="B9" s="6">
        <f>CtrlData!E15</f>
        <v>79426.901729999998</v>
      </c>
      <c r="C9" s="6">
        <f>CtrlData!F15</f>
        <v>0</v>
      </c>
      <c r="D9" s="6">
        <f>CtrlData!G15</f>
        <v>0</v>
      </c>
      <c r="E9" s="6">
        <f>CtrlData!H15</f>
        <v>0</v>
      </c>
      <c r="F9" s="6">
        <f>CtrlData!I15</f>
        <v>0</v>
      </c>
      <c r="G9" s="6">
        <f>CtrlData!J15</f>
        <v>0</v>
      </c>
      <c r="H9" s="6">
        <f>CtrlData!K15</f>
        <v>0</v>
      </c>
      <c r="I9" s="6">
        <f>CtrlData!L15</f>
        <v>0</v>
      </c>
      <c r="J9" s="6">
        <f>CtrlData!M15</f>
        <v>0</v>
      </c>
      <c r="K9" s="6">
        <f>CtrlData!N15</f>
        <v>0</v>
      </c>
      <c r="L9" s="6">
        <f>CtrlData!O15</f>
        <v>0</v>
      </c>
      <c r="M9" s="6">
        <f>CtrlData!P15</f>
        <v>1</v>
      </c>
      <c r="N9" s="6">
        <f>CtrlData!Q15</f>
        <v>0</v>
      </c>
      <c r="O9" s="6">
        <f>CtrlData!R15</f>
        <v>0</v>
      </c>
      <c r="P9" s="6">
        <f>CtrlData!S15</f>
        <v>0</v>
      </c>
      <c r="Q9" s="6">
        <f>CtrlData!T15</f>
        <v>0</v>
      </c>
      <c r="R9" s="6">
        <f>CtrlData!U15</f>
        <v>1</v>
      </c>
      <c r="S9" s="6">
        <f>CtrlData!V15</f>
        <v>5.32</v>
      </c>
      <c r="T9" s="6">
        <f>CtrlData!W15</f>
        <v>207272</v>
      </c>
      <c r="U9" s="6">
        <f>CtrlData!X15</f>
        <v>8857</v>
      </c>
      <c r="V9" s="6">
        <f>CtrlData!Y15</f>
        <v>107.52</v>
      </c>
      <c r="W9" s="6">
        <f>CtrlData!Z15</f>
        <v>12.64</v>
      </c>
      <c r="X9" s="6">
        <f>CtrlData!AA15</f>
        <v>105.62</v>
      </c>
      <c r="Y9" s="6">
        <f>CtrlData!AB15</f>
        <v>2.85</v>
      </c>
      <c r="Z9" s="6">
        <f>CtrlData!AC15</f>
        <v>244578</v>
      </c>
      <c r="AA9" s="6">
        <f>CtrlData!AD15</f>
        <v>13.13</v>
      </c>
      <c r="AB9" s="6">
        <f>CtrlData!AE15</f>
        <v>533117</v>
      </c>
      <c r="AC9" s="6">
        <f>CtrlData!AF15</f>
        <v>8.18</v>
      </c>
      <c r="AD9" s="6">
        <f>CtrlData!AG15</f>
        <v>1.125</v>
      </c>
      <c r="AE9" s="6">
        <f>CtrlData!AH15</f>
        <v>3.64</v>
      </c>
    </row>
    <row r="10" spans="1:31">
      <c r="A10" s="6">
        <f>CtrlData!A16</f>
        <v>202110</v>
      </c>
      <c r="B10" s="6">
        <f>CtrlData!E16</f>
        <v>59018.259839999999</v>
      </c>
      <c r="C10" s="6">
        <f>CtrlData!F16</f>
        <v>0</v>
      </c>
      <c r="D10" s="6">
        <f>CtrlData!G16</f>
        <v>0</v>
      </c>
      <c r="E10" s="6">
        <f>CtrlData!H16</f>
        <v>0</v>
      </c>
      <c r="F10" s="6">
        <f>CtrlData!I16</f>
        <v>0</v>
      </c>
      <c r="G10" s="6">
        <f>CtrlData!J16</f>
        <v>0</v>
      </c>
      <c r="H10" s="6">
        <f>CtrlData!K16</f>
        <v>0</v>
      </c>
      <c r="I10" s="6">
        <f>CtrlData!L16</f>
        <v>0</v>
      </c>
      <c r="J10" s="6">
        <f>CtrlData!M16</f>
        <v>0</v>
      </c>
      <c r="K10" s="6">
        <f>CtrlData!N16</f>
        <v>0</v>
      </c>
      <c r="L10" s="6">
        <f>CtrlData!O16</f>
        <v>1</v>
      </c>
      <c r="M10" s="6">
        <f>CtrlData!P16</f>
        <v>0</v>
      </c>
      <c r="N10" s="6">
        <f>CtrlData!Q16</f>
        <v>0</v>
      </c>
      <c r="O10" s="6">
        <f>CtrlData!R16</f>
        <v>0</v>
      </c>
      <c r="P10" s="6">
        <f>CtrlData!S16</f>
        <v>0</v>
      </c>
      <c r="Q10" s="6">
        <f>CtrlData!T16</f>
        <v>0</v>
      </c>
      <c r="R10" s="6">
        <f>CtrlData!U16</f>
        <v>1</v>
      </c>
      <c r="S10" s="6">
        <f>CtrlData!V16</f>
        <v>5.32</v>
      </c>
      <c r="T10" s="6">
        <f>CtrlData!W16</f>
        <v>207272</v>
      </c>
      <c r="U10" s="6">
        <f>CtrlData!X16</f>
        <v>8857</v>
      </c>
      <c r="V10" s="6">
        <f>CtrlData!Y16</f>
        <v>107.34</v>
      </c>
      <c r="W10" s="6">
        <f>CtrlData!Z16</f>
        <v>12.64</v>
      </c>
      <c r="X10" s="6">
        <f>CtrlData!AA16</f>
        <v>105.37</v>
      </c>
      <c r="Y10" s="6">
        <f>CtrlData!AB16</f>
        <v>2.5499999999999998</v>
      </c>
      <c r="Z10" s="6">
        <f>CtrlData!AC16</f>
        <v>242079</v>
      </c>
      <c r="AA10" s="6">
        <f>CtrlData!AD16</f>
        <v>14.81</v>
      </c>
      <c r="AB10" s="6">
        <f>CtrlData!AE16</f>
        <v>528043</v>
      </c>
      <c r="AC10" s="6">
        <f>CtrlData!AF16</f>
        <v>8.51</v>
      </c>
      <c r="AD10" s="6">
        <f>CtrlData!AG16</f>
        <v>1.125</v>
      </c>
      <c r="AE10" s="6">
        <f>CtrlData!AH16</f>
        <v>3.64</v>
      </c>
    </row>
    <row r="11" spans="1:31">
      <c r="A11" s="6">
        <f>CtrlData!A17</f>
        <v>202109</v>
      </c>
      <c r="B11" s="6">
        <f>CtrlData!E17</f>
        <v>59960.666129999998</v>
      </c>
      <c r="C11" s="6">
        <f>CtrlData!F17</f>
        <v>0</v>
      </c>
      <c r="D11" s="6">
        <f>CtrlData!G17</f>
        <v>0</v>
      </c>
      <c r="E11" s="6">
        <f>CtrlData!H17</f>
        <v>0</v>
      </c>
      <c r="F11" s="6">
        <f>CtrlData!I17</f>
        <v>0</v>
      </c>
      <c r="G11" s="6">
        <f>CtrlData!J17</f>
        <v>0</v>
      </c>
      <c r="H11" s="6">
        <f>CtrlData!K17</f>
        <v>0</v>
      </c>
      <c r="I11" s="6">
        <f>CtrlData!L17</f>
        <v>0</v>
      </c>
      <c r="J11" s="6">
        <f>CtrlData!M17</f>
        <v>0</v>
      </c>
      <c r="K11" s="6">
        <f>CtrlData!N17</f>
        <v>1</v>
      </c>
      <c r="L11" s="6">
        <f>CtrlData!O17</f>
        <v>0</v>
      </c>
      <c r="M11" s="6">
        <f>CtrlData!P17</f>
        <v>0</v>
      </c>
      <c r="N11" s="6">
        <f>CtrlData!Q17</f>
        <v>0</v>
      </c>
      <c r="O11" s="6">
        <f>CtrlData!R17</f>
        <v>0</v>
      </c>
      <c r="P11" s="6">
        <f>CtrlData!S17</f>
        <v>0</v>
      </c>
      <c r="Q11" s="6">
        <f>CtrlData!T17</f>
        <v>1</v>
      </c>
      <c r="R11" s="6">
        <f>CtrlData!U17</f>
        <v>0</v>
      </c>
      <c r="S11" s="6">
        <f>CtrlData!V17</f>
        <v>4.37</v>
      </c>
      <c r="T11" s="6">
        <f>CtrlData!W17</f>
        <v>194760</v>
      </c>
      <c r="U11" s="6">
        <f>CtrlData!X17</f>
        <v>8302</v>
      </c>
      <c r="V11" s="6">
        <f>CtrlData!Y17</f>
        <v>105.21</v>
      </c>
      <c r="W11" s="6">
        <f>CtrlData!Z17</f>
        <v>12.09</v>
      </c>
      <c r="X11" s="6">
        <f>CtrlData!AA17</f>
        <v>105.06</v>
      </c>
      <c r="Y11" s="6">
        <f>CtrlData!AB17</f>
        <v>2.6</v>
      </c>
      <c r="Z11" s="6">
        <f>CtrlData!AC17</f>
        <v>241560</v>
      </c>
      <c r="AA11" s="6">
        <f>CtrlData!AD17</f>
        <v>15.22</v>
      </c>
      <c r="AB11" s="6">
        <f>CtrlData!AE17</f>
        <v>527867</v>
      </c>
      <c r="AC11" s="6">
        <f>CtrlData!AF17</f>
        <v>8.89</v>
      </c>
      <c r="AD11" s="6">
        <f>CtrlData!AG17</f>
        <v>1.125</v>
      </c>
      <c r="AE11" s="6">
        <f>CtrlData!AH17</f>
        <v>3.96</v>
      </c>
    </row>
    <row r="12" spans="1:31">
      <c r="A12" s="6">
        <f>CtrlData!A18</f>
        <v>202108</v>
      </c>
      <c r="B12" s="6">
        <f>CtrlData!E18</f>
        <v>81241.301770000005</v>
      </c>
      <c r="C12" s="6">
        <f>CtrlData!F18</f>
        <v>0</v>
      </c>
      <c r="D12" s="6">
        <f>CtrlData!G18</f>
        <v>0</v>
      </c>
      <c r="E12" s="6">
        <f>CtrlData!H18</f>
        <v>0</v>
      </c>
      <c r="F12" s="6">
        <f>CtrlData!I18</f>
        <v>0</v>
      </c>
      <c r="G12" s="6">
        <f>CtrlData!J18</f>
        <v>0</v>
      </c>
      <c r="H12" s="6">
        <f>CtrlData!K18</f>
        <v>0</v>
      </c>
      <c r="I12" s="6">
        <f>CtrlData!L18</f>
        <v>0</v>
      </c>
      <c r="J12" s="6">
        <f>CtrlData!M18</f>
        <v>1</v>
      </c>
      <c r="K12" s="6">
        <f>CtrlData!N18</f>
        <v>0</v>
      </c>
      <c r="L12" s="6">
        <f>CtrlData!O18</f>
        <v>0</v>
      </c>
      <c r="M12" s="6">
        <f>CtrlData!P18</f>
        <v>0</v>
      </c>
      <c r="N12" s="6">
        <f>CtrlData!Q18</f>
        <v>0</v>
      </c>
      <c r="O12" s="6">
        <f>CtrlData!R18</f>
        <v>0</v>
      </c>
      <c r="P12" s="6">
        <f>CtrlData!S18</f>
        <v>0</v>
      </c>
      <c r="Q12" s="6">
        <f>CtrlData!T18</f>
        <v>1</v>
      </c>
      <c r="R12" s="6">
        <f>CtrlData!U18</f>
        <v>0</v>
      </c>
      <c r="S12" s="6">
        <f>CtrlData!V18</f>
        <v>4.37</v>
      </c>
      <c r="T12" s="6">
        <f>CtrlData!W18</f>
        <v>194760</v>
      </c>
      <c r="U12" s="6">
        <f>CtrlData!X18</f>
        <v>8302</v>
      </c>
      <c r="V12" s="6">
        <f>CtrlData!Y18</f>
        <v>104.99</v>
      </c>
      <c r="W12" s="6">
        <f>CtrlData!Z18</f>
        <v>12.09</v>
      </c>
      <c r="X12" s="6">
        <f>CtrlData!AA18</f>
        <v>104.9</v>
      </c>
      <c r="Y12" s="6">
        <f>CtrlData!AB18</f>
        <v>2.34</v>
      </c>
      <c r="Z12" s="6">
        <f>CtrlData!AC18</f>
        <v>239778</v>
      </c>
      <c r="AA12" s="6">
        <f>CtrlData!AD18</f>
        <v>15.19</v>
      </c>
      <c r="AB12" s="6">
        <f>CtrlData!AE18</f>
        <v>524253</v>
      </c>
      <c r="AC12" s="6">
        <f>CtrlData!AF18</f>
        <v>8.59</v>
      </c>
      <c r="AD12" s="6">
        <f>CtrlData!AG18</f>
        <v>1.125</v>
      </c>
      <c r="AE12" s="6">
        <f>CtrlData!AH18</f>
        <v>3.96</v>
      </c>
    </row>
    <row r="13" spans="1:31">
      <c r="A13" s="6">
        <f>CtrlData!A19</f>
        <v>202107</v>
      </c>
      <c r="B13" s="6">
        <f>CtrlData!E19</f>
        <v>123807.7427</v>
      </c>
      <c r="C13" s="6">
        <f>CtrlData!F19</f>
        <v>0</v>
      </c>
      <c r="D13" s="6">
        <f>CtrlData!G19</f>
        <v>0</v>
      </c>
      <c r="E13" s="6">
        <f>CtrlData!H19</f>
        <v>0</v>
      </c>
      <c r="F13" s="6">
        <f>CtrlData!I19</f>
        <v>0</v>
      </c>
      <c r="G13" s="6">
        <f>CtrlData!J19</f>
        <v>0</v>
      </c>
      <c r="H13" s="6">
        <f>CtrlData!K19</f>
        <v>0</v>
      </c>
      <c r="I13" s="6">
        <f>CtrlData!L19</f>
        <v>1</v>
      </c>
      <c r="J13" s="6">
        <f>CtrlData!M19</f>
        <v>0</v>
      </c>
      <c r="K13" s="6">
        <f>CtrlData!N19</f>
        <v>0</v>
      </c>
      <c r="L13" s="6">
        <f>CtrlData!O19</f>
        <v>0</v>
      </c>
      <c r="M13" s="6">
        <f>CtrlData!P19</f>
        <v>0</v>
      </c>
      <c r="N13" s="6">
        <f>CtrlData!Q19</f>
        <v>0</v>
      </c>
      <c r="O13" s="6">
        <f>CtrlData!R19</f>
        <v>0</v>
      </c>
      <c r="P13" s="6">
        <f>CtrlData!S19</f>
        <v>0</v>
      </c>
      <c r="Q13" s="6">
        <f>CtrlData!T19</f>
        <v>1</v>
      </c>
      <c r="R13" s="6">
        <f>CtrlData!U19</f>
        <v>0</v>
      </c>
      <c r="S13" s="6">
        <f>CtrlData!V19</f>
        <v>4.37</v>
      </c>
      <c r="T13" s="6">
        <f>CtrlData!W19</f>
        <v>194760</v>
      </c>
      <c r="U13" s="6">
        <f>CtrlData!X19</f>
        <v>8302</v>
      </c>
      <c r="V13" s="6">
        <f>CtrlData!Y19</f>
        <v>104.54</v>
      </c>
      <c r="W13" s="6">
        <f>CtrlData!Z19</f>
        <v>12.09</v>
      </c>
      <c r="X13" s="6">
        <f>CtrlData!AA19</f>
        <v>104.29</v>
      </c>
      <c r="Y13" s="6">
        <f>CtrlData!AB19</f>
        <v>1.91</v>
      </c>
      <c r="Z13" s="6">
        <f>CtrlData!AC19</f>
        <v>237605</v>
      </c>
      <c r="AA13" s="6">
        <f>CtrlData!AD19</f>
        <v>15.97</v>
      </c>
      <c r="AB13" s="6">
        <f>CtrlData!AE19</f>
        <v>520317</v>
      </c>
      <c r="AC13" s="6">
        <f>CtrlData!AF19</f>
        <v>8.7100000000000009</v>
      </c>
      <c r="AD13" s="6">
        <f>CtrlData!AG19</f>
        <v>1.125</v>
      </c>
      <c r="AE13" s="6">
        <f>CtrlData!AH19</f>
        <v>3.96</v>
      </c>
    </row>
    <row r="14" spans="1:31">
      <c r="A14" s="6">
        <f>CtrlData!A20</f>
        <v>202106</v>
      </c>
      <c r="B14" s="6">
        <f>CtrlData!E20</f>
        <v>101137.33538999999</v>
      </c>
      <c r="C14" s="6">
        <f>CtrlData!F20</f>
        <v>0</v>
      </c>
      <c r="D14" s="6">
        <f>CtrlData!G20</f>
        <v>0</v>
      </c>
      <c r="E14" s="6">
        <f>CtrlData!H20</f>
        <v>0</v>
      </c>
      <c r="F14" s="6">
        <f>CtrlData!I20</f>
        <v>0</v>
      </c>
      <c r="G14" s="6">
        <f>CtrlData!J20</f>
        <v>0</v>
      </c>
      <c r="H14" s="6">
        <f>CtrlData!K20</f>
        <v>1</v>
      </c>
      <c r="I14" s="6">
        <f>CtrlData!L20</f>
        <v>0</v>
      </c>
      <c r="J14" s="6">
        <f>CtrlData!M20</f>
        <v>0</v>
      </c>
      <c r="K14" s="6">
        <f>CtrlData!N20</f>
        <v>0</v>
      </c>
      <c r="L14" s="6">
        <f>CtrlData!O20</f>
        <v>0</v>
      </c>
      <c r="M14" s="6">
        <f>CtrlData!P20</f>
        <v>0</v>
      </c>
      <c r="N14" s="6">
        <f>CtrlData!Q20</f>
        <v>0</v>
      </c>
      <c r="O14" s="6">
        <f>CtrlData!R20</f>
        <v>0</v>
      </c>
      <c r="P14" s="6">
        <f>CtrlData!S20</f>
        <v>1</v>
      </c>
      <c r="Q14" s="6">
        <f>CtrlData!T20</f>
        <v>0</v>
      </c>
      <c r="R14" s="6">
        <f>CtrlData!U20</f>
        <v>0</v>
      </c>
      <c r="S14" s="6">
        <f>CtrlData!V20</f>
        <v>7.76</v>
      </c>
      <c r="T14" s="6">
        <f>CtrlData!W20</f>
        <v>186795</v>
      </c>
      <c r="U14" s="6">
        <f>CtrlData!X20</f>
        <v>7947</v>
      </c>
      <c r="V14" s="6">
        <f>CtrlData!Y20</f>
        <v>102.86</v>
      </c>
      <c r="W14" s="6">
        <f>CtrlData!Z20</f>
        <v>10.98</v>
      </c>
      <c r="X14" s="6">
        <f>CtrlData!AA20</f>
        <v>104.08</v>
      </c>
      <c r="Y14" s="6">
        <f>CtrlData!AB20</f>
        <v>1.83</v>
      </c>
      <c r="Z14" s="6">
        <f>CtrlData!AC20</f>
        <v>235697</v>
      </c>
      <c r="AA14" s="6">
        <f>CtrlData!AD20</f>
        <v>17.100000000000001</v>
      </c>
      <c r="AB14" s="6">
        <f>CtrlData!AE20</f>
        <v>518576</v>
      </c>
      <c r="AC14" s="6">
        <f>CtrlData!AF20</f>
        <v>8.91</v>
      </c>
      <c r="AD14" s="6">
        <f>CtrlData!AG20</f>
        <v>1.125</v>
      </c>
      <c r="AE14" s="6">
        <f>CtrlData!AH20</f>
        <v>4.8</v>
      </c>
    </row>
    <row r="15" spans="1:31">
      <c r="A15" s="6">
        <f>CtrlData!A21</f>
        <v>202105</v>
      </c>
      <c r="B15" s="6">
        <f>CtrlData!E21</f>
        <v>110116.02211999999</v>
      </c>
      <c r="C15" s="6">
        <f>CtrlData!F21</f>
        <v>0</v>
      </c>
      <c r="D15" s="6">
        <f>CtrlData!G21</f>
        <v>0</v>
      </c>
      <c r="E15" s="6">
        <f>CtrlData!H21</f>
        <v>0</v>
      </c>
      <c r="F15" s="6">
        <f>CtrlData!I21</f>
        <v>0</v>
      </c>
      <c r="G15" s="6">
        <f>CtrlData!J21</f>
        <v>1</v>
      </c>
      <c r="H15" s="6">
        <f>CtrlData!K21</f>
        <v>0</v>
      </c>
      <c r="I15" s="6">
        <f>CtrlData!L21</f>
        <v>0</v>
      </c>
      <c r="J15" s="6">
        <f>CtrlData!M21</f>
        <v>0</v>
      </c>
      <c r="K15" s="6">
        <f>CtrlData!N21</f>
        <v>0</v>
      </c>
      <c r="L15" s="6">
        <f>CtrlData!O21</f>
        <v>0</v>
      </c>
      <c r="M15" s="6">
        <f>CtrlData!P21</f>
        <v>0</v>
      </c>
      <c r="N15" s="6">
        <f>CtrlData!Q21</f>
        <v>0</v>
      </c>
      <c r="O15" s="6">
        <f>CtrlData!R21</f>
        <v>0</v>
      </c>
      <c r="P15" s="6">
        <f>CtrlData!S21</f>
        <v>1</v>
      </c>
      <c r="Q15" s="6">
        <f>CtrlData!T21</f>
        <v>0</v>
      </c>
      <c r="R15" s="6">
        <f>CtrlData!U21</f>
        <v>0</v>
      </c>
      <c r="S15" s="6">
        <f>CtrlData!V21</f>
        <v>7.76</v>
      </c>
      <c r="T15" s="6">
        <f>CtrlData!W21</f>
        <v>186795</v>
      </c>
      <c r="U15" s="6">
        <f>CtrlData!X21</f>
        <v>7947</v>
      </c>
      <c r="V15" s="6">
        <f>CtrlData!Y21</f>
        <v>102.16</v>
      </c>
      <c r="W15" s="6">
        <f>CtrlData!Z21</f>
        <v>10.98</v>
      </c>
      <c r="X15" s="6">
        <f>CtrlData!AA21</f>
        <v>103.88</v>
      </c>
      <c r="Y15" s="6">
        <f>CtrlData!AB21</f>
        <v>2.4500000000000002</v>
      </c>
      <c r="Z15" s="6">
        <f>CtrlData!AC21</f>
        <v>232884</v>
      </c>
      <c r="AA15" s="6">
        <f>CtrlData!AD21</f>
        <v>17.41</v>
      </c>
      <c r="AB15" s="6">
        <f>CtrlData!AE21</f>
        <v>514558</v>
      </c>
      <c r="AC15" s="6">
        <f>CtrlData!AF21</f>
        <v>9.2200000000000006</v>
      </c>
      <c r="AD15" s="6">
        <f>CtrlData!AG21</f>
        <v>1.125</v>
      </c>
      <c r="AE15" s="6">
        <f>CtrlData!AH21</f>
        <v>4.8</v>
      </c>
    </row>
    <row r="16" spans="1:31">
      <c r="A16" s="6">
        <f>CtrlData!A22</f>
        <v>202104</v>
      </c>
      <c r="B16" s="6">
        <f>CtrlData!E22</f>
        <v>85229.038839999994</v>
      </c>
      <c r="C16" s="6">
        <f>CtrlData!F22</f>
        <v>0</v>
      </c>
      <c r="D16" s="6">
        <f>CtrlData!G22</f>
        <v>0</v>
      </c>
      <c r="E16" s="6">
        <f>CtrlData!H22</f>
        <v>0</v>
      </c>
      <c r="F16" s="6">
        <f>CtrlData!I22</f>
        <v>1</v>
      </c>
      <c r="G16" s="6">
        <f>CtrlData!J22</f>
        <v>0</v>
      </c>
      <c r="H16" s="6">
        <f>CtrlData!K22</f>
        <v>0</v>
      </c>
      <c r="I16" s="6">
        <f>CtrlData!L22</f>
        <v>0</v>
      </c>
      <c r="J16" s="6">
        <f>CtrlData!M22</f>
        <v>0</v>
      </c>
      <c r="K16" s="6">
        <f>CtrlData!N22</f>
        <v>0</v>
      </c>
      <c r="L16" s="6">
        <f>CtrlData!O22</f>
        <v>0</v>
      </c>
      <c r="M16" s="6">
        <f>CtrlData!P22</f>
        <v>0</v>
      </c>
      <c r="N16" s="6">
        <f>CtrlData!Q22</f>
        <v>0</v>
      </c>
      <c r="O16" s="6">
        <f>CtrlData!R22</f>
        <v>0</v>
      </c>
      <c r="P16" s="6">
        <f>CtrlData!S22</f>
        <v>1</v>
      </c>
      <c r="Q16" s="6">
        <f>CtrlData!T22</f>
        <v>0</v>
      </c>
      <c r="R16" s="6">
        <f>CtrlData!U22</f>
        <v>0</v>
      </c>
      <c r="S16" s="6">
        <f>CtrlData!V22</f>
        <v>7.76</v>
      </c>
      <c r="T16" s="6">
        <f>CtrlData!W22</f>
        <v>186795</v>
      </c>
      <c r="U16" s="6">
        <f>CtrlData!X22</f>
        <v>7947</v>
      </c>
      <c r="V16" s="6">
        <f>CtrlData!Y22</f>
        <v>101.56</v>
      </c>
      <c r="W16" s="6">
        <f>CtrlData!Z22</f>
        <v>10.98</v>
      </c>
      <c r="X16" s="6">
        <f>CtrlData!AA22</f>
        <v>103.64</v>
      </c>
      <c r="Y16" s="6">
        <f>CtrlData!AB22</f>
        <v>2.1</v>
      </c>
      <c r="Z16" s="6">
        <f>CtrlData!AC22</f>
        <v>231119</v>
      </c>
      <c r="AA16" s="6">
        <f>CtrlData!AD22</f>
        <v>18.11</v>
      </c>
      <c r="AB16" s="6">
        <f>CtrlData!AE22</f>
        <v>511373</v>
      </c>
      <c r="AC16" s="6">
        <f>CtrlData!AF22</f>
        <v>8.99</v>
      </c>
      <c r="AD16" s="6">
        <f>CtrlData!AG22</f>
        <v>1.125</v>
      </c>
      <c r="AE16" s="6">
        <f>CtrlData!AH22</f>
        <v>4.8</v>
      </c>
    </row>
    <row r="17" spans="1:31">
      <c r="A17" s="6">
        <f>CtrlData!A23</f>
        <v>202103</v>
      </c>
      <c r="B17" s="6">
        <f>CtrlData!E23</f>
        <v>70550.350430000006</v>
      </c>
      <c r="C17" s="6">
        <f>CtrlData!F23</f>
        <v>0</v>
      </c>
      <c r="D17" s="6">
        <f>CtrlData!G23</f>
        <v>0</v>
      </c>
      <c r="E17" s="6">
        <f>CtrlData!H23</f>
        <v>1</v>
      </c>
      <c r="F17" s="6">
        <f>CtrlData!I23</f>
        <v>0</v>
      </c>
      <c r="G17" s="6">
        <f>CtrlData!J23</f>
        <v>0</v>
      </c>
      <c r="H17" s="6">
        <f>CtrlData!K23</f>
        <v>0</v>
      </c>
      <c r="I17" s="6">
        <f>CtrlData!L23</f>
        <v>0</v>
      </c>
      <c r="J17" s="6">
        <f>CtrlData!M23</f>
        <v>0</v>
      </c>
      <c r="K17" s="6">
        <f>CtrlData!N23</f>
        <v>0</v>
      </c>
      <c r="L17" s="6">
        <f>CtrlData!O23</f>
        <v>0</v>
      </c>
      <c r="M17" s="6">
        <f>CtrlData!P23</f>
        <v>0</v>
      </c>
      <c r="N17" s="6">
        <f>CtrlData!Q23</f>
        <v>0</v>
      </c>
      <c r="O17" s="6">
        <f>CtrlData!R23</f>
        <v>1</v>
      </c>
      <c r="P17" s="6">
        <f>CtrlData!S23</f>
        <v>0</v>
      </c>
      <c r="Q17" s="6">
        <f>CtrlData!T23</f>
        <v>0</v>
      </c>
      <c r="R17" s="6">
        <f>CtrlData!U23</f>
        <v>0</v>
      </c>
      <c r="S17" s="6">
        <f>CtrlData!V23</f>
        <v>9.1999999999999993</v>
      </c>
      <c r="T17" s="6">
        <f>CtrlData!W23</f>
        <v>186115</v>
      </c>
      <c r="U17" s="6">
        <f>CtrlData!X23</f>
        <v>7905</v>
      </c>
      <c r="V17" s="6">
        <f>CtrlData!Y23</f>
        <v>100.28</v>
      </c>
      <c r="W17" s="6">
        <f>CtrlData!Z23</f>
        <v>5.19</v>
      </c>
      <c r="X17" s="6">
        <f>CtrlData!AA23</f>
        <v>102.96</v>
      </c>
      <c r="Y17" s="6">
        <f>CtrlData!AB23</f>
        <v>1.23</v>
      </c>
      <c r="Z17" s="6">
        <f>CtrlData!AC23</f>
        <v>229819</v>
      </c>
      <c r="AA17" s="6">
        <f>CtrlData!AD23</f>
        <v>17.739999999999998</v>
      </c>
      <c r="AB17" s="6">
        <f>CtrlData!AE23</f>
        <v>509203</v>
      </c>
      <c r="AC17" s="6">
        <f>CtrlData!AF23</f>
        <v>8.6999999999999993</v>
      </c>
      <c r="AD17" s="6">
        <f>CtrlData!AG23</f>
        <v>1.125</v>
      </c>
      <c r="AE17" s="6">
        <f>CtrlData!AH23</f>
        <v>3.67</v>
      </c>
    </row>
    <row r="18" spans="1:31">
      <c r="A18" s="6">
        <f>CtrlData!A24</f>
        <v>202102</v>
      </c>
      <c r="B18" s="6">
        <f>CtrlData!E24</f>
        <v>45145.679629999999</v>
      </c>
      <c r="C18" s="6">
        <f>CtrlData!F24</f>
        <v>0</v>
      </c>
      <c r="D18" s="6">
        <f>CtrlData!G24</f>
        <v>1</v>
      </c>
      <c r="E18" s="6">
        <f>CtrlData!H24</f>
        <v>0</v>
      </c>
      <c r="F18" s="6">
        <f>CtrlData!I24</f>
        <v>0</v>
      </c>
      <c r="G18" s="6">
        <f>CtrlData!J24</f>
        <v>0</v>
      </c>
      <c r="H18" s="6">
        <f>CtrlData!K24</f>
        <v>0</v>
      </c>
      <c r="I18" s="6">
        <f>CtrlData!L24</f>
        <v>0</v>
      </c>
      <c r="J18" s="6">
        <f>CtrlData!M24</f>
        <v>0</v>
      </c>
      <c r="K18" s="6">
        <f>CtrlData!N24</f>
        <v>0</v>
      </c>
      <c r="L18" s="6">
        <f>CtrlData!O24</f>
        <v>0</v>
      </c>
      <c r="M18" s="6">
        <f>CtrlData!P24</f>
        <v>0</v>
      </c>
      <c r="N18" s="6">
        <f>CtrlData!Q24</f>
        <v>0</v>
      </c>
      <c r="O18" s="6">
        <f>CtrlData!R24</f>
        <v>1</v>
      </c>
      <c r="P18" s="6">
        <f>CtrlData!S24</f>
        <v>0</v>
      </c>
      <c r="Q18" s="6">
        <f>CtrlData!T24</f>
        <v>0</v>
      </c>
      <c r="R18" s="6">
        <f>CtrlData!U24</f>
        <v>0</v>
      </c>
      <c r="S18" s="6">
        <f>CtrlData!V24</f>
        <v>9.1999999999999993</v>
      </c>
      <c r="T18" s="6">
        <f>CtrlData!W24</f>
        <v>186115</v>
      </c>
      <c r="U18" s="6">
        <f>CtrlData!X24</f>
        <v>7905</v>
      </c>
      <c r="V18" s="6">
        <f>CtrlData!Y24</f>
        <v>98.08</v>
      </c>
      <c r="W18" s="6">
        <f>CtrlData!Z24</f>
        <v>5.19</v>
      </c>
      <c r="X18" s="6">
        <f>CtrlData!AA24</f>
        <v>103.58</v>
      </c>
      <c r="Y18" s="6">
        <f>CtrlData!AB24</f>
        <v>1.38</v>
      </c>
      <c r="Z18" s="6">
        <f>CtrlData!AC24</f>
        <v>229565</v>
      </c>
      <c r="AA18" s="6">
        <f>CtrlData!AD24</f>
        <v>18.329999999999998</v>
      </c>
      <c r="AB18" s="6">
        <f>CtrlData!AE24</f>
        <v>508623</v>
      </c>
      <c r="AC18" s="6">
        <f>CtrlData!AF24</f>
        <v>9.17</v>
      </c>
      <c r="AD18" s="6">
        <f>CtrlData!AG24</f>
        <v>1.125</v>
      </c>
      <c r="AE18" s="6">
        <f>CtrlData!AH24</f>
        <v>3.67</v>
      </c>
    </row>
    <row r="19" spans="1:31">
      <c r="A19" s="6">
        <f>CtrlData!A25</f>
        <v>202101</v>
      </c>
      <c r="B19" s="6">
        <f>CtrlData!E25</f>
        <v>74259.858059999999</v>
      </c>
      <c r="C19" s="6">
        <f>CtrlData!F25</f>
        <v>1</v>
      </c>
      <c r="D19" s="6">
        <f>CtrlData!G25</f>
        <v>0</v>
      </c>
      <c r="E19" s="6">
        <f>CtrlData!H25</f>
        <v>0</v>
      </c>
      <c r="F19" s="6">
        <f>CtrlData!I25</f>
        <v>0</v>
      </c>
      <c r="G19" s="6">
        <f>CtrlData!J25</f>
        <v>0</v>
      </c>
      <c r="H19" s="6">
        <f>CtrlData!K25</f>
        <v>0</v>
      </c>
      <c r="I19" s="6">
        <f>CtrlData!L25</f>
        <v>0</v>
      </c>
      <c r="J19" s="6">
        <f>CtrlData!M25</f>
        <v>0</v>
      </c>
      <c r="K19" s="6">
        <f>CtrlData!N25</f>
        <v>0</v>
      </c>
      <c r="L19" s="6">
        <f>CtrlData!O25</f>
        <v>0</v>
      </c>
      <c r="M19" s="6">
        <f>CtrlData!P25</f>
        <v>0</v>
      </c>
      <c r="N19" s="6">
        <f>CtrlData!Q25</f>
        <v>0</v>
      </c>
      <c r="O19" s="6">
        <f>CtrlData!R25</f>
        <v>1</v>
      </c>
      <c r="P19" s="6">
        <f>CtrlData!S25</f>
        <v>0</v>
      </c>
      <c r="Q19" s="6">
        <f>CtrlData!T25</f>
        <v>0</v>
      </c>
      <c r="R19" s="6">
        <f>CtrlData!U25</f>
        <v>0</v>
      </c>
      <c r="S19" s="6">
        <f>CtrlData!V25</f>
        <v>9.1999999999999993</v>
      </c>
      <c r="T19" s="6">
        <f>CtrlData!W25</f>
        <v>186115</v>
      </c>
      <c r="U19" s="6">
        <f>CtrlData!X25</f>
        <v>7905</v>
      </c>
      <c r="V19" s="6">
        <f>CtrlData!Y25</f>
        <v>96.84</v>
      </c>
      <c r="W19" s="6">
        <f>CtrlData!Z25</f>
        <v>5.19</v>
      </c>
      <c r="X19" s="6">
        <f>CtrlData!AA25</f>
        <v>103.08</v>
      </c>
      <c r="Y19" s="6">
        <f>CtrlData!AB25</f>
        <v>-0.19</v>
      </c>
      <c r="Z19" s="6">
        <f>CtrlData!AC25</f>
        <v>226228</v>
      </c>
      <c r="AA19" s="6">
        <f>CtrlData!AD25</f>
        <v>17.54</v>
      </c>
      <c r="AB19" s="6">
        <f>CtrlData!AE25</f>
        <v>503468</v>
      </c>
      <c r="AC19" s="6">
        <f>CtrlData!AF25</f>
        <v>8.11</v>
      </c>
      <c r="AD19" s="6">
        <f>CtrlData!AG25</f>
        <v>1.125</v>
      </c>
      <c r="AE19" s="6">
        <f>CtrlData!AH25</f>
        <v>3.67</v>
      </c>
    </row>
    <row r="20" spans="1:31">
      <c r="A20" s="6">
        <f>CtrlData!A26</f>
        <v>202012</v>
      </c>
      <c r="B20" s="6">
        <f>CtrlData!E26</f>
        <v>61939.037960000001</v>
      </c>
      <c r="C20" s="6">
        <f>CtrlData!F26</f>
        <v>0</v>
      </c>
      <c r="D20" s="6">
        <f>CtrlData!G26</f>
        <v>0</v>
      </c>
      <c r="E20" s="6">
        <f>CtrlData!H26</f>
        <v>0</v>
      </c>
      <c r="F20" s="6">
        <f>CtrlData!I26</f>
        <v>0</v>
      </c>
      <c r="G20" s="6">
        <f>CtrlData!J26</f>
        <v>0</v>
      </c>
      <c r="H20" s="6">
        <f>CtrlData!K26</f>
        <v>0</v>
      </c>
      <c r="I20" s="6">
        <f>CtrlData!L26</f>
        <v>0</v>
      </c>
      <c r="J20" s="6">
        <f>CtrlData!M26</f>
        <v>0</v>
      </c>
      <c r="K20" s="6">
        <f>CtrlData!N26</f>
        <v>0</v>
      </c>
      <c r="L20" s="6">
        <f>CtrlData!O26</f>
        <v>0</v>
      </c>
      <c r="M20" s="6">
        <f>CtrlData!P26</f>
        <v>0</v>
      </c>
      <c r="N20" s="6">
        <f>CtrlData!Q26</f>
        <v>1</v>
      </c>
      <c r="O20" s="6">
        <f>CtrlData!R26</f>
        <v>0</v>
      </c>
      <c r="P20" s="6">
        <f>CtrlData!S26</f>
        <v>0</v>
      </c>
      <c r="Q20" s="6">
        <f>CtrlData!T26</f>
        <v>0</v>
      </c>
      <c r="R20" s="6">
        <f>CtrlData!U26</f>
        <v>1</v>
      </c>
      <c r="S20" s="6">
        <f>CtrlData!V26</f>
        <v>5.3</v>
      </c>
      <c r="T20" s="6">
        <f>CtrlData!W26</f>
        <v>184210</v>
      </c>
      <c r="U20" s="6">
        <f>CtrlData!X26</f>
        <v>7817</v>
      </c>
      <c r="V20" s="6">
        <f>CtrlData!Y26</f>
        <v>94.77</v>
      </c>
      <c r="W20" s="6">
        <f>CtrlData!Z26</f>
        <v>-4.79</v>
      </c>
      <c r="X20" s="6">
        <f>CtrlData!AA26</f>
        <v>102.71</v>
      </c>
      <c r="Y20" s="6">
        <f>CtrlData!AB26</f>
        <v>0.05</v>
      </c>
      <c r="Z20" s="6">
        <f>CtrlData!AC26</f>
        <v>219579</v>
      </c>
      <c r="AA20" s="6">
        <f>CtrlData!AD26</f>
        <v>16.89</v>
      </c>
      <c r="AB20" s="6">
        <f>CtrlData!AE26</f>
        <v>497214</v>
      </c>
      <c r="AC20" s="6">
        <f>CtrlData!AF26</f>
        <v>9.36</v>
      </c>
      <c r="AD20" s="6">
        <f>CtrlData!AG26</f>
        <v>1.125</v>
      </c>
      <c r="AE20" s="6">
        <f>CtrlData!AH26</f>
        <v>3.68</v>
      </c>
    </row>
    <row r="21" spans="1:31">
      <c r="A21" s="6">
        <f>CtrlData!A27</f>
        <v>202011</v>
      </c>
      <c r="B21" s="6">
        <f>CtrlData!E27</f>
        <v>48037.195229999998</v>
      </c>
      <c r="C21" s="6">
        <f>CtrlData!F27</f>
        <v>0</v>
      </c>
      <c r="D21" s="6">
        <f>CtrlData!G27</f>
        <v>0</v>
      </c>
      <c r="E21" s="6">
        <f>CtrlData!H27</f>
        <v>0</v>
      </c>
      <c r="F21" s="6">
        <f>CtrlData!I27</f>
        <v>0</v>
      </c>
      <c r="G21" s="6">
        <f>CtrlData!J27</f>
        <v>0</v>
      </c>
      <c r="H21" s="6">
        <f>CtrlData!K27</f>
        <v>0</v>
      </c>
      <c r="I21" s="6">
        <f>CtrlData!L27</f>
        <v>0</v>
      </c>
      <c r="J21" s="6">
        <f>CtrlData!M27</f>
        <v>0</v>
      </c>
      <c r="K21" s="6">
        <f>CtrlData!N27</f>
        <v>0</v>
      </c>
      <c r="L21" s="6">
        <f>CtrlData!O27</f>
        <v>0</v>
      </c>
      <c r="M21" s="6">
        <f>CtrlData!P27</f>
        <v>1</v>
      </c>
      <c r="N21" s="6">
        <f>CtrlData!Q27</f>
        <v>0</v>
      </c>
      <c r="O21" s="6">
        <f>CtrlData!R27</f>
        <v>0</v>
      </c>
      <c r="P21" s="6">
        <f>CtrlData!S27</f>
        <v>0</v>
      </c>
      <c r="Q21" s="6">
        <f>CtrlData!T27</f>
        <v>0</v>
      </c>
      <c r="R21" s="6">
        <f>CtrlData!U27</f>
        <v>1</v>
      </c>
      <c r="S21" s="6">
        <f>CtrlData!V27</f>
        <v>5.3</v>
      </c>
      <c r="T21" s="6">
        <f>CtrlData!W27</f>
        <v>184210</v>
      </c>
      <c r="U21" s="6">
        <f>CtrlData!X27</f>
        <v>7817</v>
      </c>
      <c r="V21" s="6">
        <f>CtrlData!Y27</f>
        <v>93.84</v>
      </c>
      <c r="W21" s="6">
        <f>CtrlData!Z27</f>
        <v>-4.79</v>
      </c>
      <c r="X21" s="6">
        <f>CtrlData!AA27</f>
        <v>102.69</v>
      </c>
      <c r="Y21" s="6">
        <f>CtrlData!AB27</f>
        <v>0.09</v>
      </c>
      <c r="Z21" s="6">
        <f>CtrlData!AC27</f>
        <v>214199</v>
      </c>
      <c r="AA21" s="6">
        <f>CtrlData!AD27</f>
        <v>14.97</v>
      </c>
      <c r="AB21" s="6">
        <f>CtrlData!AE27</f>
        <v>492449</v>
      </c>
      <c r="AC21" s="6">
        <f>CtrlData!AF27</f>
        <v>7.58</v>
      </c>
      <c r="AD21" s="6">
        <f>CtrlData!AG27</f>
        <v>1.125</v>
      </c>
      <c r="AE21" s="6">
        <f>CtrlData!AH27</f>
        <v>3.68</v>
      </c>
    </row>
    <row r="22" spans="1:31">
      <c r="A22" s="6">
        <f>CtrlData!A28</f>
        <v>202010</v>
      </c>
      <c r="B22" s="6">
        <f>CtrlData!E28</f>
        <v>33999.138379999997</v>
      </c>
      <c r="C22" s="6">
        <f>CtrlData!F28</f>
        <v>0</v>
      </c>
      <c r="D22" s="6">
        <f>CtrlData!G28</f>
        <v>0</v>
      </c>
      <c r="E22" s="6">
        <f>CtrlData!H28</f>
        <v>0</v>
      </c>
      <c r="F22" s="6">
        <f>CtrlData!I28</f>
        <v>0</v>
      </c>
      <c r="G22" s="6">
        <f>CtrlData!J28</f>
        <v>0</v>
      </c>
      <c r="H22" s="6">
        <f>CtrlData!K28</f>
        <v>0</v>
      </c>
      <c r="I22" s="6">
        <f>CtrlData!L28</f>
        <v>0</v>
      </c>
      <c r="J22" s="6">
        <f>CtrlData!M28</f>
        <v>0</v>
      </c>
      <c r="K22" s="6">
        <f>CtrlData!N28</f>
        <v>0</v>
      </c>
      <c r="L22" s="6">
        <f>CtrlData!O28</f>
        <v>1</v>
      </c>
      <c r="M22" s="6">
        <f>CtrlData!P28</f>
        <v>0</v>
      </c>
      <c r="N22" s="6">
        <f>CtrlData!Q28</f>
        <v>0</v>
      </c>
      <c r="O22" s="6">
        <f>CtrlData!R28</f>
        <v>0</v>
      </c>
      <c r="P22" s="6">
        <f>CtrlData!S28</f>
        <v>0</v>
      </c>
      <c r="Q22" s="6">
        <f>CtrlData!T28</f>
        <v>0</v>
      </c>
      <c r="R22" s="6">
        <f>CtrlData!U28</f>
        <v>1</v>
      </c>
      <c r="S22" s="6">
        <f>CtrlData!V28</f>
        <v>5.3</v>
      </c>
      <c r="T22" s="6">
        <f>CtrlData!W28</f>
        <v>184210</v>
      </c>
      <c r="U22" s="6">
        <f>CtrlData!X28</f>
        <v>7817</v>
      </c>
      <c r="V22" s="6">
        <f>CtrlData!Y28</f>
        <v>93.17</v>
      </c>
      <c r="W22" s="6">
        <f>CtrlData!Z28</f>
        <v>-4.79</v>
      </c>
      <c r="X22" s="6">
        <f>CtrlData!AA28</f>
        <v>102.75</v>
      </c>
      <c r="Y22" s="6">
        <f>CtrlData!AB28</f>
        <v>-0.26</v>
      </c>
      <c r="Z22" s="6">
        <f>CtrlData!AC28</f>
        <v>210614</v>
      </c>
      <c r="AA22" s="6">
        <f>CtrlData!AD28</f>
        <v>13.44</v>
      </c>
      <c r="AB22" s="6">
        <f>CtrlData!AE28</f>
        <v>486915</v>
      </c>
      <c r="AC22" s="6">
        <f>CtrlData!AF28</f>
        <v>7.02</v>
      </c>
      <c r="AD22" s="6">
        <f>CtrlData!AG28</f>
        <v>1.125</v>
      </c>
      <c r="AE22" s="6">
        <f>CtrlData!AH28</f>
        <v>3.68</v>
      </c>
    </row>
    <row r="23" spans="1:31">
      <c r="A23" s="6">
        <f>CtrlData!A29</f>
        <v>202009</v>
      </c>
      <c r="B23" s="6">
        <f>CtrlData!E29</f>
        <v>43712.710249999996</v>
      </c>
      <c r="C23" s="6">
        <f>CtrlData!F29</f>
        <v>0</v>
      </c>
      <c r="D23" s="6">
        <f>CtrlData!G29</f>
        <v>0</v>
      </c>
      <c r="E23" s="6">
        <f>CtrlData!H29</f>
        <v>0</v>
      </c>
      <c r="F23" s="6">
        <f>CtrlData!I29</f>
        <v>0</v>
      </c>
      <c r="G23" s="6">
        <f>CtrlData!J29</f>
        <v>0</v>
      </c>
      <c r="H23" s="6">
        <f>CtrlData!K29</f>
        <v>0</v>
      </c>
      <c r="I23" s="6">
        <f>CtrlData!L29</f>
        <v>0</v>
      </c>
      <c r="J23" s="6">
        <f>CtrlData!M29</f>
        <v>0</v>
      </c>
      <c r="K23" s="6">
        <f>CtrlData!N29</f>
        <v>1</v>
      </c>
      <c r="L23" s="6">
        <f>CtrlData!O29</f>
        <v>0</v>
      </c>
      <c r="M23" s="6">
        <f>CtrlData!P29</f>
        <v>0</v>
      </c>
      <c r="N23" s="6">
        <f>CtrlData!Q29</f>
        <v>0</v>
      </c>
      <c r="O23" s="6">
        <f>CtrlData!R29</f>
        <v>0</v>
      </c>
      <c r="P23" s="6">
        <f>CtrlData!S29</f>
        <v>0</v>
      </c>
      <c r="Q23" s="6">
        <f>CtrlData!T29</f>
        <v>1</v>
      </c>
      <c r="R23" s="6">
        <f>CtrlData!U29</f>
        <v>0</v>
      </c>
      <c r="S23" s="6">
        <f>CtrlData!V29</f>
        <v>4.3099999999999996</v>
      </c>
      <c r="T23" s="6">
        <f>CtrlData!W29</f>
        <v>172024</v>
      </c>
      <c r="U23" s="6">
        <f>CtrlData!X29</f>
        <v>7297</v>
      </c>
      <c r="V23" s="6">
        <f>CtrlData!Y29</f>
        <v>93.86</v>
      </c>
      <c r="W23" s="6">
        <f>CtrlData!Z29</f>
        <v>-8.15</v>
      </c>
      <c r="X23" s="6">
        <f>CtrlData!AA29</f>
        <v>102.4</v>
      </c>
      <c r="Y23" s="6">
        <f>CtrlData!AB29</f>
        <v>-0.57999999999999996</v>
      </c>
      <c r="Z23" s="6">
        <f>CtrlData!AC29</f>
        <v>210117</v>
      </c>
      <c r="AA23" s="6">
        <f>CtrlData!AD29</f>
        <v>11.79</v>
      </c>
      <c r="AB23" s="6">
        <f>CtrlData!AE29</f>
        <v>485673</v>
      </c>
      <c r="AC23" s="6">
        <f>CtrlData!AF29</f>
        <v>7.04</v>
      </c>
      <c r="AD23" s="6">
        <f>CtrlData!AG29</f>
        <v>1.125</v>
      </c>
      <c r="AE23" s="6">
        <f>CtrlData!AH29</f>
        <v>3.83</v>
      </c>
    </row>
    <row r="24" spans="1:31">
      <c r="A24" s="6">
        <f>CtrlData!A30</f>
        <v>202008</v>
      </c>
      <c r="B24" s="6">
        <f>CtrlData!E30</f>
        <v>48598.790180000004</v>
      </c>
      <c r="C24" s="6">
        <f>CtrlData!F30</f>
        <v>0</v>
      </c>
      <c r="D24" s="6">
        <f>CtrlData!G30</f>
        <v>0</v>
      </c>
      <c r="E24" s="6">
        <f>CtrlData!H30</f>
        <v>0</v>
      </c>
      <c r="F24" s="6">
        <f>CtrlData!I30</f>
        <v>0</v>
      </c>
      <c r="G24" s="6">
        <f>CtrlData!J30</f>
        <v>0</v>
      </c>
      <c r="H24" s="6">
        <f>CtrlData!K30</f>
        <v>0</v>
      </c>
      <c r="I24" s="6">
        <f>CtrlData!L30</f>
        <v>0</v>
      </c>
      <c r="J24" s="6">
        <f>CtrlData!M30</f>
        <v>1</v>
      </c>
      <c r="K24" s="6">
        <f>CtrlData!N30</f>
        <v>0</v>
      </c>
      <c r="L24" s="6">
        <f>CtrlData!O30</f>
        <v>0</v>
      </c>
      <c r="M24" s="6">
        <f>CtrlData!P30</f>
        <v>0</v>
      </c>
      <c r="N24" s="6">
        <f>CtrlData!Q30</f>
        <v>0</v>
      </c>
      <c r="O24" s="6">
        <f>CtrlData!R30</f>
        <v>0</v>
      </c>
      <c r="P24" s="6">
        <f>CtrlData!S30</f>
        <v>0</v>
      </c>
      <c r="Q24" s="6">
        <f>CtrlData!T30</f>
        <v>1</v>
      </c>
      <c r="R24" s="6">
        <f>CtrlData!U30</f>
        <v>0</v>
      </c>
      <c r="S24" s="6">
        <f>CtrlData!V30</f>
        <v>4.3099999999999996</v>
      </c>
      <c r="T24" s="6">
        <f>CtrlData!W30</f>
        <v>172024</v>
      </c>
      <c r="U24" s="6">
        <f>CtrlData!X30</f>
        <v>7297</v>
      </c>
      <c r="V24" s="6">
        <f>CtrlData!Y30</f>
        <v>93.89</v>
      </c>
      <c r="W24" s="6">
        <f>CtrlData!Z30</f>
        <v>-8.15</v>
      </c>
      <c r="X24" s="6">
        <f>CtrlData!AA30</f>
        <v>102.5</v>
      </c>
      <c r="Y24" s="6">
        <f>CtrlData!AB30</f>
        <v>-0.33</v>
      </c>
      <c r="Z24" s="6">
        <f>CtrlData!AC30</f>
        <v>207795</v>
      </c>
      <c r="AA24" s="6">
        <f>CtrlData!AD30</f>
        <v>11.34</v>
      </c>
      <c r="AB24" s="6">
        <f>CtrlData!AE30</f>
        <v>483436</v>
      </c>
      <c r="AC24" s="6">
        <f>CtrlData!AF30</f>
        <v>6.72</v>
      </c>
      <c r="AD24" s="6">
        <f>CtrlData!AG30</f>
        <v>1.125</v>
      </c>
      <c r="AE24" s="6">
        <f>CtrlData!AH30</f>
        <v>3.83</v>
      </c>
    </row>
    <row r="25" spans="1:31">
      <c r="A25" s="6">
        <f>CtrlData!A31</f>
        <v>202007</v>
      </c>
      <c r="B25" s="6">
        <f>CtrlData!E31</f>
        <v>53238.681210000002</v>
      </c>
      <c r="C25" s="6">
        <f>CtrlData!F31</f>
        <v>0</v>
      </c>
      <c r="D25" s="6">
        <f>CtrlData!G31</f>
        <v>0</v>
      </c>
      <c r="E25" s="6">
        <f>CtrlData!H31</f>
        <v>0</v>
      </c>
      <c r="F25" s="6">
        <f>CtrlData!I31</f>
        <v>0</v>
      </c>
      <c r="G25" s="6">
        <f>CtrlData!J31</f>
        <v>0</v>
      </c>
      <c r="H25" s="6">
        <f>CtrlData!K31</f>
        <v>0</v>
      </c>
      <c r="I25" s="6">
        <f>CtrlData!L31</f>
        <v>1</v>
      </c>
      <c r="J25" s="6">
        <f>CtrlData!M31</f>
        <v>0</v>
      </c>
      <c r="K25" s="6">
        <f>CtrlData!N31</f>
        <v>0</v>
      </c>
      <c r="L25" s="6">
        <f>CtrlData!O31</f>
        <v>0</v>
      </c>
      <c r="M25" s="6">
        <f>CtrlData!P31</f>
        <v>0</v>
      </c>
      <c r="N25" s="6">
        <f>CtrlData!Q31</f>
        <v>0</v>
      </c>
      <c r="O25" s="6">
        <f>CtrlData!R31</f>
        <v>0</v>
      </c>
      <c r="P25" s="6">
        <f>CtrlData!S31</f>
        <v>0</v>
      </c>
      <c r="Q25" s="6">
        <f>CtrlData!T31</f>
        <v>1</v>
      </c>
      <c r="R25" s="6">
        <f>CtrlData!U31</f>
        <v>0</v>
      </c>
      <c r="S25" s="6">
        <f>CtrlData!V31</f>
        <v>4.3099999999999996</v>
      </c>
      <c r="T25" s="6">
        <f>CtrlData!W31</f>
        <v>172024</v>
      </c>
      <c r="U25" s="6">
        <f>CtrlData!X31</f>
        <v>7297</v>
      </c>
      <c r="V25" s="6">
        <f>CtrlData!Y31</f>
        <v>93.31</v>
      </c>
      <c r="W25" s="6">
        <f>CtrlData!Z31</f>
        <v>-8.15</v>
      </c>
      <c r="X25" s="6">
        <f>CtrlData!AA31</f>
        <v>102.34</v>
      </c>
      <c r="Y25" s="6">
        <f>CtrlData!AB31</f>
        <v>-0.51</v>
      </c>
      <c r="Z25" s="6">
        <f>CtrlData!AC31</f>
        <v>203647</v>
      </c>
      <c r="AA25" s="6">
        <f>CtrlData!AD31</f>
        <v>10.74</v>
      </c>
      <c r="AB25" s="6">
        <f>CtrlData!AE31</f>
        <v>478654</v>
      </c>
      <c r="AC25" s="6">
        <f>CtrlData!AF31</f>
        <v>6.27</v>
      </c>
      <c r="AD25" s="6">
        <f>CtrlData!AG31</f>
        <v>1.125</v>
      </c>
      <c r="AE25" s="6">
        <f>CtrlData!AH31</f>
        <v>3.83</v>
      </c>
    </row>
    <row r="26" spans="1:31">
      <c r="A26" s="6">
        <f>CtrlData!A32</f>
        <v>202006</v>
      </c>
      <c r="B26" s="6">
        <f>CtrlData!E32</f>
        <v>39376.205070000004</v>
      </c>
      <c r="C26" s="6">
        <f>CtrlData!F32</f>
        <v>0</v>
      </c>
      <c r="D26" s="6">
        <f>CtrlData!G32</f>
        <v>0</v>
      </c>
      <c r="E26" s="6">
        <f>CtrlData!H32</f>
        <v>0</v>
      </c>
      <c r="F26" s="6">
        <f>CtrlData!I32</f>
        <v>0</v>
      </c>
      <c r="G26" s="6">
        <f>CtrlData!J32</f>
        <v>0</v>
      </c>
      <c r="H26" s="6">
        <f>CtrlData!K32</f>
        <v>1</v>
      </c>
      <c r="I26" s="6">
        <f>CtrlData!L32</f>
        <v>0</v>
      </c>
      <c r="J26" s="6">
        <f>CtrlData!M32</f>
        <v>0</v>
      </c>
      <c r="K26" s="6">
        <f>CtrlData!N32</f>
        <v>0</v>
      </c>
      <c r="L26" s="6">
        <f>CtrlData!O32</f>
        <v>0</v>
      </c>
      <c r="M26" s="6">
        <f>CtrlData!P32</f>
        <v>0</v>
      </c>
      <c r="N26" s="6">
        <f>CtrlData!Q32</f>
        <v>0</v>
      </c>
      <c r="O26" s="6">
        <f>CtrlData!R32</f>
        <v>0</v>
      </c>
      <c r="P26" s="6">
        <f>CtrlData!S32</f>
        <v>1</v>
      </c>
      <c r="Q26" s="6">
        <f>CtrlData!T32</f>
        <v>0</v>
      </c>
      <c r="R26" s="6">
        <f>CtrlData!U32</f>
        <v>0</v>
      </c>
      <c r="S26" s="6">
        <f>CtrlData!V32</f>
        <v>0.63</v>
      </c>
      <c r="T26" s="6">
        <f>CtrlData!W32</f>
        <v>157584</v>
      </c>
      <c r="U26" s="6">
        <f>CtrlData!X32</f>
        <v>6680</v>
      </c>
      <c r="V26" s="6">
        <f>CtrlData!Y32</f>
        <v>92.68</v>
      </c>
      <c r="W26" s="6">
        <f>CtrlData!Z32</f>
        <v>-10.31</v>
      </c>
      <c r="X26" s="6">
        <f>CtrlData!AA32</f>
        <v>102.21</v>
      </c>
      <c r="Y26" s="6">
        <f>CtrlData!AB32</f>
        <v>-0.75</v>
      </c>
      <c r="Z26" s="6">
        <f>CtrlData!AC32</f>
        <v>200827</v>
      </c>
      <c r="AA26" s="6">
        <f>CtrlData!AD32</f>
        <v>9.68</v>
      </c>
      <c r="AB26" s="6">
        <f>CtrlData!AE32</f>
        <v>474773</v>
      </c>
      <c r="AC26" s="6">
        <f>CtrlData!AF32</f>
        <v>5.32</v>
      </c>
      <c r="AD26" s="6">
        <f>CtrlData!AG32</f>
        <v>1.125</v>
      </c>
      <c r="AE26" s="6">
        <f>CtrlData!AH32</f>
        <v>3.96</v>
      </c>
    </row>
    <row r="27" spans="1:31">
      <c r="A27" s="6">
        <f>CtrlData!A33</f>
        <v>202005</v>
      </c>
      <c r="B27" s="6">
        <f>CtrlData!E33</f>
        <v>35720.282039999998</v>
      </c>
      <c r="C27" s="6">
        <f>CtrlData!F33</f>
        <v>0</v>
      </c>
      <c r="D27" s="6">
        <f>CtrlData!G33</f>
        <v>0</v>
      </c>
      <c r="E27" s="6">
        <f>CtrlData!H33</f>
        <v>0</v>
      </c>
      <c r="F27" s="6">
        <f>CtrlData!I33</f>
        <v>0</v>
      </c>
      <c r="G27" s="6">
        <f>CtrlData!J33</f>
        <v>1</v>
      </c>
      <c r="H27" s="6">
        <f>CtrlData!K33</f>
        <v>0</v>
      </c>
      <c r="I27" s="6">
        <f>CtrlData!L33</f>
        <v>0</v>
      </c>
      <c r="J27" s="6">
        <f>CtrlData!M33</f>
        <v>0</v>
      </c>
      <c r="K27" s="6">
        <f>CtrlData!N33</f>
        <v>0</v>
      </c>
      <c r="L27" s="6">
        <f>CtrlData!O33</f>
        <v>0</v>
      </c>
      <c r="M27" s="6">
        <f>CtrlData!P33</f>
        <v>0</v>
      </c>
      <c r="N27" s="6">
        <f>CtrlData!Q33</f>
        <v>0</v>
      </c>
      <c r="O27" s="6">
        <f>CtrlData!R33</f>
        <v>0</v>
      </c>
      <c r="P27" s="6">
        <f>CtrlData!S33</f>
        <v>1</v>
      </c>
      <c r="Q27" s="6">
        <f>CtrlData!T33</f>
        <v>0</v>
      </c>
      <c r="R27" s="6">
        <f>CtrlData!U33</f>
        <v>0</v>
      </c>
      <c r="S27" s="6">
        <f>CtrlData!V33</f>
        <v>0.63</v>
      </c>
      <c r="T27" s="6">
        <f>CtrlData!W33</f>
        <v>157584</v>
      </c>
      <c r="U27" s="6">
        <f>CtrlData!X33</f>
        <v>6680</v>
      </c>
      <c r="V27" s="6">
        <f>CtrlData!Y33</f>
        <v>91.45</v>
      </c>
      <c r="W27" s="6">
        <f>CtrlData!Z33</f>
        <v>-10.31</v>
      </c>
      <c r="X27" s="6">
        <f>CtrlData!AA33</f>
        <v>101.4</v>
      </c>
      <c r="Y27" s="6">
        <f>CtrlData!AB33</f>
        <v>-1.21</v>
      </c>
      <c r="Z27" s="6">
        <f>CtrlData!AC33</f>
        <v>197799</v>
      </c>
      <c r="AA27" s="6">
        <f>CtrlData!AD33</f>
        <v>9.4600000000000009</v>
      </c>
      <c r="AB27" s="6">
        <f>CtrlData!AE33</f>
        <v>471164</v>
      </c>
      <c r="AC27" s="6">
        <f>CtrlData!AF33</f>
        <v>4.96</v>
      </c>
      <c r="AD27" s="6">
        <f>CtrlData!AG33</f>
        <v>1.125</v>
      </c>
      <c r="AE27" s="6">
        <f>CtrlData!AH33</f>
        <v>3.96</v>
      </c>
    </row>
    <row r="28" spans="1:31">
      <c r="A28" s="6">
        <f>CtrlData!A34</f>
        <v>202004</v>
      </c>
      <c r="B28" s="6">
        <f>CtrlData!E34</f>
        <v>33145.704230000003</v>
      </c>
      <c r="C28" s="6">
        <f>CtrlData!F34</f>
        <v>0</v>
      </c>
      <c r="D28" s="6">
        <f>CtrlData!G34</f>
        <v>0</v>
      </c>
      <c r="E28" s="6">
        <f>CtrlData!H34</f>
        <v>0</v>
      </c>
      <c r="F28" s="6">
        <f>CtrlData!I34</f>
        <v>1</v>
      </c>
      <c r="G28" s="6">
        <f>CtrlData!J34</f>
        <v>0</v>
      </c>
      <c r="H28" s="6">
        <f>CtrlData!K34</f>
        <v>0</v>
      </c>
      <c r="I28" s="6">
        <f>CtrlData!L34</f>
        <v>0</v>
      </c>
      <c r="J28" s="6">
        <f>CtrlData!M34</f>
        <v>0</v>
      </c>
      <c r="K28" s="6">
        <f>CtrlData!N34</f>
        <v>0</v>
      </c>
      <c r="L28" s="6">
        <f>CtrlData!O34</f>
        <v>0</v>
      </c>
      <c r="M28" s="6">
        <f>CtrlData!P34</f>
        <v>0</v>
      </c>
      <c r="N28" s="6">
        <f>CtrlData!Q34</f>
        <v>0</v>
      </c>
      <c r="O28" s="6">
        <f>CtrlData!R34</f>
        <v>0</v>
      </c>
      <c r="P28" s="6">
        <f>CtrlData!S34</f>
        <v>1</v>
      </c>
      <c r="Q28" s="6">
        <f>CtrlData!T34</f>
        <v>0</v>
      </c>
      <c r="R28" s="6">
        <f>CtrlData!U34</f>
        <v>0</v>
      </c>
      <c r="S28" s="6">
        <f>CtrlData!V34</f>
        <v>0.63</v>
      </c>
      <c r="T28" s="6">
        <f>CtrlData!W34</f>
        <v>157584</v>
      </c>
      <c r="U28" s="6">
        <f>CtrlData!X34</f>
        <v>6680</v>
      </c>
      <c r="V28" s="6">
        <f>CtrlData!Y34</f>
        <v>91.91</v>
      </c>
      <c r="W28" s="6">
        <f>CtrlData!Z34</f>
        <v>-10.31</v>
      </c>
      <c r="X28" s="6">
        <f>CtrlData!AA34</f>
        <v>101.51</v>
      </c>
      <c r="Y28" s="6">
        <f>CtrlData!AB34</f>
        <v>-0.97</v>
      </c>
      <c r="Z28" s="6">
        <f>CtrlData!AC34</f>
        <v>196305</v>
      </c>
      <c r="AA28" s="6">
        <f>CtrlData!AD34</f>
        <v>7.48</v>
      </c>
      <c r="AB28" s="6">
        <f>CtrlData!AE34</f>
        <v>469869</v>
      </c>
      <c r="AC28" s="6">
        <f>CtrlData!AF34</f>
        <v>4.18</v>
      </c>
      <c r="AD28" s="6">
        <f>CtrlData!AG34</f>
        <v>1.125</v>
      </c>
      <c r="AE28" s="6">
        <f>CtrlData!AH34</f>
        <v>3.96</v>
      </c>
    </row>
    <row r="29" spans="1:31">
      <c r="A29" s="6">
        <f>CtrlData!A35</f>
        <v>202003</v>
      </c>
      <c r="B29" s="6">
        <f>CtrlData!E35</f>
        <v>42741.312819999999</v>
      </c>
      <c r="C29" s="6">
        <f>CtrlData!F35</f>
        <v>0</v>
      </c>
      <c r="D29" s="6">
        <f>CtrlData!G35</f>
        <v>0</v>
      </c>
      <c r="E29" s="6">
        <f>CtrlData!H35</f>
        <v>1</v>
      </c>
      <c r="F29" s="6">
        <f>CtrlData!I35</f>
        <v>0</v>
      </c>
      <c r="G29" s="6">
        <f>CtrlData!J35</f>
        <v>0</v>
      </c>
      <c r="H29" s="6">
        <f>CtrlData!K35</f>
        <v>0</v>
      </c>
      <c r="I29" s="6">
        <f>CtrlData!L35</f>
        <v>0</v>
      </c>
      <c r="J29" s="6">
        <f>CtrlData!M35</f>
        <v>0</v>
      </c>
      <c r="K29" s="6">
        <f>CtrlData!N35</f>
        <v>0</v>
      </c>
      <c r="L29" s="6">
        <f>CtrlData!O35</f>
        <v>0</v>
      </c>
      <c r="M29" s="6">
        <f>CtrlData!P35</f>
        <v>0</v>
      </c>
      <c r="N29" s="6">
        <f>CtrlData!Q35</f>
        <v>0</v>
      </c>
      <c r="O29" s="6">
        <f>CtrlData!R35</f>
        <v>1</v>
      </c>
      <c r="P29" s="6">
        <f>CtrlData!S35</f>
        <v>0</v>
      </c>
      <c r="Q29" s="6">
        <f>CtrlData!T35</f>
        <v>0</v>
      </c>
      <c r="R29" s="6">
        <f>CtrlData!U35</f>
        <v>0</v>
      </c>
      <c r="S29" s="6">
        <f>CtrlData!V35</f>
        <v>2.99</v>
      </c>
      <c r="T29" s="6">
        <f>CtrlData!W35</f>
        <v>155506</v>
      </c>
      <c r="U29" s="6">
        <f>CtrlData!X35</f>
        <v>6589</v>
      </c>
      <c r="V29" s="6">
        <f>CtrlData!Y35</f>
        <v>95.33</v>
      </c>
      <c r="W29" s="6">
        <f>CtrlData!Z35</f>
        <v>-7.51</v>
      </c>
      <c r="X29" s="6">
        <f>CtrlData!AA35</f>
        <v>101.71</v>
      </c>
      <c r="Y29" s="6">
        <f>CtrlData!AB35</f>
        <v>-0.03</v>
      </c>
      <c r="Z29" s="6">
        <f>CtrlData!AC35</f>
        <v>194377</v>
      </c>
      <c r="AA29" s="6">
        <f>CtrlData!AD35</f>
        <v>7.4</v>
      </c>
      <c r="AB29" s="6">
        <f>CtrlData!AE35</f>
        <v>467536</v>
      </c>
      <c r="AC29" s="6">
        <f>CtrlData!AF35</f>
        <v>4.4800000000000004</v>
      </c>
      <c r="AD29" s="6">
        <f>CtrlData!AG35</f>
        <v>1.125</v>
      </c>
      <c r="AE29" s="6">
        <f>CtrlData!AH35</f>
        <v>3.72</v>
      </c>
    </row>
    <row r="30" spans="1:31">
      <c r="A30" s="6">
        <f>CtrlData!A36</f>
        <v>202002</v>
      </c>
      <c r="B30" s="6">
        <f>CtrlData!E36</f>
        <v>27744.106179999999</v>
      </c>
      <c r="C30" s="6">
        <f>CtrlData!F36</f>
        <v>0</v>
      </c>
      <c r="D30" s="6">
        <f>CtrlData!G36</f>
        <v>1</v>
      </c>
      <c r="E30" s="6">
        <f>CtrlData!H36</f>
        <v>0</v>
      </c>
      <c r="F30" s="6">
        <f>CtrlData!I36</f>
        <v>0</v>
      </c>
      <c r="G30" s="6">
        <f>CtrlData!J36</f>
        <v>0</v>
      </c>
      <c r="H30" s="6">
        <f>CtrlData!K36</f>
        <v>0</v>
      </c>
      <c r="I30" s="6">
        <f>CtrlData!L36</f>
        <v>0</v>
      </c>
      <c r="J30" s="6">
        <f>CtrlData!M36</f>
        <v>0</v>
      </c>
      <c r="K30" s="6">
        <f>CtrlData!N36</f>
        <v>0</v>
      </c>
      <c r="L30" s="6">
        <f>CtrlData!O36</f>
        <v>0</v>
      </c>
      <c r="M30" s="6">
        <f>CtrlData!P36</f>
        <v>0</v>
      </c>
      <c r="N30" s="6">
        <f>CtrlData!Q36</f>
        <v>0</v>
      </c>
      <c r="O30" s="6">
        <f>CtrlData!R36</f>
        <v>1</v>
      </c>
      <c r="P30" s="6">
        <f>CtrlData!S36</f>
        <v>0</v>
      </c>
      <c r="Q30" s="6">
        <f>CtrlData!T36</f>
        <v>0</v>
      </c>
      <c r="R30" s="6">
        <f>CtrlData!U36</f>
        <v>0</v>
      </c>
      <c r="S30" s="6">
        <f>CtrlData!V36</f>
        <v>2.99</v>
      </c>
      <c r="T30" s="6">
        <f>CtrlData!W36</f>
        <v>155506</v>
      </c>
      <c r="U30" s="6">
        <f>CtrlData!X36</f>
        <v>6589</v>
      </c>
      <c r="V30" s="6">
        <f>CtrlData!Y36</f>
        <v>97.99</v>
      </c>
      <c r="W30" s="6">
        <f>CtrlData!Z36</f>
        <v>-7.51</v>
      </c>
      <c r="X30" s="6">
        <f>CtrlData!AA36</f>
        <v>102.17</v>
      </c>
      <c r="Y30" s="6">
        <f>CtrlData!AB36</f>
        <v>-0.21</v>
      </c>
      <c r="Z30" s="6">
        <f>CtrlData!AC36</f>
        <v>193608</v>
      </c>
      <c r="AA30" s="6">
        <f>CtrlData!AD36</f>
        <v>7.43</v>
      </c>
      <c r="AB30" s="6">
        <f>CtrlData!AE36</f>
        <v>466110</v>
      </c>
      <c r="AC30" s="6">
        <f>CtrlData!AF36</f>
        <v>4.4800000000000004</v>
      </c>
      <c r="AD30" s="6">
        <f>CtrlData!AG36</f>
        <v>1.375</v>
      </c>
      <c r="AE30" s="6">
        <f>CtrlData!AH36</f>
        <v>3.72</v>
      </c>
    </row>
    <row r="31" spans="1:31">
      <c r="A31" s="6">
        <f>CtrlData!A37</f>
        <v>202001</v>
      </c>
      <c r="B31" s="6">
        <f>CtrlData!E37</f>
        <v>23572.100770000001</v>
      </c>
      <c r="C31" s="6">
        <f>CtrlData!F37</f>
        <v>1</v>
      </c>
      <c r="D31" s="6">
        <f>CtrlData!G37</f>
        <v>0</v>
      </c>
      <c r="E31" s="6">
        <f>CtrlData!H37</f>
        <v>0</v>
      </c>
      <c r="F31" s="6">
        <f>CtrlData!I37</f>
        <v>0</v>
      </c>
      <c r="G31" s="6">
        <f>CtrlData!J37</f>
        <v>0</v>
      </c>
      <c r="H31" s="6">
        <f>CtrlData!K37</f>
        <v>0</v>
      </c>
      <c r="I31" s="6">
        <f>CtrlData!L37</f>
        <v>0</v>
      </c>
      <c r="J31" s="6">
        <f>CtrlData!M37</f>
        <v>0</v>
      </c>
      <c r="K31" s="6">
        <f>CtrlData!N37</f>
        <v>0</v>
      </c>
      <c r="L31" s="6">
        <f>CtrlData!O37</f>
        <v>0</v>
      </c>
      <c r="M31" s="6">
        <f>CtrlData!P37</f>
        <v>0</v>
      </c>
      <c r="N31" s="6">
        <f>CtrlData!Q37</f>
        <v>0</v>
      </c>
      <c r="O31" s="6">
        <f>CtrlData!R37</f>
        <v>1</v>
      </c>
      <c r="P31" s="6">
        <f>CtrlData!S37</f>
        <v>0</v>
      </c>
      <c r="Q31" s="6">
        <f>CtrlData!T37</f>
        <v>0</v>
      </c>
      <c r="R31" s="6">
        <f>CtrlData!U37</f>
        <v>0</v>
      </c>
      <c r="S31" s="6">
        <f>CtrlData!V37</f>
        <v>2.99</v>
      </c>
      <c r="T31" s="6">
        <f>CtrlData!W37</f>
        <v>155506</v>
      </c>
      <c r="U31" s="6">
        <f>CtrlData!X37</f>
        <v>6589</v>
      </c>
      <c r="V31" s="6">
        <f>CtrlData!Y37</f>
        <v>98.88</v>
      </c>
      <c r="W31" s="6">
        <f>CtrlData!Z37</f>
        <v>-7.51</v>
      </c>
      <c r="X31" s="6">
        <f>CtrlData!AA37</f>
        <v>103.28</v>
      </c>
      <c r="Y31" s="6">
        <f>CtrlData!AB37</f>
        <v>1.86</v>
      </c>
      <c r="Z31" s="6">
        <f>CtrlData!AC37</f>
        <v>192034</v>
      </c>
      <c r="AA31" s="6">
        <f>CtrlData!AD37</f>
        <v>7.23</v>
      </c>
      <c r="AB31" s="6">
        <f>CtrlData!AE37</f>
        <v>462595</v>
      </c>
      <c r="AC31" s="6">
        <f>CtrlData!AF37</f>
        <v>4.5999999999999996</v>
      </c>
      <c r="AD31" s="6">
        <f>CtrlData!AG37</f>
        <v>1.375</v>
      </c>
      <c r="AE31" s="6">
        <f>CtrlData!AH37</f>
        <v>3.72</v>
      </c>
    </row>
    <row r="32" spans="1:31">
      <c r="A32" s="6">
        <f>CtrlData!A38</f>
        <v>201912</v>
      </c>
      <c r="B32" s="6">
        <f>CtrlData!E38</f>
        <v>27812.306430000001</v>
      </c>
      <c r="C32" s="6">
        <f>CtrlData!F38</f>
        <v>0</v>
      </c>
      <c r="D32" s="6">
        <f>CtrlData!G38</f>
        <v>0</v>
      </c>
      <c r="E32" s="6">
        <f>CtrlData!H38</f>
        <v>0</v>
      </c>
      <c r="F32" s="6">
        <f>CtrlData!I38</f>
        <v>0</v>
      </c>
      <c r="G32" s="6">
        <f>CtrlData!J38</f>
        <v>0</v>
      </c>
      <c r="H32" s="6">
        <f>CtrlData!K38</f>
        <v>0</v>
      </c>
      <c r="I32" s="6">
        <f>CtrlData!L38</f>
        <v>0</v>
      </c>
      <c r="J32" s="6">
        <f>CtrlData!M38</f>
        <v>0</v>
      </c>
      <c r="K32" s="6">
        <f>CtrlData!N38</f>
        <v>0</v>
      </c>
      <c r="L32" s="6">
        <f>CtrlData!O38</f>
        <v>0</v>
      </c>
      <c r="M32" s="6">
        <f>CtrlData!P38</f>
        <v>0</v>
      </c>
      <c r="N32" s="6">
        <f>CtrlData!Q38</f>
        <v>1</v>
      </c>
      <c r="O32" s="6">
        <f>CtrlData!R38</f>
        <v>0</v>
      </c>
      <c r="P32" s="6">
        <f>CtrlData!S38</f>
        <v>0</v>
      </c>
      <c r="Q32" s="6">
        <f>CtrlData!T38</f>
        <v>0</v>
      </c>
      <c r="R32" s="6">
        <f>CtrlData!U38</f>
        <v>1</v>
      </c>
      <c r="S32" s="6">
        <f>CtrlData!V38</f>
        <v>3.7</v>
      </c>
      <c r="T32" s="6">
        <f>CtrlData!W38</f>
        <v>161931</v>
      </c>
      <c r="U32" s="6">
        <f>CtrlData!X38</f>
        <v>6862</v>
      </c>
      <c r="V32" s="6">
        <f>CtrlData!Y38</f>
        <v>99.54</v>
      </c>
      <c r="W32" s="6">
        <f>CtrlData!Z38</f>
        <v>-3.48</v>
      </c>
      <c r="X32" s="6">
        <f>CtrlData!AA38</f>
        <v>102.66</v>
      </c>
      <c r="Y32" s="6">
        <f>CtrlData!AB38</f>
        <v>1.1399999999999999</v>
      </c>
      <c r="Z32" s="6">
        <f>CtrlData!AC38</f>
        <v>189014</v>
      </c>
      <c r="AA32" s="6">
        <f>CtrlData!AD38</f>
        <v>7.59</v>
      </c>
      <c r="AB32" s="6">
        <f>CtrlData!AE38</f>
        <v>458473</v>
      </c>
      <c r="AC32" s="6">
        <f>CtrlData!AF38</f>
        <v>4.5199999999999996</v>
      </c>
      <c r="AD32" s="6">
        <f>CtrlData!AG38</f>
        <v>1.375</v>
      </c>
      <c r="AE32" s="6">
        <f>CtrlData!AH38</f>
        <v>3.67</v>
      </c>
    </row>
    <row r="33" spans="1:31">
      <c r="A33" s="6">
        <f>CtrlData!A39</f>
        <v>201911</v>
      </c>
      <c r="B33" s="6">
        <f>CtrlData!E39</f>
        <v>27871.016919999998</v>
      </c>
      <c r="C33" s="6">
        <f>CtrlData!F39</f>
        <v>0</v>
      </c>
      <c r="D33" s="6">
        <f>CtrlData!G39</f>
        <v>0</v>
      </c>
      <c r="E33" s="6">
        <f>CtrlData!H39</f>
        <v>0</v>
      </c>
      <c r="F33" s="6">
        <f>CtrlData!I39</f>
        <v>0</v>
      </c>
      <c r="G33" s="6">
        <f>CtrlData!J39</f>
        <v>0</v>
      </c>
      <c r="H33" s="6">
        <f>CtrlData!K39</f>
        <v>0</v>
      </c>
      <c r="I33" s="6">
        <f>CtrlData!L39</f>
        <v>0</v>
      </c>
      <c r="J33" s="6">
        <f>CtrlData!M39</f>
        <v>0</v>
      </c>
      <c r="K33" s="6">
        <f>CtrlData!N39</f>
        <v>0</v>
      </c>
      <c r="L33" s="6">
        <f>CtrlData!O39</f>
        <v>0</v>
      </c>
      <c r="M33" s="6">
        <f>CtrlData!P39</f>
        <v>1</v>
      </c>
      <c r="N33" s="6">
        <f>CtrlData!Q39</f>
        <v>0</v>
      </c>
      <c r="O33" s="6">
        <f>CtrlData!R39</f>
        <v>0</v>
      </c>
      <c r="P33" s="6">
        <f>CtrlData!S39</f>
        <v>0</v>
      </c>
      <c r="Q33" s="6">
        <f>CtrlData!T39</f>
        <v>0</v>
      </c>
      <c r="R33" s="6">
        <f>CtrlData!U39</f>
        <v>1</v>
      </c>
      <c r="S33" s="6">
        <f>CtrlData!V39</f>
        <v>3.7</v>
      </c>
      <c r="T33" s="6">
        <f>CtrlData!W39</f>
        <v>161931</v>
      </c>
      <c r="U33" s="6">
        <f>CtrlData!X39</f>
        <v>6862</v>
      </c>
      <c r="V33" s="6">
        <f>CtrlData!Y39</f>
        <v>99.72</v>
      </c>
      <c r="W33" s="6">
        <f>CtrlData!Z39</f>
        <v>-3.48</v>
      </c>
      <c r="X33" s="6">
        <f>CtrlData!AA39</f>
        <v>102.6</v>
      </c>
      <c r="Y33" s="6">
        <f>CtrlData!AB39</f>
        <v>0.57999999999999996</v>
      </c>
      <c r="Z33" s="6">
        <f>CtrlData!AC39</f>
        <v>187404</v>
      </c>
      <c r="AA33" s="6">
        <f>CtrlData!AD39</f>
        <v>7.87</v>
      </c>
      <c r="AB33" s="6">
        <f>CtrlData!AE39</f>
        <v>457668</v>
      </c>
      <c r="AC33" s="6">
        <f>CtrlData!AF39</f>
        <v>4.2300000000000004</v>
      </c>
      <c r="AD33" s="6">
        <f>CtrlData!AG39</f>
        <v>1.375</v>
      </c>
      <c r="AE33" s="6">
        <f>CtrlData!AH39</f>
        <v>3.67</v>
      </c>
    </row>
    <row r="34" spans="1:31">
      <c r="A34" s="6">
        <f>CtrlData!A40</f>
        <v>201910</v>
      </c>
      <c r="B34" s="6">
        <f>CtrlData!E40</f>
        <v>27971.759999999998</v>
      </c>
      <c r="C34" s="6">
        <f>CtrlData!F40</f>
        <v>0</v>
      </c>
      <c r="D34" s="6">
        <f>CtrlData!G40</f>
        <v>0</v>
      </c>
      <c r="E34" s="6">
        <f>CtrlData!H40</f>
        <v>0</v>
      </c>
      <c r="F34" s="6">
        <f>CtrlData!I40</f>
        <v>0</v>
      </c>
      <c r="G34" s="6">
        <f>CtrlData!J40</f>
        <v>0</v>
      </c>
      <c r="H34" s="6">
        <f>CtrlData!K40</f>
        <v>0</v>
      </c>
      <c r="I34" s="6">
        <f>CtrlData!L40</f>
        <v>0</v>
      </c>
      <c r="J34" s="6">
        <f>CtrlData!M40</f>
        <v>0</v>
      </c>
      <c r="K34" s="6">
        <f>CtrlData!N40</f>
        <v>0</v>
      </c>
      <c r="L34" s="6">
        <f>CtrlData!O40</f>
        <v>1</v>
      </c>
      <c r="M34" s="6">
        <f>CtrlData!P40</f>
        <v>0</v>
      </c>
      <c r="N34" s="6">
        <f>CtrlData!Q40</f>
        <v>0</v>
      </c>
      <c r="O34" s="6">
        <f>CtrlData!R40</f>
        <v>0</v>
      </c>
      <c r="P34" s="6">
        <f>CtrlData!S40</f>
        <v>0</v>
      </c>
      <c r="Q34" s="6">
        <f>CtrlData!T40</f>
        <v>0</v>
      </c>
      <c r="R34" s="6">
        <f>CtrlData!U40</f>
        <v>1</v>
      </c>
      <c r="S34" s="6">
        <f>CtrlData!V40</f>
        <v>3.7</v>
      </c>
      <c r="T34" s="6">
        <f>CtrlData!W40</f>
        <v>161931</v>
      </c>
      <c r="U34" s="6">
        <f>CtrlData!X40</f>
        <v>6862</v>
      </c>
      <c r="V34" s="6">
        <f>CtrlData!Y40</f>
        <v>100.49</v>
      </c>
      <c r="W34" s="6">
        <f>CtrlData!Z40</f>
        <v>-3.48</v>
      </c>
      <c r="X34" s="6">
        <f>CtrlData!AA40</f>
        <v>103.02</v>
      </c>
      <c r="Y34" s="6">
        <f>CtrlData!AB40</f>
        <v>0.37</v>
      </c>
      <c r="Z34" s="6">
        <f>CtrlData!AC40</f>
        <v>186632</v>
      </c>
      <c r="AA34" s="6">
        <f>CtrlData!AD40</f>
        <v>7.21</v>
      </c>
      <c r="AB34" s="6">
        <f>CtrlData!AE40</f>
        <v>454835</v>
      </c>
      <c r="AC34" s="6">
        <f>CtrlData!AF40</f>
        <v>4.2300000000000004</v>
      </c>
      <c r="AD34" s="6">
        <f>CtrlData!AG40</f>
        <v>1.375</v>
      </c>
      <c r="AE34" s="6">
        <f>CtrlData!AH40</f>
        <v>3.67</v>
      </c>
    </row>
    <row r="35" spans="1:31">
      <c r="A35" s="6">
        <f>CtrlData!A41</f>
        <v>201909</v>
      </c>
      <c r="B35" s="6">
        <f>CtrlData!E41</f>
        <v>22772.077679999999</v>
      </c>
      <c r="C35" s="6">
        <f>CtrlData!F41</f>
        <v>0</v>
      </c>
      <c r="D35" s="6">
        <f>CtrlData!G41</f>
        <v>0</v>
      </c>
      <c r="E35" s="6">
        <f>CtrlData!H41</f>
        <v>0</v>
      </c>
      <c r="F35" s="6">
        <f>CtrlData!I41</f>
        <v>0</v>
      </c>
      <c r="G35" s="6">
        <f>CtrlData!J41</f>
        <v>0</v>
      </c>
      <c r="H35" s="6">
        <f>CtrlData!K41</f>
        <v>0</v>
      </c>
      <c r="I35" s="6">
        <f>CtrlData!L41</f>
        <v>0</v>
      </c>
      <c r="J35" s="6">
        <f>CtrlData!M41</f>
        <v>0</v>
      </c>
      <c r="K35" s="6">
        <f>CtrlData!N41</f>
        <v>1</v>
      </c>
      <c r="L35" s="6">
        <f>CtrlData!O41</f>
        <v>0</v>
      </c>
      <c r="M35" s="6">
        <f>CtrlData!P41</f>
        <v>0</v>
      </c>
      <c r="N35" s="6">
        <f>CtrlData!Q41</f>
        <v>0</v>
      </c>
      <c r="O35" s="6">
        <f>CtrlData!R41</f>
        <v>0</v>
      </c>
      <c r="P35" s="6">
        <f>CtrlData!S41</f>
        <v>0</v>
      </c>
      <c r="Q35" s="6">
        <f>CtrlData!T41</f>
        <v>1</v>
      </c>
      <c r="R35" s="6">
        <f>CtrlData!U41</f>
        <v>0</v>
      </c>
      <c r="S35" s="6">
        <f>CtrlData!V41</f>
        <v>3.43</v>
      </c>
      <c r="T35" s="6">
        <f>CtrlData!W41</f>
        <v>152789</v>
      </c>
      <c r="U35" s="6">
        <f>CtrlData!X41</f>
        <v>6475</v>
      </c>
      <c r="V35" s="6">
        <f>CtrlData!Y41</f>
        <v>102.19</v>
      </c>
      <c r="W35" s="6">
        <f>CtrlData!Z41</f>
        <v>-4.8</v>
      </c>
      <c r="X35" s="6">
        <f>CtrlData!AA41</f>
        <v>103</v>
      </c>
      <c r="Y35" s="6">
        <f>CtrlData!AB41</f>
        <v>0.42</v>
      </c>
      <c r="Z35" s="6">
        <f>CtrlData!AC41</f>
        <v>187446</v>
      </c>
      <c r="AA35" s="6">
        <f>CtrlData!AD41</f>
        <v>7.67</v>
      </c>
      <c r="AB35" s="6">
        <f>CtrlData!AE41</f>
        <v>453277</v>
      </c>
      <c r="AC35" s="6">
        <f>CtrlData!AF41</f>
        <v>3.56</v>
      </c>
      <c r="AD35" s="6">
        <f>CtrlData!AG41</f>
        <v>1.375</v>
      </c>
      <c r="AE35" s="6">
        <f>CtrlData!AH41</f>
        <v>3.8</v>
      </c>
    </row>
    <row r="36" spans="1:31">
      <c r="A36" s="6">
        <f>CtrlData!A42</f>
        <v>201908</v>
      </c>
      <c r="B36" s="6">
        <f>CtrlData!E42</f>
        <v>26292.794720000002</v>
      </c>
      <c r="C36" s="6">
        <f>CtrlData!F42</f>
        <v>0</v>
      </c>
      <c r="D36" s="6">
        <f>CtrlData!G42</f>
        <v>0</v>
      </c>
      <c r="E36" s="6">
        <f>CtrlData!H42</f>
        <v>0</v>
      </c>
      <c r="F36" s="6">
        <f>CtrlData!I42</f>
        <v>0</v>
      </c>
      <c r="G36" s="6">
        <f>CtrlData!J42</f>
        <v>0</v>
      </c>
      <c r="H36" s="6">
        <f>CtrlData!K42</f>
        <v>0</v>
      </c>
      <c r="I36" s="6">
        <f>CtrlData!L42</f>
        <v>0</v>
      </c>
      <c r="J36" s="6">
        <f>CtrlData!M42</f>
        <v>1</v>
      </c>
      <c r="K36" s="6">
        <f>CtrlData!N42</f>
        <v>0</v>
      </c>
      <c r="L36" s="6">
        <f>CtrlData!O42</f>
        <v>0</v>
      </c>
      <c r="M36" s="6">
        <f>CtrlData!P42</f>
        <v>0</v>
      </c>
      <c r="N36" s="6">
        <f>CtrlData!Q42</f>
        <v>0</v>
      </c>
      <c r="O36" s="6">
        <f>CtrlData!R42</f>
        <v>0</v>
      </c>
      <c r="P36" s="6">
        <f>CtrlData!S42</f>
        <v>0</v>
      </c>
      <c r="Q36" s="6">
        <f>CtrlData!T42</f>
        <v>1</v>
      </c>
      <c r="R36" s="6">
        <f>CtrlData!U42</f>
        <v>0</v>
      </c>
      <c r="S36" s="6">
        <f>CtrlData!V42</f>
        <v>3.43</v>
      </c>
      <c r="T36" s="6">
        <f>CtrlData!W42</f>
        <v>152789</v>
      </c>
      <c r="U36" s="6">
        <f>CtrlData!X42</f>
        <v>6475</v>
      </c>
      <c r="V36" s="6">
        <f>CtrlData!Y42</f>
        <v>102.96</v>
      </c>
      <c r="W36" s="6">
        <f>CtrlData!Z42</f>
        <v>-4.8</v>
      </c>
      <c r="X36" s="6">
        <f>CtrlData!AA42</f>
        <v>102.84</v>
      </c>
      <c r="Y36" s="6">
        <f>CtrlData!AB42</f>
        <v>0.43</v>
      </c>
      <c r="Z36" s="6">
        <f>CtrlData!AC42</f>
        <v>187268</v>
      </c>
      <c r="AA36" s="6">
        <f>CtrlData!AD42</f>
        <v>7.57</v>
      </c>
      <c r="AB36" s="6">
        <f>CtrlData!AE42</f>
        <v>453135</v>
      </c>
      <c r="AC36" s="6">
        <f>CtrlData!AF42</f>
        <v>3.51</v>
      </c>
      <c r="AD36" s="6">
        <f>CtrlData!AG42</f>
        <v>1.375</v>
      </c>
      <c r="AE36" s="6">
        <f>CtrlData!AH42</f>
        <v>3.8</v>
      </c>
    </row>
    <row r="37" spans="1:31">
      <c r="A37" s="6">
        <f>CtrlData!A43</f>
        <v>201907</v>
      </c>
      <c r="B37" s="6">
        <f>CtrlData!E43</f>
        <v>26937.929639999998</v>
      </c>
      <c r="C37" s="6">
        <f>CtrlData!F43</f>
        <v>0</v>
      </c>
      <c r="D37" s="6">
        <f>CtrlData!G43</f>
        <v>0</v>
      </c>
      <c r="E37" s="6">
        <f>CtrlData!H43</f>
        <v>0</v>
      </c>
      <c r="F37" s="6">
        <f>CtrlData!I43</f>
        <v>0</v>
      </c>
      <c r="G37" s="6">
        <f>CtrlData!J43</f>
        <v>0</v>
      </c>
      <c r="H37" s="6">
        <f>CtrlData!K43</f>
        <v>0</v>
      </c>
      <c r="I37" s="6">
        <f>CtrlData!L43</f>
        <v>1</v>
      </c>
      <c r="J37" s="6">
        <f>CtrlData!M43</f>
        <v>0</v>
      </c>
      <c r="K37" s="6">
        <f>CtrlData!N43</f>
        <v>0</v>
      </c>
      <c r="L37" s="6">
        <f>CtrlData!O43</f>
        <v>0</v>
      </c>
      <c r="M37" s="6">
        <f>CtrlData!P43</f>
        <v>0</v>
      </c>
      <c r="N37" s="6">
        <f>CtrlData!Q43</f>
        <v>0</v>
      </c>
      <c r="O37" s="6">
        <f>CtrlData!R43</f>
        <v>0</v>
      </c>
      <c r="P37" s="6">
        <f>CtrlData!S43</f>
        <v>0</v>
      </c>
      <c r="Q37" s="6">
        <f>CtrlData!T43</f>
        <v>1</v>
      </c>
      <c r="R37" s="6">
        <f>CtrlData!U43</f>
        <v>0</v>
      </c>
      <c r="S37" s="6">
        <f>CtrlData!V43</f>
        <v>3.43</v>
      </c>
      <c r="T37" s="6">
        <f>CtrlData!W43</f>
        <v>152789</v>
      </c>
      <c r="U37" s="6">
        <f>CtrlData!X43</f>
        <v>6475</v>
      </c>
      <c r="V37" s="6">
        <f>CtrlData!Y43</f>
        <v>102.54</v>
      </c>
      <c r="W37" s="6">
        <f>CtrlData!Z43</f>
        <v>-4.8</v>
      </c>
      <c r="X37" s="6">
        <f>CtrlData!AA43</f>
        <v>102.86</v>
      </c>
      <c r="Y37" s="6">
        <f>CtrlData!AB43</f>
        <v>0.38</v>
      </c>
      <c r="Z37" s="6">
        <f>CtrlData!AC43</f>
        <v>184632</v>
      </c>
      <c r="AA37" s="6">
        <f>CtrlData!AD43</f>
        <v>7.33</v>
      </c>
      <c r="AB37" s="6">
        <f>CtrlData!AE43</f>
        <v>452028</v>
      </c>
      <c r="AC37" s="6">
        <f>CtrlData!AF43</f>
        <v>3.26</v>
      </c>
      <c r="AD37" s="6">
        <f>CtrlData!AG43</f>
        <v>1.375</v>
      </c>
      <c r="AE37" s="6">
        <f>CtrlData!AH43</f>
        <v>3.8</v>
      </c>
    </row>
    <row r="38" spans="1:31">
      <c r="A38" s="6">
        <f>CtrlData!A44</f>
        <v>201906</v>
      </c>
      <c r="B38" s="6">
        <f>CtrlData!E44</f>
        <v>20044.11146</v>
      </c>
      <c r="C38" s="6">
        <f>CtrlData!F44</f>
        <v>0</v>
      </c>
      <c r="D38" s="6">
        <f>CtrlData!G44</f>
        <v>0</v>
      </c>
      <c r="E38" s="6">
        <f>CtrlData!H44</f>
        <v>0</v>
      </c>
      <c r="F38" s="6">
        <f>CtrlData!I44</f>
        <v>0</v>
      </c>
      <c r="G38" s="6">
        <f>CtrlData!J44</f>
        <v>0</v>
      </c>
      <c r="H38" s="6">
        <f>CtrlData!K44</f>
        <v>1</v>
      </c>
      <c r="I38" s="6">
        <f>CtrlData!L44</f>
        <v>0</v>
      </c>
      <c r="J38" s="6">
        <f>CtrlData!M44</f>
        <v>0</v>
      </c>
      <c r="K38" s="6">
        <f>CtrlData!N44</f>
        <v>0</v>
      </c>
      <c r="L38" s="6">
        <f>CtrlData!O44</f>
        <v>0</v>
      </c>
      <c r="M38" s="6">
        <f>CtrlData!P44</f>
        <v>0</v>
      </c>
      <c r="N38" s="6">
        <f>CtrlData!Q44</f>
        <v>0</v>
      </c>
      <c r="O38" s="6">
        <f>CtrlData!R44</f>
        <v>0</v>
      </c>
      <c r="P38" s="6">
        <f>CtrlData!S44</f>
        <v>1</v>
      </c>
      <c r="Q38" s="6">
        <f>CtrlData!T44</f>
        <v>0</v>
      </c>
      <c r="R38" s="6">
        <f>CtrlData!U44</f>
        <v>0</v>
      </c>
      <c r="S38" s="6">
        <f>CtrlData!V44</f>
        <v>2.99</v>
      </c>
      <c r="T38" s="6">
        <f>CtrlData!W44</f>
        <v>148093</v>
      </c>
      <c r="U38" s="6">
        <f>CtrlData!X44</f>
        <v>6276</v>
      </c>
      <c r="V38" s="6">
        <f>CtrlData!Y44</f>
        <v>103.33</v>
      </c>
      <c r="W38" s="6">
        <f>CtrlData!Z44</f>
        <v>-2.0099999999999998</v>
      </c>
      <c r="X38" s="6">
        <f>CtrlData!AA44</f>
        <v>102.98</v>
      </c>
      <c r="Y38" s="6">
        <f>CtrlData!AB44</f>
        <v>0.85</v>
      </c>
      <c r="Z38" s="6">
        <f>CtrlData!AC44</f>
        <v>182744</v>
      </c>
      <c r="AA38" s="6">
        <f>CtrlData!AD44</f>
        <v>7.87</v>
      </c>
      <c r="AB38" s="6">
        <f>CtrlData!AE44</f>
        <v>450382</v>
      </c>
      <c r="AC38" s="6">
        <f>CtrlData!AF44</f>
        <v>3.36</v>
      </c>
      <c r="AD38" s="6">
        <f>CtrlData!AG44</f>
        <v>1.375</v>
      </c>
      <c r="AE38" s="6">
        <f>CtrlData!AH44</f>
        <v>3.73</v>
      </c>
    </row>
    <row r="39" spans="1:31">
      <c r="A39" s="6">
        <f>CtrlData!A45</f>
        <v>201905</v>
      </c>
      <c r="B39" s="6">
        <f>CtrlData!E45</f>
        <v>25925.13264</v>
      </c>
      <c r="C39" s="6">
        <f>CtrlData!F45</f>
        <v>0</v>
      </c>
      <c r="D39" s="6">
        <f>CtrlData!G45</f>
        <v>0</v>
      </c>
      <c r="E39" s="6">
        <f>CtrlData!H45</f>
        <v>0</v>
      </c>
      <c r="F39" s="6">
        <f>CtrlData!I45</f>
        <v>0</v>
      </c>
      <c r="G39" s="6">
        <f>CtrlData!J45</f>
        <v>1</v>
      </c>
      <c r="H39" s="6">
        <f>CtrlData!K45</f>
        <v>0</v>
      </c>
      <c r="I39" s="6">
        <f>CtrlData!L45</f>
        <v>0</v>
      </c>
      <c r="J39" s="6">
        <f>CtrlData!M45</f>
        <v>0</v>
      </c>
      <c r="K39" s="6">
        <f>CtrlData!N45</f>
        <v>0</v>
      </c>
      <c r="L39" s="6">
        <f>CtrlData!O45</f>
        <v>0</v>
      </c>
      <c r="M39" s="6">
        <f>CtrlData!P45</f>
        <v>0</v>
      </c>
      <c r="N39" s="6">
        <f>CtrlData!Q45</f>
        <v>0</v>
      </c>
      <c r="O39" s="6">
        <f>CtrlData!R45</f>
        <v>0</v>
      </c>
      <c r="P39" s="6">
        <f>CtrlData!S45</f>
        <v>1</v>
      </c>
      <c r="Q39" s="6">
        <f>CtrlData!T45</f>
        <v>0</v>
      </c>
      <c r="R39" s="6">
        <f>CtrlData!U45</f>
        <v>0</v>
      </c>
      <c r="S39" s="6">
        <f>CtrlData!V45</f>
        <v>2.99</v>
      </c>
      <c r="T39" s="6">
        <f>CtrlData!W45</f>
        <v>148093</v>
      </c>
      <c r="U39" s="6">
        <f>CtrlData!X45</f>
        <v>6276</v>
      </c>
      <c r="V39" s="6">
        <f>CtrlData!Y45</f>
        <v>104.15</v>
      </c>
      <c r="W39" s="6">
        <f>CtrlData!Z45</f>
        <v>-2.0099999999999998</v>
      </c>
      <c r="X39" s="6">
        <f>CtrlData!AA45</f>
        <v>102.64</v>
      </c>
      <c r="Y39" s="6">
        <f>CtrlData!AB45</f>
        <v>0.93</v>
      </c>
      <c r="Z39" s="6">
        <f>CtrlData!AC45</f>
        <v>183473</v>
      </c>
      <c r="AA39" s="6">
        <f>CtrlData!AD45</f>
        <v>7.1</v>
      </c>
      <c r="AB39" s="6">
        <f>CtrlData!AE45</f>
        <v>452276</v>
      </c>
      <c r="AC39" s="6">
        <f>CtrlData!AF45</f>
        <v>3.13</v>
      </c>
      <c r="AD39" s="6">
        <f>CtrlData!AG45</f>
        <v>1.375</v>
      </c>
      <c r="AE39" s="6">
        <f>CtrlData!AH45</f>
        <v>3.73</v>
      </c>
    </row>
    <row r="40" spans="1:31">
      <c r="A40" s="6">
        <f>CtrlData!A46</f>
        <v>201904</v>
      </c>
      <c r="B40" s="6">
        <f>CtrlData!E46</f>
        <v>26442.734260000001</v>
      </c>
      <c r="C40" s="6">
        <f>CtrlData!F46</f>
        <v>0</v>
      </c>
      <c r="D40" s="6">
        <f>CtrlData!G46</f>
        <v>0</v>
      </c>
      <c r="E40" s="6">
        <f>CtrlData!H46</f>
        <v>0</v>
      </c>
      <c r="F40" s="6">
        <f>CtrlData!I46</f>
        <v>1</v>
      </c>
      <c r="G40" s="6">
        <f>CtrlData!J46</f>
        <v>0</v>
      </c>
      <c r="H40" s="6">
        <f>CtrlData!K46</f>
        <v>0</v>
      </c>
      <c r="I40" s="6">
        <f>CtrlData!L46</f>
        <v>0</v>
      </c>
      <c r="J40" s="6">
        <f>CtrlData!M46</f>
        <v>0</v>
      </c>
      <c r="K40" s="6">
        <f>CtrlData!N46</f>
        <v>0</v>
      </c>
      <c r="L40" s="6">
        <f>CtrlData!O46</f>
        <v>0</v>
      </c>
      <c r="M40" s="6">
        <f>CtrlData!P46</f>
        <v>0</v>
      </c>
      <c r="N40" s="6">
        <f>CtrlData!Q46</f>
        <v>0</v>
      </c>
      <c r="O40" s="6">
        <f>CtrlData!R46</f>
        <v>0</v>
      </c>
      <c r="P40" s="6">
        <f>CtrlData!S46</f>
        <v>1</v>
      </c>
      <c r="Q40" s="6">
        <f>CtrlData!T46</f>
        <v>0</v>
      </c>
      <c r="R40" s="6">
        <f>CtrlData!U46</f>
        <v>0</v>
      </c>
      <c r="S40" s="6">
        <f>CtrlData!V46</f>
        <v>2.99</v>
      </c>
      <c r="T40" s="6">
        <f>CtrlData!W46</f>
        <v>148093</v>
      </c>
      <c r="U40" s="6">
        <f>CtrlData!X46</f>
        <v>6276</v>
      </c>
      <c r="V40" s="6">
        <f>CtrlData!Y46</f>
        <v>103.53</v>
      </c>
      <c r="W40" s="6">
        <f>CtrlData!Z46</f>
        <v>-2.0099999999999998</v>
      </c>
      <c r="X40" s="6">
        <f>CtrlData!AA46</f>
        <v>102.5</v>
      </c>
      <c r="Y40" s="6">
        <f>CtrlData!AB46</f>
        <v>0.66</v>
      </c>
      <c r="Z40" s="6">
        <f>CtrlData!AC46</f>
        <v>182616</v>
      </c>
      <c r="AA40" s="6">
        <f>CtrlData!AD46</f>
        <v>7.61</v>
      </c>
      <c r="AB40" s="6">
        <f>CtrlData!AE46</f>
        <v>450874</v>
      </c>
      <c r="AC40" s="6">
        <f>CtrlData!AF46</f>
        <v>3.61</v>
      </c>
      <c r="AD40" s="6">
        <f>CtrlData!AG46</f>
        <v>1.375</v>
      </c>
      <c r="AE40" s="6">
        <f>CtrlData!AH46</f>
        <v>3.73</v>
      </c>
    </row>
    <row r="41" spans="1:31">
      <c r="A41" s="6">
        <f>CtrlData!A47</f>
        <v>201903</v>
      </c>
      <c r="B41" s="6">
        <f>CtrlData!E47</f>
        <v>22701.379730000001</v>
      </c>
      <c r="C41" s="6">
        <f>CtrlData!F47</f>
        <v>0</v>
      </c>
      <c r="D41" s="6">
        <f>CtrlData!G47</f>
        <v>0</v>
      </c>
      <c r="E41" s="6">
        <f>CtrlData!H47</f>
        <v>1</v>
      </c>
      <c r="F41" s="6">
        <f>CtrlData!I47</f>
        <v>0</v>
      </c>
      <c r="G41" s="6">
        <f>CtrlData!J47</f>
        <v>0</v>
      </c>
      <c r="H41" s="6">
        <f>CtrlData!K47</f>
        <v>0</v>
      </c>
      <c r="I41" s="6">
        <f>CtrlData!L47</f>
        <v>0</v>
      </c>
      <c r="J41" s="6">
        <f>CtrlData!M47</f>
        <v>0</v>
      </c>
      <c r="K41" s="6">
        <f>CtrlData!N47</f>
        <v>0</v>
      </c>
      <c r="L41" s="6">
        <f>CtrlData!O47</f>
        <v>0</v>
      </c>
      <c r="M41" s="6">
        <f>CtrlData!P47</f>
        <v>0</v>
      </c>
      <c r="N41" s="6">
        <f>CtrlData!Q47</f>
        <v>0</v>
      </c>
      <c r="O41" s="6">
        <f>CtrlData!R47</f>
        <v>1</v>
      </c>
      <c r="P41" s="6">
        <f>CtrlData!S47</f>
        <v>0</v>
      </c>
      <c r="Q41" s="6">
        <f>CtrlData!T47</f>
        <v>0</v>
      </c>
      <c r="R41" s="6">
        <f>CtrlData!U47</f>
        <v>0</v>
      </c>
      <c r="S41" s="6">
        <f>CtrlData!V47</f>
        <v>2.0499999999999998</v>
      </c>
      <c r="T41" s="6">
        <f>CtrlData!W47</f>
        <v>148523</v>
      </c>
      <c r="U41" s="6">
        <f>CtrlData!X47</f>
        <v>6295</v>
      </c>
      <c r="V41" s="6">
        <f>CtrlData!Y47</f>
        <v>103.07</v>
      </c>
      <c r="W41" s="6">
        <f>CtrlData!Z47</f>
        <v>1.19</v>
      </c>
      <c r="X41" s="6">
        <f>CtrlData!AA47</f>
        <v>101.74</v>
      </c>
      <c r="Y41" s="6">
        <f>CtrlData!AB47</f>
        <v>0.56000000000000005</v>
      </c>
      <c r="Z41" s="6">
        <f>CtrlData!AC47</f>
        <v>181621</v>
      </c>
      <c r="AA41" s="6">
        <f>CtrlData!AD47</f>
        <v>7.55</v>
      </c>
      <c r="AB41" s="6">
        <f>CtrlData!AE47</f>
        <v>447760</v>
      </c>
      <c r="AC41" s="6">
        <f>CtrlData!AF47</f>
        <v>3.34</v>
      </c>
      <c r="AD41" s="6">
        <f>CtrlData!AG47</f>
        <v>1.375</v>
      </c>
      <c r="AE41" s="6">
        <f>CtrlData!AH47</f>
        <v>3.68</v>
      </c>
    </row>
    <row r="42" spans="1:31">
      <c r="A42" s="6">
        <f>CtrlData!A48</f>
        <v>201902</v>
      </c>
      <c r="B42" s="6">
        <f>CtrlData!E48</f>
        <v>16320.63096</v>
      </c>
      <c r="C42" s="6">
        <f>CtrlData!F48</f>
        <v>0</v>
      </c>
      <c r="D42" s="6">
        <f>CtrlData!G48</f>
        <v>1</v>
      </c>
      <c r="E42" s="6">
        <f>CtrlData!H48</f>
        <v>0</v>
      </c>
      <c r="F42" s="6">
        <f>CtrlData!I48</f>
        <v>0</v>
      </c>
      <c r="G42" s="6">
        <f>CtrlData!J48</f>
        <v>0</v>
      </c>
      <c r="H42" s="6">
        <f>CtrlData!K48</f>
        <v>0</v>
      </c>
      <c r="I42" s="6">
        <f>CtrlData!L48</f>
        <v>0</v>
      </c>
      <c r="J42" s="6">
        <f>CtrlData!M48</f>
        <v>0</v>
      </c>
      <c r="K42" s="6">
        <f>CtrlData!N48</f>
        <v>0</v>
      </c>
      <c r="L42" s="6">
        <f>CtrlData!O48</f>
        <v>0</v>
      </c>
      <c r="M42" s="6">
        <f>CtrlData!P48</f>
        <v>0</v>
      </c>
      <c r="N42" s="6">
        <f>CtrlData!Q48</f>
        <v>0</v>
      </c>
      <c r="O42" s="6">
        <f>CtrlData!R48</f>
        <v>1</v>
      </c>
      <c r="P42" s="6">
        <f>CtrlData!S48</f>
        <v>0</v>
      </c>
      <c r="Q42" s="6">
        <f>CtrlData!T48</f>
        <v>0</v>
      </c>
      <c r="R42" s="6">
        <f>CtrlData!U48</f>
        <v>0</v>
      </c>
      <c r="S42" s="6">
        <f>CtrlData!V48</f>
        <v>2.0499999999999998</v>
      </c>
      <c r="T42" s="6">
        <f>CtrlData!W48</f>
        <v>148523</v>
      </c>
      <c r="U42" s="6">
        <f>CtrlData!X48</f>
        <v>6295</v>
      </c>
      <c r="V42" s="6">
        <f>CtrlData!Y48</f>
        <v>102.59</v>
      </c>
      <c r="W42" s="6">
        <f>CtrlData!Z48</f>
        <v>1.19</v>
      </c>
      <c r="X42" s="6">
        <f>CtrlData!AA48</f>
        <v>102.38</v>
      </c>
      <c r="Y42" s="6">
        <f>CtrlData!AB48</f>
        <v>0.22</v>
      </c>
      <c r="Z42" s="6">
        <f>CtrlData!AC48</f>
        <v>180950</v>
      </c>
      <c r="AA42" s="6">
        <f>CtrlData!AD48</f>
        <v>5.97</v>
      </c>
      <c r="AB42" s="6">
        <f>CtrlData!AE48</f>
        <v>446683</v>
      </c>
      <c r="AC42" s="6">
        <f>CtrlData!AF48</f>
        <v>2.99</v>
      </c>
      <c r="AD42" s="6">
        <f>CtrlData!AG48</f>
        <v>1.375</v>
      </c>
      <c r="AE42" s="6">
        <f>CtrlData!AH48</f>
        <v>3.68</v>
      </c>
    </row>
    <row r="43" spans="1:31">
      <c r="A43" s="6">
        <f>CtrlData!A49</f>
        <v>201901</v>
      </c>
      <c r="B43" s="6">
        <f>CtrlData!E49</f>
        <v>19471.316859999999</v>
      </c>
      <c r="C43" s="6">
        <f>CtrlData!F49</f>
        <v>1</v>
      </c>
      <c r="D43" s="6">
        <f>CtrlData!G49</f>
        <v>0</v>
      </c>
      <c r="E43" s="6">
        <f>CtrlData!H49</f>
        <v>0</v>
      </c>
      <c r="F43" s="6">
        <f>CtrlData!I49</f>
        <v>0</v>
      </c>
      <c r="G43" s="6">
        <f>CtrlData!J49</f>
        <v>0</v>
      </c>
      <c r="H43" s="6">
        <f>CtrlData!K49</f>
        <v>0</v>
      </c>
      <c r="I43" s="6">
        <f>CtrlData!L49</f>
        <v>0</v>
      </c>
      <c r="J43" s="6">
        <f>CtrlData!M49</f>
        <v>0</v>
      </c>
      <c r="K43" s="6">
        <f>CtrlData!N49</f>
        <v>0</v>
      </c>
      <c r="L43" s="6">
        <f>CtrlData!O49</f>
        <v>0</v>
      </c>
      <c r="M43" s="6">
        <f>CtrlData!P49</f>
        <v>0</v>
      </c>
      <c r="N43" s="6">
        <f>CtrlData!Q49</f>
        <v>0</v>
      </c>
      <c r="O43" s="6">
        <f>CtrlData!R49</f>
        <v>1</v>
      </c>
      <c r="P43" s="6">
        <f>CtrlData!S49</f>
        <v>0</v>
      </c>
      <c r="Q43" s="6">
        <f>CtrlData!T49</f>
        <v>0</v>
      </c>
      <c r="R43" s="6">
        <f>CtrlData!U49</f>
        <v>0</v>
      </c>
      <c r="S43" s="6">
        <f>CtrlData!V49</f>
        <v>2.0499999999999998</v>
      </c>
      <c r="T43" s="6">
        <f>CtrlData!W49</f>
        <v>148523</v>
      </c>
      <c r="U43" s="6">
        <f>CtrlData!X49</f>
        <v>6295</v>
      </c>
      <c r="V43" s="6">
        <f>CtrlData!Y49</f>
        <v>102.28</v>
      </c>
      <c r="W43" s="6">
        <f>CtrlData!Z49</f>
        <v>1.19</v>
      </c>
      <c r="X43" s="6">
        <f>CtrlData!AA49</f>
        <v>101.39</v>
      </c>
      <c r="Y43" s="6">
        <f>CtrlData!AB49</f>
        <v>0.18</v>
      </c>
      <c r="Z43" s="6">
        <f>CtrlData!AC49</f>
        <v>178458</v>
      </c>
      <c r="AA43" s="6">
        <f>CtrlData!AD49</f>
        <v>7.07</v>
      </c>
      <c r="AB43" s="6">
        <f>CtrlData!AE49</f>
        <v>442258</v>
      </c>
      <c r="AC43" s="6">
        <f>CtrlData!AF49</f>
        <v>3.38</v>
      </c>
      <c r="AD43" s="6">
        <f>CtrlData!AG49</f>
        <v>1.375</v>
      </c>
      <c r="AE43" s="6">
        <f>CtrlData!AH49</f>
        <v>3.68</v>
      </c>
    </row>
    <row r="44" spans="1:31">
      <c r="A44" s="6">
        <f>CtrlData!A50</f>
        <v>201812</v>
      </c>
      <c r="B44" s="6">
        <f>CtrlData!E50</f>
        <v>20673.606169999999</v>
      </c>
      <c r="C44" s="6">
        <f>CtrlData!F50</f>
        <v>0</v>
      </c>
      <c r="D44" s="6">
        <f>CtrlData!G50</f>
        <v>0</v>
      </c>
      <c r="E44" s="6">
        <f>CtrlData!H50</f>
        <v>0</v>
      </c>
      <c r="F44" s="6">
        <f>CtrlData!I50</f>
        <v>0</v>
      </c>
      <c r="G44" s="6">
        <f>CtrlData!J50</f>
        <v>0</v>
      </c>
      <c r="H44" s="6">
        <f>CtrlData!K50</f>
        <v>0</v>
      </c>
      <c r="I44" s="6">
        <f>CtrlData!L50</f>
        <v>0</v>
      </c>
      <c r="J44" s="6">
        <f>CtrlData!M50</f>
        <v>0</v>
      </c>
      <c r="K44" s="6">
        <f>CtrlData!N50</f>
        <v>0</v>
      </c>
      <c r="L44" s="6">
        <f>CtrlData!O50</f>
        <v>0</v>
      </c>
      <c r="M44" s="6">
        <f>CtrlData!P50</f>
        <v>0</v>
      </c>
      <c r="N44" s="6">
        <f>CtrlData!Q50</f>
        <v>1</v>
      </c>
      <c r="O44" s="6">
        <f>CtrlData!R50</f>
        <v>0</v>
      </c>
      <c r="P44" s="6">
        <f>CtrlData!S50</f>
        <v>0</v>
      </c>
      <c r="Q44" s="6">
        <f>CtrlData!T50</f>
        <v>0</v>
      </c>
      <c r="R44" s="6">
        <f>CtrlData!U50</f>
        <v>1</v>
      </c>
      <c r="S44" s="6">
        <f>CtrlData!V50</f>
        <v>2.12</v>
      </c>
      <c r="T44" s="6">
        <f>CtrlData!W50</f>
        <v>155404</v>
      </c>
      <c r="U44" s="6">
        <f>CtrlData!X50</f>
        <v>6589</v>
      </c>
      <c r="V44" s="6">
        <f>CtrlData!Y50</f>
        <v>103.13</v>
      </c>
      <c r="W44" s="6">
        <f>CtrlData!Z50</f>
        <v>0.78</v>
      </c>
      <c r="X44" s="6">
        <f>CtrlData!AA50</f>
        <v>101.5</v>
      </c>
      <c r="Y44" s="6">
        <f>CtrlData!AB50</f>
        <v>-0.06</v>
      </c>
      <c r="Z44" s="6">
        <f>CtrlData!AC50</f>
        <v>175928</v>
      </c>
      <c r="AA44" s="6">
        <f>CtrlData!AD50</f>
        <v>5.82</v>
      </c>
      <c r="AB44" s="6">
        <f>CtrlData!AE50</f>
        <v>440316</v>
      </c>
      <c r="AC44" s="6">
        <f>CtrlData!AF50</f>
        <v>2.65</v>
      </c>
      <c r="AD44" s="6">
        <f>CtrlData!AG50</f>
        <v>1.375</v>
      </c>
      <c r="AE44" s="6">
        <f>CtrlData!AH50</f>
        <v>3.66</v>
      </c>
    </row>
    <row r="45" spans="1:31">
      <c r="A45" s="6">
        <f>CtrlData!A51</f>
        <v>201811</v>
      </c>
      <c r="B45" s="6">
        <f>CtrlData!E51</f>
        <v>24843.610229999998</v>
      </c>
      <c r="C45" s="6">
        <f>CtrlData!F51</f>
        <v>0</v>
      </c>
      <c r="D45" s="6">
        <f>CtrlData!G51</f>
        <v>0</v>
      </c>
      <c r="E45" s="6">
        <f>CtrlData!H51</f>
        <v>0</v>
      </c>
      <c r="F45" s="6">
        <f>CtrlData!I51</f>
        <v>0</v>
      </c>
      <c r="G45" s="6">
        <f>CtrlData!J51</f>
        <v>0</v>
      </c>
      <c r="H45" s="6">
        <f>CtrlData!K51</f>
        <v>0</v>
      </c>
      <c r="I45" s="6">
        <f>CtrlData!L51</f>
        <v>0</v>
      </c>
      <c r="J45" s="6">
        <f>CtrlData!M51</f>
        <v>0</v>
      </c>
      <c r="K45" s="6">
        <f>CtrlData!N51</f>
        <v>0</v>
      </c>
      <c r="L45" s="6">
        <f>CtrlData!O51</f>
        <v>0</v>
      </c>
      <c r="M45" s="6">
        <f>CtrlData!P51</f>
        <v>1</v>
      </c>
      <c r="N45" s="6">
        <f>CtrlData!Q51</f>
        <v>0</v>
      </c>
      <c r="O45" s="6">
        <f>CtrlData!R51</f>
        <v>0</v>
      </c>
      <c r="P45" s="6">
        <f>CtrlData!S51</f>
        <v>0</v>
      </c>
      <c r="Q45" s="6">
        <f>CtrlData!T51</f>
        <v>0</v>
      </c>
      <c r="R45" s="6">
        <f>CtrlData!U51</f>
        <v>1</v>
      </c>
      <c r="S45" s="6">
        <f>CtrlData!V51</f>
        <v>2.12</v>
      </c>
      <c r="T45" s="6">
        <f>CtrlData!W51</f>
        <v>155404</v>
      </c>
      <c r="U45" s="6">
        <f>CtrlData!X51</f>
        <v>6589</v>
      </c>
      <c r="V45" s="6">
        <f>CtrlData!Y51</f>
        <v>105.06</v>
      </c>
      <c r="W45" s="6">
        <f>CtrlData!Z51</f>
        <v>0.78</v>
      </c>
      <c r="X45" s="6">
        <f>CtrlData!AA51</f>
        <v>102.01</v>
      </c>
      <c r="Y45" s="6">
        <f>CtrlData!AB51</f>
        <v>0.28999999999999998</v>
      </c>
      <c r="Z45" s="6">
        <f>CtrlData!AC51</f>
        <v>174390</v>
      </c>
      <c r="AA45" s="6">
        <f>CtrlData!AD51</f>
        <v>5.44</v>
      </c>
      <c r="AB45" s="6">
        <f>CtrlData!AE51</f>
        <v>439487</v>
      </c>
      <c r="AC45" s="6">
        <f>CtrlData!AF51</f>
        <v>3.22</v>
      </c>
      <c r="AD45" s="6">
        <f>CtrlData!AG51</f>
        <v>1.375</v>
      </c>
      <c r="AE45" s="6">
        <f>CtrlData!AH51</f>
        <v>3.66</v>
      </c>
    </row>
    <row r="46" spans="1:31">
      <c r="A46" s="6">
        <f>CtrlData!A52</f>
        <v>201810</v>
      </c>
      <c r="B46" s="6">
        <f>CtrlData!E52</f>
        <v>26774.323209999999</v>
      </c>
      <c r="C46" s="6">
        <f>CtrlData!F52</f>
        <v>0</v>
      </c>
      <c r="D46" s="6">
        <f>CtrlData!G52</f>
        <v>0</v>
      </c>
      <c r="E46" s="6">
        <f>CtrlData!H52</f>
        <v>0</v>
      </c>
      <c r="F46" s="6">
        <f>CtrlData!I52</f>
        <v>0</v>
      </c>
      <c r="G46" s="6">
        <f>CtrlData!J52</f>
        <v>0</v>
      </c>
      <c r="H46" s="6">
        <f>CtrlData!K52</f>
        <v>0</v>
      </c>
      <c r="I46" s="6">
        <f>CtrlData!L52</f>
        <v>0</v>
      </c>
      <c r="J46" s="6">
        <f>CtrlData!M52</f>
        <v>0</v>
      </c>
      <c r="K46" s="6">
        <f>CtrlData!N52</f>
        <v>0</v>
      </c>
      <c r="L46" s="6">
        <f>CtrlData!O52</f>
        <v>1</v>
      </c>
      <c r="M46" s="6">
        <f>CtrlData!P52</f>
        <v>0</v>
      </c>
      <c r="N46" s="6">
        <f>CtrlData!Q52</f>
        <v>0</v>
      </c>
      <c r="O46" s="6">
        <f>CtrlData!R52</f>
        <v>0</v>
      </c>
      <c r="P46" s="6">
        <f>CtrlData!S52</f>
        <v>0</v>
      </c>
      <c r="Q46" s="6">
        <f>CtrlData!T52</f>
        <v>0</v>
      </c>
      <c r="R46" s="6">
        <f>CtrlData!U52</f>
        <v>1</v>
      </c>
      <c r="S46" s="6">
        <f>CtrlData!V52</f>
        <v>2.12</v>
      </c>
      <c r="T46" s="6">
        <f>CtrlData!W52</f>
        <v>155404</v>
      </c>
      <c r="U46" s="6">
        <f>CtrlData!X52</f>
        <v>6589</v>
      </c>
      <c r="V46" s="6">
        <f>CtrlData!Y52</f>
        <v>107.33</v>
      </c>
      <c r="W46" s="6">
        <f>CtrlData!Z52</f>
        <v>0.78</v>
      </c>
      <c r="X46" s="6">
        <f>CtrlData!AA52</f>
        <v>102.64</v>
      </c>
      <c r="Y46" s="6">
        <f>CtrlData!AB52</f>
        <v>1.1599999999999999</v>
      </c>
      <c r="Z46" s="6">
        <f>CtrlData!AC52</f>
        <v>174445</v>
      </c>
      <c r="AA46" s="6">
        <f>CtrlData!AD52</f>
        <v>5.0199999999999996</v>
      </c>
      <c r="AB46" s="6">
        <f>CtrlData!AE52</f>
        <v>438210</v>
      </c>
      <c r="AC46" s="6">
        <f>CtrlData!AF52</f>
        <v>3.03</v>
      </c>
      <c r="AD46" s="6">
        <f>CtrlData!AG52</f>
        <v>1.375</v>
      </c>
      <c r="AE46" s="6">
        <f>CtrlData!AH52</f>
        <v>3.66</v>
      </c>
    </row>
    <row r="47" spans="1:31">
      <c r="A47" s="6">
        <f>CtrlData!A53</f>
        <v>201809</v>
      </c>
      <c r="B47" s="6">
        <f>CtrlData!E53</f>
        <v>24159.502420000001</v>
      </c>
      <c r="C47" s="6">
        <f>CtrlData!F53</f>
        <v>0</v>
      </c>
      <c r="D47" s="6">
        <f>CtrlData!G53</f>
        <v>0</v>
      </c>
      <c r="E47" s="6">
        <f>CtrlData!H53</f>
        <v>0</v>
      </c>
      <c r="F47" s="6">
        <f>CtrlData!I53</f>
        <v>0</v>
      </c>
      <c r="G47" s="6">
        <f>CtrlData!J53</f>
        <v>0</v>
      </c>
      <c r="H47" s="6">
        <f>CtrlData!K53</f>
        <v>0</v>
      </c>
      <c r="I47" s="6">
        <f>CtrlData!L53</f>
        <v>0</v>
      </c>
      <c r="J47" s="6">
        <f>CtrlData!M53</f>
        <v>0</v>
      </c>
      <c r="K47" s="6">
        <f>CtrlData!N53</f>
        <v>1</v>
      </c>
      <c r="L47" s="6">
        <f>CtrlData!O53</f>
        <v>0</v>
      </c>
      <c r="M47" s="6">
        <f>CtrlData!P53</f>
        <v>0</v>
      </c>
      <c r="N47" s="6">
        <f>CtrlData!Q53</f>
        <v>0</v>
      </c>
      <c r="O47" s="6">
        <f>CtrlData!R53</f>
        <v>0</v>
      </c>
      <c r="P47" s="6">
        <f>CtrlData!S53</f>
        <v>0</v>
      </c>
      <c r="Q47" s="6">
        <f>CtrlData!T53</f>
        <v>1</v>
      </c>
      <c r="R47" s="6">
        <f>CtrlData!U53</f>
        <v>0</v>
      </c>
      <c r="S47" s="6">
        <f>CtrlData!V53</f>
        <v>2.29</v>
      </c>
      <c r="T47" s="6">
        <f>CtrlData!W53</f>
        <v>149874</v>
      </c>
      <c r="U47" s="6">
        <f>CtrlData!X53</f>
        <v>6356</v>
      </c>
      <c r="V47" s="6">
        <f>CtrlData!Y53</f>
        <v>107.34</v>
      </c>
      <c r="W47" s="6">
        <f>CtrlData!Z53</f>
        <v>6.29</v>
      </c>
      <c r="X47" s="6">
        <f>CtrlData!AA53</f>
        <v>102.57</v>
      </c>
      <c r="Y47" s="6">
        <f>CtrlData!AB53</f>
        <v>1.72</v>
      </c>
      <c r="Z47" s="6">
        <f>CtrlData!AC53</f>
        <v>174549</v>
      </c>
      <c r="AA47" s="6">
        <f>CtrlData!AD53</f>
        <v>5.45</v>
      </c>
      <c r="AB47" s="6">
        <f>CtrlData!AE53</f>
        <v>438374</v>
      </c>
      <c r="AC47" s="6">
        <f>CtrlData!AF53</f>
        <v>3.33</v>
      </c>
      <c r="AD47" s="6">
        <f>CtrlData!AG53</f>
        <v>1.375</v>
      </c>
      <c r="AE47" s="6">
        <f>CtrlData!AH53</f>
        <v>3.76</v>
      </c>
    </row>
    <row r="48" spans="1:31">
      <c r="A48" s="6">
        <f>CtrlData!A54</f>
        <v>201808</v>
      </c>
      <c r="B48" s="6">
        <f>CtrlData!E54</f>
        <v>28811.952799999999</v>
      </c>
      <c r="C48" s="6">
        <f>CtrlData!F54</f>
        <v>0</v>
      </c>
      <c r="D48" s="6">
        <f>CtrlData!G54</f>
        <v>0</v>
      </c>
      <c r="E48" s="6">
        <f>CtrlData!H54</f>
        <v>0</v>
      </c>
      <c r="F48" s="6">
        <f>CtrlData!I54</f>
        <v>0</v>
      </c>
      <c r="G48" s="6">
        <f>CtrlData!J54</f>
        <v>0</v>
      </c>
      <c r="H48" s="6">
        <f>CtrlData!K54</f>
        <v>0</v>
      </c>
      <c r="I48" s="6">
        <f>CtrlData!L54</f>
        <v>0</v>
      </c>
      <c r="J48" s="6">
        <f>CtrlData!M54</f>
        <v>1</v>
      </c>
      <c r="K48" s="6">
        <f>CtrlData!N54</f>
        <v>0</v>
      </c>
      <c r="L48" s="6">
        <f>CtrlData!O54</f>
        <v>0</v>
      </c>
      <c r="M48" s="6">
        <f>CtrlData!P54</f>
        <v>0</v>
      </c>
      <c r="N48" s="6">
        <f>CtrlData!Q54</f>
        <v>0</v>
      </c>
      <c r="O48" s="6">
        <f>CtrlData!R54</f>
        <v>0</v>
      </c>
      <c r="P48" s="6">
        <f>CtrlData!S54</f>
        <v>0</v>
      </c>
      <c r="Q48" s="6">
        <f>CtrlData!T54</f>
        <v>1</v>
      </c>
      <c r="R48" s="6">
        <f>CtrlData!U54</f>
        <v>0</v>
      </c>
      <c r="S48" s="6">
        <f>CtrlData!V54</f>
        <v>2.29</v>
      </c>
      <c r="T48" s="6">
        <f>CtrlData!W54</f>
        <v>149874</v>
      </c>
      <c r="U48" s="6">
        <f>CtrlData!X54</f>
        <v>6356</v>
      </c>
      <c r="V48" s="6">
        <f>CtrlData!Y54</f>
        <v>106.87</v>
      </c>
      <c r="W48" s="6">
        <f>CtrlData!Z54</f>
        <v>6.29</v>
      </c>
      <c r="X48" s="6">
        <f>CtrlData!AA54</f>
        <v>102.4</v>
      </c>
      <c r="Y48" s="6">
        <f>CtrlData!AB54</f>
        <v>1.54</v>
      </c>
      <c r="Z48" s="6">
        <f>CtrlData!AC54</f>
        <v>174149</v>
      </c>
      <c r="AA48" s="6">
        <f>CtrlData!AD54</f>
        <v>4.8899999999999997</v>
      </c>
      <c r="AB48" s="6">
        <f>CtrlData!AE54</f>
        <v>438438</v>
      </c>
      <c r="AC48" s="6">
        <f>CtrlData!AF54</f>
        <v>3.17</v>
      </c>
      <c r="AD48" s="6">
        <f>CtrlData!AG54</f>
        <v>1.375</v>
      </c>
      <c r="AE48" s="6">
        <f>CtrlData!AH54</f>
        <v>3.76</v>
      </c>
    </row>
    <row r="49" spans="1:31">
      <c r="A49" s="6">
        <f>CtrlData!A55</f>
        <v>201807</v>
      </c>
      <c r="B49" s="6">
        <f>CtrlData!E55</f>
        <v>31198.27593</v>
      </c>
      <c r="C49" s="6">
        <f>CtrlData!F55</f>
        <v>0</v>
      </c>
      <c r="D49" s="6">
        <f>CtrlData!G55</f>
        <v>0</v>
      </c>
      <c r="E49" s="6">
        <f>CtrlData!H55</f>
        <v>0</v>
      </c>
      <c r="F49" s="6">
        <f>CtrlData!I55</f>
        <v>0</v>
      </c>
      <c r="G49" s="6">
        <f>CtrlData!J55</f>
        <v>0</v>
      </c>
      <c r="H49" s="6">
        <f>CtrlData!K55</f>
        <v>0</v>
      </c>
      <c r="I49" s="6">
        <f>CtrlData!L55</f>
        <v>1</v>
      </c>
      <c r="J49" s="6">
        <f>CtrlData!M55</f>
        <v>0</v>
      </c>
      <c r="K49" s="6">
        <f>CtrlData!N55</f>
        <v>0</v>
      </c>
      <c r="L49" s="6">
        <f>CtrlData!O55</f>
        <v>0</v>
      </c>
      <c r="M49" s="6">
        <f>CtrlData!P55</f>
        <v>0</v>
      </c>
      <c r="N49" s="6">
        <f>CtrlData!Q55</f>
        <v>0</v>
      </c>
      <c r="O49" s="6">
        <f>CtrlData!R55</f>
        <v>0</v>
      </c>
      <c r="P49" s="6">
        <f>CtrlData!S55</f>
        <v>0</v>
      </c>
      <c r="Q49" s="6">
        <f>CtrlData!T55</f>
        <v>1</v>
      </c>
      <c r="R49" s="6">
        <f>CtrlData!U55</f>
        <v>0</v>
      </c>
      <c r="S49" s="6">
        <f>CtrlData!V55</f>
        <v>2.29</v>
      </c>
      <c r="T49" s="6">
        <f>CtrlData!W55</f>
        <v>149874</v>
      </c>
      <c r="U49" s="6">
        <f>CtrlData!X55</f>
        <v>6356</v>
      </c>
      <c r="V49" s="6">
        <f>CtrlData!Y55</f>
        <v>106.34</v>
      </c>
      <c r="W49" s="6">
        <f>CtrlData!Z55</f>
        <v>6.29</v>
      </c>
      <c r="X49" s="6">
        <f>CtrlData!AA55</f>
        <v>102.47</v>
      </c>
      <c r="Y49" s="6">
        <f>CtrlData!AB55</f>
        <v>1.76</v>
      </c>
      <c r="Z49" s="6">
        <f>CtrlData!AC55</f>
        <v>172016</v>
      </c>
      <c r="AA49" s="6">
        <f>CtrlData!AD55</f>
        <v>6</v>
      </c>
      <c r="AB49" s="6">
        <f>CtrlData!AE55</f>
        <v>437234</v>
      </c>
      <c r="AC49" s="6">
        <f>CtrlData!AF55</f>
        <v>3.75</v>
      </c>
      <c r="AD49" s="6">
        <f>CtrlData!AG55</f>
        <v>1.375</v>
      </c>
      <c r="AE49" s="6">
        <f>CtrlData!AH55</f>
        <v>3.76</v>
      </c>
    </row>
    <row r="50" spans="1:31">
      <c r="A50" s="6">
        <f>CtrlData!A56</f>
        <v>201806</v>
      </c>
      <c r="B50" s="6">
        <f>CtrlData!E56</f>
        <v>32052.542539999999</v>
      </c>
      <c r="C50" s="6">
        <f>CtrlData!F56</f>
        <v>0</v>
      </c>
      <c r="D50" s="6">
        <f>CtrlData!G56</f>
        <v>0</v>
      </c>
      <c r="E50" s="6">
        <f>CtrlData!H56</f>
        <v>0</v>
      </c>
      <c r="F50" s="6">
        <f>CtrlData!I56</f>
        <v>0</v>
      </c>
      <c r="G50" s="6">
        <f>CtrlData!J56</f>
        <v>0</v>
      </c>
      <c r="H50" s="6">
        <f>CtrlData!K56</f>
        <v>1</v>
      </c>
      <c r="I50" s="6">
        <f>CtrlData!L56</f>
        <v>0</v>
      </c>
      <c r="J50" s="6">
        <f>CtrlData!M56</f>
        <v>0</v>
      </c>
      <c r="K50" s="6">
        <f>CtrlData!N56</f>
        <v>0</v>
      </c>
      <c r="L50" s="6">
        <f>CtrlData!O56</f>
        <v>0</v>
      </c>
      <c r="M50" s="6">
        <f>CtrlData!P56</f>
        <v>0</v>
      </c>
      <c r="N50" s="6">
        <f>CtrlData!Q56</f>
        <v>0</v>
      </c>
      <c r="O50" s="6">
        <f>CtrlData!R56</f>
        <v>0</v>
      </c>
      <c r="P50" s="6">
        <f>CtrlData!S56</f>
        <v>1</v>
      </c>
      <c r="Q50" s="6">
        <f>CtrlData!T56</f>
        <v>0</v>
      </c>
      <c r="R50" s="6">
        <f>CtrlData!U56</f>
        <v>0</v>
      </c>
      <c r="S50" s="6">
        <f>CtrlData!V56</f>
        <v>3.42</v>
      </c>
      <c r="T50" s="6">
        <f>CtrlData!W56</f>
        <v>150531</v>
      </c>
      <c r="U50" s="6">
        <f>CtrlData!X56</f>
        <v>6385</v>
      </c>
      <c r="V50" s="6">
        <f>CtrlData!Y56</f>
        <v>105.45</v>
      </c>
      <c r="W50" s="6">
        <f>CtrlData!Z56</f>
        <v>6.66</v>
      </c>
      <c r="X50" s="6">
        <f>CtrlData!AA56</f>
        <v>102.11</v>
      </c>
      <c r="Y50" s="6">
        <f>CtrlData!AB56</f>
        <v>1.4</v>
      </c>
      <c r="Z50" s="6">
        <f>CtrlData!AC56</f>
        <v>170226</v>
      </c>
      <c r="AA50" s="6">
        <f>CtrlData!AD56</f>
        <v>5.42</v>
      </c>
      <c r="AB50" s="6">
        <f>CtrlData!AE56</f>
        <v>437069</v>
      </c>
      <c r="AC50" s="6">
        <f>CtrlData!AF56</f>
        <v>3.76</v>
      </c>
      <c r="AD50" s="6">
        <f>CtrlData!AG56</f>
        <v>1.375</v>
      </c>
      <c r="AE50" s="6">
        <f>CtrlData!AH56</f>
        <v>3.7</v>
      </c>
    </row>
    <row r="51" spans="1:31">
      <c r="A51" s="6">
        <f>CtrlData!A57</f>
        <v>201805</v>
      </c>
      <c r="B51" s="6">
        <f>CtrlData!E57</f>
        <v>31184.941630000001</v>
      </c>
      <c r="C51" s="6">
        <f>CtrlData!F57</f>
        <v>0</v>
      </c>
      <c r="D51" s="6">
        <f>CtrlData!G57</f>
        <v>0</v>
      </c>
      <c r="E51" s="6">
        <f>CtrlData!H57</f>
        <v>0</v>
      </c>
      <c r="F51" s="6">
        <f>CtrlData!I57</f>
        <v>0</v>
      </c>
      <c r="G51" s="6">
        <f>CtrlData!J57</f>
        <v>1</v>
      </c>
      <c r="H51" s="6">
        <f>CtrlData!K57</f>
        <v>0</v>
      </c>
      <c r="I51" s="6">
        <f>CtrlData!L57</f>
        <v>0</v>
      </c>
      <c r="J51" s="6">
        <f>CtrlData!M57</f>
        <v>0</v>
      </c>
      <c r="K51" s="6">
        <f>CtrlData!N57</f>
        <v>0</v>
      </c>
      <c r="L51" s="6">
        <f>CtrlData!O57</f>
        <v>0</v>
      </c>
      <c r="M51" s="6">
        <f>CtrlData!P57</f>
        <v>0</v>
      </c>
      <c r="N51" s="6">
        <f>CtrlData!Q57</f>
        <v>0</v>
      </c>
      <c r="O51" s="6">
        <f>CtrlData!R57</f>
        <v>0</v>
      </c>
      <c r="P51" s="6">
        <f>CtrlData!S57</f>
        <v>1</v>
      </c>
      <c r="Q51" s="6">
        <f>CtrlData!T57</f>
        <v>0</v>
      </c>
      <c r="R51" s="6">
        <f>CtrlData!U57</f>
        <v>0</v>
      </c>
      <c r="S51" s="6">
        <f>CtrlData!V57</f>
        <v>3.42</v>
      </c>
      <c r="T51" s="6">
        <f>CtrlData!W57</f>
        <v>150531</v>
      </c>
      <c r="U51" s="6">
        <f>CtrlData!X57</f>
        <v>6385</v>
      </c>
      <c r="V51" s="6">
        <f>CtrlData!Y57</f>
        <v>104.56</v>
      </c>
      <c r="W51" s="6">
        <f>CtrlData!Z57</f>
        <v>6.66</v>
      </c>
      <c r="X51" s="6">
        <f>CtrlData!AA57</f>
        <v>101.69</v>
      </c>
      <c r="Y51" s="6">
        <f>CtrlData!AB57</f>
        <v>1.75</v>
      </c>
      <c r="Z51" s="6">
        <f>CtrlData!AC57</f>
        <v>171100</v>
      </c>
      <c r="AA51" s="6">
        <f>CtrlData!AD57</f>
        <v>5.79</v>
      </c>
      <c r="AB51" s="6">
        <f>CtrlData!AE57</f>
        <v>437387</v>
      </c>
      <c r="AC51" s="6">
        <f>CtrlData!AF57</f>
        <v>4.01</v>
      </c>
      <c r="AD51" s="6">
        <f>CtrlData!AG57</f>
        <v>1.375</v>
      </c>
      <c r="AE51" s="6">
        <f>CtrlData!AH57</f>
        <v>3.7</v>
      </c>
    </row>
    <row r="52" spans="1:31">
      <c r="A52" s="6">
        <f>CtrlData!A58</f>
        <v>201804</v>
      </c>
      <c r="B52" s="6">
        <f>CtrlData!E58</f>
        <v>24219.17482</v>
      </c>
      <c r="C52" s="6">
        <f>CtrlData!F58</f>
        <v>0</v>
      </c>
      <c r="D52" s="6">
        <f>CtrlData!G58</f>
        <v>0</v>
      </c>
      <c r="E52" s="6">
        <f>CtrlData!H58</f>
        <v>0</v>
      </c>
      <c r="F52" s="6">
        <f>CtrlData!I58</f>
        <v>1</v>
      </c>
      <c r="G52" s="6">
        <f>CtrlData!J58</f>
        <v>0</v>
      </c>
      <c r="H52" s="6">
        <f>CtrlData!K58</f>
        <v>0</v>
      </c>
      <c r="I52" s="6">
        <f>CtrlData!L58</f>
        <v>0</v>
      </c>
      <c r="J52" s="6">
        <f>CtrlData!M58</f>
        <v>0</v>
      </c>
      <c r="K52" s="6">
        <f>CtrlData!N58</f>
        <v>0</v>
      </c>
      <c r="L52" s="6">
        <f>CtrlData!O58</f>
        <v>0</v>
      </c>
      <c r="M52" s="6">
        <f>CtrlData!P58</f>
        <v>0</v>
      </c>
      <c r="N52" s="6">
        <f>CtrlData!Q58</f>
        <v>0</v>
      </c>
      <c r="O52" s="6">
        <f>CtrlData!R58</f>
        <v>0</v>
      </c>
      <c r="P52" s="6">
        <f>CtrlData!S58</f>
        <v>1</v>
      </c>
      <c r="Q52" s="6">
        <f>CtrlData!T58</f>
        <v>0</v>
      </c>
      <c r="R52" s="6">
        <f>CtrlData!U58</f>
        <v>0</v>
      </c>
      <c r="S52" s="6">
        <f>CtrlData!V58</f>
        <v>3.42</v>
      </c>
      <c r="T52" s="6">
        <f>CtrlData!W58</f>
        <v>150531</v>
      </c>
      <c r="U52" s="6">
        <f>CtrlData!X58</f>
        <v>6385</v>
      </c>
      <c r="V52" s="6">
        <f>CtrlData!Y58</f>
        <v>102.83</v>
      </c>
      <c r="W52" s="6">
        <f>CtrlData!Z58</f>
        <v>6.66</v>
      </c>
      <c r="X52" s="6">
        <f>CtrlData!AA58</f>
        <v>101.83</v>
      </c>
      <c r="Y52" s="6">
        <f>CtrlData!AB58</f>
        <v>2</v>
      </c>
      <c r="Z52" s="6">
        <f>CtrlData!AC58</f>
        <v>169638</v>
      </c>
      <c r="AA52" s="6">
        <f>CtrlData!AD58</f>
        <v>5.93</v>
      </c>
      <c r="AB52" s="6">
        <f>CtrlData!AE58</f>
        <v>434752</v>
      </c>
      <c r="AC52" s="6">
        <f>CtrlData!AF58</f>
        <v>3.47</v>
      </c>
      <c r="AD52" s="6">
        <f>CtrlData!AG58</f>
        <v>1.375</v>
      </c>
      <c r="AE52" s="6">
        <f>CtrlData!AH58</f>
        <v>3.7</v>
      </c>
    </row>
    <row r="53" spans="1:31">
      <c r="A53" s="6">
        <f>CtrlData!A59</f>
        <v>201803</v>
      </c>
      <c r="B53" s="6">
        <f>CtrlData!E59</f>
        <v>28515.047149999999</v>
      </c>
      <c r="C53" s="6">
        <f>CtrlData!F59</f>
        <v>0</v>
      </c>
      <c r="D53" s="6">
        <f>CtrlData!G59</f>
        <v>0</v>
      </c>
      <c r="E53" s="6">
        <f>CtrlData!H59</f>
        <v>1</v>
      </c>
      <c r="F53" s="6">
        <f>CtrlData!I59</f>
        <v>0</v>
      </c>
      <c r="G53" s="6">
        <f>CtrlData!J59</f>
        <v>0</v>
      </c>
      <c r="H53" s="6">
        <f>CtrlData!K59</f>
        <v>0</v>
      </c>
      <c r="I53" s="6">
        <f>CtrlData!L59</f>
        <v>0</v>
      </c>
      <c r="J53" s="6">
        <f>CtrlData!M59</f>
        <v>0</v>
      </c>
      <c r="K53" s="6">
        <f>CtrlData!N59</f>
        <v>0</v>
      </c>
      <c r="L53" s="6">
        <f>CtrlData!O59</f>
        <v>0</v>
      </c>
      <c r="M53" s="6">
        <f>CtrlData!P59</f>
        <v>0</v>
      </c>
      <c r="N53" s="6">
        <f>CtrlData!Q59</f>
        <v>0</v>
      </c>
      <c r="O53" s="6">
        <f>CtrlData!R59</f>
        <v>1</v>
      </c>
      <c r="P53" s="6">
        <f>CtrlData!S59</f>
        <v>0</v>
      </c>
      <c r="Q53" s="6">
        <f>CtrlData!T59</f>
        <v>0</v>
      </c>
      <c r="R53" s="6">
        <f>CtrlData!U59</f>
        <v>0</v>
      </c>
      <c r="S53" s="6">
        <f>CtrlData!V59</f>
        <v>3.41</v>
      </c>
      <c r="T53" s="6">
        <f>CtrlData!W59</f>
        <v>153442</v>
      </c>
      <c r="U53" s="6">
        <f>CtrlData!X59</f>
        <v>6508</v>
      </c>
      <c r="V53" s="6">
        <f>CtrlData!Y59</f>
        <v>101.86</v>
      </c>
      <c r="W53" s="6">
        <f>CtrlData!Z59</f>
        <v>0.57999999999999996</v>
      </c>
      <c r="X53" s="6">
        <f>CtrlData!AA59</f>
        <v>101.17</v>
      </c>
      <c r="Y53" s="6">
        <f>CtrlData!AB59</f>
        <v>1.59</v>
      </c>
      <c r="Z53" s="6">
        <f>CtrlData!AC59</f>
        <v>169947</v>
      </c>
      <c r="AA53" s="6">
        <f>CtrlData!AD59</f>
        <v>5.3</v>
      </c>
      <c r="AB53" s="6">
        <f>CtrlData!AE59</f>
        <v>434306</v>
      </c>
      <c r="AC53" s="6">
        <f>CtrlData!AF59</f>
        <v>3.45</v>
      </c>
      <c r="AD53" s="6">
        <f>CtrlData!AG59</f>
        <v>1.375</v>
      </c>
      <c r="AE53" s="6">
        <f>CtrlData!AH59</f>
        <v>3.66</v>
      </c>
    </row>
    <row r="54" spans="1:31">
      <c r="A54" s="6">
        <f>CtrlData!A60</f>
        <v>201802</v>
      </c>
      <c r="B54" s="6">
        <f>CtrlData!E60</f>
        <v>18495.25722</v>
      </c>
      <c r="C54" s="6">
        <f>CtrlData!F60</f>
        <v>0</v>
      </c>
      <c r="D54" s="6">
        <f>CtrlData!G60</f>
        <v>1</v>
      </c>
      <c r="E54" s="6">
        <f>CtrlData!H60</f>
        <v>0</v>
      </c>
      <c r="F54" s="6">
        <f>CtrlData!I60</f>
        <v>0</v>
      </c>
      <c r="G54" s="6">
        <f>CtrlData!J60</f>
        <v>0</v>
      </c>
      <c r="H54" s="6">
        <f>CtrlData!K60</f>
        <v>0</v>
      </c>
      <c r="I54" s="6">
        <f>CtrlData!L60</f>
        <v>0</v>
      </c>
      <c r="J54" s="6">
        <f>CtrlData!M60</f>
        <v>0</v>
      </c>
      <c r="K54" s="6">
        <f>CtrlData!N60</f>
        <v>0</v>
      </c>
      <c r="L54" s="6">
        <f>CtrlData!O60</f>
        <v>0</v>
      </c>
      <c r="M54" s="6">
        <f>CtrlData!P60</f>
        <v>0</v>
      </c>
      <c r="N54" s="6">
        <f>CtrlData!Q60</f>
        <v>0</v>
      </c>
      <c r="O54" s="6">
        <f>CtrlData!R60</f>
        <v>1</v>
      </c>
      <c r="P54" s="6">
        <f>CtrlData!S60</f>
        <v>0</v>
      </c>
      <c r="Q54" s="6">
        <f>CtrlData!T60</f>
        <v>0</v>
      </c>
      <c r="R54" s="6">
        <f>CtrlData!U60</f>
        <v>0</v>
      </c>
      <c r="S54" s="6">
        <f>CtrlData!V60</f>
        <v>3.41</v>
      </c>
      <c r="T54" s="6">
        <f>CtrlData!W60</f>
        <v>153442</v>
      </c>
      <c r="U54" s="6">
        <f>CtrlData!X60</f>
        <v>6508</v>
      </c>
      <c r="V54" s="6">
        <f>CtrlData!Y60</f>
        <v>101.95</v>
      </c>
      <c r="W54" s="6">
        <f>CtrlData!Z60</f>
        <v>0.57999999999999996</v>
      </c>
      <c r="X54" s="6">
        <f>CtrlData!AA60</f>
        <v>102.16</v>
      </c>
      <c r="Y54" s="6">
        <f>CtrlData!AB60</f>
        <v>2.2000000000000002</v>
      </c>
      <c r="Z54" s="6">
        <f>CtrlData!AC60</f>
        <v>170755</v>
      </c>
      <c r="AA54" s="6">
        <f>CtrlData!AD60</f>
        <v>5.55</v>
      </c>
      <c r="AB54" s="6">
        <f>CtrlData!AE60</f>
        <v>434028</v>
      </c>
      <c r="AC54" s="6">
        <f>CtrlData!AF60</f>
        <v>3.64</v>
      </c>
      <c r="AD54" s="6">
        <f>CtrlData!AG60</f>
        <v>1.375</v>
      </c>
      <c r="AE54" s="6">
        <f>CtrlData!AH60</f>
        <v>3.66</v>
      </c>
    </row>
    <row r="55" spans="1:31">
      <c r="A55" s="6">
        <f>CtrlData!A61</f>
        <v>201801</v>
      </c>
      <c r="B55" s="6">
        <f>CtrlData!E61</f>
        <v>30695.527050000001</v>
      </c>
      <c r="C55" s="6">
        <f>CtrlData!F61</f>
        <v>1</v>
      </c>
      <c r="D55" s="6">
        <f>CtrlData!G61</f>
        <v>0</v>
      </c>
      <c r="E55" s="6">
        <f>CtrlData!H61</f>
        <v>0</v>
      </c>
      <c r="F55" s="6">
        <f>CtrlData!I61</f>
        <v>0</v>
      </c>
      <c r="G55" s="6">
        <f>CtrlData!J61</f>
        <v>0</v>
      </c>
      <c r="H55" s="6">
        <f>CtrlData!K61</f>
        <v>0</v>
      </c>
      <c r="I55" s="6">
        <f>CtrlData!L61</f>
        <v>0</v>
      </c>
      <c r="J55" s="6">
        <f>CtrlData!M61</f>
        <v>0</v>
      </c>
      <c r="K55" s="6">
        <f>CtrlData!N61</f>
        <v>0</v>
      </c>
      <c r="L55" s="6">
        <f>CtrlData!O61</f>
        <v>0</v>
      </c>
      <c r="M55" s="6">
        <f>CtrlData!P61</f>
        <v>0</v>
      </c>
      <c r="N55" s="6">
        <f>CtrlData!Q61</f>
        <v>0</v>
      </c>
      <c r="O55" s="6">
        <f>CtrlData!R61</f>
        <v>1</v>
      </c>
      <c r="P55" s="6">
        <f>CtrlData!S61</f>
        <v>0</v>
      </c>
      <c r="Q55" s="6">
        <f>CtrlData!T61</f>
        <v>0</v>
      </c>
      <c r="R55" s="6">
        <f>CtrlData!U61</f>
        <v>0</v>
      </c>
      <c r="S55" s="6">
        <f>CtrlData!V61</f>
        <v>3.41</v>
      </c>
      <c r="T55" s="6">
        <f>CtrlData!W61</f>
        <v>153442</v>
      </c>
      <c r="U55" s="6">
        <f>CtrlData!X61</f>
        <v>6508</v>
      </c>
      <c r="V55" s="6">
        <f>CtrlData!Y61</f>
        <v>102.01</v>
      </c>
      <c r="W55" s="6">
        <f>CtrlData!Z61</f>
        <v>0.57999999999999996</v>
      </c>
      <c r="X55" s="6">
        <f>CtrlData!AA61</f>
        <v>101.21</v>
      </c>
      <c r="Y55" s="6">
        <f>CtrlData!AB61</f>
        <v>0.89</v>
      </c>
      <c r="Z55" s="6">
        <f>CtrlData!AC61</f>
        <v>167487</v>
      </c>
      <c r="AA55" s="6">
        <f>CtrlData!AD61</f>
        <v>3.23</v>
      </c>
      <c r="AB55" s="6">
        <f>CtrlData!AE61</f>
        <v>428810</v>
      </c>
      <c r="AC55" s="6">
        <f>CtrlData!AF61</f>
        <v>3.21</v>
      </c>
      <c r="AD55" s="6">
        <f>CtrlData!AG61</f>
        <v>1.375</v>
      </c>
      <c r="AE55" s="6">
        <f>CtrlData!AH61</f>
        <v>3.66</v>
      </c>
    </row>
    <row r="56" spans="1:31">
      <c r="A56" s="6">
        <f>CtrlData!A62</f>
        <v>201712</v>
      </c>
      <c r="B56" s="6">
        <f>CtrlData!E62</f>
        <v>24555.14342</v>
      </c>
      <c r="C56" s="6">
        <f>CtrlData!F62</f>
        <v>0</v>
      </c>
      <c r="D56" s="6">
        <f>CtrlData!G62</f>
        <v>0</v>
      </c>
      <c r="E56" s="6">
        <f>CtrlData!H62</f>
        <v>0</v>
      </c>
      <c r="F56" s="6">
        <f>CtrlData!I62</f>
        <v>0</v>
      </c>
      <c r="G56" s="6">
        <f>CtrlData!J62</f>
        <v>0</v>
      </c>
      <c r="H56" s="6">
        <f>CtrlData!K62</f>
        <v>0</v>
      </c>
      <c r="I56" s="6">
        <f>CtrlData!L62</f>
        <v>0</v>
      </c>
      <c r="J56" s="6">
        <f>CtrlData!M62</f>
        <v>0</v>
      </c>
      <c r="K56" s="6">
        <f>CtrlData!N62</f>
        <v>0</v>
      </c>
      <c r="L56" s="6">
        <f>CtrlData!O62</f>
        <v>0</v>
      </c>
      <c r="M56" s="6">
        <f>CtrlData!P62</f>
        <v>0</v>
      </c>
      <c r="N56" s="6">
        <f>CtrlData!Q62</f>
        <v>1</v>
      </c>
      <c r="O56" s="6">
        <f>CtrlData!R62</f>
        <v>0</v>
      </c>
      <c r="P56" s="6">
        <f>CtrlData!S62</f>
        <v>0</v>
      </c>
      <c r="Q56" s="6">
        <f>CtrlData!T62</f>
        <v>0</v>
      </c>
      <c r="R56" s="6">
        <f>CtrlData!U62</f>
        <v>1</v>
      </c>
      <c r="S56" s="6">
        <f>CtrlData!V62</f>
        <v>3.71</v>
      </c>
      <c r="T56" s="6">
        <f>CtrlData!W62</f>
        <v>156516</v>
      </c>
      <c r="U56" s="6">
        <f>CtrlData!X62</f>
        <v>6641</v>
      </c>
      <c r="V56" s="6">
        <f>CtrlData!Y62</f>
        <v>102.33</v>
      </c>
      <c r="W56" s="6">
        <f>CtrlData!Z62</f>
        <v>0.31</v>
      </c>
      <c r="X56" s="6">
        <f>CtrlData!AA62</f>
        <v>101.56</v>
      </c>
      <c r="Y56" s="6">
        <f>CtrlData!AB62</f>
        <v>1.22</v>
      </c>
      <c r="Z56" s="6">
        <f>CtrlData!AC62</f>
        <v>166457</v>
      </c>
      <c r="AA56" s="6">
        <f>CtrlData!AD62</f>
        <v>3.48</v>
      </c>
      <c r="AB56" s="6">
        <f>CtrlData!AE62</f>
        <v>427190</v>
      </c>
      <c r="AC56" s="6">
        <f>CtrlData!AF62</f>
        <v>3.56</v>
      </c>
      <c r="AD56" s="6">
        <f>CtrlData!AG62</f>
        <v>1.375</v>
      </c>
      <c r="AE56" s="6">
        <f>CtrlData!AH62</f>
        <v>3.66</v>
      </c>
    </row>
    <row r="57" spans="1:31">
      <c r="A57" s="6">
        <f>CtrlData!A63</f>
        <v>201711</v>
      </c>
      <c r="B57" s="6">
        <f>CtrlData!E63</f>
        <v>29522.559939999999</v>
      </c>
      <c r="C57" s="6">
        <f>CtrlData!F63</f>
        <v>0</v>
      </c>
      <c r="D57" s="6">
        <f>CtrlData!G63</f>
        <v>0</v>
      </c>
      <c r="E57" s="6">
        <f>CtrlData!H63</f>
        <v>0</v>
      </c>
      <c r="F57" s="6">
        <f>CtrlData!I63</f>
        <v>0</v>
      </c>
      <c r="G57" s="6">
        <f>CtrlData!J63</f>
        <v>0</v>
      </c>
      <c r="H57" s="6">
        <f>CtrlData!K63</f>
        <v>0</v>
      </c>
      <c r="I57" s="6">
        <f>CtrlData!L63</f>
        <v>0</v>
      </c>
      <c r="J57" s="6">
        <f>CtrlData!M63</f>
        <v>0</v>
      </c>
      <c r="K57" s="6">
        <f>CtrlData!N63</f>
        <v>0</v>
      </c>
      <c r="L57" s="6">
        <f>CtrlData!O63</f>
        <v>0</v>
      </c>
      <c r="M57" s="6">
        <f>CtrlData!P63</f>
        <v>1</v>
      </c>
      <c r="N57" s="6">
        <f>CtrlData!Q63</f>
        <v>0</v>
      </c>
      <c r="O57" s="6">
        <f>CtrlData!R63</f>
        <v>0</v>
      </c>
      <c r="P57" s="6">
        <f>CtrlData!S63</f>
        <v>0</v>
      </c>
      <c r="Q57" s="6">
        <f>CtrlData!T63</f>
        <v>0</v>
      </c>
      <c r="R57" s="6">
        <f>CtrlData!U63</f>
        <v>1</v>
      </c>
      <c r="S57" s="6">
        <f>CtrlData!V63</f>
        <v>3.71</v>
      </c>
      <c r="T57" s="6">
        <f>CtrlData!W63</f>
        <v>156516</v>
      </c>
      <c r="U57" s="6">
        <f>CtrlData!X63</f>
        <v>6641</v>
      </c>
      <c r="V57" s="6">
        <f>CtrlData!Y63</f>
        <v>102.04</v>
      </c>
      <c r="W57" s="6">
        <f>CtrlData!Z63</f>
        <v>0.31</v>
      </c>
      <c r="X57" s="6">
        <f>CtrlData!AA63</f>
        <v>101.71</v>
      </c>
      <c r="Y57" s="6">
        <f>CtrlData!AB63</f>
        <v>0.34</v>
      </c>
      <c r="Z57" s="6">
        <f>CtrlData!AC63</f>
        <v>165944</v>
      </c>
      <c r="AA57" s="6">
        <f>CtrlData!AD63</f>
        <v>4.53</v>
      </c>
      <c r="AB57" s="6">
        <f>CtrlData!AE63</f>
        <v>426309</v>
      </c>
      <c r="AC57" s="6">
        <f>CtrlData!AF63</f>
        <v>4.01</v>
      </c>
      <c r="AD57" s="6">
        <f>CtrlData!AG63</f>
        <v>1.375</v>
      </c>
      <c r="AE57" s="6">
        <f>CtrlData!AH63</f>
        <v>3.66</v>
      </c>
    </row>
    <row r="58" spans="1:31">
      <c r="A58" s="6">
        <f>CtrlData!A64</f>
        <v>201710</v>
      </c>
      <c r="B58" s="6">
        <f>CtrlData!E64</f>
        <v>23081.73155</v>
      </c>
      <c r="C58" s="6">
        <f>CtrlData!F64</f>
        <v>0</v>
      </c>
      <c r="D58" s="6">
        <f>CtrlData!G64</f>
        <v>0</v>
      </c>
      <c r="E58" s="6">
        <f>CtrlData!H64</f>
        <v>0</v>
      </c>
      <c r="F58" s="6">
        <f>CtrlData!I64</f>
        <v>0</v>
      </c>
      <c r="G58" s="6">
        <f>CtrlData!J64</f>
        <v>0</v>
      </c>
      <c r="H58" s="6">
        <f>CtrlData!K64</f>
        <v>0</v>
      </c>
      <c r="I58" s="6">
        <f>CtrlData!L64</f>
        <v>0</v>
      </c>
      <c r="J58" s="6">
        <f>CtrlData!M64</f>
        <v>0</v>
      </c>
      <c r="K58" s="6">
        <f>CtrlData!N64</f>
        <v>0</v>
      </c>
      <c r="L58" s="6">
        <f>CtrlData!O64</f>
        <v>1</v>
      </c>
      <c r="M58" s="6">
        <f>CtrlData!P64</f>
        <v>0</v>
      </c>
      <c r="N58" s="6">
        <f>CtrlData!Q64</f>
        <v>0</v>
      </c>
      <c r="O58" s="6">
        <f>CtrlData!R64</f>
        <v>0</v>
      </c>
      <c r="P58" s="6">
        <f>CtrlData!S64</f>
        <v>0</v>
      </c>
      <c r="Q58" s="6">
        <f>CtrlData!T64</f>
        <v>0</v>
      </c>
      <c r="R58" s="6">
        <f>CtrlData!U64</f>
        <v>1</v>
      </c>
      <c r="S58" s="6">
        <f>CtrlData!V64</f>
        <v>3.71</v>
      </c>
      <c r="T58" s="6">
        <f>CtrlData!W64</f>
        <v>156516</v>
      </c>
      <c r="U58" s="6">
        <f>CtrlData!X64</f>
        <v>6641</v>
      </c>
      <c r="V58" s="6">
        <f>CtrlData!Y64</f>
        <v>101.55</v>
      </c>
      <c r="W58" s="6">
        <f>CtrlData!Z64</f>
        <v>0.31</v>
      </c>
      <c r="X58" s="6">
        <f>CtrlData!AA64</f>
        <v>101.46</v>
      </c>
      <c r="Y58" s="6">
        <f>CtrlData!AB64</f>
        <v>-0.33</v>
      </c>
      <c r="Z58" s="6">
        <f>CtrlData!AC64</f>
        <v>165647</v>
      </c>
      <c r="AA58" s="6">
        <f>CtrlData!AD64</f>
        <v>4.42</v>
      </c>
      <c r="AB58" s="6">
        <f>CtrlData!AE64</f>
        <v>423847</v>
      </c>
      <c r="AC58" s="6">
        <f>CtrlData!AF64</f>
        <v>3.79</v>
      </c>
      <c r="AD58" s="6">
        <f>CtrlData!AG64</f>
        <v>1.375</v>
      </c>
      <c r="AE58" s="6">
        <f>CtrlData!AH64</f>
        <v>3.66</v>
      </c>
    </row>
    <row r="59" spans="1:31">
      <c r="A59" s="6">
        <f>CtrlData!A65</f>
        <v>201709</v>
      </c>
      <c r="B59" s="6">
        <f>CtrlData!E65</f>
        <v>26837.296269999999</v>
      </c>
      <c r="C59" s="6">
        <f>CtrlData!F65</f>
        <v>0</v>
      </c>
      <c r="D59" s="6">
        <f>CtrlData!G65</f>
        <v>0</v>
      </c>
      <c r="E59" s="6">
        <f>CtrlData!H65</f>
        <v>0</v>
      </c>
      <c r="F59" s="6">
        <f>CtrlData!I65</f>
        <v>0</v>
      </c>
      <c r="G59" s="6">
        <f>CtrlData!J65</f>
        <v>0</v>
      </c>
      <c r="H59" s="6">
        <f>CtrlData!K65</f>
        <v>0</v>
      </c>
      <c r="I59" s="6">
        <f>CtrlData!L65</f>
        <v>0</v>
      </c>
      <c r="J59" s="6">
        <f>CtrlData!M65</f>
        <v>0</v>
      </c>
      <c r="K59" s="6">
        <f>CtrlData!N65</f>
        <v>1</v>
      </c>
      <c r="L59" s="6">
        <f>CtrlData!O65</f>
        <v>0</v>
      </c>
      <c r="M59" s="6">
        <f>CtrlData!P65</f>
        <v>0</v>
      </c>
      <c r="N59" s="6">
        <f>CtrlData!Q65</f>
        <v>0</v>
      </c>
      <c r="O59" s="6">
        <f>CtrlData!R65</f>
        <v>0</v>
      </c>
      <c r="P59" s="6">
        <f>CtrlData!S65</f>
        <v>0</v>
      </c>
      <c r="Q59" s="6">
        <f>CtrlData!T65</f>
        <v>1</v>
      </c>
      <c r="R59" s="6">
        <f>CtrlData!U65</f>
        <v>0</v>
      </c>
      <c r="S59" s="6">
        <f>CtrlData!V65</f>
        <v>3.61</v>
      </c>
      <c r="T59" s="6">
        <f>CtrlData!W65</f>
        <v>150431</v>
      </c>
      <c r="U59" s="6">
        <f>CtrlData!X65</f>
        <v>6385</v>
      </c>
      <c r="V59" s="6">
        <f>CtrlData!Y65</f>
        <v>100.99</v>
      </c>
      <c r="W59" s="6">
        <f>CtrlData!Z65</f>
        <v>1.92</v>
      </c>
      <c r="X59" s="6">
        <f>CtrlData!AA65</f>
        <v>100.84</v>
      </c>
      <c r="Y59" s="6">
        <f>CtrlData!AB65</f>
        <v>0.49</v>
      </c>
      <c r="Z59" s="6">
        <f>CtrlData!AC65</f>
        <v>165890</v>
      </c>
      <c r="AA59" s="6">
        <f>CtrlData!AD65</f>
        <v>4.55</v>
      </c>
      <c r="AB59" s="6">
        <f>CtrlData!AE65</f>
        <v>424219</v>
      </c>
      <c r="AC59" s="6">
        <f>CtrlData!AF65</f>
        <v>3.58</v>
      </c>
      <c r="AD59" s="6">
        <f>CtrlData!AG65</f>
        <v>1.375</v>
      </c>
      <c r="AE59" s="6">
        <f>CtrlData!AH65</f>
        <v>3.77</v>
      </c>
    </row>
    <row r="60" spans="1:31">
      <c r="A60" s="6">
        <f>CtrlData!A66</f>
        <v>201708</v>
      </c>
      <c r="B60" s="6">
        <f>CtrlData!E66</f>
        <v>26197.288550000001</v>
      </c>
      <c r="C60" s="6">
        <f>CtrlData!F66</f>
        <v>0</v>
      </c>
      <c r="D60" s="6">
        <f>CtrlData!G66</f>
        <v>0</v>
      </c>
      <c r="E60" s="6">
        <f>CtrlData!H66</f>
        <v>0</v>
      </c>
      <c r="F60" s="6">
        <f>CtrlData!I66</f>
        <v>0</v>
      </c>
      <c r="G60" s="6">
        <f>CtrlData!J66</f>
        <v>0</v>
      </c>
      <c r="H60" s="6">
        <f>CtrlData!K66</f>
        <v>0</v>
      </c>
      <c r="I60" s="6">
        <f>CtrlData!L66</f>
        <v>0</v>
      </c>
      <c r="J60" s="6">
        <f>CtrlData!M66</f>
        <v>1</v>
      </c>
      <c r="K60" s="6">
        <f>CtrlData!N66</f>
        <v>0</v>
      </c>
      <c r="L60" s="6">
        <f>CtrlData!O66</f>
        <v>0</v>
      </c>
      <c r="M60" s="6">
        <f>CtrlData!P66</f>
        <v>0</v>
      </c>
      <c r="N60" s="6">
        <f>CtrlData!Q66</f>
        <v>0</v>
      </c>
      <c r="O60" s="6">
        <f>CtrlData!R66</f>
        <v>0</v>
      </c>
      <c r="P60" s="6">
        <f>CtrlData!S66</f>
        <v>0</v>
      </c>
      <c r="Q60" s="6">
        <f>CtrlData!T66</f>
        <v>1</v>
      </c>
      <c r="R60" s="6">
        <f>CtrlData!U66</f>
        <v>0</v>
      </c>
      <c r="S60" s="6">
        <f>CtrlData!V66</f>
        <v>3.61</v>
      </c>
      <c r="T60" s="6">
        <f>CtrlData!W66</f>
        <v>150431</v>
      </c>
      <c r="U60" s="6">
        <f>CtrlData!X66</f>
        <v>6385</v>
      </c>
      <c r="V60" s="6">
        <f>CtrlData!Y66</f>
        <v>100.08</v>
      </c>
      <c r="W60" s="6">
        <f>CtrlData!Z66</f>
        <v>1.92</v>
      </c>
      <c r="X60" s="6">
        <f>CtrlData!AA66</f>
        <v>100.85</v>
      </c>
      <c r="Y60" s="6">
        <f>CtrlData!AB66</f>
        <v>0.96</v>
      </c>
      <c r="Z60" s="6">
        <f>CtrlData!AC66</f>
        <v>165523</v>
      </c>
      <c r="AA60" s="6">
        <f>CtrlData!AD66</f>
        <v>4.71</v>
      </c>
      <c r="AB60" s="6">
        <f>CtrlData!AE66</f>
        <v>423936</v>
      </c>
      <c r="AC60" s="6">
        <f>CtrlData!AF66</f>
        <v>3.74</v>
      </c>
      <c r="AD60" s="6">
        <f>CtrlData!AG66</f>
        <v>1.375</v>
      </c>
      <c r="AE60" s="6">
        <f>CtrlData!AH66</f>
        <v>3.77</v>
      </c>
    </row>
    <row r="61" spans="1:31">
      <c r="A61" s="6">
        <f>CtrlData!A67</f>
        <v>201707</v>
      </c>
      <c r="B61" s="6">
        <f>CtrlData!E67</f>
        <v>20575.77637</v>
      </c>
      <c r="C61" s="6">
        <f>CtrlData!F67</f>
        <v>0</v>
      </c>
      <c r="D61" s="6">
        <f>CtrlData!G67</f>
        <v>0</v>
      </c>
      <c r="E61" s="6">
        <f>CtrlData!H67</f>
        <v>0</v>
      </c>
      <c r="F61" s="6">
        <f>CtrlData!I67</f>
        <v>0</v>
      </c>
      <c r="G61" s="6">
        <f>CtrlData!J67</f>
        <v>0</v>
      </c>
      <c r="H61" s="6">
        <f>CtrlData!K67</f>
        <v>0</v>
      </c>
      <c r="I61" s="6">
        <f>CtrlData!L67</f>
        <v>1</v>
      </c>
      <c r="J61" s="6">
        <f>CtrlData!M67</f>
        <v>0</v>
      </c>
      <c r="K61" s="6">
        <f>CtrlData!N67</f>
        <v>0</v>
      </c>
      <c r="L61" s="6">
        <f>CtrlData!O67</f>
        <v>0</v>
      </c>
      <c r="M61" s="6">
        <f>CtrlData!P67</f>
        <v>0</v>
      </c>
      <c r="N61" s="6">
        <f>CtrlData!Q67</f>
        <v>0</v>
      </c>
      <c r="O61" s="6">
        <f>CtrlData!R67</f>
        <v>0</v>
      </c>
      <c r="P61" s="6">
        <f>CtrlData!S67</f>
        <v>0</v>
      </c>
      <c r="Q61" s="6">
        <f>CtrlData!T67</f>
        <v>1</v>
      </c>
      <c r="R61" s="6">
        <f>CtrlData!U67</f>
        <v>0</v>
      </c>
      <c r="S61" s="6">
        <f>CtrlData!V67</f>
        <v>3.61</v>
      </c>
      <c r="T61" s="6">
        <f>CtrlData!W67</f>
        <v>150431</v>
      </c>
      <c r="U61" s="6">
        <f>CtrlData!X67</f>
        <v>6385</v>
      </c>
      <c r="V61" s="6">
        <f>CtrlData!Y67</f>
        <v>99.35</v>
      </c>
      <c r="W61" s="6">
        <f>CtrlData!Z67</f>
        <v>1.92</v>
      </c>
      <c r="X61" s="6">
        <f>CtrlData!AA67</f>
        <v>100.7</v>
      </c>
      <c r="Y61" s="6">
        <f>CtrlData!AB67</f>
        <v>0.77</v>
      </c>
      <c r="Z61" s="6">
        <f>CtrlData!AC67</f>
        <v>162655</v>
      </c>
      <c r="AA61" s="6">
        <f>CtrlData!AD67</f>
        <v>4.83</v>
      </c>
      <c r="AB61" s="6">
        <f>CtrlData!AE67</f>
        <v>421707</v>
      </c>
      <c r="AC61" s="6">
        <f>CtrlData!AF67</f>
        <v>3.26</v>
      </c>
      <c r="AD61" s="6">
        <f>CtrlData!AG67</f>
        <v>1.375</v>
      </c>
      <c r="AE61" s="6">
        <f>CtrlData!AH67</f>
        <v>3.77</v>
      </c>
    </row>
    <row r="62" spans="1:31">
      <c r="A62" s="6">
        <f>CtrlData!A68</f>
        <v>201706</v>
      </c>
      <c r="B62" s="6">
        <f>CtrlData!E68</f>
        <v>22016.853169999998</v>
      </c>
      <c r="C62" s="6">
        <f>CtrlData!F68</f>
        <v>0</v>
      </c>
      <c r="D62" s="6">
        <f>CtrlData!G68</f>
        <v>0</v>
      </c>
      <c r="E62" s="6">
        <f>CtrlData!H68</f>
        <v>0</v>
      </c>
      <c r="F62" s="6">
        <f>CtrlData!I68</f>
        <v>0</v>
      </c>
      <c r="G62" s="6">
        <f>CtrlData!J68</f>
        <v>0</v>
      </c>
      <c r="H62" s="6">
        <f>CtrlData!K68</f>
        <v>1</v>
      </c>
      <c r="I62" s="6">
        <f>CtrlData!L68</f>
        <v>0</v>
      </c>
      <c r="J62" s="6">
        <f>CtrlData!M68</f>
        <v>0</v>
      </c>
      <c r="K62" s="6">
        <f>CtrlData!N68</f>
        <v>0</v>
      </c>
      <c r="L62" s="6">
        <f>CtrlData!O68</f>
        <v>0</v>
      </c>
      <c r="M62" s="6">
        <f>CtrlData!P68</f>
        <v>0</v>
      </c>
      <c r="N62" s="6">
        <f>CtrlData!Q68</f>
        <v>0</v>
      </c>
      <c r="O62" s="6">
        <f>CtrlData!R68</f>
        <v>0</v>
      </c>
      <c r="P62" s="6">
        <f>CtrlData!S68</f>
        <v>1</v>
      </c>
      <c r="Q62" s="6">
        <f>CtrlData!T68</f>
        <v>0</v>
      </c>
      <c r="R62" s="6">
        <f>CtrlData!U68</f>
        <v>0</v>
      </c>
      <c r="S62" s="6">
        <f>CtrlData!V68</f>
        <v>2.64</v>
      </c>
      <c r="T62" s="6">
        <f>CtrlData!W68</f>
        <v>142223</v>
      </c>
      <c r="U62" s="6">
        <f>CtrlData!X68</f>
        <v>6039</v>
      </c>
      <c r="V62" s="6">
        <f>CtrlData!Y68</f>
        <v>98.87</v>
      </c>
      <c r="W62" s="6">
        <f>CtrlData!Z68</f>
        <v>-1.74</v>
      </c>
      <c r="X62" s="6">
        <f>CtrlData!AA68</f>
        <v>100.7</v>
      </c>
      <c r="Y62" s="6">
        <f>CtrlData!AB68</f>
        <v>1</v>
      </c>
      <c r="Z62" s="6">
        <f>CtrlData!AC68</f>
        <v>160741</v>
      </c>
      <c r="AA62" s="6">
        <f>CtrlData!AD68</f>
        <v>4.87</v>
      </c>
      <c r="AB62" s="6">
        <f>CtrlData!AE68</f>
        <v>419869</v>
      </c>
      <c r="AC62" s="6">
        <f>CtrlData!AF68</f>
        <v>3.57</v>
      </c>
      <c r="AD62" s="6">
        <f>CtrlData!AG68</f>
        <v>1.375</v>
      </c>
      <c r="AE62" s="6">
        <f>CtrlData!AH68</f>
        <v>3.74</v>
      </c>
    </row>
    <row r="63" spans="1:31">
      <c r="A63" s="6">
        <f>CtrlData!A69</f>
        <v>201705</v>
      </c>
      <c r="B63" s="6">
        <f>CtrlData!E69</f>
        <v>18077.047879999998</v>
      </c>
      <c r="C63" s="6">
        <f>CtrlData!F69</f>
        <v>0</v>
      </c>
      <c r="D63" s="6">
        <f>CtrlData!G69</f>
        <v>0</v>
      </c>
      <c r="E63" s="6">
        <f>CtrlData!H69</f>
        <v>0</v>
      </c>
      <c r="F63" s="6">
        <f>CtrlData!I69</f>
        <v>0</v>
      </c>
      <c r="G63" s="6">
        <f>CtrlData!J69</f>
        <v>1</v>
      </c>
      <c r="H63" s="6">
        <f>CtrlData!K69</f>
        <v>0</v>
      </c>
      <c r="I63" s="6">
        <f>CtrlData!L69</f>
        <v>0</v>
      </c>
      <c r="J63" s="6">
        <f>CtrlData!M69</f>
        <v>0</v>
      </c>
      <c r="K63" s="6">
        <f>CtrlData!N69</f>
        <v>0</v>
      </c>
      <c r="L63" s="6">
        <f>CtrlData!O69</f>
        <v>0</v>
      </c>
      <c r="M63" s="6">
        <f>CtrlData!P69</f>
        <v>0</v>
      </c>
      <c r="N63" s="6">
        <f>CtrlData!Q69</f>
        <v>0</v>
      </c>
      <c r="O63" s="6">
        <f>CtrlData!R69</f>
        <v>0</v>
      </c>
      <c r="P63" s="6">
        <f>CtrlData!S69</f>
        <v>1</v>
      </c>
      <c r="Q63" s="6">
        <f>CtrlData!T69</f>
        <v>0</v>
      </c>
      <c r="R63" s="6">
        <f>CtrlData!U69</f>
        <v>0</v>
      </c>
      <c r="S63" s="6">
        <f>CtrlData!V69</f>
        <v>2.64</v>
      </c>
      <c r="T63" s="6">
        <f>CtrlData!W69</f>
        <v>142223</v>
      </c>
      <c r="U63" s="6">
        <f>CtrlData!X69</f>
        <v>6039</v>
      </c>
      <c r="V63" s="6">
        <f>CtrlData!Y69</f>
        <v>99.03</v>
      </c>
      <c r="W63" s="6">
        <f>CtrlData!Z69</f>
        <v>-1.74</v>
      </c>
      <c r="X63" s="6">
        <f>CtrlData!AA69</f>
        <v>99.94</v>
      </c>
      <c r="Y63" s="6">
        <f>CtrlData!AB69</f>
        <v>0.59</v>
      </c>
      <c r="Z63" s="6">
        <f>CtrlData!AC69</f>
        <v>160888</v>
      </c>
      <c r="AA63" s="6">
        <f>CtrlData!AD69</f>
        <v>4.51</v>
      </c>
      <c r="AB63" s="6">
        <f>CtrlData!AE69</f>
        <v>421673</v>
      </c>
      <c r="AC63" s="6">
        <f>CtrlData!AF69</f>
        <v>3.81</v>
      </c>
      <c r="AD63" s="6">
        <f>CtrlData!AG69</f>
        <v>1.375</v>
      </c>
      <c r="AE63" s="6">
        <f>CtrlData!AH69</f>
        <v>3.74</v>
      </c>
    </row>
    <row r="64" spans="1:31">
      <c r="A64" s="6">
        <f>CtrlData!A70</f>
        <v>201704</v>
      </c>
      <c r="B64" s="6">
        <f>CtrlData!E70</f>
        <v>16119.763000000001</v>
      </c>
      <c r="C64" s="6">
        <f>CtrlData!F70</f>
        <v>0</v>
      </c>
      <c r="D64" s="6">
        <f>CtrlData!G70</f>
        <v>0</v>
      </c>
      <c r="E64" s="6">
        <f>CtrlData!H70</f>
        <v>0</v>
      </c>
      <c r="F64" s="6">
        <f>CtrlData!I70</f>
        <v>1</v>
      </c>
      <c r="G64" s="6">
        <f>CtrlData!J70</f>
        <v>0</v>
      </c>
      <c r="H64" s="6">
        <f>CtrlData!K70</f>
        <v>0</v>
      </c>
      <c r="I64" s="6">
        <f>CtrlData!L70</f>
        <v>0</v>
      </c>
      <c r="J64" s="6">
        <f>CtrlData!M70</f>
        <v>0</v>
      </c>
      <c r="K64" s="6">
        <f>CtrlData!N70</f>
        <v>0</v>
      </c>
      <c r="L64" s="6">
        <f>CtrlData!O70</f>
        <v>0</v>
      </c>
      <c r="M64" s="6">
        <f>CtrlData!P70</f>
        <v>0</v>
      </c>
      <c r="N64" s="6">
        <f>CtrlData!Q70</f>
        <v>0</v>
      </c>
      <c r="O64" s="6">
        <f>CtrlData!R70</f>
        <v>0</v>
      </c>
      <c r="P64" s="6">
        <f>CtrlData!S70</f>
        <v>1</v>
      </c>
      <c r="Q64" s="6">
        <f>CtrlData!T70</f>
        <v>0</v>
      </c>
      <c r="R64" s="6">
        <f>CtrlData!U70</f>
        <v>0</v>
      </c>
      <c r="S64" s="6">
        <f>CtrlData!V70</f>
        <v>2.64</v>
      </c>
      <c r="T64" s="6">
        <f>CtrlData!W70</f>
        <v>142223</v>
      </c>
      <c r="U64" s="6">
        <f>CtrlData!X70</f>
        <v>6039</v>
      </c>
      <c r="V64" s="6">
        <f>CtrlData!Y70</f>
        <v>100.34</v>
      </c>
      <c r="W64" s="6">
        <f>CtrlData!Z70</f>
        <v>-1.74</v>
      </c>
      <c r="X64" s="6">
        <f>CtrlData!AA70</f>
        <v>99.83</v>
      </c>
      <c r="Y64" s="6">
        <f>CtrlData!AB70</f>
        <v>0.1</v>
      </c>
      <c r="Z64" s="6">
        <f>CtrlData!AC70</f>
        <v>160641</v>
      </c>
      <c r="AA64" s="6">
        <f>CtrlData!AD70</f>
        <v>3.69</v>
      </c>
      <c r="AB64" s="6">
        <f>CtrlData!AE70</f>
        <v>419672</v>
      </c>
      <c r="AC64" s="6">
        <f>CtrlData!AF70</f>
        <v>3.49</v>
      </c>
      <c r="AD64" s="6">
        <f>CtrlData!AG70</f>
        <v>1.375</v>
      </c>
      <c r="AE64" s="6">
        <f>CtrlData!AH70</f>
        <v>3.74</v>
      </c>
    </row>
    <row r="65" spans="1:31">
      <c r="A65" s="6">
        <f>CtrlData!A71</f>
        <v>201703</v>
      </c>
      <c r="B65" s="6">
        <f>CtrlData!E71</f>
        <v>20972.513999999999</v>
      </c>
      <c r="C65" s="6">
        <f>CtrlData!F71</f>
        <v>0</v>
      </c>
      <c r="D65" s="6">
        <f>CtrlData!G71</f>
        <v>0</v>
      </c>
      <c r="E65" s="6">
        <f>CtrlData!H71</f>
        <v>1</v>
      </c>
      <c r="F65" s="6">
        <f>CtrlData!I71</f>
        <v>0</v>
      </c>
      <c r="G65" s="6">
        <f>CtrlData!J71</f>
        <v>0</v>
      </c>
      <c r="H65" s="6">
        <f>CtrlData!K71</f>
        <v>0</v>
      </c>
      <c r="I65" s="6">
        <f>CtrlData!L71</f>
        <v>0</v>
      </c>
      <c r="J65" s="6">
        <f>CtrlData!M71</f>
        <v>0</v>
      </c>
      <c r="K65" s="6">
        <f>CtrlData!N71</f>
        <v>0</v>
      </c>
      <c r="L65" s="6">
        <f>CtrlData!O71</f>
        <v>0</v>
      </c>
      <c r="M65" s="6">
        <f>CtrlData!P71</f>
        <v>0</v>
      </c>
      <c r="N65" s="6">
        <f>CtrlData!Q71</f>
        <v>0</v>
      </c>
      <c r="O65" s="6">
        <f>CtrlData!R71</f>
        <v>1</v>
      </c>
      <c r="P65" s="6">
        <f>CtrlData!S71</f>
        <v>0</v>
      </c>
      <c r="Q65" s="6">
        <f>CtrlData!T71</f>
        <v>0</v>
      </c>
      <c r="R65" s="6">
        <f>CtrlData!U71</f>
        <v>0</v>
      </c>
      <c r="S65" s="6">
        <f>CtrlData!V71</f>
        <v>3.24</v>
      </c>
      <c r="T65" s="6">
        <f>CtrlData!W71</f>
        <v>141610</v>
      </c>
      <c r="U65" s="6">
        <f>CtrlData!X71</f>
        <v>6015</v>
      </c>
      <c r="V65" s="6">
        <f>CtrlData!Y71</f>
        <v>101.27</v>
      </c>
      <c r="W65" s="6">
        <f>CtrlData!Z71</f>
        <v>1.71</v>
      </c>
      <c r="X65" s="6">
        <f>CtrlData!AA71</f>
        <v>99.59</v>
      </c>
      <c r="Y65" s="6">
        <f>CtrlData!AB71</f>
        <v>0.18</v>
      </c>
      <c r="Z65" s="6">
        <f>CtrlData!AC71</f>
        <v>161150</v>
      </c>
      <c r="AA65" s="6">
        <f>CtrlData!AD71</f>
        <v>4.4000000000000004</v>
      </c>
      <c r="AB65" s="6">
        <f>CtrlData!AE71</f>
        <v>419212</v>
      </c>
      <c r="AC65" s="6">
        <f>CtrlData!AF71</f>
        <v>3.59</v>
      </c>
      <c r="AD65" s="6">
        <f>CtrlData!AG71</f>
        <v>1.375</v>
      </c>
      <c r="AE65" s="6">
        <f>CtrlData!AH71</f>
        <v>3.78</v>
      </c>
    </row>
    <row r="66" spans="1:31">
      <c r="A66" s="6">
        <f>CtrlData!A72</f>
        <v>201702</v>
      </c>
      <c r="B66" s="6">
        <f>CtrlData!E72</f>
        <v>18832.652429999998</v>
      </c>
      <c r="C66" s="6">
        <f>CtrlData!F72</f>
        <v>0</v>
      </c>
      <c r="D66" s="6">
        <f>CtrlData!G72</f>
        <v>1</v>
      </c>
      <c r="E66" s="6">
        <f>CtrlData!H72</f>
        <v>0</v>
      </c>
      <c r="F66" s="6">
        <f>CtrlData!I72</f>
        <v>0</v>
      </c>
      <c r="G66" s="6">
        <f>CtrlData!J72</f>
        <v>0</v>
      </c>
      <c r="H66" s="6">
        <f>CtrlData!K72</f>
        <v>0</v>
      </c>
      <c r="I66" s="6">
        <f>CtrlData!L72</f>
        <v>0</v>
      </c>
      <c r="J66" s="6">
        <f>CtrlData!M72</f>
        <v>0</v>
      </c>
      <c r="K66" s="6">
        <f>CtrlData!N72</f>
        <v>0</v>
      </c>
      <c r="L66" s="6">
        <f>CtrlData!O72</f>
        <v>0</v>
      </c>
      <c r="M66" s="6">
        <f>CtrlData!P72</f>
        <v>0</v>
      </c>
      <c r="N66" s="6">
        <f>CtrlData!Q72</f>
        <v>0</v>
      </c>
      <c r="O66" s="6">
        <f>CtrlData!R72</f>
        <v>1</v>
      </c>
      <c r="P66" s="6">
        <f>CtrlData!S72</f>
        <v>0</v>
      </c>
      <c r="Q66" s="6">
        <f>CtrlData!T72</f>
        <v>0</v>
      </c>
      <c r="R66" s="6">
        <f>CtrlData!U72</f>
        <v>0</v>
      </c>
      <c r="S66" s="6">
        <f>CtrlData!V72</f>
        <v>3.24</v>
      </c>
      <c r="T66" s="6">
        <f>CtrlData!W72</f>
        <v>141610</v>
      </c>
      <c r="U66" s="6">
        <f>CtrlData!X72</f>
        <v>6015</v>
      </c>
      <c r="V66" s="6">
        <f>CtrlData!Y72</f>
        <v>102.16</v>
      </c>
      <c r="W66" s="6">
        <f>CtrlData!Z72</f>
        <v>1.71</v>
      </c>
      <c r="X66" s="6">
        <f>CtrlData!AA72</f>
        <v>99.96</v>
      </c>
      <c r="Y66" s="6">
        <f>CtrlData!AB72</f>
        <v>-0.06</v>
      </c>
      <c r="Z66" s="6">
        <f>CtrlData!AC72</f>
        <v>162382</v>
      </c>
      <c r="AA66" s="6">
        <f>CtrlData!AD72</f>
        <v>4.68</v>
      </c>
      <c r="AB66" s="6">
        <f>CtrlData!AE72</f>
        <v>418230</v>
      </c>
      <c r="AC66" s="6">
        <f>CtrlData!AF72</f>
        <v>3.45</v>
      </c>
      <c r="AD66" s="6">
        <f>CtrlData!AG72</f>
        <v>1.375</v>
      </c>
      <c r="AE66" s="6">
        <f>CtrlData!AH72</f>
        <v>3.78</v>
      </c>
    </row>
    <row r="67" spans="1:31">
      <c r="A67" s="6">
        <f>CtrlData!A73</f>
        <v>201701</v>
      </c>
      <c r="B67" s="6">
        <f>CtrlData!E73</f>
        <v>11200.192719999999</v>
      </c>
      <c r="C67" s="6">
        <f>CtrlData!F73</f>
        <v>1</v>
      </c>
      <c r="D67" s="6">
        <f>CtrlData!G73</f>
        <v>0</v>
      </c>
      <c r="E67" s="6">
        <f>CtrlData!H73</f>
        <v>0</v>
      </c>
      <c r="F67" s="6">
        <f>CtrlData!I73</f>
        <v>0</v>
      </c>
      <c r="G67" s="6">
        <f>CtrlData!J73</f>
        <v>0</v>
      </c>
      <c r="H67" s="6">
        <f>CtrlData!K73</f>
        <v>0</v>
      </c>
      <c r="I67" s="6">
        <f>CtrlData!L73</f>
        <v>0</v>
      </c>
      <c r="J67" s="6">
        <f>CtrlData!M73</f>
        <v>0</v>
      </c>
      <c r="K67" s="6">
        <f>CtrlData!N73</f>
        <v>0</v>
      </c>
      <c r="L67" s="6">
        <f>CtrlData!O73</f>
        <v>0</v>
      </c>
      <c r="M67" s="6">
        <f>CtrlData!P73</f>
        <v>0</v>
      </c>
      <c r="N67" s="6">
        <f>CtrlData!Q73</f>
        <v>0</v>
      </c>
      <c r="O67" s="6">
        <f>CtrlData!R73</f>
        <v>1</v>
      </c>
      <c r="P67" s="6">
        <f>CtrlData!S73</f>
        <v>0</v>
      </c>
      <c r="Q67" s="6">
        <f>CtrlData!T73</f>
        <v>0</v>
      </c>
      <c r="R67" s="6">
        <f>CtrlData!U73</f>
        <v>0</v>
      </c>
      <c r="S67" s="6">
        <f>CtrlData!V73</f>
        <v>3.24</v>
      </c>
      <c r="T67" s="6">
        <f>CtrlData!W73</f>
        <v>141610</v>
      </c>
      <c r="U67" s="6">
        <f>CtrlData!X73</f>
        <v>6015</v>
      </c>
      <c r="V67" s="6">
        <f>CtrlData!Y73</f>
        <v>102.76</v>
      </c>
      <c r="W67" s="6">
        <f>CtrlData!Z73</f>
        <v>1.71</v>
      </c>
      <c r="X67" s="6">
        <f>CtrlData!AA73</f>
        <v>100.32</v>
      </c>
      <c r="Y67" s="6">
        <f>CtrlData!AB73</f>
        <v>2.2400000000000002</v>
      </c>
      <c r="Z67" s="6">
        <f>CtrlData!AC73</f>
        <v>162441</v>
      </c>
      <c r="AA67" s="6">
        <f>CtrlData!AD73</f>
        <v>6.12</v>
      </c>
      <c r="AB67" s="6">
        <f>CtrlData!AE73</f>
        <v>414630</v>
      </c>
      <c r="AC67" s="6">
        <f>CtrlData!AF73</f>
        <v>3.54</v>
      </c>
      <c r="AD67" s="6">
        <f>CtrlData!AG73</f>
        <v>1.375</v>
      </c>
      <c r="AE67" s="6">
        <f>CtrlData!AH73</f>
        <v>3.78</v>
      </c>
    </row>
    <row r="68" spans="1:31">
      <c r="A68" s="6">
        <f>CtrlData!A74</f>
        <v>201612</v>
      </c>
      <c r="B68" s="6">
        <f>CtrlData!E74</f>
        <v>13999.133330000001</v>
      </c>
      <c r="C68" s="6">
        <f>CtrlData!F74</f>
        <v>0</v>
      </c>
      <c r="D68" s="6">
        <f>CtrlData!G74</f>
        <v>0</v>
      </c>
      <c r="E68" s="6">
        <f>CtrlData!H74</f>
        <v>0</v>
      </c>
      <c r="F68" s="6">
        <f>CtrlData!I74</f>
        <v>0</v>
      </c>
      <c r="G68" s="6">
        <f>CtrlData!J74</f>
        <v>0</v>
      </c>
      <c r="H68" s="6">
        <f>CtrlData!K74</f>
        <v>0</v>
      </c>
      <c r="I68" s="6">
        <f>CtrlData!L74</f>
        <v>0</v>
      </c>
      <c r="J68" s="6">
        <f>CtrlData!M74</f>
        <v>0</v>
      </c>
      <c r="K68" s="6">
        <f>CtrlData!N74</f>
        <v>0</v>
      </c>
      <c r="L68" s="6">
        <f>CtrlData!O74</f>
        <v>0</v>
      </c>
      <c r="M68" s="6">
        <f>CtrlData!P74</f>
        <v>0</v>
      </c>
      <c r="N68" s="6">
        <f>CtrlData!Q74</f>
        <v>1</v>
      </c>
      <c r="O68" s="6">
        <f>CtrlData!R74</f>
        <v>0</v>
      </c>
      <c r="P68" s="6">
        <f>CtrlData!S74</f>
        <v>0</v>
      </c>
      <c r="Q68" s="6">
        <f>CtrlData!T74</f>
        <v>0</v>
      </c>
      <c r="R68" s="6">
        <f>CtrlData!U74</f>
        <v>1</v>
      </c>
      <c r="S68" s="6">
        <f>CtrlData!V74</f>
        <v>3.92</v>
      </c>
      <c r="T68" s="6">
        <f>CtrlData!W74</f>
        <v>144128</v>
      </c>
      <c r="U68" s="6">
        <f>CtrlData!X74</f>
        <v>6124</v>
      </c>
      <c r="V68" s="6">
        <f>CtrlData!Y74</f>
        <v>102.01</v>
      </c>
      <c r="W68" s="6">
        <f>CtrlData!Z74</f>
        <v>1.79</v>
      </c>
      <c r="X68" s="6">
        <f>CtrlData!AA74</f>
        <v>100.34</v>
      </c>
      <c r="Y68" s="6">
        <f>CtrlData!AB74</f>
        <v>1.69</v>
      </c>
      <c r="Z68" s="6">
        <f>CtrlData!AC74</f>
        <v>160011</v>
      </c>
      <c r="AA68" s="6">
        <f>CtrlData!AD74</f>
        <v>5.79</v>
      </c>
      <c r="AB68" s="6">
        <f>CtrlData!AE74</f>
        <v>412352</v>
      </c>
      <c r="AC68" s="6">
        <f>CtrlData!AF74</f>
        <v>3.55</v>
      </c>
      <c r="AD68" s="6">
        <f>CtrlData!AG74</f>
        <v>1.375</v>
      </c>
      <c r="AE68" s="6">
        <f>CtrlData!AH74</f>
        <v>3.79</v>
      </c>
    </row>
    <row r="69" spans="1:31">
      <c r="A69" s="6">
        <f>CtrlData!A75</f>
        <v>201611</v>
      </c>
      <c r="B69" s="6">
        <f>CtrlData!E75</f>
        <v>16637.725259999999</v>
      </c>
      <c r="C69" s="6">
        <f>CtrlData!F75</f>
        <v>0</v>
      </c>
      <c r="D69" s="6">
        <f>CtrlData!G75</f>
        <v>0</v>
      </c>
      <c r="E69" s="6">
        <f>CtrlData!H75</f>
        <v>0</v>
      </c>
      <c r="F69" s="6">
        <f>CtrlData!I75</f>
        <v>0</v>
      </c>
      <c r="G69" s="6">
        <f>CtrlData!J75</f>
        <v>0</v>
      </c>
      <c r="H69" s="6">
        <f>CtrlData!K75</f>
        <v>0</v>
      </c>
      <c r="I69" s="6">
        <f>CtrlData!L75</f>
        <v>0</v>
      </c>
      <c r="J69" s="6">
        <f>CtrlData!M75</f>
        <v>0</v>
      </c>
      <c r="K69" s="6">
        <f>CtrlData!N75</f>
        <v>0</v>
      </c>
      <c r="L69" s="6">
        <f>CtrlData!O75</f>
        <v>0</v>
      </c>
      <c r="M69" s="6">
        <f>CtrlData!P75</f>
        <v>1</v>
      </c>
      <c r="N69" s="6">
        <f>CtrlData!Q75</f>
        <v>0</v>
      </c>
      <c r="O69" s="6">
        <f>CtrlData!R75</f>
        <v>0</v>
      </c>
      <c r="P69" s="6">
        <f>CtrlData!S75</f>
        <v>0</v>
      </c>
      <c r="Q69" s="6">
        <f>CtrlData!T75</f>
        <v>0</v>
      </c>
      <c r="R69" s="6">
        <f>CtrlData!U75</f>
        <v>1</v>
      </c>
      <c r="S69" s="6">
        <f>CtrlData!V75</f>
        <v>3.92</v>
      </c>
      <c r="T69" s="6">
        <f>CtrlData!W75</f>
        <v>144128</v>
      </c>
      <c r="U69" s="6">
        <f>CtrlData!X75</f>
        <v>6124</v>
      </c>
      <c r="V69" s="6">
        <f>CtrlData!Y75</f>
        <v>100.47</v>
      </c>
      <c r="W69" s="6">
        <f>CtrlData!Z75</f>
        <v>1.79</v>
      </c>
      <c r="X69" s="6">
        <f>CtrlData!AA75</f>
        <v>101.37</v>
      </c>
      <c r="Y69" s="6">
        <f>CtrlData!AB75</f>
        <v>1.97</v>
      </c>
      <c r="Z69" s="6">
        <f>CtrlData!AC75</f>
        <v>158957</v>
      </c>
      <c r="AA69" s="6">
        <f>CtrlData!AD75</f>
        <v>5.96</v>
      </c>
      <c r="AB69" s="6">
        <f>CtrlData!AE75</f>
        <v>409654</v>
      </c>
      <c r="AC69" s="6">
        <f>CtrlData!AF75</f>
        <v>3.77</v>
      </c>
      <c r="AD69" s="6">
        <f>CtrlData!AG75</f>
        <v>1.375</v>
      </c>
      <c r="AE69" s="6">
        <f>CtrlData!AH75</f>
        <v>3.79</v>
      </c>
    </row>
    <row r="70" spans="1:31">
      <c r="A70" s="6">
        <f>CtrlData!A76</f>
        <v>201610</v>
      </c>
      <c r="B70" s="6">
        <f>CtrlData!E76</f>
        <v>13220.575070000001</v>
      </c>
      <c r="C70" s="6">
        <f>CtrlData!F76</f>
        <v>0</v>
      </c>
      <c r="D70" s="6">
        <f>CtrlData!G76</f>
        <v>0</v>
      </c>
      <c r="E70" s="6">
        <f>CtrlData!H76</f>
        <v>0</v>
      </c>
      <c r="F70" s="6">
        <f>CtrlData!I76</f>
        <v>0</v>
      </c>
      <c r="G70" s="6">
        <f>CtrlData!J76</f>
        <v>0</v>
      </c>
      <c r="H70" s="6">
        <f>CtrlData!K76</f>
        <v>0</v>
      </c>
      <c r="I70" s="6">
        <f>CtrlData!L76</f>
        <v>0</v>
      </c>
      <c r="J70" s="6">
        <f>CtrlData!M76</f>
        <v>0</v>
      </c>
      <c r="K70" s="6">
        <f>CtrlData!N76</f>
        <v>0</v>
      </c>
      <c r="L70" s="6">
        <f>CtrlData!O76</f>
        <v>1</v>
      </c>
      <c r="M70" s="6">
        <f>CtrlData!P76</f>
        <v>0</v>
      </c>
      <c r="N70" s="6">
        <f>CtrlData!Q76</f>
        <v>0</v>
      </c>
      <c r="O70" s="6">
        <f>CtrlData!R76</f>
        <v>0</v>
      </c>
      <c r="P70" s="6">
        <f>CtrlData!S76</f>
        <v>0</v>
      </c>
      <c r="Q70" s="6">
        <f>CtrlData!T76</f>
        <v>0</v>
      </c>
      <c r="R70" s="6">
        <f>CtrlData!U76</f>
        <v>1</v>
      </c>
      <c r="S70" s="6">
        <f>CtrlData!V76</f>
        <v>3.92</v>
      </c>
      <c r="T70" s="6">
        <f>CtrlData!W76</f>
        <v>144128</v>
      </c>
      <c r="U70" s="6">
        <f>CtrlData!X76</f>
        <v>6124</v>
      </c>
      <c r="V70" s="6">
        <f>CtrlData!Y76</f>
        <v>99.9</v>
      </c>
      <c r="W70" s="6">
        <f>CtrlData!Z76</f>
        <v>1.79</v>
      </c>
      <c r="X70" s="6">
        <f>CtrlData!AA76</f>
        <v>101.8</v>
      </c>
      <c r="Y70" s="6">
        <f>CtrlData!AB76</f>
        <v>1.7</v>
      </c>
      <c r="Z70" s="6">
        <f>CtrlData!AC76</f>
        <v>158354</v>
      </c>
      <c r="AA70" s="6">
        <f>CtrlData!AD76</f>
        <v>6.53</v>
      </c>
      <c r="AB70" s="6">
        <f>CtrlData!AE76</f>
        <v>408147</v>
      </c>
      <c r="AC70" s="6">
        <f>CtrlData!AF76</f>
        <v>3.83</v>
      </c>
      <c r="AD70" s="6">
        <f>CtrlData!AG76</f>
        <v>1.375</v>
      </c>
      <c r="AE70" s="6">
        <f>CtrlData!AH76</f>
        <v>3.79</v>
      </c>
    </row>
    <row r="71" spans="1:31">
      <c r="A71" s="6">
        <f>CtrlData!A77</f>
        <v>201609</v>
      </c>
      <c r="B71" s="6">
        <f>CtrlData!E77</f>
        <v>14300.0725</v>
      </c>
      <c r="C71" s="6">
        <f>CtrlData!F77</f>
        <v>0</v>
      </c>
      <c r="D71" s="6">
        <f>CtrlData!G77</f>
        <v>0</v>
      </c>
      <c r="E71" s="6">
        <f>CtrlData!H77</f>
        <v>0</v>
      </c>
      <c r="F71" s="6">
        <f>CtrlData!I77</f>
        <v>0</v>
      </c>
      <c r="G71" s="6">
        <f>CtrlData!J77</f>
        <v>0</v>
      </c>
      <c r="H71" s="6">
        <f>CtrlData!K77</f>
        <v>0</v>
      </c>
      <c r="I71" s="6">
        <f>CtrlData!L77</f>
        <v>0</v>
      </c>
      <c r="J71" s="6">
        <f>CtrlData!M77</f>
        <v>0</v>
      </c>
      <c r="K71" s="6">
        <f>CtrlData!N77</f>
        <v>1</v>
      </c>
      <c r="L71" s="6">
        <f>CtrlData!O77</f>
        <v>0</v>
      </c>
      <c r="M71" s="6">
        <f>CtrlData!P77</f>
        <v>0</v>
      </c>
      <c r="N71" s="6">
        <f>CtrlData!Q77</f>
        <v>0</v>
      </c>
      <c r="O71" s="6">
        <f>CtrlData!R77</f>
        <v>0</v>
      </c>
      <c r="P71" s="6">
        <f>CtrlData!S77</f>
        <v>0</v>
      </c>
      <c r="Q71" s="6">
        <f>CtrlData!T77</f>
        <v>1</v>
      </c>
      <c r="R71" s="6">
        <f>CtrlData!U77</f>
        <v>0</v>
      </c>
      <c r="S71" s="6">
        <f>CtrlData!V77</f>
        <v>3</v>
      </c>
      <c r="T71" s="6">
        <f>CtrlData!W77</f>
        <v>138351</v>
      </c>
      <c r="U71" s="6">
        <f>CtrlData!X77</f>
        <v>5882</v>
      </c>
      <c r="V71" s="6">
        <f>CtrlData!Y77</f>
        <v>99.09</v>
      </c>
      <c r="W71" s="6">
        <f>CtrlData!Z77</f>
        <v>-3.78</v>
      </c>
      <c r="X71" s="6">
        <f>CtrlData!AA77</f>
        <v>100.35</v>
      </c>
      <c r="Y71" s="6">
        <f>CtrlData!AB77</f>
        <v>0.34</v>
      </c>
      <c r="Z71" s="6">
        <f>CtrlData!AC77</f>
        <v>158727</v>
      </c>
      <c r="AA71" s="6">
        <f>CtrlData!AD77</f>
        <v>5.91</v>
      </c>
      <c r="AB71" s="6">
        <f>CtrlData!AE77</f>
        <v>408681</v>
      </c>
      <c r="AC71" s="6">
        <f>CtrlData!AF77</f>
        <v>3.98</v>
      </c>
      <c r="AD71" s="6">
        <f>CtrlData!AG77</f>
        <v>1.375</v>
      </c>
      <c r="AE71" s="6">
        <f>CtrlData!AH77</f>
        <v>3.99</v>
      </c>
    </row>
    <row r="72" spans="1:31">
      <c r="A72" s="6">
        <f>CtrlData!A78</f>
        <v>201608</v>
      </c>
      <c r="B72" s="6">
        <f>CtrlData!E78</f>
        <v>17838.376</v>
      </c>
      <c r="C72" s="6">
        <f>CtrlData!F78</f>
        <v>0</v>
      </c>
      <c r="D72" s="6">
        <f>CtrlData!G78</f>
        <v>0</v>
      </c>
      <c r="E72" s="6">
        <f>CtrlData!H78</f>
        <v>0</v>
      </c>
      <c r="F72" s="6">
        <f>CtrlData!I78</f>
        <v>0</v>
      </c>
      <c r="G72" s="6">
        <f>CtrlData!J78</f>
        <v>0</v>
      </c>
      <c r="H72" s="6">
        <f>CtrlData!K78</f>
        <v>0</v>
      </c>
      <c r="I72" s="6">
        <f>CtrlData!L78</f>
        <v>0</v>
      </c>
      <c r="J72" s="6">
        <f>CtrlData!M78</f>
        <v>1</v>
      </c>
      <c r="K72" s="6">
        <f>CtrlData!N78</f>
        <v>0</v>
      </c>
      <c r="L72" s="6">
        <f>CtrlData!O78</f>
        <v>0</v>
      </c>
      <c r="M72" s="6">
        <f>CtrlData!P78</f>
        <v>0</v>
      </c>
      <c r="N72" s="6">
        <f>CtrlData!Q78</f>
        <v>0</v>
      </c>
      <c r="O72" s="6">
        <f>CtrlData!R78</f>
        <v>0</v>
      </c>
      <c r="P72" s="6">
        <f>CtrlData!S78</f>
        <v>0</v>
      </c>
      <c r="Q72" s="6">
        <f>CtrlData!T78</f>
        <v>1</v>
      </c>
      <c r="R72" s="6">
        <f>CtrlData!U78</f>
        <v>0</v>
      </c>
      <c r="S72" s="6">
        <f>CtrlData!V78</f>
        <v>3</v>
      </c>
      <c r="T72" s="6">
        <f>CtrlData!W78</f>
        <v>138351</v>
      </c>
      <c r="U72" s="6">
        <f>CtrlData!X78</f>
        <v>5882</v>
      </c>
      <c r="V72" s="6">
        <f>CtrlData!Y78</f>
        <v>98.92</v>
      </c>
      <c r="W72" s="6">
        <f>CtrlData!Z78</f>
        <v>-3.78</v>
      </c>
      <c r="X72" s="6">
        <f>CtrlData!AA78</f>
        <v>99.89</v>
      </c>
      <c r="Y72" s="6">
        <f>CtrlData!AB78</f>
        <v>0.56000000000000005</v>
      </c>
      <c r="Z72" s="6">
        <f>CtrlData!AC78</f>
        <v>157479</v>
      </c>
      <c r="AA72" s="6">
        <f>CtrlData!AD78</f>
        <v>6.49</v>
      </c>
      <c r="AB72" s="6">
        <f>CtrlData!AE78</f>
        <v>408628</v>
      </c>
      <c r="AC72" s="6">
        <f>CtrlData!AF78</f>
        <v>4.24</v>
      </c>
      <c r="AD72" s="6">
        <f>CtrlData!AG78</f>
        <v>1.375</v>
      </c>
      <c r="AE72" s="6">
        <f>CtrlData!AH78</f>
        <v>3.99</v>
      </c>
    </row>
    <row r="73" spans="1:31">
      <c r="A73" s="6">
        <f>CtrlData!A79</f>
        <v>201607</v>
      </c>
      <c r="B73" s="6">
        <f>CtrlData!E79</f>
        <v>17362.144680000001</v>
      </c>
      <c r="C73" s="6">
        <f>CtrlData!F79</f>
        <v>0</v>
      </c>
      <c r="D73" s="6">
        <f>CtrlData!G79</f>
        <v>0</v>
      </c>
      <c r="E73" s="6">
        <f>CtrlData!H79</f>
        <v>0</v>
      </c>
      <c r="F73" s="6">
        <f>CtrlData!I79</f>
        <v>0</v>
      </c>
      <c r="G73" s="6">
        <f>CtrlData!J79</f>
        <v>0</v>
      </c>
      <c r="H73" s="6">
        <f>CtrlData!K79</f>
        <v>0</v>
      </c>
      <c r="I73" s="6">
        <f>CtrlData!L79</f>
        <v>1</v>
      </c>
      <c r="J73" s="6">
        <f>CtrlData!M79</f>
        <v>0</v>
      </c>
      <c r="K73" s="6">
        <f>CtrlData!N79</f>
        <v>0</v>
      </c>
      <c r="L73" s="6">
        <f>CtrlData!O79</f>
        <v>0</v>
      </c>
      <c r="M73" s="6">
        <f>CtrlData!P79</f>
        <v>0</v>
      </c>
      <c r="N73" s="6">
        <f>CtrlData!Q79</f>
        <v>0</v>
      </c>
      <c r="O73" s="6">
        <f>CtrlData!R79</f>
        <v>0</v>
      </c>
      <c r="P73" s="6">
        <f>CtrlData!S79</f>
        <v>0</v>
      </c>
      <c r="Q73" s="6">
        <f>CtrlData!T79</f>
        <v>1</v>
      </c>
      <c r="R73" s="6">
        <f>CtrlData!U79</f>
        <v>0</v>
      </c>
      <c r="S73" s="6">
        <f>CtrlData!V79</f>
        <v>3</v>
      </c>
      <c r="T73" s="6">
        <f>CtrlData!W79</f>
        <v>138351</v>
      </c>
      <c r="U73" s="6">
        <f>CtrlData!X79</f>
        <v>5882</v>
      </c>
      <c r="V73" s="6">
        <f>CtrlData!Y79</f>
        <v>100.01</v>
      </c>
      <c r="W73" s="6">
        <f>CtrlData!Z79</f>
        <v>-3.78</v>
      </c>
      <c r="X73" s="6">
        <f>CtrlData!AA79</f>
        <v>99.93</v>
      </c>
      <c r="Y73" s="6">
        <f>CtrlData!AB79</f>
        <v>1.24</v>
      </c>
      <c r="Z73" s="6">
        <f>CtrlData!AC79</f>
        <v>154966</v>
      </c>
      <c r="AA73" s="6">
        <f>CtrlData!AD79</f>
        <v>6.33</v>
      </c>
      <c r="AB73" s="6">
        <f>CtrlData!AE79</f>
        <v>407037</v>
      </c>
      <c r="AC73" s="6">
        <f>CtrlData!AF79</f>
        <v>4.71</v>
      </c>
      <c r="AD73" s="6">
        <f>CtrlData!AG79</f>
        <v>1.375</v>
      </c>
      <c r="AE73" s="6">
        <f>CtrlData!AH79</f>
        <v>3.99</v>
      </c>
    </row>
    <row r="74" spans="1:31">
      <c r="A74" s="6">
        <f>CtrlData!A80</f>
        <v>201606</v>
      </c>
      <c r="B74" s="6">
        <f>CtrlData!E80</f>
        <v>15596.01858</v>
      </c>
      <c r="C74" s="6">
        <f>CtrlData!F80</f>
        <v>0</v>
      </c>
      <c r="D74" s="6">
        <f>CtrlData!G80</f>
        <v>0</v>
      </c>
      <c r="E74" s="6">
        <f>CtrlData!H80</f>
        <v>0</v>
      </c>
      <c r="F74" s="6">
        <f>CtrlData!I80</f>
        <v>0</v>
      </c>
      <c r="G74" s="6">
        <f>CtrlData!J80</f>
        <v>0</v>
      </c>
      <c r="H74" s="6">
        <f>CtrlData!K80</f>
        <v>1</v>
      </c>
      <c r="I74" s="6">
        <f>CtrlData!L80</f>
        <v>0</v>
      </c>
      <c r="J74" s="6">
        <f>CtrlData!M80</f>
        <v>0</v>
      </c>
      <c r="K74" s="6">
        <f>CtrlData!N80</f>
        <v>0</v>
      </c>
      <c r="L74" s="6">
        <f>CtrlData!O80</f>
        <v>0</v>
      </c>
      <c r="M74" s="6">
        <f>CtrlData!P80</f>
        <v>0</v>
      </c>
      <c r="N74" s="6">
        <f>CtrlData!Q80</f>
        <v>0</v>
      </c>
      <c r="O74" s="6">
        <f>CtrlData!R80</f>
        <v>0</v>
      </c>
      <c r="P74" s="6">
        <f>CtrlData!S80</f>
        <v>1</v>
      </c>
      <c r="Q74" s="6">
        <f>CtrlData!T80</f>
        <v>0</v>
      </c>
      <c r="R74" s="6">
        <f>CtrlData!U80</f>
        <v>0</v>
      </c>
      <c r="S74" s="6">
        <f>CtrlData!V80</f>
        <v>1.69</v>
      </c>
      <c r="T74" s="6">
        <f>CtrlData!W80</f>
        <v>131157</v>
      </c>
      <c r="U74" s="6">
        <f>CtrlData!X80</f>
        <v>5580</v>
      </c>
      <c r="V74" s="6">
        <f>CtrlData!Y80</f>
        <v>100.62</v>
      </c>
      <c r="W74" s="6">
        <f>CtrlData!Z80</f>
        <v>-2.8</v>
      </c>
      <c r="X74" s="6">
        <f>CtrlData!AA80</f>
        <v>99.7</v>
      </c>
      <c r="Y74" s="6">
        <f>CtrlData!AB80</f>
        <v>0.9</v>
      </c>
      <c r="Z74" s="6">
        <f>CtrlData!AC80</f>
        <v>153917</v>
      </c>
      <c r="AA74" s="6">
        <f>CtrlData!AD80</f>
        <v>5.91</v>
      </c>
      <c r="AB74" s="6">
        <f>CtrlData!AE80</f>
        <v>404865</v>
      </c>
      <c r="AC74" s="6">
        <f>CtrlData!AF80</f>
        <v>4.6500000000000004</v>
      </c>
      <c r="AD74" s="6">
        <f>CtrlData!AG80</f>
        <v>1.5</v>
      </c>
      <c r="AE74" s="6">
        <f>CtrlData!AH80</f>
        <v>3.92</v>
      </c>
    </row>
    <row r="75" spans="1:31">
      <c r="A75" s="6">
        <f>CtrlData!A81</f>
        <v>201605</v>
      </c>
      <c r="B75" s="6">
        <f>CtrlData!E81</f>
        <v>15854.936820000001</v>
      </c>
      <c r="C75" s="6">
        <f>CtrlData!F81</f>
        <v>0</v>
      </c>
      <c r="D75" s="6">
        <f>CtrlData!G81</f>
        <v>0</v>
      </c>
      <c r="E75" s="6">
        <f>CtrlData!H81</f>
        <v>0</v>
      </c>
      <c r="F75" s="6">
        <f>CtrlData!I81</f>
        <v>0</v>
      </c>
      <c r="G75" s="6">
        <f>CtrlData!J81</f>
        <v>1</v>
      </c>
      <c r="H75" s="6">
        <f>CtrlData!K81</f>
        <v>0</v>
      </c>
      <c r="I75" s="6">
        <f>CtrlData!L81</f>
        <v>0</v>
      </c>
      <c r="J75" s="6">
        <f>CtrlData!M81</f>
        <v>0</v>
      </c>
      <c r="K75" s="6">
        <f>CtrlData!N81</f>
        <v>0</v>
      </c>
      <c r="L75" s="6">
        <f>CtrlData!O81</f>
        <v>0</v>
      </c>
      <c r="M75" s="6">
        <f>CtrlData!P81</f>
        <v>0</v>
      </c>
      <c r="N75" s="6">
        <f>CtrlData!Q81</f>
        <v>0</v>
      </c>
      <c r="O75" s="6">
        <f>CtrlData!R81</f>
        <v>0</v>
      </c>
      <c r="P75" s="6">
        <f>CtrlData!S81</f>
        <v>1</v>
      </c>
      <c r="Q75" s="6">
        <f>CtrlData!T81</f>
        <v>0</v>
      </c>
      <c r="R75" s="6">
        <f>CtrlData!U81</f>
        <v>0</v>
      </c>
      <c r="S75" s="6">
        <f>CtrlData!V81</f>
        <v>1.69</v>
      </c>
      <c r="T75" s="6">
        <f>CtrlData!W81</f>
        <v>131157</v>
      </c>
      <c r="U75" s="6">
        <f>CtrlData!X81</f>
        <v>5580</v>
      </c>
      <c r="V75" s="6">
        <f>CtrlData!Y81</f>
        <v>100.32</v>
      </c>
      <c r="W75" s="6">
        <f>CtrlData!Z81</f>
        <v>-2.8</v>
      </c>
      <c r="X75" s="6">
        <f>CtrlData!AA81</f>
        <v>99.35</v>
      </c>
      <c r="Y75" s="6">
        <f>CtrlData!AB81</f>
        <v>1.23</v>
      </c>
      <c r="Z75" s="6">
        <f>CtrlData!AC81</f>
        <v>154790</v>
      </c>
      <c r="AA75" s="6">
        <f>CtrlData!AD81</f>
        <v>5.72</v>
      </c>
      <c r="AB75" s="6">
        <f>CtrlData!AE81</f>
        <v>405184</v>
      </c>
      <c r="AC75" s="6">
        <f>CtrlData!AF81</f>
        <v>3.88</v>
      </c>
      <c r="AD75" s="6">
        <f>CtrlData!AG81</f>
        <v>1.5</v>
      </c>
      <c r="AE75" s="6">
        <f>CtrlData!AH81</f>
        <v>3.92</v>
      </c>
    </row>
    <row r="76" spans="1:31">
      <c r="A76" s="6">
        <f>CtrlData!A82</f>
        <v>201604</v>
      </c>
      <c r="B76" s="6">
        <f>CtrlData!E82</f>
        <v>14851.27881</v>
      </c>
      <c r="C76" s="6">
        <f>CtrlData!F82</f>
        <v>0</v>
      </c>
      <c r="D76" s="6">
        <f>CtrlData!G82</f>
        <v>0</v>
      </c>
      <c r="E76" s="6">
        <f>CtrlData!H82</f>
        <v>0</v>
      </c>
      <c r="F76" s="6">
        <f>CtrlData!I82</f>
        <v>1</v>
      </c>
      <c r="G76" s="6">
        <f>CtrlData!J82</f>
        <v>0</v>
      </c>
      <c r="H76" s="6">
        <f>CtrlData!K82</f>
        <v>0</v>
      </c>
      <c r="I76" s="6">
        <f>CtrlData!L82</f>
        <v>0</v>
      </c>
      <c r="J76" s="6">
        <f>CtrlData!M82</f>
        <v>0</v>
      </c>
      <c r="K76" s="6">
        <f>CtrlData!N82</f>
        <v>0</v>
      </c>
      <c r="L76" s="6">
        <f>CtrlData!O82</f>
        <v>0</v>
      </c>
      <c r="M76" s="6">
        <f>CtrlData!P82</f>
        <v>0</v>
      </c>
      <c r="N76" s="6">
        <f>CtrlData!Q82</f>
        <v>0</v>
      </c>
      <c r="O76" s="6">
        <f>CtrlData!R82</f>
        <v>0</v>
      </c>
      <c r="P76" s="6">
        <f>CtrlData!S82</f>
        <v>1</v>
      </c>
      <c r="Q76" s="6">
        <f>CtrlData!T82</f>
        <v>0</v>
      </c>
      <c r="R76" s="6">
        <f>CtrlData!U82</f>
        <v>0</v>
      </c>
      <c r="S76" s="6">
        <f>CtrlData!V82</f>
        <v>1.69</v>
      </c>
      <c r="T76" s="6">
        <f>CtrlData!W82</f>
        <v>131157</v>
      </c>
      <c r="U76" s="6">
        <f>CtrlData!X82</f>
        <v>5580</v>
      </c>
      <c r="V76" s="6">
        <f>CtrlData!Y82</f>
        <v>99.36</v>
      </c>
      <c r="W76" s="6">
        <f>CtrlData!Z82</f>
        <v>-2.8</v>
      </c>
      <c r="X76" s="6">
        <f>CtrlData!AA82</f>
        <v>99.73</v>
      </c>
      <c r="Y76" s="6">
        <f>CtrlData!AB82</f>
        <v>1.87</v>
      </c>
      <c r="Z76" s="6">
        <f>CtrlData!AC82</f>
        <v>154152</v>
      </c>
      <c r="AA76" s="6">
        <f>CtrlData!AD82</f>
        <v>6.22</v>
      </c>
      <c r="AB76" s="6">
        <f>CtrlData!AE82</f>
        <v>404971</v>
      </c>
      <c r="AC76" s="6">
        <f>CtrlData!AF82</f>
        <v>4.58</v>
      </c>
      <c r="AD76" s="6">
        <f>CtrlData!AG82</f>
        <v>1.5</v>
      </c>
      <c r="AE76" s="6">
        <f>CtrlData!AH82</f>
        <v>3.92</v>
      </c>
    </row>
    <row r="77" spans="1:31">
      <c r="A77" s="6">
        <f>CtrlData!A83</f>
        <v>201603</v>
      </c>
      <c r="B77" s="6">
        <f>CtrlData!E83</f>
        <v>21393.398450000001</v>
      </c>
      <c r="C77" s="6">
        <f>CtrlData!F83</f>
        <v>0</v>
      </c>
      <c r="D77" s="6">
        <f>CtrlData!G83</f>
        <v>0</v>
      </c>
      <c r="E77" s="6">
        <f>CtrlData!H83</f>
        <v>1</v>
      </c>
      <c r="F77" s="6">
        <f>CtrlData!I83</f>
        <v>0</v>
      </c>
      <c r="G77" s="6">
        <f>CtrlData!J83</f>
        <v>0</v>
      </c>
      <c r="H77" s="6">
        <f>CtrlData!K83</f>
        <v>0</v>
      </c>
      <c r="I77" s="6">
        <f>CtrlData!L83</f>
        <v>0</v>
      </c>
      <c r="J77" s="6">
        <f>CtrlData!M83</f>
        <v>0</v>
      </c>
      <c r="K77" s="6">
        <f>CtrlData!N83</f>
        <v>0</v>
      </c>
      <c r="L77" s="6">
        <f>CtrlData!O83</f>
        <v>0</v>
      </c>
      <c r="M77" s="6">
        <f>CtrlData!P83</f>
        <v>0</v>
      </c>
      <c r="N77" s="6">
        <f>CtrlData!Q83</f>
        <v>0</v>
      </c>
      <c r="O77" s="6">
        <f>CtrlData!R83</f>
        <v>1</v>
      </c>
      <c r="P77" s="6">
        <f>CtrlData!S83</f>
        <v>0</v>
      </c>
      <c r="Q77" s="6">
        <f>CtrlData!T83</f>
        <v>0</v>
      </c>
      <c r="R77" s="6">
        <f>CtrlData!U83</f>
        <v>0</v>
      </c>
      <c r="S77" s="6">
        <f>CtrlData!V83</f>
        <v>-0.09</v>
      </c>
      <c r="T77" s="6">
        <f>CtrlData!W83</f>
        <v>129366</v>
      </c>
      <c r="U77" s="6">
        <f>CtrlData!X83</f>
        <v>5505</v>
      </c>
      <c r="V77" s="6">
        <f>CtrlData!Y83</f>
        <v>99.57</v>
      </c>
      <c r="W77" s="6">
        <f>CtrlData!Z83</f>
        <v>-4.93</v>
      </c>
      <c r="X77" s="6">
        <f>CtrlData!AA83</f>
        <v>99.41</v>
      </c>
      <c r="Y77" s="6">
        <f>CtrlData!AB83</f>
        <v>2.0099999999999998</v>
      </c>
      <c r="Z77" s="6">
        <f>CtrlData!AC83</f>
        <v>154112</v>
      </c>
      <c r="AA77" s="6">
        <f>CtrlData!AD83</f>
        <v>6.14</v>
      </c>
      <c r="AB77" s="6">
        <f>CtrlData!AE83</f>
        <v>404498</v>
      </c>
      <c r="AC77" s="6">
        <f>CtrlData!AF83</f>
        <v>4.7</v>
      </c>
      <c r="AD77" s="6">
        <f>CtrlData!AG83</f>
        <v>1.5</v>
      </c>
      <c r="AE77" s="6">
        <f>CtrlData!AH83</f>
        <v>3.89</v>
      </c>
    </row>
    <row r="78" spans="1:31">
      <c r="A78" s="6">
        <f>CtrlData!A84</f>
        <v>201602</v>
      </c>
      <c r="B78" s="6">
        <f>CtrlData!E84</f>
        <v>10755.55017</v>
      </c>
      <c r="C78" s="6">
        <f>CtrlData!F84</f>
        <v>0</v>
      </c>
      <c r="D78" s="6">
        <f>CtrlData!G84</f>
        <v>1</v>
      </c>
      <c r="E78" s="6">
        <f>CtrlData!H84</f>
        <v>0</v>
      </c>
      <c r="F78" s="6">
        <f>CtrlData!I84</f>
        <v>0</v>
      </c>
      <c r="G78" s="6">
        <f>CtrlData!J84</f>
        <v>0</v>
      </c>
      <c r="H78" s="6">
        <f>CtrlData!K84</f>
        <v>0</v>
      </c>
      <c r="I78" s="6">
        <f>CtrlData!L84</f>
        <v>0</v>
      </c>
      <c r="J78" s="6">
        <f>CtrlData!M84</f>
        <v>0</v>
      </c>
      <c r="K78" s="6">
        <f>CtrlData!N84</f>
        <v>0</v>
      </c>
      <c r="L78" s="6">
        <f>CtrlData!O84</f>
        <v>0</v>
      </c>
      <c r="M78" s="6">
        <f>CtrlData!P84</f>
        <v>0</v>
      </c>
      <c r="N78" s="6">
        <f>CtrlData!Q84</f>
        <v>0</v>
      </c>
      <c r="O78" s="6">
        <f>CtrlData!R84</f>
        <v>1</v>
      </c>
      <c r="P78" s="6">
        <f>CtrlData!S84</f>
        <v>0</v>
      </c>
      <c r="Q78" s="6">
        <f>CtrlData!T84</f>
        <v>0</v>
      </c>
      <c r="R78" s="6">
        <f>CtrlData!U84</f>
        <v>0</v>
      </c>
      <c r="S78" s="6">
        <f>CtrlData!V84</f>
        <v>-0.09</v>
      </c>
      <c r="T78" s="6">
        <f>CtrlData!W84</f>
        <v>129366</v>
      </c>
      <c r="U78" s="6">
        <f>CtrlData!X84</f>
        <v>5505</v>
      </c>
      <c r="V78" s="6">
        <f>CtrlData!Y84</f>
        <v>99.7</v>
      </c>
      <c r="W78" s="6">
        <f>CtrlData!Z84</f>
        <v>-4.93</v>
      </c>
      <c r="X78" s="6">
        <f>CtrlData!AA84</f>
        <v>100.02</v>
      </c>
      <c r="Y78" s="6">
        <f>CtrlData!AB84</f>
        <v>2.41</v>
      </c>
      <c r="Z78" s="6">
        <f>CtrlData!AC84</f>
        <v>154540</v>
      </c>
      <c r="AA78" s="6">
        <f>CtrlData!AD84</f>
        <v>5.58</v>
      </c>
      <c r="AB78" s="6">
        <f>CtrlData!AE84</f>
        <v>403859</v>
      </c>
      <c r="AC78" s="6">
        <f>CtrlData!AF84</f>
        <v>4.7300000000000004</v>
      </c>
      <c r="AD78" s="6">
        <f>CtrlData!AG84</f>
        <v>1.625</v>
      </c>
      <c r="AE78" s="6">
        <f>CtrlData!AH84</f>
        <v>3.89</v>
      </c>
    </row>
    <row r="79" spans="1:31">
      <c r="A79" s="6">
        <f>CtrlData!A85</f>
        <v>201601</v>
      </c>
      <c r="B79" s="6">
        <f>CtrlData!E85</f>
        <v>17346.979009999999</v>
      </c>
      <c r="C79" s="6">
        <f>CtrlData!F85</f>
        <v>1</v>
      </c>
      <c r="D79" s="6">
        <f>CtrlData!G85</f>
        <v>0</v>
      </c>
      <c r="E79" s="6">
        <f>CtrlData!H85</f>
        <v>0</v>
      </c>
      <c r="F79" s="6">
        <f>CtrlData!I85</f>
        <v>0</v>
      </c>
      <c r="G79" s="6">
        <f>CtrlData!J85</f>
        <v>0</v>
      </c>
      <c r="H79" s="6">
        <f>CtrlData!K85</f>
        <v>0</v>
      </c>
      <c r="I79" s="6">
        <f>CtrlData!L85</f>
        <v>0</v>
      </c>
      <c r="J79" s="6">
        <f>CtrlData!M85</f>
        <v>0</v>
      </c>
      <c r="K79" s="6">
        <f>CtrlData!N85</f>
        <v>0</v>
      </c>
      <c r="L79" s="6">
        <f>CtrlData!O85</f>
        <v>0</v>
      </c>
      <c r="M79" s="6">
        <f>CtrlData!P85</f>
        <v>0</v>
      </c>
      <c r="N79" s="6">
        <f>CtrlData!Q85</f>
        <v>0</v>
      </c>
      <c r="O79" s="6">
        <f>CtrlData!R85</f>
        <v>1</v>
      </c>
      <c r="P79" s="6">
        <f>CtrlData!S85</f>
        <v>0</v>
      </c>
      <c r="Q79" s="6">
        <f>CtrlData!T85</f>
        <v>0</v>
      </c>
      <c r="R79" s="6">
        <f>CtrlData!U85</f>
        <v>0</v>
      </c>
      <c r="S79" s="6">
        <f>CtrlData!V85</f>
        <v>-0.09</v>
      </c>
      <c r="T79" s="6">
        <f>CtrlData!W85</f>
        <v>129366</v>
      </c>
      <c r="U79" s="6">
        <f>CtrlData!X85</f>
        <v>5505</v>
      </c>
      <c r="V79" s="6">
        <f>CtrlData!Y85</f>
        <v>100.01</v>
      </c>
      <c r="W79" s="6">
        <f>CtrlData!Z85</f>
        <v>-4.93</v>
      </c>
      <c r="X79" s="6">
        <f>CtrlData!AA85</f>
        <v>98.12</v>
      </c>
      <c r="Y79" s="6">
        <f>CtrlData!AB85</f>
        <v>0.81</v>
      </c>
      <c r="Z79" s="6">
        <f>CtrlData!AC85</f>
        <v>153176</v>
      </c>
      <c r="AA79" s="6">
        <f>CtrlData!AD85</f>
        <v>7.08</v>
      </c>
      <c r="AB79" s="6">
        <f>CtrlData!AE85</f>
        <v>399752</v>
      </c>
      <c r="AC79" s="6">
        <f>CtrlData!AF85</f>
        <v>5.8</v>
      </c>
      <c r="AD79" s="6">
        <f>CtrlData!AG85</f>
        <v>1.625</v>
      </c>
      <c r="AE79" s="6">
        <f>CtrlData!AH85</f>
        <v>3.89</v>
      </c>
    </row>
    <row r="80" spans="1:31">
      <c r="A80" s="6">
        <f>CtrlData!A86</f>
        <v>201512</v>
      </c>
      <c r="B80" s="6">
        <f>CtrlData!E86</f>
        <v>17466.04319</v>
      </c>
      <c r="C80" s="6">
        <f>CtrlData!F86</f>
        <v>0</v>
      </c>
      <c r="D80" s="6">
        <f>CtrlData!G86</f>
        <v>0</v>
      </c>
      <c r="E80" s="6">
        <f>CtrlData!H86</f>
        <v>0</v>
      </c>
      <c r="F80" s="6">
        <f>CtrlData!I86</f>
        <v>0</v>
      </c>
      <c r="G80" s="6">
        <f>CtrlData!J86</f>
        <v>0</v>
      </c>
      <c r="H80" s="6">
        <f>CtrlData!K86</f>
        <v>0</v>
      </c>
      <c r="I80" s="6">
        <f>CtrlData!L86</f>
        <v>0</v>
      </c>
      <c r="J80" s="6">
        <f>CtrlData!M86</f>
        <v>0</v>
      </c>
      <c r="K80" s="6">
        <f>CtrlData!N86</f>
        <v>0</v>
      </c>
      <c r="L80" s="6">
        <f>CtrlData!O86</f>
        <v>0</v>
      </c>
      <c r="M80" s="6">
        <f>CtrlData!P86</f>
        <v>0</v>
      </c>
      <c r="N80" s="6">
        <f>CtrlData!Q86</f>
        <v>1</v>
      </c>
      <c r="O80" s="6">
        <f>CtrlData!R86</f>
        <v>0</v>
      </c>
      <c r="P80" s="6">
        <f>CtrlData!S86</f>
        <v>0</v>
      </c>
      <c r="Q80" s="6">
        <f>CtrlData!T86</f>
        <v>0</v>
      </c>
      <c r="R80" s="6">
        <f>CtrlData!U86</f>
        <v>1</v>
      </c>
      <c r="S80" s="6">
        <f>CtrlData!V86</f>
        <v>-0.2</v>
      </c>
      <c r="T80" s="6">
        <f>CtrlData!W86</f>
        <v>133778</v>
      </c>
      <c r="U80" s="6">
        <f>CtrlData!X86</f>
        <v>5698</v>
      </c>
      <c r="V80" s="6">
        <f>CtrlData!Y86</f>
        <v>100.22</v>
      </c>
      <c r="W80" s="6">
        <f>CtrlData!Z86</f>
        <v>-7.3</v>
      </c>
      <c r="X80" s="6">
        <f>CtrlData!AA86</f>
        <v>98.67</v>
      </c>
      <c r="Y80" s="6">
        <f>CtrlData!AB86</f>
        <v>0.13</v>
      </c>
      <c r="Z80" s="6">
        <f>CtrlData!AC86</f>
        <v>150937</v>
      </c>
      <c r="AA80" s="6">
        <f>CtrlData!AD86</f>
        <v>6.87</v>
      </c>
      <c r="AB80" s="6">
        <f>CtrlData!AE86</f>
        <v>396061</v>
      </c>
      <c r="AC80" s="6">
        <f>CtrlData!AF86</f>
        <v>5.8</v>
      </c>
      <c r="AD80" s="6">
        <f>CtrlData!AG86</f>
        <v>1.625</v>
      </c>
      <c r="AE80" s="6">
        <f>CtrlData!AH86</f>
        <v>3.87</v>
      </c>
    </row>
    <row r="81" spans="1:31">
      <c r="A81" s="6">
        <f>CtrlData!A87</f>
        <v>201511</v>
      </c>
      <c r="B81" s="6">
        <f>CtrlData!E87</f>
        <v>18941.634440000002</v>
      </c>
      <c r="C81" s="6">
        <f>CtrlData!F87</f>
        <v>0</v>
      </c>
      <c r="D81" s="6">
        <f>CtrlData!G87</f>
        <v>0</v>
      </c>
      <c r="E81" s="6">
        <f>CtrlData!H87</f>
        <v>0</v>
      </c>
      <c r="F81" s="6">
        <f>CtrlData!I87</f>
        <v>0</v>
      </c>
      <c r="G81" s="6">
        <f>CtrlData!J87</f>
        <v>0</v>
      </c>
      <c r="H81" s="6">
        <f>CtrlData!K87</f>
        <v>0</v>
      </c>
      <c r="I81" s="6">
        <f>CtrlData!L87</f>
        <v>0</v>
      </c>
      <c r="J81" s="6">
        <f>CtrlData!M87</f>
        <v>0</v>
      </c>
      <c r="K81" s="6">
        <f>CtrlData!N87</f>
        <v>0</v>
      </c>
      <c r="L81" s="6">
        <f>CtrlData!O87</f>
        <v>0</v>
      </c>
      <c r="M81" s="6">
        <f>CtrlData!P87</f>
        <v>1</v>
      </c>
      <c r="N81" s="6">
        <f>CtrlData!Q87</f>
        <v>0</v>
      </c>
      <c r="O81" s="6">
        <f>CtrlData!R87</f>
        <v>0</v>
      </c>
      <c r="P81" s="6">
        <f>CtrlData!S87</f>
        <v>0</v>
      </c>
      <c r="Q81" s="6">
        <f>CtrlData!T87</f>
        <v>0</v>
      </c>
      <c r="R81" s="6">
        <f>CtrlData!U87</f>
        <v>1</v>
      </c>
      <c r="S81" s="6">
        <f>CtrlData!V87</f>
        <v>-0.2</v>
      </c>
      <c r="T81" s="6">
        <f>CtrlData!W87</f>
        <v>133778</v>
      </c>
      <c r="U81" s="6">
        <f>CtrlData!X87</f>
        <v>5698</v>
      </c>
      <c r="V81" s="6">
        <f>CtrlData!Y87</f>
        <v>100.86</v>
      </c>
      <c r="W81" s="6">
        <f>CtrlData!Z87</f>
        <v>-7.3</v>
      </c>
      <c r="X81" s="6">
        <f>CtrlData!AA87</f>
        <v>99.41</v>
      </c>
      <c r="Y81" s="6">
        <f>CtrlData!AB87</f>
        <v>0.54</v>
      </c>
      <c r="Z81" s="6">
        <f>CtrlData!AC87</f>
        <v>149174</v>
      </c>
      <c r="AA81" s="6">
        <f>CtrlData!AD87</f>
        <v>6.57</v>
      </c>
      <c r="AB81" s="6">
        <f>CtrlData!AE87</f>
        <v>394048</v>
      </c>
      <c r="AC81" s="6">
        <f>CtrlData!AF87</f>
        <v>5.98</v>
      </c>
      <c r="AD81" s="6">
        <f>CtrlData!AG87</f>
        <v>1.75</v>
      </c>
      <c r="AE81" s="6">
        <f>CtrlData!AH87</f>
        <v>3.87</v>
      </c>
    </row>
    <row r="82" spans="1:31">
      <c r="A82" s="6">
        <f>CtrlData!A88</f>
        <v>201510</v>
      </c>
      <c r="B82" s="6">
        <f>CtrlData!E88</f>
        <v>18658.892690000001</v>
      </c>
      <c r="C82" s="6">
        <f>CtrlData!F88</f>
        <v>0</v>
      </c>
      <c r="D82" s="6">
        <f>CtrlData!G88</f>
        <v>0</v>
      </c>
      <c r="E82" s="6">
        <f>CtrlData!H88</f>
        <v>0</v>
      </c>
      <c r="F82" s="6">
        <f>CtrlData!I88</f>
        <v>0</v>
      </c>
      <c r="G82" s="6">
        <f>CtrlData!J88</f>
        <v>0</v>
      </c>
      <c r="H82" s="6">
        <f>CtrlData!K88</f>
        <v>0</v>
      </c>
      <c r="I82" s="6">
        <f>CtrlData!L88</f>
        <v>0</v>
      </c>
      <c r="J82" s="6">
        <f>CtrlData!M88</f>
        <v>0</v>
      </c>
      <c r="K82" s="6">
        <f>CtrlData!N88</f>
        <v>0</v>
      </c>
      <c r="L82" s="6">
        <f>CtrlData!O88</f>
        <v>1</v>
      </c>
      <c r="M82" s="6">
        <f>CtrlData!P88</f>
        <v>0</v>
      </c>
      <c r="N82" s="6">
        <f>CtrlData!Q88</f>
        <v>0</v>
      </c>
      <c r="O82" s="6">
        <f>CtrlData!R88</f>
        <v>0</v>
      </c>
      <c r="P82" s="6">
        <f>CtrlData!S88</f>
        <v>0</v>
      </c>
      <c r="Q82" s="6">
        <f>CtrlData!T88</f>
        <v>0</v>
      </c>
      <c r="R82" s="6">
        <f>CtrlData!U88</f>
        <v>1</v>
      </c>
      <c r="S82" s="6">
        <f>CtrlData!V88</f>
        <v>-0.2</v>
      </c>
      <c r="T82" s="6">
        <f>CtrlData!W88</f>
        <v>133778</v>
      </c>
      <c r="U82" s="6">
        <f>CtrlData!X88</f>
        <v>5698</v>
      </c>
      <c r="V82" s="6">
        <f>CtrlData!Y88</f>
        <v>101.76</v>
      </c>
      <c r="W82" s="6">
        <f>CtrlData!Z88</f>
        <v>-7.3</v>
      </c>
      <c r="X82" s="6">
        <f>CtrlData!AA88</f>
        <v>100.1</v>
      </c>
      <c r="Y82" s="6">
        <f>CtrlData!AB88</f>
        <v>0.31</v>
      </c>
      <c r="Z82" s="6">
        <f>CtrlData!AC88</f>
        <v>148906</v>
      </c>
      <c r="AA82" s="6">
        <f>CtrlData!AD88</f>
        <v>7.16</v>
      </c>
      <c r="AB82" s="6">
        <f>CtrlData!AE88</f>
        <v>392518</v>
      </c>
      <c r="AC82" s="6">
        <f>CtrlData!AF88</f>
        <v>6.75</v>
      </c>
      <c r="AD82" s="6">
        <f>CtrlData!AG88</f>
        <v>1.75</v>
      </c>
      <c r="AE82" s="6">
        <f>CtrlData!AH88</f>
        <v>3.87</v>
      </c>
    </row>
    <row r="83" spans="1:31">
      <c r="A83" s="6">
        <f>CtrlData!A89</f>
        <v>201509</v>
      </c>
      <c r="B83" s="6">
        <f>CtrlData!E89</f>
        <v>16789.21184</v>
      </c>
      <c r="C83" s="6">
        <f>CtrlData!F89</f>
        <v>0</v>
      </c>
      <c r="D83" s="6">
        <f>CtrlData!G89</f>
        <v>0</v>
      </c>
      <c r="E83" s="6">
        <f>CtrlData!H89</f>
        <v>0</v>
      </c>
      <c r="F83" s="6">
        <f>CtrlData!I89</f>
        <v>0</v>
      </c>
      <c r="G83" s="6">
        <f>CtrlData!J89</f>
        <v>0</v>
      </c>
      <c r="H83" s="6">
        <f>CtrlData!K89</f>
        <v>0</v>
      </c>
      <c r="I83" s="6">
        <f>CtrlData!L89</f>
        <v>0</v>
      </c>
      <c r="J83" s="6">
        <f>CtrlData!M89</f>
        <v>0</v>
      </c>
      <c r="K83" s="6">
        <f>CtrlData!N89</f>
        <v>1</v>
      </c>
      <c r="L83" s="6">
        <f>CtrlData!O89</f>
        <v>0</v>
      </c>
      <c r="M83" s="6">
        <f>CtrlData!P89</f>
        <v>0</v>
      </c>
      <c r="N83" s="6">
        <f>CtrlData!Q89</f>
        <v>0</v>
      </c>
      <c r="O83" s="6">
        <f>CtrlData!R89</f>
        <v>0</v>
      </c>
      <c r="P83" s="6">
        <f>CtrlData!S89</f>
        <v>0</v>
      </c>
      <c r="Q83" s="6">
        <f>CtrlData!T89</f>
        <v>1</v>
      </c>
      <c r="R83" s="6">
        <f>CtrlData!U89</f>
        <v>0</v>
      </c>
      <c r="S83" s="6">
        <f>CtrlData!V89</f>
        <v>-0.28000000000000003</v>
      </c>
      <c r="T83" s="6">
        <f>CtrlData!W89</f>
        <v>133081</v>
      </c>
      <c r="U83" s="6">
        <f>CtrlData!X89</f>
        <v>5671</v>
      </c>
      <c r="V83" s="6">
        <f>CtrlData!Y89</f>
        <v>102.98</v>
      </c>
      <c r="W83" s="6">
        <f>CtrlData!Z89</f>
        <v>-8.7100000000000009</v>
      </c>
      <c r="X83" s="6">
        <f>CtrlData!AA89</f>
        <v>100.01</v>
      </c>
      <c r="Y83" s="6">
        <f>CtrlData!AB89</f>
        <v>0.28999999999999998</v>
      </c>
      <c r="Z83" s="6">
        <f>CtrlData!AC89</f>
        <v>149233</v>
      </c>
      <c r="AA83" s="6">
        <f>CtrlData!AD89</f>
        <v>6.87</v>
      </c>
      <c r="AB83" s="6">
        <f>CtrlData!AE89</f>
        <v>392764</v>
      </c>
      <c r="AC83" s="6">
        <f>CtrlData!AF89</f>
        <v>6.78</v>
      </c>
      <c r="AD83" s="6">
        <f>CtrlData!AG89</f>
        <v>1.75</v>
      </c>
      <c r="AE83" s="6">
        <f>CtrlData!AH89</f>
        <v>3.89</v>
      </c>
    </row>
    <row r="84" spans="1:31">
      <c r="A84" s="6">
        <f>CtrlData!A90</f>
        <v>201508</v>
      </c>
      <c r="B84" s="6">
        <f>CtrlData!E90</f>
        <v>20101.08813</v>
      </c>
      <c r="C84" s="6">
        <f>CtrlData!F90</f>
        <v>0</v>
      </c>
      <c r="D84" s="6">
        <f>CtrlData!G90</f>
        <v>0</v>
      </c>
      <c r="E84" s="6">
        <f>CtrlData!H90</f>
        <v>0</v>
      </c>
      <c r="F84" s="6">
        <f>CtrlData!I90</f>
        <v>0</v>
      </c>
      <c r="G84" s="6">
        <f>CtrlData!J90</f>
        <v>0</v>
      </c>
      <c r="H84" s="6">
        <f>CtrlData!K90</f>
        <v>0</v>
      </c>
      <c r="I84" s="6">
        <f>CtrlData!L90</f>
        <v>0</v>
      </c>
      <c r="J84" s="6">
        <f>CtrlData!M90</f>
        <v>1</v>
      </c>
      <c r="K84" s="6">
        <f>CtrlData!N90</f>
        <v>0</v>
      </c>
      <c r="L84" s="6">
        <f>CtrlData!O90</f>
        <v>0</v>
      </c>
      <c r="M84" s="6">
        <f>CtrlData!P90</f>
        <v>0</v>
      </c>
      <c r="N84" s="6">
        <f>CtrlData!Q90</f>
        <v>0</v>
      </c>
      <c r="O84" s="6">
        <f>CtrlData!R90</f>
        <v>0</v>
      </c>
      <c r="P84" s="6">
        <f>CtrlData!S90</f>
        <v>0</v>
      </c>
      <c r="Q84" s="6">
        <f>CtrlData!T90</f>
        <v>1</v>
      </c>
      <c r="R84" s="6">
        <f>CtrlData!U90</f>
        <v>0</v>
      </c>
      <c r="S84" s="6">
        <f>CtrlData!V90</f>
        <v>-0.28000000000000003</v>
      </c>
      <c r="T84" s="6">
        <f>CtrlData!W90</f>
        <v>133081</v>
      </c>
      <c r="U84" s="6">
        <f>CtrlData!X90</f>
        <v>5671</v>
      </c>
      <c r="V84" s="6">
        <f>CtrlData!Y90</f>
        <v>103.02</v>
      </c>
      <c r="W84" s="6">
        <f>CtrlData!Z90</f>
        <v>-8.7100000000000009</v>
      </c>
      <c r="X84" s="6">
        <f>CtrlData!AA90</f>
        <v>99.33</v>
      </c>
      <c r="Y84" s="6">
        <f>CtrlData!AB90</f>
        <v>-0.44</v>
      </c>
      <c r="Z84" s="6">
        <f>CtrlData!AC90</f>
        <v>147896</v>
      </c>
      <c r="AA84" s="6">
        <f>CtrlData!AD90</f>
        <v>6.29</v>
      </c>
      <c r="AB84" s="6">
        <f>CtrlData!AE90</f>
        <v>390980</v>
      </c>
      <c r="AC84" s="6">
        <f>CtrlData!AF90</f>
        <v>6.08</v>
      </c>
      <c r="AD84" s="6">
        <f>CtrlData!AG90</f>
        <v>1.875</v>
      </c>
      <c r="AE84" s="6">
        <f>CtrlData!AH90</f>
        <v>3.89</v>
      </c>
    </row>
    <row r="85" spans="1:31">
      <c r="A85" s="6">
        <f>CtrlData!A91</f>
        <v>201507</v>
      </c>
      <c r="B85" s="6">
        <f>CtrlData!E91</f>
        <v>20299.15711</v>
      </c>
      <c r="C85" s="6">
        <f>CtrlData!F91</f>
        <v>0</v>
      </c>
      <c r="D85" s="6">
        <f>CtrlData!G91</f>
        <v>0</v>
      </c>
      <c r="E85" s="6">
        <f>CtrlData!H91</f>
        <v>0</v>
      </c>
      <c r="F85" s="6">
        <f>CtrlData!I91</f>
        <v>0</v>
      </c>
      <c r="G85" s="6">
        <f>CtrlData!J91</f>
        <v>0</v>
      </c>
      <c r="H85" s="6">
        <f>CtrlData!K91</f>
        <v>0</v>
      </c>
      <c r="I85" s="6">
        <f>CtrlData!L91</f>
        <v>1</v>
      </c>
      <c r="J85" s="6">
        <f>CtrlData!M91</f>
        <v>0</v>
      </c>
      <c r="K85" s="6">
        <f>CtrlData!N91</f>
        <v>0</v>
      </c>
      <c r="L85" s="6">
        <f>CtrlData!O91</f>
        <v>0</v>
      </c>
      <c r="M85" s="6">
        <f>CtrlData!P91</f>
        <v>0</v>
      </c>
      <c r="N85" s="6">
        <f>CtrlData!Q91</f>
        <v>0</v>
      </c>
      <c r="O85" s="6">
        <f>CtrlData!R91</f>
        <v>0</v>
      </c>
      <c r="P85" s="6">
        <f>CtrlData!S91</f>
        <v>0</v>
      </c>
      <c r="Q85" s="6">
        <f>CtrlData!T91</f>
        <v>1</v>
      </c>
      <c r="R85" s="6">
        <f>CtrlData!U91</f>
        <v>0</v>
      </c>
      <c r="S85" s="6">
        <f>CtrlData!V91</f>
        <v>-0.28000000000000003</v>
      </c>
      <c r="T85" s="6">
        <f>CtrlData!W91</f>
        <v>133081</v>
      </c>
      <c r="U85" s="6">
        <f>CtrlData!X91</f>
        <v>5671</v>
      </c>
      <c r="V85" s="6">
        <f>CtrlData!Y91</f>
        <v>102.56</v>
      </c>
      <c r="W85" s="6">
        <f>CtrlData!Z91</f>
        <v>-8.7100000000000009</v>
      </c>
      <c r="X85" s="6">
        <f>CtrlData!AA91</f>
        <v>98.71</v>
      </c>
      <c r="Y85" s="6">
        <f>CtrlData!AB91</f>
        <v>-0.63</v>
      </c>
      <c r="Z85" s="6">
        <f>CtrlData!AC91</f>
        <v>145863</v>
      </c>
      <c r="AA85" s="6">
        <f>CtrlData!AD91</f>
        <v>5.29</v>
      </c>
      <c r="AB85" s="6">
        <f>CtrlData!AE91</f>
        <v>388749</v>
      </c>
      <c r="AC85" s="6">
        <f>CtrlData!AF91</f>
        <v>5.86</v>
      </c>
      <c r="AD85" s="6">
        <f>CtrlData!AG91</f>
        <v>1.875</v>
      </c>
      <c r="AE85" s="6">
        <f>CtrlData!AH91</f>
        <v>3.89</v>
      </c>
    </row>
    <row r="86" spans="1:31">
      <c r="A86" s="6">
        <f>CtrlData!A92</f>
        <v>201506</v>
      </c>
      <c r="B86" s="6">
        <f>CtrlData!E92</f>
        <v>20072.07591</v>
      </c>
      <c r="C86" s="6">
        <f>CtrlData!F92</f>
        <v>0</v>
      </c>
      <c r="D86" s="6">
        <f>CtrlData!G92</f>
        <v>0</v>
      </c>
      <c r="E86" s="6">
        <f>CtrlData!H92</f>
        <v>0</v>
      </c>
      <c r="F86" s="6">
        <f>CtrlData!I92</f>
        <v>0</v>
      </c>
      <c r="G86" s="6">
        <f>CtrlData!J92</f>
        <v>0</v>
      </c>
      <c r="H86" s="6">
        <f>CtrlData!K92</f>
        <v>1</v>
      </c>
      <c r="I86" s="6">
        <f>CtrlData!L92</f>
        <v>0</v>
      </c>
      <c r="J86" s="6">
        <f>CtrlData!M92</f>
        <v>0</v>
      </c>
      <c r="K86" s="6">
        <f>CtrlData!N92</f>
        <v>0</v>
      </c>
      <c r="L86" s="6">
        <f>CtrlData!O92</f>
        <v>0</v>
      </c>
      <c r="M86" s="6">
        <f>CtrlData!P92</f>
        <v>0</v>
      </c>
      <c r="N86" s="6">
        <f>CtrlData!Q92</f>
        <v>0</v>
      </c>
      <c r="O86" s="6">
        <f>CtrlData!R92</f>
        <v>0</v>
      </c>
      <c r="P86" s="6">
        <f>CtrlData!S92</f>
        <v>1</v>
      </c>
      <c r="Q86" s="6">
        <f>CtrlData!T92</f>
        <v>0</v>
      </c>
      <c r="R86" s="6">
        <f>CtrlData!U92</f>
        <v>0</v>
      </c>
      <c r="S86" s="6">
        <f>CtrlData!V92</f>
        <v>1.89</v>
      </c>
      <c r="T86" s="6">
        <f>CtrlData!W92</f>
        <v>134159</v>
      </c>
      <c r="U86" s="6">
        <f>CtrlData!X92</f>
        <v>5719</v>
      </c>
      <c r="V86" s="6">
        <f>CtrlData!Y92</f>
        <v>103.52</v>
      </c>
      <c r="W86" s="6">
        <f>CtrlData!Z92</f>
        <v>-9.4600000000000009</v>
      </c>
      <c r="X86" s="6">
        <f>CtrlData!AA92</f>
        <v>98.81</v>
      </c>
      <c r="Y86" s="6">
        <f>CtrlData!AB92</f>
        <v>-0.56000000000000005</v>
      </c>
      <c r="Z86" s="6">
        <f>CtrlData!AC92</f>
        <v>144885</v>
      </c>
      <c r="AA86" s="6">
        <f>CtrlData!AD92</f>
        <v>6.07</v>
      </c>
      <c r="AB86" s="6">
        <f>CtrlData!AE92</f>
        <v>387740</v>
      </c>
      <c r="AC86" s="6">
        <f>CtrlData!AF92</f>
        <v>6.33</v>
      </c>
      <c r="AD86" s="6">
        <f>CtrlData!AG92</f>
        <v>1.875</v>
      </c>
      <c r="AE86" s="6">
        <f>CtrlData!AH92</f>
        <v>3.71</v>
      </c>
    </row>
    <row r="87" spans="1:31">
      <c r="A87" s="6">
        <f>CtrlData!A93</f>
        <v>201505</v>
      </c>
      <c r="B87" s="6">
        <f>CtrlData!E93</f>
        <v>19492.908729999999</v>
      </c>
      <c r="C87" s="6">
        <f>CtrlData!F93</f>
        <v>0</v>
      </c>
      <c r="D87" s="6">
        <f>CtrlData!G93</f>
        <v>0</v>
      </c>
      <c r="E87" s="6">
        <f>CtrlData!H93</f>
        <v>0</v>
      </c>
      <c r="F87" s="6">
        <f>CtrlData!I93</f>
        <v>0</v>
      </c>
      <c r="G87" s="6">
        <f>CtrlData!J93</f>
        <v>1</v>
      </c>
      <c r="H87" s="6">
        <f>CtrlData!K93</f>
        <v>0</v>
      </c>
      <c r="I87" s="6">
        <f>CtrlData!L93</f>
        <v>0</v>
      </c>
      <c r="J87" s="6">
        <f>CtrlData!M93</f>
        <v>0</v>
      </c>
      <c r="K87" s="6">
        <f>CtrlData!N93</f>
        <v>0</v>
      </c>
      <c r="L87" s="6">
        <f>CtrlData!O93</f>
        <v>0</v>
      </c>
      <c r="M87" s="6">
        <f>CtrlData!P93</f>
        <v>0</v>
      </c>
      <c r="N87" s="6">
        <f>CtrlData!Q93</f>
        <v>0</v>
      </c>
      <c r="O87" s="6">
        <f>CtrlData!R93</f>
        <v>0</v>
      </c>
      <c r="P87" s="6">
        <f>CtrlData!S93</f>
        <v>1</v>
      </c>
      <c r="Q87" s="6">
        <f>CtrlData!T93</f>
        <v>0</v>
      </c>
      <c r="R87" s="6">
        <f>CtrlData!U93</f>
        <v>0</v>
      </c>
      <c r="S87" s="6">
        <f>CtrlData!V93</f>
        <v>1.89</v>
      </c>
      <c r="T87" s="6">
        <f>CtrlData!W93</f>
        <v>134159</v>
      </c>
      <c r="U87" s="6">
        <f>CtrlData!X93</f>
        <v>5719</v>
      </c>
      <c r="V87" s="6">
        <f>CtrlData!Y93</f>
        <v>103.21</v>
      </c>
      <c r="W87" s="6">
        <f>CtrlData!Z93</f>
        <v>-9.4600000000000009</v>
      </c>
      <c r="X87" s="6">
        <f>CtrlData!AA93</f>
        <v>98.14</v>
      </c>
      <c r="Y87" s="6">
        <f>CtrlData!AB93</f>
        <v>-0.73</v>
      </c>
      <c r="Z87" s="6">
        <f>CtrlData!AC93</f>
        <v>145612</v>
      </c>
      <c r="AA87" s="6">
        <f>CtrlData!AD93</f>
        <v>6.47</v>
      </c>
      <c r="AB87" s="6">
        <f>CtrlData!AE93</f>
        <v>389065</v>
      </c>
      <c r="AC87" s="6">
        <f>CtrlData!AF93</f>
        <v>6.93</v>
      </c>
      <c r="AD87" s="6">
        <f>CtrlData!AG93</f>
        <v>1.875</v>
      </c>
      <c r="AE87" s="6">
        <f>CtrlData!AH93</f>
        <v>3.71</v>
      </c>
    </row>
    <row r="88" spans="1:31">
      <c r="A88" s="6">
        <f>CtrlData!A94</f>
        <v>201504</v>
      </c>
      <c r="B88" s="6">
        <f>CtrlData!E94</f>
        <v>21451.237829999998</v>
      </c>
      <c r="C88" s="6">
        <f>CtrlData!F94</f>
        <v>0</v>
      </c>
      <c r="D88" s="6">
        <f>CtrlData!G94</f>
        <v>0</v>
      </c>
      <c r="E88" s="6">
        <f>CtrlData!H94</f>
        <v>0</v>
      </c>
      <c r="F88" s="6">
        <f>CtrlData!I94</f>
        <v>1</v>
      </c>
      <c r="G88" s="6">
        <f>CtrlData!J94</f>
        <v>0</v>
      </c>
      <c r="H88" s="6">
        <f>CtrlData!K94</f>
        <v>0</v>
      </c>
      <c r="I88" s="6">
        <f>CtrlData!L94</f>
        <v>0</v>
      </c>
      <c r="J88" s="6">
        <f>CtrlData!M94</f>
        <v>0</v>
      </c>
      <c r="K88" s="6">
        <f>CtrlData!N94</f>
        <v>0</v>
      </c>
      <c r="L88" s="6">
        <f>CtrlData!O94</f>
        <v>0</v>
      </c>
      <c r="M88" s="6">
        <f>CtrlData!P94</f>
        <v>0</v>
      </c>
      <c r="N88" s="6">
        <f>CtrlData!Q94</f>
        <v>0</v>
      </c>
      <c r="O88" s="6">
        <f>CtrlData!R94</f>
        <v>0</v>
      </c>
      <c r="P88" s="6">
        <f>CtrlData!S94</f>
        <v>1</v>
      </c>
      <c r="Q88" s="6">
        <f>CtrlData!T94</f>
        <v>0</v>
      </c>
      <c r="R88" s="6">
        <f>CtrlData!U94</f>
        <v>0</v>
      </c>
      <c r="S88" s="6">
        <f>CtrlData!V94</f>
        <v>1.89</v>
      </c>
      <c r="T88" s="6">
        <f>CtrlData!W94</f>
        <v>134159</v>
      </c>
      <c r="U88" s="6">
        <f>CtrlData!X94</f>
        <v>5719</v>
      </c>
      <c r="V88" s="6">
        <f>CtrlData!Y94</f>
        <v>103.72</v>
      </c>
      <c r="W88" s="6">
        <f>CtrlData!Z94</f>
        <v>-9.4600000000000009</v>
      </c>
      <c r="X88" s="6">
        <f>CtrlData!AA94</f>
        <v>97.9</v>
      </c>
      <c r="Y88" s="6">
        <f>CtrlData!AB94</f>
        <v>-0.82</v>
      </c>
      <c r="Z88" s="6">
        <f>CtrlData!AC94</f>
        <v>145014</v>
      </c>
      <c r="AA88" s="6">
        <f>CtrlData!AD94</f>
        <v>5.96</v>
      </c>
      <c r="AB88" s="6">
        <f>CtrlData!AE94</f>
        <v>386981</v>
      </c>
      <c r="AC88" s="6">
        <f>CtrlData!AF94</f>
        <v>6.7</v>
      </c>
      <c r="AD88" s="6">
        <f>CtrlData!AG94</f>
        <v>1.875</v>
      </c>
      <c r="AE88" s="6">
        <f>CtrlData!AH94</f>
        <v>3.71</v>
      </c>
    </row>
    <row r="89" spans="1:31">
      <c r="A89" s="6">
        <f>CtrlData!A95</f>
        <v>201503</v>
      </c>
      <c r="B89" s="6">
        <f>CtrlData!E95</f>
        <v>21719.325079999999</v>
      </c>
      <c r="C89" s="6">
        <f>CtrlData!F95</f>
        <v>0</v>
      </c>
      <c r="D89" s="6">
        <f>CtrlData!G95</f>
        <v>0</v>
      </c>
      <c r="E89" s="6">
        <f>CtrlData!H95</f>
        <v>1</v>
      </c>
      <c r="F89" s="6">
        <f>CtrlData!I95</f>
        <v>0</v>
      </c>
      <c r="G89" s="6">
        <f>CtrlData!J95</f>
        <v>0</v>
      </c>
      <c r="H89" s="6">
        <f>CtrlData!K95</f>
        <v>0</v>
      </c>
      <c r="I89" s="6">
        <f>CtrlData!L95</f>
        <v>0</v>
      </c>
      <c r="J89" s="6">
        <f>CtrlData!M95</f>
        <v>0</v>
      </c>
      <c r="K89" s="6">
        <f>CtrlData!N95</f>
        <v>0</v>
      </c>
      <c r="L89" s="6">
        <f>CtrlData!O95</f>
        <v>0</v>
      </c>
      <c r="M89" s="6">
        <f>CtrlData!P95</f>
        <v>0</v>
      </c>
      <c r="N89" s="6">
        <f>CtrlData!Q95</f>
        <v>0</v>
      </c>
      <c r="O89" s="6">
        <f>CtrlData!R95</f>
        <v>1</v>
      </c>
      <c r="P89" s="6">
        <f>CtrlData!S95</f>
        <v>0</v>
      </c>
      <c r="Q89" s="6">
        <f>CtrlData!T95</f>
        <v>0</v>
      </c>
      <c r="R89" s="6">
        <f>CtrlData!U95</f>
        <v>0</v>
      </c>
      <c r="S89" s="6">
        <f>CtrlData!V95</f>
        <v>4.8</v>
      </c>
      <c r="T89" s="6">
        <f>CtrlData!W95</f>
        <v>133456</v>
      </c>
      <c r="U89" s="6">
        <f>CtrlData!X95</f>
        <v>5692</v>
      </c>
      <c r="V89" s="6">
        <f>CtrlData!Y95</f>
        <v>104.73</v>
      </c>
      <c r="W89" s="6">
        <f>CtrlData!Z95</f>
        <v>-8.82</v>
      </c>
      <c r="X89" s="6">
        <f>CtrlData!AA95</f>
        <v>97.45</v>
      </c>
      <c r="Y89" s="6">
        <f>CtrlData!AB95</f>
        <v>-0.61</v>
      </c>
      <c r="Z89" s="6">
        <f>CtrlData!AC95</f>
        <v>145171</v>
      </c>
      <c r="AA89" s="6">
        <f>CtrlData!AD95</f>
        <v>5.7</v>
      </c>
      <c r="AB89" s="6">
        <f>CtrlData!AE95</f>
        <v>385930</v>
      </c>
      <c r="AC89" s="6">
        <f>CtrlData!AF95</f>
        <v>6.45</v>
      </c>
      <c r="AD89" s="6">
        <f>CtrlData!AG95</f>
        <v>1.875</v>
      </c>
      <c r="AE89" s="6">
        <f>CtrlData!AH95</f>
        <v>3.72</v>
      </c>
    </row>
    <row r="90" spans="1:31">
      <c r="A90" s="6">
        <f>CtrlData!A96</f>
        <v>201502</v>
      </c>
      <c r="B90" s="6">
        <f>CtrlData!E96</f>
        <v>11014.565720000001</v>
      </c>
      <c r="C90" s="6">
        <f>CtrlData!F96</f>
        <v>0</v>
      </c>
      <c r="D90" s="6">
        <f>CtrlData!G96</f>
        <v>1</v>
      </c>
      <c r="E90" s="6">
        <f>CtrlData!H96</f>
        <v>0</v>
      </c>
      <c r="F90" s="6">
        <f>CtrlData!I96</f>
        <v>0</v>
      </c>
      <c r="G90" s="6">
        <f>CtrlData!J96</f>
        <v>0</v>
      </c>
      <c r="H90" s="6">
        <f>CtrlData!K96</f>
        <v>0</v>
      </c>
      <c r="I90" s="6">
        <f>CtrlData!L96</f>
        <v>0</v>
      </c>
      <c r="J90" s="6">
        <f>CtrlData!M96</f>
        <v>0</v>
      </c>
      <c r="K90" s="6">
        <f>CtrlData!N96</f>
        <v>0</v>
      </c>
      <c r="L90" s="6">
        <f>CtrlData!O96</f>
        <v>0</v>
      </c>
      <c r="M90" s="6">
        <f>CtrlData!P96</f>
        <v>0</v>
      </c>
      <c r="N90" s="6">
        <f>CtrlData!Q96</f>
        <v>0</v>
      </c>
      <c r="O90" s="6">
        <f>CtrlData!R96</f>
        <v>1</v>
      </c>
      <c r="P90" s="6">
        <f>CtrlData!S96</f>
        <v>0</v>
      </c>
      <c r="Q90" s="6">
        <f>CtrlData!T96</f>
        <v>0</v>
      </c>
      <c r="R90" s="6">
        <f>CtrlData!U96</f>
        <v>0</v>
      </c>
      <c r="S90" s="6">
        <f>CtrlData!V96</f>
        <v>4.8</v>
      </c>
      <c r="T90" s="6">
        <f>CtrlData!W96</f>
        <v>133456</v>
      </c>
      <c r="U90" s="6">
        <f>CtrlData!X96</f>
        <v>5692</v>
      </c>
      <c r="V90" s="6">
        <f>CtrlData!Y96</f>
        <v>104.84</v>
      </c>
      <c r="W90" s="6">
        <f>CtrlData!Z96</f>
        <v>-8.82</v>
      </c>
      <c r="X90" s="6">
        <f>CtrlData!AA96</f>
        <v>97.67</v>
      </c>
      <c r="Y90" s="6">
        <f>CtrlData!AB96</f>
        <v>-0.2</v>
      </c>
      <c r="Z90" s="6">
        <f>CtrlData!AC96</f>
        <v>145643</v>
      </c>
      <c r="AA90" s="6">
        <f>CtrlData!AD96</f>
        <v>6.85</v>
      </c>
      <c r="AB90" s="6">
        <f>CtrlData!AE96</f>
        <v>383991</v>
      </c>
      <c r="AC90" s="6">
        <f>CtrlData!AF96</f>
        <v>6.9</v>
      </c>
      <c r="AD90" s="6">
        <f>CtrlData!AG96</f>
        <v>1.875</v>
      </c>
      <c r="AE90" s="6">
        <f>CtrlData!AH96</f>
        <v>3.72</v>
      </c>
    </row>
    <row r="91" spans="1:31">
      <c r="A91" s="6">
        <f>CtrlData!A97</f>
        <v>201501</v>
      </c>
      <c r="B91" s="6">
        <f>CtrlData!E97</f>
        <v>19044.823120000001</v>
      </c>
      <c r="C91" s="6">
        <f>CtrlData!F97</f>
        <v>1</v>
      </c>
      <c r="D91" s="6">
        <f>CtrlData!G97</f>
        <v>0</v>
      </c>
      <c r="E91" s="6">
        <f>CtrlData!H97</f>
        <v>0</v>
      </c>
      <c r="F91" s="6">
        <f>CtrlData!I97</f>
        <v>0</v>
      </c>
      <c r="G91" s="6">
        <f>CtrlData!J97</f>
        <v>0</v>
      </c>
      <c r="H91" s="6">
        <f>CtrlData!K97</f>
        <v>0</v>
      </c>
      <c r="I91" s="6">
        <f>CtrlData!L97</f>
        <v>0</v>
      </c>
      <c r="J91" s="6">
        <f>CtrlData!M97</f>
        <v>0</v>
      </c>
      <c r="K91" s="6">
        <f>CtrlData!N97</f>
        <v>0</v>
      </c>
      <c r="L91" s="6">
        <f>CtrlData!O97</f>
        <v>0</v>
      </c>
      <c r="M91" s="6">
        <f>CtrlData!P97</f>
        <v>0</v>
      </c>
      <c r="N91" s="6">
        <f>CtrlData!Q97</f>
        <v>0</v>
      </c>
      <c r="O91" s="6">
        <f>CtrlData!R97</f>
        <v>1</v>
      </c>
      <c r="P91" s="6">
        <f>CtrlData!S97</f>
        <v>0</v>
      </c>
      <c r="Q91" s="6">
        <f>CtrlData!T97</f>
        <v>0</v>
      </c>
      <c r="R91" s="6">
        <f>CtrlData!U97</f>
        <v>0</v>
      </c>
      <c r="S91" s="6">
        <f>CtrlData!V97</f>
        <v>4.8</v>
      </c>
      <c r="T91" s="6">
        <f>CtrlData!W97</f>
        <v>133456</v>
      </c>
      <c r="U91" s="6">
        <f>CtrlData!X97</f>
        <v>5692</v>
      </c>
      <c r="V91" s="6">
        <f>CtrlData!Y97</f>
        <v>105.43</v>
      </c>
      <c r="W91" s="6">
        <f>CtrlData!Z97</f>
        <v>-8.82</v>
      </c>
      <c r="X91" s="6">
        <f>CtrlData!AA97</f>
        <v>97.33</v>
      </c>
      <c r="Y91" s="6">
        <f>CtrlData!AB97</f>
        <v>-0.94</v>
      </c>
      <c r="Z91" s="6">
        <f>CtrlData!AC97</f>
        <v>143263</v>
      </c>
      <c r="AA91" s="6">
        <f>CtrlData!AD97</f>
        <v>4.1399999999999997</v>
      </c>
      <c r="AB91" s="6">
        <f>CtrlData!AE97</f>
        <v>378461</v>
      </c>
      <c r="AC91" s="6">
        <f>CtrlData!AF97</f>
        <v>5.7</v>
      </c>
      <c r="AD91" s="6">
        <f>CtrlData!AG97</f>
        <v>1.875</v>
      </c>
      <c r="AE91" s="6">
        <f>CtrlData!AH97</f>
        <v>3.72</v>
      </c>
    </row>
    <row r="92" spans="1:31">
      <c r="A92" s="6">
        <f>CtrlData!A98</f>
        <v>201412</v>
      </c>
      <c r="B92" s="6">
        <f>CtrlData!E98</f>
        <v>20184.27058</v>
      </c>
      <c r="C92" s="6">
        <f>CtrlData!F98</f>
        <v>0</v>
      </c>
      <c r="D92" s="6">
        <f>CtrlData!G98</f>
        <v>0</v>
      </c>
      <c r="E92" s="6">
        <f>CtrlData!H98</f>
        <v>0</v>
      </c>
      <c r="F92" s="6">
        <f>CtrlData!I98</f>
        <v>0</v>
      </c>
      <c r="G92" s="6">
        <f>CtrlData!J98</f>
        <v>0</v>
      </c>
      <c r="H92" s="6">
        <f>CtrlData!K98</f>
        <v>0</v>
      </c>
      <c r="I92" s="6">
        <f>CtrlData!L98</f>
        <v>0</v>
      </c>
      <c r="J92" s="6">
        <f>CtrlData!M98</f>
        <v>0</v>
      </c>
      <c r="K92" s="6">
        <f>CtrlData!N98</f>
        <v>0</v>
      </c>
      <c r="L92" s="6">
        <f>CtrlData!O98</f>
        <v>0</v>
      </c>
      <c r="M92" s="6">
        <f>CtrlData!P98</f>
        <v>0</v>
      </c>
      <c r="N92" s="6">
        <f>CtrlData!Q98</f>
        <v>1</v>
      </c>
      <c r="O92" s="6">
        <f>CtrlData!R98</f>
        <v>0</v>
      </c>
      <c r="P92" s="6">
        <f>CtrlData!S98</f>
        <v>0</v>
      </c>
      <c r="Q92" s="6">
        <f>CtrlData!T98</f>
        <v>0</v>
      </c>
      <c r="R92" s="6">
        <f>CtrlData!U98</f>
        <v>1</v>
      </c>
      <c r="S92" s="6">
        <f>CtrlData!V98</f>
        <v>4.38</v>
      </c>
      <c r="T92" s="6">
        <f>CtrlData!W98</f>
        <v>138879</v>
      </c>
      <c r="U92" s="6">
        <f>CtrlData!X98</f>
        <v>5927</v>
      </c>
      <c r="V92" s="6">
        <f>CtrlData!Y98</f>
        <v>108.11</v>
      </c>
      <c r="W92" s="6">
        <f>CtrlData!Z98</f>
        <v>-4.78</v>
      </c>
      <c r="X92" s="6">
        <f>CtrlData!AA98</f>
        <v>98.54</v>
      </c>
      <c r="Y92" s="6">
        <f>CtrlData!AB98</f>
        <v>0.6</v>
      </c>
      <c r="Z92" s="6">
        <f>CtrlData!AC98</f>
        <v>141894</v>
      </c>
      <c r="AA92" s="6">
        <f>CtrlData!AD98</f>
        <v>6.23</v>
      </c>
      <c r="AB92" s="6">
        <f>CtrlData!AE98</f>
        <v>374757</v>
      </c>
      <c r="AC92" s="6">
        <f>CtrlData!AF98</f>
        <v>6.13</v>
      </c>
      <c r="AD92" s="6">
        <f>CtrlData!AG98</f>
        <v>1.875</v>
      </c>
      <c r="AE92" s="6">
        <f>CtrlData!AH98</f>
        <v>3.79</v>
      </c>
    </row>
    <row r="93" spans="1:31">
      <c r="A93" s="6">
        <f>CtrlData!A99</f>
        <v>201411</v>
      </c>
      <c r="B93" s="6">
        <f>CtrlData!E99</f>
        <v>15816.9558</v>
      </c>
      <c r="C93" s="6">
        <f>CtrlData!F99</f>
        <v>0</v>
      </c>
      <c r="D93" s="6">
        <f>CtrlData!G99</f>
        <v>0</v>
      </c>
      <c r="E93" s="6">
        <f>CtrlData!H99</f>
        <v>0</v>
      </c>
      <c r="F93" s="6">
        <f>CtrlData!I99</f>
        <v>0</v>
      </c>
      <c r="G93" s="6">
        <f>CtrlData!J99</f>
        <v>0</v>
      </c>
      <c r="H93" s="6">
        <f>CtrlData!K99</f>
        <v>0</v>
      </c>
      <c r="I93" s="6">
        <f>CtrlData!L99</f>
        <v>0</v>
      </c>
      <c r="J93" s="6">
        <f>CtrlData!M99</f>
        <v>0</v>
      </c>
      <c r="K93" s="6">
        <f>CtrlData!N99</f>
        <v>0</v>
      </c>
      <c r="L93" s="6">
        <f>CtrlData!O99</f>
        <v>0</v>
      </c>
      <c r="M93" s="6">
        <f>CtrlData!P99</f>
        <v>1</v>
      </c>
      <c r="N93" s="6">
        <f>CtrlData!Q99</f>
        <v>0</v>
      </c>
      <c r="O93" s="6">
        <f>CtrlData!R99</f>
        <v>0</v>
      </c>
      <c r="P93" s="6">
        <f>CtrlData!S99</f>
        <v>0</v>
      </c>
      <c r="Q93" s="6">
        <f>CtrlData!T99</f>
        <v>0</v>
      </c>
      <c r="R93" s="6">
        <f>CtrlData!U99</f>
        <v>1</v>
      </c>
      <c r="S93" s="6">
        <f>CtrlData!V99</f>
        <v>4.38</v>
      </c>
      <c r="T93" s="6">
        <f>CtrlData!W99</f>
        <v>138879</v>
      </c>
      <c r="U93" s="6">
        <f>CtrlData!X99</f>
        <v>5927</v>
      </c>
      <c r="V93" s="6">
        <f>CtrlData!Y99</f>
        <v>109.6</v>
      </c>
      <c r="W93" s="6">
        <f>CtrlData!Z99</f>
        <v>-4.78</v>
      </c>
      <c r="X93" s="6">
        <f>CtrlData!AA99</f>
        <v>98.88</v>
      </c>
      <c r="Y93" s="6">
        <f>CtrlData!AB99</f>
        <v>0.86</v>
      </c>
      <c r="Z93" s="6">
        <f>CtrlData!AC99</f>
        <v>139765</v>
      </c>
      <c r="AA93" s="6">
        <f>CtrlData!AD99</f>
        <v>6.95</v>
      </c>
      <c r="AB93" s="6">
        <f>CtrlData!AE99</f>
        <v>370367</v>
      </c>
      <c r="AC93" s="6">
        <f>CtrlData!AF99</f>
        <v>5.67</v>
      </c>
      <c r="AD93" s="6">
        <f>CtrlData!AG99</f>
        <v>1.875</v>
      </c>
      <c r="AE93" s="6">
        <f>CtrlData!AH99</f>
        <v>3.79</v>
      </c>
    </row>
    <row r="94" spans="1:31">
      <c r="A94" s="6">
        <f>CtrlData!A100</f>
        <v>201410</v>
      </c>
      <c r="B94" s="6">
        <f>CtrlData!E100</f>
        <v>18432.009740000001</v>
      </c>
      <c r="C94" s="6">
        <f>CtrlData!F100</f>
        <v>0</v>
      </c>
      <c r="D94" s="6">
        <f>CtrlData!G100</f>
        <v>0</v>
      </c>
      <c r="E94" s="6">
        <f>CtrlData!H100</f>
        <v>0</v>
      </c>
      <c r="F94" s="6">
        <f>CtrlData!I100</f>
        <v>0</v>
      </c>
      <c r="G94" s="6">
        <f>CtrlData!J100</f>
        <v>0</v>
      </c>
      <c r="H94" s="6">
        <f>CtrlData!K100</f>
        <v>0</v>
      </c>
      <c r="I94" s="6">
        <f>CtrlData!L100</f>
        <v>0</v>
      </c>
      <c r="J94" s="6">
        <f>CtrlData!M100</f>
        <v>0</v>
      </c>
      <c r="K94" s="6">
        <f>CtrlData!N100</f>
        <v>0</v>
      </c>
      <c r="L94" s="6">
        <f>CtrlData!O100</f>
        <v>1</v>
      </c>
      <c r="M94" s="6">
        <f>CtrlData!P100</f>
        <v>0</v>
      </c>
      <c r="N94" s="6">
        <f>CtrlData!Q100</f>
        <v>0</v>
      </c>
      <c r="O94" s="6">
        <f>CtrlData!R100</f>
        <v>0</v>
      </c>
      <c r="P94" s="6">
        <f>CtrlData!S100</f>
        <v>0</v>
      </c>
      <c r="Q94" s="6">
        <f>CtrlData!T100</f>
        <v>0</v>
      </c>
      <c r="R94" s="6">
        <f>CtrlData!U100</f>
        <v>1</v>
      </c>
      <c r="S94" s="6">
        <f>CtrlData!V100</f>
        <v>4.38</v>
      </c>
      <c r="T94" s="6">
        <f>CtrlData!W100</f>
        <v>138879</v>
      </c>
      <c r="U94" s="6">
        <f>CtrlData!X100</f>
        <v>5927</v>
      </c>
      <c r="V94" s="6">
        <f>CtrlData!Y100</f>
        <v>111.41</v>
      </c>
      <c r="W94" s="6">
        <f>CtrlData!Z100</f>
        <v>-4.78</v>
      </c>
      <c r="X94" s="6">
        <f>CtrlData!AA100</f>
        <v>99.79</v>
      </c>
      <c r="Y94" s="6">
        <f>CtrlData!AB100</f>
        <v>1.05</v>
      </c>
      <c r="Z94" s="6">
        <f>CtrlData!AC100</f>
        <v>139487</v>
      </c>
      <c r="AA94" s="6">
        <f>CtrlData!AD100</f>
        <v>6.51</v>
      </c>
      <c r="AB94" s="6">
        <f>CtrlData!AE100</f>
        <v>368276</v>
      </c>
      <c r="AC94" s="6">
        <f>CtrlData!AF100</f>
        <v>4.87</v>
      </c>
      <c r="AD94" s="6">
        <f>CtrlData!AG100</f>
        <v>1.875</v>
      </c>
      <c r="AE94" s="6">
        <f>CtrlData!AH100</f>
        <v>3.79</v>
      </c>
    </row>
    <row r="95" spans="1:31">
      <c r="A95" s="6">
        <f>CtrlData!A101</f>
        <v>201409</v>
      </c>
      <c r="B95" s="6">
        <f>CtrlData!E101</f>
        <v>17051.587790000001</v>
      </c>
      <c r="C95" s="6">
        <f>CtrlData!F101</f>
        <v>0</v>
      </c>
      <c r="D95" s="6">
        <f>CtrlData!G101</f>
        <v>0</v>
      </c>
      <c r="E95" s="6">
        <f>CtrlData!H101</f>
        <v>0</v>
      </c>
      <c r="F95" s="6">
        <f>CtrlData!I101</f>
        <v>0</v>
      </c>
      <c r="G95" s="6">
        <f>CtrlData!J101</f>
        <v>0</v>
      </c>
      <c r="H95" s="6">
        <f>CtrlData!K101</f>
        <v>0</v>
      </c>
      <c r="I95" s="6">
        <f>CtrlData!L101</f>
        <v>0</v>
      </c>
      <c r="J95" s="6">
        <f>CtrlData!M101</f>
        <v>0</v>
      </c>
      <c r="K95" s="6">
        <f>CtrlData!N101</f>
        <v>1</v>
      </c>
      <c r="L95" s="6">
        <f>CtrlData!O101</f>
        <v>0</v>
      </c>
      <c r="M95" s="6">
        <f>CtrlData!P101</f>
        <v>0</v>
      </c>
      <c r="N95" s="6">
        <f>CtrlData!Q101</f>
        <v>0</v>
      </c>
      <c r="O95" s="6">
        <f>CtrlData!R101</f>
        <v>0</v>
      </c>
      <c r="P95" s="6">
        <f>CtrlData!S101</f>
        <v>0</v>
      </c>
      <c r="Q95" s="6">
        <f>CtrlData!T101</f>
        <v>1</v>
      </c>
      <c r="R95" s="6">
        <f>CtrlData!U101</f>
        <v>0</v>
      </c>
      <c r="S95" s="6">
        <f>CtrlData!V101</f>
        <v>4.9000000000000004</v>
      </c>
      <c r="T95" s="6">
        <f>CtrlData!W101</f>
        <v>137646</v>
      </c>
      <c r="U95" s="6">
        <f>CtrlData!X101</f>
        <v>5880</v>
      </c>
      <c r="V95" s="6">
        <f>CtrlData!Y101</f>
        <v>112.8</v>
      </c>
      <c r="W95" s="6">
        <f>CtrlData!Z101</f>
        <v>-0.85</v>
      </c>
      <c r="X95" s="6">
        <f>CtrlData!AA101</f>
        <v>99.72</v>
      </c>
      <c r="Y95" s="6">
        <f>CtrlData!AB101</f>
        <v>0.71</v>
      </c>
      <c r="Z95" s="6">
        <f>CtrlData!AC101</f>
        <v>139965</v>
      </c>
      <c r="AA95" s="6">
        <f>CtrlData!AD101</f>
        <v>7.06</v>
      </c>
      <c r="AB95" s="6">
        <f>CtrlData!AE101</f>
        <v>368802</v>
      </c>
      <c r="AC95" s="6">
        <f>CtrlData!AF101</f>
        <v>5.03</v>
      </c>
      <c r="AD95" s="6">
        <f>CtrlData!AG101</f>
        <v>1.875</v>
      </c>
      <c r="AE95" s="6">
        <f>CtrlData!AH101</f>
        <v>3.96</v>
      </c>
    </row>
    <row r="96" spans="1:31">
      <c r="A96" s="6">
        <f>CtrlData!A102</f>
        <v>201408</v>
      </c>
      <c r="B96" s="6">
        <f>CtrlData!E102</f>
        <v>19368.210419999999</v>
      </c>
      <c r="C96" s="6">
        <f>CtrlData!F102</f>
        <v>0</v>
      </c>
      <c r="D96" s="6">
        <f>CtrlData!G102</f>
        <v>0</v>
      </c>
      <c r="E96" s="6">
        <f>CtrlData!H102</f>
        <v>0</v>
      </c>
      <c r="F96" s="6">
        <f>CtrlData!I102</f>
        <v>0</v>
      </c>
      <c r="G96" s="6">
        <f>CtrlData!J102</f>
        <v>0</v>
      </c>
      <c r="H96" s="6">
        <f>CtrlData!K102</f>
        <v>0</v>
      </c>
      <c r="I96" s="6">
        <f>CtrlData!L102</f>
        <v>0</v>
      </c>
      <c r="J96" s="6">
        <f>CtrlData!M102</f>
        <v>1</v>
      </c>
      <c r="K96" s="6">
        <f>CtrlData!N102</f>
        <v>0</v>
      </c>
      <c r="L96" s="6">
        <f>CtrlData!O102</f>
        <v>0</v>
      </c>
      <c r="M96" s="6">
        <f>CtrlData!P102</f>
        <v>0</v>
      </c>
      <c r="N96" s="6">
        <f>CtrlData!Q102</f>
        <v>0</v>
      </c>
      <c r="O96" s="6">
        <f>CtrlData!R102</f>
        <v>0</v>
      </c>
      <c r="P96" s="6">
        <f>CtrlData!S102</f>
        <v>0</v>
      </c>
      <c r="Q96" s="6">
        <f>CtrlData!T102</f>
        <v>1</v>
      </c>
      <c r="R96" s="6">
        <f>CtrlData!U102</f>
        <v>0</v>
      </c>
      <c r="S96" s="6">
        <f>CtrlData!V102</f>
        <v>4.9000000000000004</v>
      </c>
      <c r="T96" s="6">
        <f>CtrlData!W102</f>
        <v>137646</v>
      </c>
      <c r="U96" s="6">
        <f>CtrlData!X102</f>
        <v>5880</v>
      </c>
      <c r="V96" s="6">
        <f>CtrlData!Y102</f>
        <v>113.78</v>
      </c>
      <c r="W96" s="6">
        <f>CtrlData!Z102</f>
        <v>-0.85</v>
      </c>
      <c r="X96" s="6">
        <f>CtrlData!AA102</f>
        <v>99.77</v>
      </c>
      <c r="Y96" s="6">
        <f>CtrlData!AB102</f>
        <v>2.08</v>
      </c>
      <c r="Z96" s="6">
        <f>CtrlData!AC102</f>
        <v>139705</v>
      </c>
      <c r="AA96" s="6">
        <f>CtrlData!AD102</f>
        <v>7.38</v>
      </c>
      <c r="AB96" s="6">
        <f>CtrlData!AE102</f>
        <v>368799</v>
      </c>
      <c r="AC96" s="6">
        <f>CtrlData!AF102</f>
        <v>5.75</v>
      </c>
      <c r="AD96" s="6">
        <f>CtrlData!AG102</f>
        <v>1.875</v>
      </c>
      <c r="AE96" s="6">
        <f>CtrlData!AH102</f>
        <v>3.96</v>
      </c>
    </row>
    <row r="97" spans="1:31">
      <c r="A97" s="6">
        <f>CtrlData!A103</f>
        <v>201407</v>
      </c>
      <c r="B97" s="6">
        <f>CtrlData!E103</f>
        <v>25542.556410000001</v>
      </c>
      <c r="C97" s="6">
        <f>CtrlData!F103</f>
        <v>0</v>
      </c>
      <c r="D97" s="6">
        <f>CtrlData!G103</f>
        <v>0</v>
      </c>
      <c r="E97" s="6">
        <f>CtrlData!H103</f>
        <v>0</v>
      </c>
      <c r="F97" s="6">
        <f>CtrlData!I103</f>
        <v>0</v>
      </c>
      <c r="G97" s="6">
        <f>CtrlData!J103</f>
        <v>0</v>
      </c>
      <c r="H97" s="6">
        <f>CtrlData!K103</f>
        <v>0</v>
      </c>
      <c r="I97" s="6">
        <f>CtrlData!L103</f>
        <v>1</v>
      </c>
      <c r="J97" s="6">
        <f>CtrlData!M103</f>
        <v>0</v>
      </c>
      <c r="K97" s="6">
        <f>CtrlData!N103</f>
        <v>0</v>
      </c>
      <c r="L97" s="6">
        <f>CtrlData!O103</f>
        <v>0</v>
      </c>
      <c r="M97" s="6">
        <f>CtrlData!P103</f>
        <v>0</v>
      </c>
      <c r="N97" s="6">
        <f>CtrlData!Q103</f>
        <v>0</v>
      </c>
      <c r="O97" s="6">
        <f>CtrlData!R103</f>
        <v>0</v>
      </c>
      <c r="P97" s="6">
        <f>CtrlData!S103</f>
        <v>0</v>
      </c>
      <c r="Q97" s="6">
        <f>CtrlData!T103</f>
        <v>1</v>
      </c>
      <c r="R97" s="6">
        <f>CtrlData!U103</f>
        <v>0</v>
      </c>
      <c r="S97" s="6">
        <f>CtrlData!V103</f>
        <v>4.9000000000000004</v>
      </c>
      <c r="T97" s="6">
        <f>CtrlData!W103</f>
        <v>137646</v>
      </c>
      <c r="U97" s="6">
        <f>CtrlData!X103</f>
        <v>5880</v>
      </c>
      <c r="V97" s="6">
        <f>CtrlData!Y103</f>
        <v>114.24</v>
      </c>
      <c r="W97" s="6">
        <f>CtrlData!Z103</f>
        <v>-0.85</v>
      </c>
      <c r="X97" s="6">
        <f>CtrlData!AA103</f>
        <v>99.34</v>
      </c>
      <c r="Y97" s="6">
        <f>CtrlData!AB103</f>
        <v>1.76</v>
      </c>
      <c r="Z97" s="6">
        <f>CtrlData!AC103</f>
        <v>138044</v>
      </c>
      <c r="AA97" s="6">
        <f>CtrlData!AD103</f>
        <v>7.32</v>
      </c>
      <c r="AB97" s="6">
        <f>CtrlData!AE103</f>
        <v>366529</v>
      </c>
      <c r="AC97" s="6">
        <f>CtrlData!AF103</f>
        <v>5.59</v>
      </c>
      <c r="AD97" s="6">
        <f>CtrlData!AG103</f>
        <v>1.875</v>
      </c>
      <c r="AE97" s="6">
        <f>CtrlData!AH103</f>
        <v>3.96</v>
      </c>
    </row>
    <row r="98" spans="1:31">
      <c r="A98" s="6">
        <f>CtrlData!A104</f>
        <v>201406</v>
      </c>
      <c r="B98" s="6">
        <f>CtrlData!E104</f>
        <v>20432.97784</v>
      </c>
      <c r="C98" s="6">
        <f>CtrlData!F104</f>
        <v>0</v>
      </c>
      <c r="D98" s="6">
        <f>CtrlData!G104</f>
        <v>0</v>
      </c>
      <c r="E98" s="6">
        <f>CtrlData!H104</f>
        <v>0</v>
      </c>
      <c r="F98" s="6">
        <f>CtrlData!I104</f>
        <v>0</v>
      </c>
      <c r="G98" s="6">
        <f>CtrlData!J104</f>
        <v>0</v>
      </c>
      <c r="H98" s="6">
        <f>CtrlData!K104</f>
        <v>1</v>
      </c>
      <c r="I98" s="6">
        <f>CtrlData!L104</f>
        <v>0</v>
      </c>
      <c r="J98" s="6">
        <f>CtrlData!M104</f>
        <v>0</v>
      </c>
      <c r="K98" s="6">
        <f>CtrlData!N104</f>
        <v>0</v>
      </c>
      <c r="L98" s="6">
        <f>CtrlData!O104</f>
        <v>0</v>
      </c>
      <c r="M98" s="6">
        <f>CtrlData!P104</f>
        <v>0</v>
      </c>
      <c r="N98" s="6">
        <f>CtrlData!Q104</f>
        <v>0</v>
      </c>
      <c r="O98" s="6">
        <f>CtrlData!R104</f>
        <v>0</v>
      </c>
      <c r="P98" s="6">
        <f>CtrlData!S104</f>
        <v>1</v>
      </c>
      <c r="Q98" s="6">
        <f>CtrlData!T104</f>
        <v>0</v>
      </c>
      <c r="R98" s="6">
        <f>CtrlData!U104</f>
        <v>0</v>
      </c>
      <c r="S98" s="6">
        <f>CtrlData!V104</f>
        <v>4.92</v>
      </c>
      <c r="T98" s="6">
        <f>CtrlData!W104</f>
        <v>131523</v>
      </c>
      <c r="U98" s="6">
        <f>CtrlData!X104</f>
        <v>5623</v>
      </c>
      <c r="V98" s="6">
        <f>CtrlData!Y104</f>
        <v>114.34</v>
      </c>
      <c r="W98" s="6">
        <f>CtrlData!Z104</f>
        <v>0.8</v>
      </c>
      <c r="X98" s="6">
        <f>CtrlData!AA104</f>
        <v>99.37</v>
      </c>
      <c r="Y98" s="6">
        <f>CtrlData!AB104</f>
        <v>1.64</v>
      </c>
      <c r="Z98" s="6">
        <f>CtrlData!AC104</f>
        <v>136572</v>
      </c>
      <c r="AA98" s="6">
        <f>CtrlData!AD104</f>
        <v>6.9</v>
      </c>
      <c r="AB98" s="6">
        <f>CtrlData!AE104</f>
        <v>363987</v>
      </c>
      <c r="AC98" s="6">
        <f>CtrlData!AF104</f>
        <v>5.38</v>
      </c>
      <c r="AD98" s="6">
        <f>CtrlData!AG104</f>
        <v>1.875</v>
      </c>
      <c r="AE98" s="6">
        <f>CtrlData!AH104</f>
        <v>3.92</v>
      </c>
    </row>
    <row r="99" spans="1:31">
      <c r="A99" s="6">
        <f>CtrlData!A105</f>
        <v>201405</v>
      </c>
      <c r="B99" s="6">
        <f>CtrlData!E105</f>
        <v>19232.233550000001</v>
      </c>
      <c r="C99" s="6">
        <f>CtrlData!F105</f>
        <v>0</v>
      </c>
      <c r="D99" s="6">
        <f>CtrlData!G105</f>
        <v>0</v>
      </c>
      <c r="E99" s="6">
        <f>CtrlData!H105</f>
        <v>0</v>
      </c>
      <c r="F99" s="6">
        <f>CtrlData!I105</f>
        <v>0</v>
      </c>
      <c r="G99" s="6">
        <f>CtrlData!J105</f>
        <v>1</v>
      </c>
      <c r="H99" s="6">
        <f>CtrlData!K105</f>
        <v>0</v>
      </c>
      <c r="I99" s="6">
        <f>CtrlData!L105</f>
        <v>0</v>
      </c>
      <c r="J99" s="6">
        <f>CtrlData!M105</f>
        <v>0</v>
      </c>
      <c r="K99" s="6">
        <f>CtrlData!N105</f>
        <v>0</v>
      </c>
      <c r="L99" s="6">
        <f>CtrlData!O105</f>
        <v>0</v>
      </c>
      <c r="M99" s="6">
        <f>CtrlData!P105</f>
        <v>0</v>
      </c>
      <c r="N99" s="6">
        <f>CtrlData!Q105</f>
        <v>0</v>
      </c>
      <c r="O99" s="6">
        <f>CtrlData!R105</f>
        <v>0</v>
      </c>
      <c r="P99" s="6">
        <f>CtrlData!S105</f>
        <v>1</v>
      </c>
      <c r="Q99" s="6">
        <f>CtrlData!T105</f>
        <v>0</v>
      </c>
      <c r="R99" s="6">
        <f>CtrlData!U105</f>
        <v>0</v>
      </c>
      <c r="S99" s="6">
        <f>CtrlData!V105</f>
        <v>4.92</v>
      </c>
      <c r="T99" s="6">
        <f>CtrlData!W105</f>
        <v>131523</v>
      </c>
      <c r="U99" s="6">
        <f>CtrlData!X105</f>
        <v>5623</v>
      </c>
      <c r="V99" s="6">
        <f>CtrlData!Y105</f>
        <v>114.25</v>
      </c>
      <c r="W99" s="6">
        <f>CtrlData!Z105</f>
        <v>0.8</v>
      </c>
      <c r="X99" s="6">
        <f>CtrlData!AA105</f>
        <v>98.86</v>
      </c>
      <c r="Y99" s="6">
        <f>CtrlData!AB105</f>
        <v>1.62</v>
      </c>
      <c r="Z99" s="6">
        <f>CtrlData!AC105</f>
        <v>137138</v>
      </c>
      <c r="AA99" s="6">
        <f>CtrlData!AD105</f>
        <v>7.49</v>
      </c>
      <c r="AB99" s="6">
        <f>CtrlData!AE105</f>
        <v>364250</v>
      </c>
      <c r="AC99" s="6">
        <f>CtrlData!AF105</f>
        <v>5.97</v>
      </c>
      <c r="AD99" s="6">
        <f>CtrlData!AG105</f>
        <v>1.875</v>
      </c>
      <c r="AE99" s="6">
        <f>CtrlData!AH105</f>
        <v>3.92</v>
      </c>
    </row>
    <row r="100" spans="1:31">
      <c r="A100" s="6">
        <f>CtrlData!A106</f>
        <v>201404</v>
      </c>
      <c r="B100" s="6">
        <f>CtrlData!E106</f>
        <v>20116.088960000001</v>
      </c>
      <c r="C100" s="6">
        <f>CtrlData!F106</f>
        <v>0</v>
      </c>
      <c r="D100" s="6">
        <f>CtrlData!G106</f>
        <v>0</v>
      </c>
      <c r="E100" s="6">
        <f>CtrlData!H106</f>
        <v>0</v>
      </c>
      <c r="F100" s="6">
        <f>CtrlData!I106</f>
        <v>1</v>
      </c>
      <c r="G100" s="6">
        <f>CtrlData!J106</f>
        <v>0</v>
      </c>
      <c r="H100" s="6">
        <f>CtrlData!K106</f>
        <v>0</v>
      </c>
      <c r="I100" s="6">
        <f>CtrlData!L106</f>
        <v>0</v>
      </c>
      <c r="J100" s="6">
        <f>CtrlData!M106</f>
        <v>0</v>
      </c>
      <c r="K100" s="6">
        <f>CtrlData!N106</f>
        <v>0</v>
      </c>
      <c r="L100" s="6">
        <f>CtrlData!O106</f>
        <v>0</v>
      </c>
      <c r="M100" s="6">
        <f>CtrlData!P106</f>
        <v>0</v>
      </c>
      <c r="N100" s="6">
        <f>CtrlData!Q106</f>
        <v>0</v>
      </c>
      <c r="O100" s="6">
        <f>CtrlData!R106</f>
        <v>0</v>
      </c>
      <c r="P100" s="6">
        <f>CtrlData!S106</f>
        <v>1</v>
      </c>
      <c r="Q100" s="6">
        <f>CtrlData!T106</f>
        <v>0</v>
      </c>
      <c r="R100" s="6">
        <f>CtrlData!U106</f>
        <v>0</v>
      </c>
      <c r="S100" s="6">
        <f>CtrlData!V106</f>
        <v>4.92</v>
      </c>
      <c r="T100" s="6">
        <f>CtrlData!W106</f>
        <v>131523</v>
      </c>
      <c r="U100" s="6">
        <f>CtrlData!X106</f>
        <v>5623</v>
      </c>
      <c r="V100" s="6">
        <f>CtrlData!Y106</f>
        <v>114.14</v>
      </c>
      <c r="W100" s="6">
        <f>CtrlData!Z106</f>
        <v>0.8</v>
      </c>
      <c r="X100" s="6">
        <f>CtrlData!AA106</f>
        <v>98.71</v>
      </c>
      <c r="Y100" s="6">
        <f>CtrlData!AB106</f>
        <v>1.66</v>
      </c>
      <c r="Z100" s="6">
        <f>CtrlData!AC106</f>
        <v>136997</v>
      </c>
      <c r="AA100" s="6">
        <f>CtrlData!AD106</f>
        <v>8.99</v>
      </c>
      <c r="AB100" s="6">
        <f>CtrlData!AE106</f>
        <v>363274</v>
      </c>
      <c r="AC100" s="6">
        <f>CtrlData!AF106</f>
        <v>6.18</v>
      </c>
      <c r="AD100" s="6">
        <f>CtrlData!AG106</f>
        <v>1.875</v>
      </c>
      <c r="AE100" s="6">
        <f>CtrlData!AH106</f>
        <v>3.92</v>
      </c>
    </row>
    <row r="101" spans="1:31">
      <c r="A101" s="6">
        <f>CtrlData!A107</f>
        <v>201403</v>
      </c>
      <c r="B101" s="6">
        <f>CtrlData!E107</f>
        <v>20378.645</v>
      </c>
      <c r="C101" s="6">
        <f>CtrlData!F107</f>
        <v>0</v>
      </c>
      <c r="D101" s="6">
        <f>CtrlData!G107</f>
        <v>0</v>
      </c>
      <c r="E101" s="6">
        <f>CtrlData!H107</f>
        <v>1</v>
      </c>
      <c r="F101" s="6">
        <f>CtrlData!I107</f>
        <v>0</v>
      </c>
      <c r="G101" s="6">
        <f>CtrlData!J107</f>
        <v>0</v>
      </c>
      <c r="H101" s="6">
        <f>CtrlData!K107</f>
        <v>0</v>
      </c>
      <c r="I101" s="6">
        <f>CtrlData!L107</f>
        <v>0</v>
      </c>
      <c r="J101" s="6">
        <f>CtrlData!M107</f>
        <v>0</v>
      </c>
      <c r="K101" s="6">
        <f>CtrlData!N107</f>
        <v>0</v>
      </c>
      <c r="L101" s="6">
        <f>CtrlData!O107</f>
        <v>0</v>
      </c>
      <c r="M101" s="6">
        <f>CtrlData!P107</f>
        <v>0</v>
      </c>
      <c r="N101" s="6">
        <f>CtrlData!Q107</f>
        <v>0</v>
      </c>
      <c r="O101" s="6">
        <f>CtrlData!R107</f>
        <v>1</v>
      </c>
      <c r="P101" s="6">
        <f>CtrlData!S107</f>
        <v>0</v>
      </c>
      <c r="Q101" s="6">
        <f>CtrlData!T107</f>
        <v>0</v>
      </c>
      <c r="R101" s="6">
        <f>CtrlData!U107</f>
        <v>0</v>
      </c>
      <c r="S101" s="6">
        <f>CtrlData!V107</f>
        <v>4.6900000000000004</v>
      </c>
      <c r="T101" s="6">
        <f>CtrlData!W107</f>
        <v>127284</v>
      </c>
      <c r="U101" s="6">
        <f>CtrlData!X107</f>
        <v>5444</v>
      </c>
      <c r="V101" s="6">
        <f>CtrlData!Y107</f>
        <v>114.86</v>
      </c>
      <c r="W101" s="6">
        <f>CtrlData!Z107</f>
        <v>-0.02</v>
      </c>
      <c r="X101" s="6">
        <f>CtrlData!AA107</f>
        <v>98.05</v>
      </c>
      <c r="Y101" s="6">
        <f>CtrlData!AB107</f>
        <v>1.61</v>
      </c>
      <c r="Z101" s="6">
        <f>CtrlData!AC107</f>
        <v>137126</v>
      </c>
      <c r="AA101" s="6">
        <f>CtrlData!AD107</f>
        <v>8.35</v>
      </c>
      <c r="AB101" s="6">
        <f>CtrlData!AE107</f>
        <v>362153</v>
      </c>
      <c r="AC101" s="6">
        <f>CtrlData!AF107</f>
        <v>5.93</v>
      </c>
      <c r="AD101" s="6">
        <f>CtrlData!AG107</f>
        <v>1.875</v>
      </c>
      <c r="AE101" s="6">
        <f>CtrlData!AH107</f>
        <v>4.03</v>
      </c>
    </row>
    <row r="102" spans="1:31">
      <c r="A102" s="6">
        <f>CtrlData!A108</f>
        <v>201402</v>
      </c>
      <c r="B102" s="6">
        <f>CtrlData!E108</f>
        <v>15741.880579999999</v>
      </c>
      <c r="C102" s="6">
        <f>CtrlData!F108</f>
        <v>0</v>
      </c>
      <c r="D102" s="6">
        <f>CtrlData!G108</f>
        <v>1</v>
      </c>
      <c r="E102" s="6">
        <f>CtrlData!H108</f>
        <v>0</v>
      </c>
      <c r="F102" s="6">
        <f>CtrlData!I108</f>
        <v>0</v>
      </c>
      <c r="G102" s="6">
        <f>CtrlData!J108</f>
        <v>0</v>
      </c>
      <c r="H102" s="6">
        <f>CtrlData!K108</f>
        <v>0</v>
      </c>
      <c r="I102" s="6">
        <f>CtrlData!L108</f>
        <v>0</v>
      </c>
      <c r="J102" s="6">
        <f>CtrlData!M108</f>
        <v>0</v>
      </c>
      <c r="K102" s="6">
        <f>CtrlData!N108</f>
        <v>0</v>
      </c>
      <c r="L102" s="6">
        <f>CtrlData!O108</f>
        <v>0</v>
      </c>
      <c r="M102" s="6">
        <f>CtrlData!P108</f>
        <v>0</v>
      </c>
      <c r="N102" s="6">
        <f>CtrlData!Q108</f>
        <v>0</v>
      </c>
      <c r="O102" s="6">
        <f>CtrlData!R108</f>
        <v>1</v>
      </c>
      <c r="P102" s="6">
        <f>CtrlData!S108</f>
        <v>0</v>
      </c>
      <c r="Q102" s="6">
        <f>CtrlData!T108</f>
        <v>0</v>
      </c>
      <c r="R102" s="6">
        <f>CtrlData!U108</f>
        <v>0</v>
      </c>
      <c r="S102" s="6">
        <f>CtrlData!V108</f>
        <v>4.6900000000000004</v>
      </c>
      <c r="T102" s="6">
        <f>CtrlData!W108</f>
        <v>127284</v>
      </c>
      <c r="U102" s="6">
        <f>CtrlData!X108</f>
        <v>5444</v>
      </c>
      <c r="V102" s="6">
        <f>CtrlData!Y108</f>
        <v>114.99</v>
      </c>
      <c r="W102" s="6">
        <f>CtrlData!Z108</f>
        <v>-0.02</v>
      </c>
      <c r="X102" s="6">
        <f>CtrlData!AA108</f>
        <v>97.87</v>
      </c>
      <c r="Y102" s="6">
        <f>CtrlData!AB108</f>
        <v>-0.04</v>
      </c>
      <c r="Z102" s="6">
        <f>CtrlData!AC108</f>
        <v>137240</v>
      </c>
      <c r="AA102" s="6">
        <f>CtrlData!AD108</f>
        <v>8.33</v>
      </c>
      <c r="AB102" s="6">
        <f>CtrlData!AE108</f>
        <v>360510</v>
      </c>
      <c r="AC102" s="6">
        <f>CtrlData!AF108</f>
        <v>5.82</v>
      </c>
      <c r="AD102" s="6">
        <f>CtrlData!AG108</f>
        <v>1.875</v>
      </c>
      <c r="AE102" s="6">
        <f>CtrlData!AH108</f>
        <v>4.03</v>
      </c>
    </row>
    <row r="103" spans="1:31">
      <c r="A103" s="6">
        <f>CtrlData!A109</f>
        <v>201401</v>
      </c>
      <c r="B103" s="6">
        <f>CtrlData!E109</f>
        <v>18135.426200000002</v>
      </c>
      <c r="C103" s="6">
        <f>CtrlData!F109</f>
        <v>1</v>
      </c>
      <c r="D103" s="6">
        <f>CtrlData!G109</f>
        <v>0</v>
      </c>
      <c r="E103" s="6">
        <f>CtrlData!H109</f>
        <v>0</v>
      </c>
      <c r="F103" s="6">
        <f>CtrlData!I109</f>
        <v>0</v>
      </c>
      <c r="G103" s="6">
        <f>CtrlData!J109</f>
        <v>0</v>
      </c>
      <c r="H103" s="6">
        <f>CtrlData!K109</f>
        <v>0</v>
      </c>
      <c r="I103" s="6">
        <f>CtrlData!L109</f>
        <v>0</v>
      </c>
      <c r="J103" s="6">
        <f>CtrlData!M109</f>
        <v>0</v>
      </c>
      <c r="K103" s="6">
        <f>CtrlData!N109</f>
        <v>0</v>
      </c>
      <c r="L103" s="6">
        <f>CtrlData!O109</f>
        <v>0</v>
      </c>
      <c r="M103" s="6">
        <f>CtrlData!P109</f>
        <v>0</v>
      </c>
      <c r="N103" s="6">
        <f>CtrlData!Q109</f>
        <v>0</v>
      </c>
      <c r="O103" s="6">
        <f>CtrlData!R109</f>
        <v>1</v>
      </c>
      <c r="P103" s="6">
        <f>CtrlData!S109</f>
        <v>0</v>
      </c>
      <c r="Q103" s="6">
        <f>CtrlData!T109</f>
        <v>0</v>
      </c>
      <c r="R103" s="6">
        <f>CtrlData!U109</f>
        <v>0</v>
      </c>
      <c r="S103" s="6">
        <f>CtrlData!V109</f>
        <v>4.6900000000000004</v>
      </c>
      <c r="T103" s="6">
        <f>CtrlData!W109</f>
        <v>127284</v>
      </c>
      <c r="U103" s="6">
        <f>CtrlData!X109</f>
        <v>5444</v>
      </c>
      <c r="V103" s="6">
        <f>CtrlData!Y109</f>
        <v>114.44</v>
      </c>
      <c r="W103" s="6">
        <f>CtrlData!Z109</f>
        <v>-0.02</v>
      </c>
      <c r="X103" s="6">
        <f>CtrlData!AA109</f>
        <v>98.25</v>
      </c>
      <c r="Y103" s="6">
        <f>CtrlData!AB109</f>
        <v>0.82</v>
      </c>
      <c r="Z103" s="6">
        <f>CtrlData!AC109</f>
        <v>136397</v>
      </c>
      <c r="AA103" s="6">
        <f>CtrlData!AD109</f>
        <v>9.9</v>
      </c>
      <c r="AB103" s="6">
        <f>CtrlData!AE109</f>
        <v>357498</v>
      </c>
      <c r="AC103" s="6">
        <f>CtrlData!AF109</f>
        <v>6.05</v>
      </c>
      <c r="AD103" s="6">
        <f>CtrlData!AG109</f>
        <v>1.875</v>
      </c>
      <c r="AE103" s="6">
        <f>CtrlData!AH109</f>
        <v>4.03</v>
      </c>
    </row>
    <row r="104" spans="1:31">
      <c r="A104" s="6">
        <f>CtrlData!A110</f>
        <v>201312</v>
      </c>
      <c r="B104" s="6">
        <f>CtrlData!E110</f>
        <v>16382.989320000001</v>
      </c>
      <c r="C104" s="6">
        <f>CtrlData!F110</f>
        <v>0</v>
      </c>
      <c r="D104" s="6">
        <f>CtrlData!G110</f>
        <v>0</v>
      </c>
      <c r="E104" s="6">
        <f>CtrlData!H110</f>
        <v>0</v>
      </c>
      <c r="F104" s="6">
        <f>CtrlData!I110</f>
        <v>0</v>
      </c>
      <c r="G104" s="6">
        <f>CtrlData!J110</f>
        <v>0</v>
      </c>
      <c r="H104" s="6">
        <f>CtrlData!K110</f>
        <v>0</v>
      </c>
      <c r="I104" s="6">
        <f>CtrlData!L110</f>
        <v>0</v>
      </c>
      <c r="J104" s="6">
        <f>CtrlData!M110</f>
        <v>0</v>
      </c>
      <c r="K104" s="6">
        <f>CtrlData!N110</f>
        <v>0</v>
      </c>
      <c r="L104" s="6">
        <f>CtrlData!O110</f>
        <v>0</v>
      </c>
      <c r="M104" s="6">
        <f>CtrlData!P110</f>
        <v>0</v>
      </c>
      <c r="N104" s="6">
        <f>CtrlData!Q110</f>
        <v>1</v>
      </c>
      <c r="O104" s="6">
        <f>CtrlData!R110</f>
        <v>0</v>
      </c>
      <c r="P104" s="6">
        <f>CtrlData!S110</f>
        <v>0</v>
      </c>
      <c r="Q104" s="6">
        <f>CtrlData!T110</f>
        <v>0</v>
      </c>
      <c r="R104" s="6">
        <f>CtrlData!U110</f>
        <v>1</v>
      </c>
      <c r="S104" s="6">
        <f>CtrlData!V110</f>
        <v>3.73</v>
      </c>
      <c r="T104" s="6">
        <f>CtrlData!W110</f>
        <v>135036</v>
      </c>
      <c r="U104" s="6">
        <f>CtrlData!X110</f>
        <v>5779</v>
      </c>
      <c r="V104" s="6">
        <f>CtrlData!Y110</f>
        <v>113.54</v>
      </c>
      <c r="W104" s="6">
        <f>CtrlData!Z110</f>
        <v>-0.01</v>
      </c>
      <c r="X104" s="6">
        <f>CtrlData!AA110</f>
        <v>97.95</v>
      </c>
      <c r="Y104" s="6">
        <f>CtrlData!AB110</f>
        <v>0.34</v>
      </c>
      <c r="Z104" s="6">
        <f>CtrlData!AC110</f>
        <v>132741</v>
      </c>
      <c r="AA104" s="6">
        <f>CtrlData!AD110</f>
        <v>8.4700000000000006</v>
      </c>
      <c r="AB104" s="6">
        <f>CtrlData!AE110</f>
        <v>354055</v>
      </c>
      <c r="AC104" s="6">
        <f>CtrlData!AF110</f>
        <v>5.79</v>
      </c>
      <c r="AD104" s="6">
        <f>CtrlData!AG110</f>
        <v>1.875</v>
      </c>
      <c r="AE104" s="6">
        <f>CtrlData!AH110</f>
        <v>4.08</v>
      </c>
    </row>
    <row r="105" spans="1:31">
      <c r="A105" s="6">
        <f>CtrlData!A111</f>
        <v>201311</v>
      </c>
      <c r="B105" s="6">
        <f>CtrlData!E111</f>
        <v>16057.36709</v>
      </c>
      <c r="C105" s="6">
        <f>CtrlData!F111</f>
        <v>0</v>
      </c>
      <c r="D105" s="6">
        <f>CtrlData!G111</f>
        <v>0</v>
      </c>
      <c r="E105" s="6">
        <f>CtrlData!H111</f>
        <v>0</v>
      </c>
      <c r="F105" s="6">
        <f>CtrlData!I111</f>
        <v>0</v>
      </c>
      <c r="G105" s="6">
        <f>CtrlData!J111</f>
        <v>0</v>
      </c>
      <c r="H105" s="6">
        <f>CtrlData!K111</f>
        <v>0</v>
      </c>
      <c r="I105" s="6">
        <f>CtrlData!L111</f>
        <v>0</v>
      </c>
      <c r="J105" s="6">
        <f>CtrlData!M111</f>
        <v>0</v>
      </c>
      <c r="K105" s="6">
        <f>CtrlData!N111</f>
        <v>0</v>
      </c>
      <c r="L105" s="6">
        <f>CtrlData!O111</f>
        <v>0</v>
      </c>
      <c r="M105" s="6">
        <f>CtrlData!P111</f>
        <v>1</v>
      </c>
      <c r="N105" s="6">
        <f>CtrlData!Q111</f>
        <v>0</v>
      </c>
      <c r="O105" s="6">
        <f>CtrlData!R111</f>
        <v>0</v>
      </c>
      <c r="P105" s="6">
        <f>CtrlData!S111</f>
        <v>0</v>
      </c>
      <c r="Q105" s="6">
        <f>CtrlData!T111</f>
        <v>0</v>
      </c>
      <c r="R105" s="6">
        <f>CtrlData!U111</f>
        <v>1</v>
      </c>
      <c r="S105" s="6">
        <f>CtrlData!V111</f>
        <v>3.73</v>
      </c>
      <c r="T105" s="6">
        <f>CtrlData!W111</f>
        <v>135036</v>
      </c>
      <c r="U105" s="6">
        <f>CtrlData!X111</f>
        <v>5779</v>
      </c>
      <c r="V105" s="6">
        <f>CtrlData!Y111</f>
        <v>112.88</v>
      </c>
      <c r="W105" s="6">
        <f>CtrlData!Z111</f>
        <v>-0.01</v>
      </c>
      <c r="X105" s="6">
        <f>CtrlData!AA111</f>
        <v>98.04</v>
      </c>
      <c r="Y105" s="6">
        <f>CtrlData!AB111</f>
        <v>0.68</v>
      </c>
      <c r="Z105" s="6">
        <f>CtrlData!AC111</f>
        <v>130680</v>
      </c>
      <c r="AA105" s="6">
        <f>CtrlData!AD111</f>
        <v>8.65</v>
      </c>
      <c r="AB105" s="6">
        <f>CtrlData!AE111</f>
        <v>352001</v>
      </c>
      <c r="AC105" s="6">
        <f>CtrlData!AF111</f>
        <v>5.99</v>
      </c>
      <c r="AD105" s="6">
        <f>CtrlData!AG111</f>
        <v>1.875</v>
      </c>
      <c r="AE105" s="6">
        <f>CtrlData!AH111</f>
        <v>4.08</v>
      </c>
    </row>
    <row r="106" spans="1:31">
      <c r="A106" s="6">
        <f>CtrlData!A112</f>
        <v>201310</v>
      </c>
      <c r="B106" s="6">
        <f>CtrlData!E112</f>
        <v>18051.66372</v>
      </c>
      <c r="C106" s="6">
        <f>CtrlData!F112</f>
        <v>0</v>
      </c>
      <c r="D106" s="6">
        <f>CtrlData!G112</f>
        <v>0</v>
      </c>
      <c r="E106" s="6">
        <f>CtrlData!H112</f>
        <v>0</v>
      </c>
      <c r="F106" s="6">
        <f>CtrlData!I112</f>
        <v>0</v>
      </c>
      <c r="G106" s="6">
        <f>CtrlData!J112</f>
        <v>0</v>
      </c>
      <c r="H106" s="6">
        <f>CtrlData!K112</f>
        <v>0</v>
      </c>
      <c r="I106" s="6">
        <f>CtrlData!L112</f>
        <v>0</v>
      </c>
      <c r="J106" s="6">
        <f>CtrlData!M112</f>
        <v>0</v>
      </c>
      <c r="K106" s="6">
        <f>CtrlData!N112</f>
        <v>0</v>
      </c>
      <c r="L106" s="6">
        <f>CtrlData!O112</f>
        <v>1</v>
      </c>
      <c r="M106" s="6">
        <f>CtrlData!P112</f>
        <v>0</v>
      </c>
      <c r="N106" s="6">
        <f>CtrlData!Q112</f>
        <v>0</v>
      </c>
      <c r="O106" s="6">
        <f>CtrlData!R112</f>
        <v>0</v>
      </c>
      <c r="P106" s="6">
        <f>CtrlData!S112</f>
        <v>0</v>
      </c>
      <c r="Q106" s="6">
        <f>CtrlData!T112</f>
        <v>0</v>
      </c>
      <c r="R106" s="6">
        <f>CtrlData!U112</f>
        <v>1</v>
      </c>
      <c r="S106" s="6">
        <f>CtrlData!V112</f>
        <v>3.73</v>
      </c>
      <c r="T106" s="6">
        <f>CtrlData!W112</f>
        <v>135036</v>
      </c>
      <c r="U106" s="6">
        <f>CtrlData!X112</f>
        <v>5779</v>
      </c>
      <c r="V106" s="6">
        <f>CtrlData!Y112</f>
        <v>112.97</v>
      </c>
      <c r="W106" s="6">
        <f>CtrlData!Z112</f>
        <v>-0.01</v>
      </c>
      <c r="X106" s="6">
        <f>CtrlData!AA112</f>
        <v>98.75</v>
      </c>
      <c r="Y106" s="6">
        <f>CtrlData!AB112</f>
        <v>0.64</v>
      </c>
      <c r="Z106" s="6">
        <f>CtrlData!AC112</f>
        <v>130148</v>
      </c>
      <c r="AA106" s="6">
        <f>CtrlData!AD112</f>
        <v>8.77</v>
      </c>
      <c r="AB106" s="6">
        <f>CtrlData!AE112</f>
        <v>350810</v>
      </c>
      <c r="AC106" s="6">
        <f>CtrlData!AF112</f>
        <v>6.29</v>
      </c>
      <c r="AD106" s="6">
        <f>CtrlData!AG112</f>
        <v>1.875</v>
      </c>
      <c r="AE106" s="6">
        <f>CtrlData!AH112</f>
        <v>4.08</v>
      </c>
    </row>
    <row r="107" spans="1:31">
      <c r="A107" s="6">
        <f>CtrlData!A113</f>
        <v>201309</v>
      </c>
      <c r="B107" s="6">
        <f>CtrlData!E113</f>
        <v>15643.71031</v>
      </c>
      <c r="C107" s="6">
        <f>CtrlData!F113</f>
        <v>0</v>
      </c>
      <c r="D107" s="6">
        <f>CtrlData!G113</f>
        <v>0</v>
      </c>
      <c r="E107" s="6">
        <f>CtrlData!H113</f>
        <v>0</v>
      </c>
      <c r="F107" s="6">
        <f>CtrlData!I113</f>
        <v>0</v>
      </c>
      <c r="G107" s="6">
        <f>CtrlData!J113</f>
        <v>0</v>
      </c>
      <c r="H107" s="6">
        <f>CtrlData!K113</f>
        <v>0</v>
      </c>
      <c r="I107" s="6">
        <f>CtrlData!L113</f>
        <v>0</v>
      </c>
      <c r="J107" s="6">
        <f>CtrlData!M113</f>
        <v>0</v>
      </c>
      <c r="K107" s="6">
        <f>CtrlData!N113</f>
        <v>1</v>
      </c>
      <c r="L107" s="6">
        <f>CtrlData!O113</f>
        <v>0</v>
      </c>
      <c r="M107" s="6">
        <f>CtrlData!P113</f>
        <v>0</v>
      </c>
      <c r="N107" s="6">
        <f>CtrlData!Q113</f>
        <v>0</v>
      </c>
      <c r="O107" s="6">
        <f>CtrlData!R113</f>
        <v>0</v>
      </c>
      <c r="P107" s="6">
        <f>CtrlData!S113</f>
        <v>0</v>
      </c>
      <c r="Q107" s="6">
        <f>CtrlData!T113</f>
        <v>1</v>
      </c>
      <c r="R107" s="6">
        <f>CtrlData!U113</f>
        <v>0</v>
      </c>
      <c r="S107" s="6">
        <f>CtrlData!V113</f>
        <v>1.95</v>
      </c>
      <c r="T107" s="6">
        <f>CtrlData!W113</f>
        <v>129456</v>
      </c>
      <c r="U107" s="6">
        <f>CtrlData!X113</f>
        <v>5544</v>
      </c>
      <c r="V107" s="6">
        <f>CtrlData!Y113</f>
        <v>113.77</v>
      </c>
      <c r="W107" s="6">
        <f>CtrlData!Z113</f>
        <v>-2.58</v>
      </c>
      <c r="X107" s="6">
        <f>CtrlData!AA113</f>
        <v>99.02</v>
      </c>
      <c r="Y107" s="6">
        <f>CtrlData!AB113</f>
        <v>0.85</v>
      </c>
      <c r="Z107" s="6">
        <f>CtrlData!AC113</f>
        <v>130366</v>
      </c>
      <c r="AA107" s="6">
        <f>CtrlData!AD113</f>
        <v>7.86</v>
      </c>
      <c r="AB107" s="6">
        <f>CtrlData!AE113</f>
        <v>350205</v>
      </c>
      <c r="AC107" s="6">
        <f>CtrlData!AF113</f>
        <v>5.7</v>
      </c>
      <c r="AD107" s="6">
        <f>CtrlData!AG113</f>
        <v>1.875</v>
      </c>
      <c r="AE107" s="6">
        <f>CtrlData!AH113</f>
        <v>4.24</v>
      </c>
    </row>
    <row r="108" spans="1:31">
      <c r="A108" s="6">
        <f>CtrlData!A114</f>
        <v>201308</v>
      </c>
      <c r="B108" s="6">
        <f>CtrlData!E114</f>
        <v>16211.278259999999</v>
      </c>
      <c r="C108" s="6">
        <f>CtrlData!F114</f>
        <v>0</v>
      </c>
      <c r="D108" s="6">
        <f>CtrlData!G114</f>
        <v>0</v>
      </c>
      <c r="E108" s="6">
        <f>CtrlData!H114</f>
        <v>0</v>
      </c>
      <c r="F108" s="6">
        <f>CtrlData!I114</f>
        <v>0</v>
      </c>
      <c r="G108" s="6">
        <f>CtrlData!J114</f>
        <v>0</v>
      </c>
      <c r="H108" s="6">
        <f>CtrlData!K114</f>
        <v>0</v>
      </c>
      <c r="I108" s="6">
        <f>CtrlData!L114</f>
        <v>0</v>
      </c>
      <c r="J108" s="6">
        <f>CtrlData!M114</f>
        <v>1</v>
      </c>
      <c r="K108" s="6">
        <f>CtrlData!N114</f>
        <v>0</v>
      </c>
      <c r="L108" s="6">
        <f>CtrlData!O114</f>
        <v>0</v>
      </c>
      <c r="M108" s="6">
        <f>CtrlData!P114</f>
        <v>0</v>
      </c>
      <c r="N108" s="6">
        <f>CtrlData!Q114</f>
        <v>0</v>
      </c>
      <c r="O108" s="6">
        <f>CtrlData!R114</f>
        <v>0</v>
      </c>
      <c r="P108" s="6">
        <f>CtrlData!S114</f>
        <v>0</v>
      </c>
      <c r="Q108" s="6">
        <f>CtrlData!T114</f>
        <v>1</v>
      </c>
      <c r="R108" s="6">
        <f>CtrlData!U114</f>
        <v>0</v>
      </c>
      <c r="S108" s="6">
        <f>CtrlData!V114</f>
        <v>1.95</v>
      </c>
      <c r="T108" s="6">
        <f>CtrlData!W114</f>
        <v>129456</v>
      </c>
      <c r="U108" s="6">
        <f>CtrlData!X114</f>
        <v>5544</v>
      </c>
      <c r="V108" s="6">
        <f>CtrlData!Y114</f>
        <v>113.75</v>
      </c>
      <c r="W108" s="6">
        <f>CtrlData!Z114</f>
        <v>-2.58</v>
      </c>
      <c r="X108" s="6">
        <f>CtrlData!AA114</f>
        <v>97.74</v>
      </c>
      <c r="Y108" s="6">
        <f>CtrlData!AB114</f>
        <v>-0.78</v>
      </c>
      <c r="Z108" s="6">
        <f>CtrlData!AC114</f>
        <v>129881</v>
      </c>
      <c r="AA108" s="6">
        <f>CtrlData!AD114</f>
        <v>8.36</v>
      </c>
      <c r="AB108" s="6">
        <f>CtrlData!AE114</f>
        <v>349120</v>
      </c>
      <c r="AC108" s="6">
        <f>CtrlData!AF114</f>
        <v>5.39</v>
      </c>
      <c r="AD108" s="6">
        <f>CtrlData!AG114</f>
        <v>1.875</v>
      </c>
      <c r="AE108" s="6">
        <f>CtrlData!AH114</f>
        <v>4.24</v>
      </c>
    </row>
    <row r="109" spans="1:31">
      <c r="A109" s="6">
        <f>CtrlData!A115</f>
        <v>201307</v>
      </c>
      <c r="B109" s="6">
        <f>CtrlData!E115</f>
        <v>19402.765820000001</v>
      </c>
      <c r="C109" s="6">
        <f>CtrlData!F115</f>
        <v>0</v>
      </c>
      <c r="D109" s="6">
        <f>CtrlData!G115</f>
        <v>0</v>
      </c>
      <c r="E109" s="6">
        <f>CtrlData!H115</f>
        <v>0</v>
      </c>
      <c r="F109" s="6">
        <f>CtrlData!I115</f>
        <v>0</v>
      </c>
      <c r="G109" s="6">
        <f>CtrlData!J115</f>
        <v>0</v>
      </c>
      <c r="H109" s="6">
        <f>CtrlData!K115</f>
        <v>0</v>
      </c>
      <c r="I109" s="6">
        <f>CtrlData!L115</f>
        <v>1</v>
      </c>
      <c r="J109" s="6">
        <f>CtrlData!M115</f>
        <v>0</v>
      </c>
      <c r="K109" s="6">
        <f>CtrlData!N115</f>
        <v>0</v>
      </c>
      <c r="L109" s="6">
        <f>CtrlData!O115</f>
        <v>0</v>
      </c>
      <c r="M109" s="6">
        <f>CtrlData!P115</f>
        <v>0</v>
      </c>
      <c r="N109" s="6">
        <f>CtrlData!Q115</f>
        <v>0</v>
      </c>
      <c r="O109" s="6">
        <f>CtrlData!R115</f>
        <v>0</v>
      </c>
      <c r="P109" s="6">
        <f>CtrlData!S115</f>
        <v>0</v>
      </c>
      <c r="Q109" s="6">
        <f>CtrlData!T115</f>
        <v>1</v>
      </c>
      <c r="R109" s="6">
        <f>CtrlData!U115</f>
        <v>0</v>
      </c>
      <c r="S109" s="6">
        <f>CtrlData!V115</f>
        <v>1.95</v>
      </c>
      <c r="T109" s="6">
        <f>CtrlData!W115</f>
        <v>129456</v>
      </c>
      <c r="U109" s="6">
        <f>CtrlData!X115</f>
        <v>5544</v>
      </c>
      <c r="V109" s="6">
        <f>CtrlData!Y115</f>
        <v>113.28</v>
      </c>
      <c r="W109" s="6">
        <f>CtrlData!Z115</f>
        <v>-2.58</v>
      </c>
      <c r="X109" s="6">
        <f>CtrlData!AA115</f>
        <v>97.62</v>
      </c>
      <c r="Y109" s="6">
        <f>CtrlData!AB115</f>
        <v>0.06</v>
      </c>
      <c r="Z109" s="6">
        <f>CtrlData!AC115</f>
        <v>128229</v>
      </c>
      <c r="AA109" s="6">
        <f>CtrlData!AD115</f>
        <v>8.74</v>
      </c>
      <c r="AB109" s="6">
        <f>CtrlData!AE115</f>
        <v>346991</v>
      </c>
      <c r="AC109" s="6">
        <f>CtrlData!AF115</f>
        <v>5.82</v>
      </c>
      <c r="AD109" s="6">
        <f>CtrlData!AG115</f>
        <v>1.875</v>
      </c>
      <c r="AE109" s="6">
        <f>CtrlData!AH115</f>
        <v>4.24</v>
      </c>
    </row>
    <row r="110" spans="1:31">
      <c r="A110" s="6">
        <f>CtrlData!A116</f>
        <v>201306</v>
      </c>
      <c r="B110" s="6">
        <f>CtrlData!E116</f>
        <v>15365.18346</v>
      </c>
      <c r="C110" s="6">
        <f>CtrlData!F116</f>
        <v>0</v>
      </c>
      <c r="D110" s="6">
        <f>CtrlData!G116</f>
        <v>0</v>
      </c>
      <c r="E110" s="6">
        <f>CtrlData!H116</f>
        <v>0</v>
      </c>
      <c r="F110" s="6">
        <f>CtrlData!I116</f>
        <v>0</v>
      </c>
      <c r="G110" s="6">
        <f>CtrlData!J116</f>
        <v>0</v>
      </c>
      <c r="H110" s="6">
        <f>CtrlData!K116</f>
        <v>1</v>
      </c>
      <c r="I110" s="6">
        <f>CtrlData!L116</f>
        <v>0</v>
      </c>
      <c r="J110" s="6">
        <f>CtrlData!M116</f>
        <v>0</v>
      </c>
      <c r="K110" s="6">
        <f>CtrlData!N116</f>
        <v>0</v>
      </c>
      <c r="L110" s="6">
        <f>CtrlData!O116</f>
        <v>0</v>
      </c>
      <c r="M110" s="6">
        <f>CtrlData!P116</f>
        <v>0</v>
      </c>
      <c r="N110" s="6">
        <f>CtrlData!Q116</f>
        <v>0</v>
      </c>
      <c r="O110" s="6">
        <f>CtrlData!R116</f>
        <v>0</v>
      </c>
      <c r="P110" s="6">
        <f>CtrlData!S116</f>
        <v>1</v>
      </c>
      <c r="Q110" s="6">
        <f>CtrlData!T116</f>
        <v>0</v>
      </c>
      <c r="R110" s="6">
        <f>CtrlData!U116</f>
        <v>0</v>
      </c>
      <c r="S110" s="6">
        <f>CtrlData!V116</f>
        <v>2.68</v>
      </c>
      <c r="T110" s="6">
        <f>CtrlData!W116</f>
        <v>124244</v>
      </c>
      <c r="U110" s="6">
        <f>CtrlData!X116</f>
        <v>5324</v>
      </c>
      <c r="V110" s="6">
        <f>CtrlData!Y116</f>
        <v>113.43</v>
      </c>
      <c r="W110" s="6">
        <f>CtrlData!Z116</f>
        <v>-2.1</v>
      </c>
      <c r="X110" s="6">
        <f>CtrlData!AA116</f>
        <v>97.77</v>
      </c>
      <c r="Y110" s="6">
        <f>CtrlData!AB116</f>
        <v>0.6</v>
      </c>
      <c r="Z110" s="6">
        <f>CtrlData!AC116</f>
        <v>127092</v>
      </c>
      <c r="AA110" s="6">
        <f>CtrlData!AD116</f>
        <v>8.56</v>
      </c>
      <c r="AB110" s="6">
        <f>CtrlData!AE116</f>
        <v>344227</v>
      </c>
      <c r="AC110" s="6">
        <f>CtrlData!AF116</f>
        <v>5.27</v>
      </c>
      <c r="AD110" s="6">
        <f>CtrlData!AG116</f>
        <v>1.875</v>
      </c>
      <c r="AE110" s="6">
        <f>CtrlData!AH116</f>
        <v>4.1399999999999997</v>
      </c>
    </row>
    <row r="111" spans="1:31">
      <c r="A111" s="6">
        <f>CtrlData!A117</f>
        <v>201305</v>
      </c>
      <c r="B111" s="6">
        <f>CtrlData!E117</f>
        <v>18863.985560000001</v>
      </c>
      <c r="C111" s="6">
        <f>CtrlData!F117</f>
        <v>0</v>
      </c>
      <c r="D111" s="6">
        <f>CtrlData!G117</f>
        <v>0</v>
      </c>
      <c r="E111" s="6">
        <f>CtrlData!H117</f>
        <v>0</v>
      </c>
      <c r="F111" s="6">
        <f>CtrlData!I117</f>
        <v>0</v>
      </c>
      <c r="G111" s="6">
        <f>CtrlData!J117</f>
        <v>1</v>
      </c>
      <c r="H111" s="6">
        <f>CtrlData!K117</f>
        <v>0</v>
      </c>
      <c r="I111" s="6">
        <f>CtrlData!L117</f>
        <v>0</v>
      </c>
      <c r="J111" s="6">
        <f>CtrlData!M117</f>
        <v>0</v>
      </c>
      <c r="K111" s="6">
        <f>CtrlData!N117</f>
        <v>0</v>
      </c>
      <c r="L111" s="6">
        <f>CtrlData!O117</f>
        <v>0</v>
      </c>
      <c r="M111" s="6">
        <f>CtrlData!P117</f>
        <v>0</v>
      </c>
      <c r="N111" s="6">
        <f>CtrlData!Q117</f>
        <v>0</v>
      </c>
      <c r="O111" s="6">
        <f>CtrlData!R117</f>
        <v>0</v>
      </c>
      <c r="P111" s="6">
        <f>CtrlData!S117</f>
        <v>1</v>
      </c>
      <c r="Q111" s="6">
        <f>CtrlData!T117</f>
        <v>0</v>
      </c>
      <c r="R111" s="6">
        <f>CtrlData!U117</f>
        <v>0</v>
      </c>
      <c r="S111" s="6">
        <f>CtrlData!V117</f>
        <v>2.68</v>
      </c>
      <c r="T111" s="6">
        <f>CtrlData!W117</f>
        <v>124244</v>
      </c>
      <c r="U111" s="6">
        <f>CtrlData!X117</f>
        <v>5324</v>
      </c>
      <c r="V111" s="6">
        <f>CtrlData!Y117</f>
        <v>112.96</v>
      </c>
      <c r="W111" s="6">
        <f>CtrlData!Z117</f>
        <v>-2.1</v>
      </c>
      <c r="X111" s="6">
        <f>CtrlData!AA117</f>
        <v>97.28</v>
      </c>
      <c r="Y111" s="6">
        <f>CtrlData!AB117</f>
        <v>0.74</v>
      </c>
      <c r="Z111" s="6">
        <f>CtrlData!AC117</f>
        <v>126810</v>
      </c>
      <c r="AA111" s="6">
        <f>CtrlData!AD117</f>
        <v>7.53</v>
      </c>
      <c r="AB111" s="6">
        <f>CtrlData!AE117</f>
        <v>343915</v>
      </c>
      <c r="AC111" s="6">
        <f>CtrlData!AF117</f>
        <v>4.58</v>
      </c>
      <c r="AD111" s="6">
        <f>CtrlData!AG117</f>
        <v>1.875</v>
      </c>
      <c r="AE111" s="6">
        <f>CtrlData!AH117</f>
        <v>4.1399999999999997</v>
      </c>
    </row>
    <row r="112" spans="1:31">
      <c r="A112" s="6">
        <f>CtrlData!A118</f>
        <v>201304</v>
      </c>
      <c r="B112" s="6">
        <f>CtrlData!E118</f>
        <v>15063.31631</v>
      </c>
      <c r="C112" s="6">
        <f>CtrlData!F118</f>
        <v>0</v>
      </c>
      <c r="D112" s="6">
        <f>CtrlData!G118</f>
        <v>0</v>
      </c>
      <c r="E112" s="6">
        <f>CtrlData!H118</f>
        <v>0</v>
      </c>
      <c r="F112" s="6">
        <f>CtrlData!I118</f>
        <v>1</v>
      </c>
      <c r="G112" s="6">
        <f>CtrlData!J118</f>
        <v>0</v>
      </c>
      <c r="H112" s="6">
        <f>CtrlData!K118</f>
        <v>0</v>
      </c>
      <c r="I112" s="6">
        <f>CtrlData!L118</f>
        <v>0</v>
      </c>
      <c r="J112" s="6">
        <f>CtrlData!M118</f>
        <v>0</v>
      </c>
      <c r="K112" s="6">
        <f>CtrlData!N118</f>
        <v>0</v>
      </c>
      <c r="L112" s="6">
        <f>CtrlData!O118</f>
        <v>0</v>
      </c>
      <c r="M112" s="6">
        <f>CtrlData!P118</f>
        <v>0</v>
      </c>
      <c r="N112" s="6">
        <f>CtrlData!Q118</f>
        <v>0</v>
      </c>
      <c r="O112" s="6">
        <f>CtrlData!R118</f>
        <v>0</v>
      </c>
      <c r="P112" s="6">
        <f>CtrlData!S118</f>
        <v>1</v>
      </c>
      <c r="Q112" s="6">
        <f>CtrlData!T118</f>
        <v>0</v>
      </c>
      <c r="R112" s="6">
        <f>CtrlData!U118</f>
        <v>0</v>
      </c>
      <c r="S112" s="6">
        <f>CtrlData!V118</f>
        <v>2.68</v>
      </c>
      <c r="T112" s="6">
        <f>CtrlData!W118</f>
        <v>124244</v>
      </c>
      <c r="U112" s="6">
        <f>CtrlData!X118</f>
        <v>5324</v>
      </c>
      <c r="V112" s="6">
        <f>CtrlData!Y118</f>
        <v>114.05</v>
      </c>
      <c r="W112" s="6">
        <f>CtrlData!Z118</f>
        <v>-2.1</v>
      </c>
      <c r="X112" s="6">
        <f>CtrlData!AA118</f>
        <v>97.1</v>
      </c>
      <c r="Y112" s="6">
        <f>CtrlData!AB118</f>
        <v>1.05</v>
      </c>
      <c r="Z112" s="6">
        <f>CtrlData!AC118</f>
        <v>125567</v>
      </c>
      <c r="AA112" s="6">
        <f>CtrlData!AD118</f>
        <v>6.49</v>
      </c>
      <c r="AB112" s="6">
        <f>CtrlData!AE118</f>
        <v>341946</v>
      </c>
      <c r="AC112" s="6">
        <f>CtrlData!AF118</f>
        <v>4.08</v>
      </c>
      <c r="AD112" s="6">
        <f>CtrlData!AG118</f>
        <v>1.875</v>
      </c>
      <c r="AE112" s="6">
        <f>CtrlData!AH118</f>
        <v>4.1399999999999997</v>
      </c>
    </row>
    <row r="113" spans="1:31">
      <c r="A113" s="6">
        <f>CtrlData!A119</f>
        <v>201303</v>
      </c>
      <c r="B113" s="6">
        <f>CtrlData!E119</f>
        <v>16594.085709999999</v>
      </c>
      <c r="C113" s="6">
        <f>CtrlData!F119</f>
        <v>0</v>
      </c>
      <c r="D113" s="6">
        <f>CtrlData!G119</f>
        <v>0</v>
      </c>
      <c r="E113" s="6">
        <f>CtrlData!H119</f>
        <v>1</v>
      </c>
      <c r="F113" s="6">
        <f>CtrlData!I119</f>
        <v>0</v>
      </c>
      <c r="G113" s="6">
        <f>CtrlData!J119</f>
        <v>0</v>
      </c>
      <c r="H113" s="6">
        <f>CtrlData!K119</f>
        <v>0</v>
      </c>
      <c r="I113" s="6">
        <f>CtrlData!L119</f>
        <v>0</v>
      </c>
      <c r="J113" s="6">
        <f>CtrlData!M119</f>
        <v>0</v>
      </c>
      <c r="K113" s="6">
        <f>CtrlData!N119</f>
        <v>0</v>
      </c>
      <c r="L113" s="6">
        <f>CtrlData!O119</f>
        <v>0</v>
      </c>
      <c r="M113" s="6">
        <f>CtrlData!P119</f>
        <v>0</v>
      </c>
      <c r="N113" s="6">
        <f>CtrlData!Q119</f>
        <v>0</v>
      </c>
      <c r="O113" s="6">
        <f>CtrlData!R119</f>
        <v>1</v>
      </c>
      <c r="P113" s="6">
        <f>CtrlData!S119</f>
        <v>0</v>
      </c>
      <c r="Q113" s="6">
        <f>CtrlData!T119</f>
        <v>0</v>
      </c>
      <c r="R113" s="6">
        <f>CtrlData!U119</f>
        <v>0</v>
      </c>
      <c r="S113" s="6">
        <f>CtrlData!V119</f>
        <v>1.5</v>
      </c>
      <c r="T113" s="6">
        <f>CtrlData!W119</f>
        <v>124221</v>
      </c>
      <c r="U113" s="6">
        <f>CtrlData!X119</f>
        <v>5326</v>
      </c>
      <c r="V113" s="6">
        <f>CtrlData!Y119</f>
        <v>114.88</v>
      </c>
      <c r="W113" s="6">
        <f>CtrlData!Z119</f>
        <v>-3.09</v>
      </c>
      <c r="X113" s="6">
        <f>CtrlData!AA119</f>
        <v>96.5</v>
      </c>
      <c r="Y113" s="6">
        <f>CtrlData!AB119</f>
        <v>1.35</v>
      </c>
      <c r="Z113" s="6">
        <f>CtrlData!AC119</f>
        <v>125956</v>
      </c>
      <c r="AA113" s="6">
        <f>CtrlData!AD119</f>
        <v>6.36</v>
      </c>
      <c r="AB113" s="6">
        <f>CtrlData!AE119</f>
        <v>342012</v>
      </c>
      <c r="AC113" s="6">
        <f>CtrlData!AF119</f>
        <v>3.86</v>
      </c>
      <c r="AD113" s="6">
        <f>CtrlData!AG119</f>
        <v>1.875</v>
      </c>
      <c r="AE113" s="6">
        <f>CtrlData!AH119</f>
        <v>4.17</v>
      </c>
    </row>
    <row r="114" spans="1:31">
      <c r="A114" s="6">
        <f>CtrlData!A120</f>
        <v>201302</v>
      </c>
      <c r="B114" s="6">
        <f>CtrlData!E120</f>
        <v>10595.52355</v>
      </c>
      <c r="C114" s="6">
        <f>CtrlData!F120</f>
        <v>0</v>
      </c>
      <c r="D114" s="6">
        <f>CtrlData!G120</f>
        <v>1</v>
      </c>
      <c r="E114" s="6">
        <f>CtrlData!H120</f>
        <v>0</v>
      </c>
      <c r="F114" s="6">
        <f>CtrlData!I120</f>
        <v>0</v>
      </c>
      <c r="G114" s="6">
        <f>CtrlData!J120</f>
        <v>0</v>
      </c>
      <c r="H114" s="6">
        <f>CtrlData!K120</f>
        <v>0</v>
      </c>
      <c r="I114" s="6">
        <f>CtrlData!L120</f>
        <v>0</v>
      </c>
      <c r="J114" s="6">
        <f>CtrlData!M120</f>
        <v>0</v>
      </c>
      <c r="K114" s="6">
        <f>CtrlData!N120</f>
        <v>0</v>
      </c>
      <c r="L114" s="6">
        <f>CtrlData!O120</f>
        <v>0</v>
      </c>
      <c r="M114" s="6">
        <f>CtrlData!P120</f>
        <v>0</v>
      </c>
      <c r="N114" s="6">
        <f>CtrlData!Q120</f>
        <v>0</v>
      </c>
      <c r="O114" s="6">
        <f>CtrlData!R120</f>
        <v>1</v>
      </c>
      <c r="P114" s="6">
        <f>CtrlData!S120</f>
        <v>0</v>
      </c>
      <c r="Q114" s="6">
        <f>CtrlData!T120</f>
        <v>0</v>
      </c>
      <c r="R114" s="6">
        <f>CtrlData!U120</f>
        <v>0</v>
      </c>
      <c r="S114" s="6">
        <f>CtrlData!V120</f>
        <v>1.5</v>
      </c>
      <c r="T114" s="6">
        <f>CtrlData!W120</f>
        <v>124221</v>
      </c>
      <c r="U114" s="6">
        <f>CtrlData!X120</f>
        <v>5326</v>
      </c>
      <c r="V114" s="6">
        <f>CtrlData!Y120</f>
        <v>115.4</v>
      </c>
      <c r="W114" s="6">
        <f>CtrlData!Z120</f>
        <v>-3.09</v>
      </c>
      <c r="X114" s="6">
        <f>CtrlData!AA120</f>
        <v>97.91</v>
      </c>
      <c r="Y114" s="6">
        <f>CtrlData!AB120</f>
        <v>2.97</v>
      </c>
      <c r="Z114" s="6">
        <f>CtrlData!AC120</f>
        <v>126342</v>
      </c>
      <c r="AA114" s="6">
        <f>CtrlData!AD120</f>
        <v>5.83</v>
      </c>
      <c r="AB114" s="6">
        <f>CtrlData!AE120</f>
        <v>341370</v>
      </c>
      <c r="AC114" s="6">
        <f>CtrlData!AF120</f>
        <v>3.74</v>
      </c>
      <c r="AD114" s="6">
        <f>CtrlData!AG120</f>
        <v>1.875</v>
      </c>
      <c r="AE114" s="6">
        <f>CtrlData!AH120</f>
        <v>4.17</v>
      </c>
    </row>
    <row r="115" spans="1:31">
      <c r="A115" s="6">
        <f>CtrlData!A121</f>
        <v>201301</v>
      </c>
      <c r="B115" s="6">
        <f>CtrlData!E121</f>
        <v>17801.40828</v>
      </c>
      <c r="C115" s="6">
        <f>CtrlData!F121</f>
        <v>1</v>
      </c>
      <c r="D115" s="6">
        <f>CtrlData!G121</f>
        <v>0</v>
      </c>
      <c r="E115" s="6">
        <f>CtrlData!H121</f>
        <v>0</v>
      </c>
      <c r="F115" s="6">
        <f>CtrlData!I121</f>
        <v>0</v>
      </c>
      <c r="G115" s="6">
        <f>CtrlData!J121</f>
        <v>0</v>
      </c>
      <c r="H115" s="6">
        <f>CtrlData!K121</f>
        <v>0</v>
      </c>
      <c r="I115" s="6">
        <f>CtrlData!L121</f>
        <v>0</v>
      </c>
      <c r="J115" s="6">
        <f>CtrlData!M121</f>
        <v>0</v>
      </c>
      <c r="K115" s="6">
        <f>CtrlData!N121</f>
        <v>0</v>
      </c>
      <c r="L115" s="6">
        <f>CtrlData!O121</f>
        <v>0</v>
      </c>
      <c r="M115" s="6">
        <f>CtrlData!P121</f>
        <v>0</v>
      </c>
      <c r="N115" s="6">
        <f>CtrlData!Q121</f>
        <v>0</v>
      </c>
      <c r="O115" s="6">
        <f>CtrlData!R121</f>
        <v>1</v>
      </c>
      <c r="P115" s="6">
        <f>CtrlData!S121</f>
        <v>0</v>
      </c>
      <c r="Q115" s="6">
        <f>CtrlData!T121</f>
        <v>0</v>
      </c>
      <c r="R115" s="6">
        <f>CtrlData!U121</f>
        <v>0</v>
      </c>
      <c r="S115" s="6">
        <f>CtrlData!V121</f>
        <v>1.5</v>
      </c>
      <c r="T115" s="6">
        <f>CtrlData!W121</f>
        <v>124221</v>
      </c>
      <c r="U115" s="6">
        <f>CtrlData!X121</f>
        <v>5326</v>
      </c>
      <c r="V115" s="6">
        <f>CtrlData!Y121</f>
        <v>113.77</v>
      </c>
      <c r="W115" s="6">
        <f>CtrlData!Z121</f>
        <v>-3.09</v>
      </c>
      <c r="X115" s="6">
        <f>CtrlData!AA121</f>
        <v>97.45</v>
      </c>
      <c r="Y115" s="6">
        <f>CtrlData!AB121</f>
        <v>1.1200000000000001</v>
      </c>
      <c r="Z115" s="6">
        <f>CtrlData!AC121</f>
        <v>124079</v>
      </c>
      <c r="AA115" s="6">
        <f>CtrlData!AD121</f>
        <v>4.46</v>
      </c>
      <c r="AB115" s="6">
        <f>CtrlData!AE121</f>
        <v>337350</v>
      </c>
      <c r="AC115" s="6">
        <f>CtrlData!AF121</f>
        <v>2.9</v>
      </c>
      <c r="AD115" s="6">
        <f>CtrlData!AG121</f>
        <v>1.875</v>
      </c>
      <c r="AE115" s="6">
        <f>CtrlData!AH121</f>
        <v>4.17</v>
      </c>
    </row>
    <row r="116" spans="1:31">
      <c r="A116" s="6">
        <f>CtrlData!A122</f>
        <v>201212</v>
      </c>
      <c r="B116" s="6">
        <f>CtrlData!E122</f>
        <v>16879.725450000002</v>
      </c>
      <c r="C116" s="6">
        <f>CtrlData!F122</f>
        <v>0</v>
      </c>
      <c r="D116" s="6">
        <f>CtrlData!G122</f>
        <v>0</v>
      </c>
      <c r="E116" s="6">
        <f>CtrlData!H122</f>
        <v>0</v>
      </c>
      <c r="F116" s="6">
        <f>CtrlData!I122</f>
        <v>0</v>
      </c>
      <c r="G116" s="6">
        <f>CtrlData!J122</f>
        <v>0</v>
      </c>
      <c r="H116" s="6">
        <f>CtrlData!K122</f>
        <v>0</v>
      </c>
      <c r="I116" s="6">
        <f>CtrlData!L122</f>
        <v>0</v>
      </c>
      <c r="J116" s="6">
        <f>CtrlData!M122</f>
        <v>0</v>
      </c>
      <c r="K116" s="6">
        <f>CtrlData!N122</f>
        <v>0</v>
      </c>
      <c r="L116" s="6">
        <f>CtrlData!O122</f>
        <v>0</v>
      </c>
      <c r="M116" s="6">
        <f>CtrlData!P122</f>
        <v>0</v>
      </c>
      <c r="N116" s="6">
        <f>CtrlData!Q122</f>
        <v>1</v>
      </c>
      <c r="O116" s="6">
        <f>CtrlData!R122</f>
        <v>0</v>
      </c>
      <c r="P116" s="6">
        <f>CtrlData!S122</f>
        <v>0</v>
      </c>
      <c r="Q116" s="6">
        <f>CtrlData!T122</f>
        <v>0</v>
      </c>
      <c r="R116" s="6">
        <f>CtrlData!U122</f>
        <v>1</v>
      </c>
      <c r="S116" s="6">
        <f>CtrlData!V122</f>
        <v>4.4800000000000004</v>
      </c>
      <c r="T116" s="6">
        <f>CtrlData!W122</f>
        <v>129444</v>
      </c>
      <c r="U116" s="6">
        <f>CtrlData!X122</f>
        <v>5555</v>
      </c>
      <c r="V116" s="6">
        <f>CtrlData!Y122</f>
        <v>113.55</v>
      </c>
      <c r="W116" s="6">
        <f>CtrlData!Z122</f>
        <v>-3.95</v>
      </c>
      <c r="X116" s="6">
        <f>CtrlData!AA122</f>
        <v>97.62</v>
      </c>
      <c r="Y116" s="6">
        <f>CtrlData!AB122</f>
        <v>1.61</v>
      </c>
      <c r="Z116" s="6">
        <f>CtrlData!AC122</f>
        <v>122344</v>
      </c>
      <c r="AA116" s="6">
        <f>CtrlData!AD122</f>
        <v>4.97</v>
      </c>
      <c r="AB116" s="6">
        <f>CtrlData!AE122</f>
        <v>334790</v>
      </c>
      <c r="AC116" s="6">
        <f>CtrlData!AF122</f>
        <v>3.46</v>
      </c>
      <c r="AD116" s="6">
        <f>CtrlData!AG122</f>
        <v>1.875</v>
      </c>
      <c r="AE116" s="6">
        <f>CtrlData!AH122</f>
        <v>4.18</v>
      </c>
    </row>
    <row r="117" spans="1:31">
      <c r="A117" s="6">
        <f>CtrlData!A123</f>
        <v>201211</v>
      </c>
      <c r="B117" s="6">
        <f>CtrlData!E123</f>
        <v>15634.807849999999</v>
      </c>
      <c r="C117" s="6">
        <f>CtrlData!F123</f>
        <v>0</v>
      </c>
      <c r="D117" s="6">
        <f>CtrlData!G123</f>
        <v>0</v>
      </c>
      <c r="E117" s="6">
        <f>CtrlData!H123</f>
        <v>0</v>
      </c>
      <c r="F117" s="6">
        <f>CtrlData!I123</f>
        <v>0</v>
      </c>
      <c r="G117" s="6">
        <f>CtrlData!J123</f>
        <v>0</v>
      </c>
      <c r="H117" s="6">
        <f>CtrlData!K123</f>
        <v>0</v>
      </c>
      <c r="I117" s="6">
        <f>CtrlData!L123</f>
        <v>0</v>
      </c>
      <c r="J117" s="6">
        <f>CtrlData!M123</f>
        <v>0</v>
      </c>
      <c r="K117" s="6">
        <f>CtrlData!N123</f>
        <v>0</v>
      </c>
      <c r="L117" s="6">
        <f>CtrlData!O123</f>
        <v>0</v>
      </c>
      <c r="M117" s="6">
        <f>CtrlData!P123</f>
        <v>1</v>
      </c>
      <c r="N117" s="6">
        <f>CtrlData!Q123</f>
        <v>0</v>
      </c>
      <c r="O117" s="6">
        <f>CtrlData!R123</f>
        <v>0</v>
      </c>
      <c r="P117" s="6">
        <f>CtrlData!S123</f>
        <v>0</v>
      </c>
      <c r="Q117" s="6">
        <f>CtrlData!T123</f>
        <v>0</v>
      </c>
      <c r="R117" s="6">
        <f>CtrlData!U123</f>
        <v>1</v>
      </c>
      <c r="S117" s="6">
        <f>CtrlData!V123</f>
        <v>4.4800000000000004</v>
      </c>
      <c r="T117" s="6">
        <f>CtrlData!W123</f>
        <v>129444</v>
      </c>
      <c r="U117" s="6">
        <f>CtrlData!X123</f>
        <v>5555</v>
      </c>
      <c r="V117" s="6">
        <f>CtrlData!Y123</f>
        <v>113.94</v>
      </c>
      <c r="W117" s="6">
        <f>CtrlData!Z123</f>
        <v>-3.95</v>
      </c>
      <c r="X117" s="6">
        <f>CtrlData!AA123</f>
        <v>97.38</v>
      </c>
      <c r="Y117" s="6">
        <f>CtrlData!AB123</f>
        <v>1.59</v>
      </c>
      <c r="Z117" s="6">
        <f>CtrlData!AC123</f>
        <v>120051</v>
      </c>
      <c r="AA117" s="6">
        <f>CtrlData!AD123</f>
        <v>4.12</v>
      </c>
      <c r="AB117" s="6">
        <f>CtrlData!AE123</f>
        <v>331933</v>
      </c>
      <c r="AC117" s="6">
        <f>CtrlData!AF123</f>
        <v>3.5</v>
      </c>
      <c r="AD117" s="6">
        <f>CtrlData!AG123</f>
        <v>1.875</v>
      </c>
      <c r="AE117" s="6">
        <f>CtrlData!AH123</f>
        <v>4.18</v>
      </c>
    </row>
    <row r="118" spans="1:31">
      <c r="A118" s="6">
        <f>CtrlData!A124</f>
        <v>201210</v>
      </c>
      <c r="B118" s="6">
        <f>CtrlData!E124</f>
        <v>14358.303470000001</v>
      </c>
      <c r="C118" s="6">
        <f>CtrlData!F124</f>
        <v>0</v>
      </c>
      <c r="D118" s="6">
        <f>CtrlData!G124</f>
        <v>0</v>
      </c>
      <c r="E118" s="6">
        <f>CtrlData!H124</f>
        <v>0</v>
      </c>
      <c r="F118" s="6">
        <f>CtrlData!I124</f>
        <v>0</v>
      </c>
      <c r="G118" s="6">
        <f>CtrlData!J124</f>
        <v>0</v>
      </c>
      <c r="H118" s="6">
        <f>CtrlData!K124</f>
        <v>0</v>
      </c>
      <c r="I118" s="6">
        <f>CtrlData!L124</f>
        <v>0</v>
      </c>
      <c r="J118" s="6">
        <f>CtrlData!M124</f>
        <v>0</v>
      </c>
      <c r="K118" s="6">
        <f>CtrlData!N124</f>
        <v>0</v>
      </c>
      <c r="L118" s="6">
        <f>CtrlData!O124</f>
        <v>1</v>
      </c>
      <c r="M118" s="6">
        <f>CtrlData!P124</f>
        <v>0</v>
      </c>
      <c r="N118" s="6">
        <f>CtrlData!Q124</f>
        <v>0</v>
      </c>
      <c r="O118" s="6">
        <f>CtrlData!R124</f>
        <v>0</v>
      </c>
      <c r="P118" s="6">
        <f>CtrlData!S124</f>
        <v>0</v>
      </c>
      <c r="Q118" s="6">
        <f>CtrlData!T124</f>
        <v>0</v>
      </c>
      <c r="R118" s="6">
        <f>CtrlData!U124</f>
        <v>1</v>
      </c>
      <c r="S118" s="6">
        <f>CtrlData!V124</f>
        <v>4.4800000000000004</v>
      </c>
      <c r="T118" s="6">
        <f>CtrlData!W124</f>
        <v>129444</v>
      </c>
      <c r="U118" s="6">
        <f>CtrlData!X124</f>
        <v>5555</v>
      </c>
      <c r="V118" s="6">
        <f>CtrlData!Y124</f>
        <v>115.09</v>
      </c>
      <c r="W118" s="6">
        <f>CtrlData!Z124</f>
        <v>-3.95</v>
      </c>
      <c r="X118" s="6">
        <f>CtrlData!AA124</f>
        <v>98.12</v>
      </c>
      <c r="Y118" s="6">
        <f>CtrlData!AB124</f>
        <v>2.34</v>
      </c>
      <c r="Z118" s="6">
        <f>CtrlData!AC124</f>
        <v>119859</v>
      </c>
      <c r="AA118" s="6">
        <f>CtrlData!AD124</f>
        <v>3.86</v>
      </c>
      <c r="AB118" s="6">
        <f>CtrlData!AE124</f>
        <v>330970</v>
      </c>
      <c r="AC118" s="6">
        <f>CtrlData!AF124</f>
        <v>3.24</v>
      </c>
      <c r="AD118" s="6">
        <f>CtrlData!AG124</f>
        <v>1.875</v>
      </c>
      <c r="AE118" s="6">
        <f>CtrlData!AH124</f>
        <v>4.18</v>
      </c>
    </row>
    <row r="119" spans="1:31">
      <c r="A119" s="6">
        <f>CtrlData!A125</f>
        <v>201209</v>
      </c>
      <c r="B119" s="6">
        <f>CtrlData!E125</f>
        <v>17494.34491</v>
      </c>
      <c r="C119" s="6">
        <f>CtrlData!F125</f>
        <v>0</v>
      </c>
      <c r="D119" s="6">
        <f>CtrlData!G125</f>
        <v>0</v>
      </c>
      <c r="E119" s="6">
        <f>CtrlData!H125</f>
        <v>0</v>
      </c>
      <c r="F119" s="6">
        <f>CtrlData!I125</f>
        <v>0</v>
      </c>
      <c r="G119" s="6">
        <f>CtrlData!J125</f>
        <v>0</v>
      </c>
      <c r="H119" s="6">
        <f>CtrlData!K125</f>
        <v>0</v>
      </c>
      <c r="I119" s="6">
        <f>CtrlData!L125</f>
        <v>0</v>
      </c>
      <c r="J119" s="6">
        <f>CtrlData!M125</f>
        <v>0</v>
      </c>
      <c r="K119" s="6">
        <f>CtrlData!N125</f>
        <v>1</v>
      </c>
      <c r="L119" s="6">
        <f>CtrlData!O125</f>
        <v>0</v>
      </c>
      <c r="M119" s="6">
        <f>CtrlData!P125</f>
        <v>0</v>
      </c>
      <c r="N119" s="6">
        <f>CtrlData!Q125</f>
        <v>0</v>
      </c>
      <c r="O119" s="6">
        <f>CtrlData!R125</f>
        <v>0</v>
      </c>
      <c r="P119" s="6">
        <f>CtrlData!S125</f>
        <v>0</v>
      </c>
      <c r="Q119" s="6">
        <f>CtrlData!T125</f>
        <v>1</v>
      </c>
      <c r="R119" s="6">
        <f>CtrlData!U125</f>
        <v>0</v>
      </c>
      <c r="S119" s="6">
        <f>CtrlData!V125</f>
        <v>2.1800000000000002</v>
      </c>
      <c r="T119" s="6">
        <f>CtrlData!W125</f>
        <v>125894</v>
      </c>
      <c r="U119" s="6">
        <f>CtrlData!X125</f>
        <v>5408</v>
      </c>
      <c r="V119" s="6">
        <f>CtrlData!Y125</f>
        <v>116.78</v>
      </c>
      <c r="W119" s="6">
        <f>CtrlData!Z125</f>
        <v>-2.34</v>
      </c>
      <c r="X119" s="6">
        <f>CtrlData!AA125</f>
        <v>98.19</v>
      </c>
      <c r="Y119" s="6">
        <f>CtrlData!AB125</f>
        <v>2.96</v>
      </c>
      <c r="Z119" s="6">
        <f>CtrlData!AC125</f>
        <v>120652</v>
      </c>
      <c r="AA119" s="6">
        <f>CtrlData!AD125</f>
        <v>3.98</v>
      </c>
      <c r="AB119" s="6">
        <f>CtrlData!AE125</f>
        <v>331814</v>
      </c>
      <c r="AC119" s="6">
        <f>CtrlData!AF125</f>
        <v>3.71</v>
      </c>
      <c r="AD119" s="6">
        <f>CtrlData!AG125</f>
        <v>1.875</v>
      </c>
      <c r="AE119" s="6">
        <f>CtrlData!AH125</f>
        <v>4.32</v>
      </c>
    </row>
    <row r="120" spans="1:31">
      <c r="A120" s="6">
        <f>CtrlData!A126</f>
        <v>201208</v>
      </c>
      <c r="B120" s="6">
        <f>CtrlData!E126</f>
        <v>17070.935389999999</v>
      </c>
      <c r="C120" s="6">
        <f>CtrlData!F126</f>
        <v>0</v>
      </c>
      <c r="D120" s="6">
        <f>CtrlData!G126</f>
        <v>0</v>
      </c>
      <c r="E120" s="6">
        <f>CtrlData!H126</f>
        <v>0</v>
      </c>
      <c r="F120" s="6">
        <f>CtrlData!I126</f>
        <v>0</v>
      </c>
      <c r="G120" s="6">
        <f>CtrlData!J126</f>
        <v>0</v>
      </c>
      <c r="H120" s="6">
        <f>CtrlData!K126</f>
        <v>0</v>
      </c>
      <c r="I120" s="6">
        <f>CtrlData!L126</f>
        <v>0</v>
      </c>
      <c r="J120" s="6">
        <f>CtrlData!M126</f>
        <v>1</v>
      </c>
      <c r="K120" s="6">
        <f>CtrlData!N126</f>
        <v>0</v>
      </c>
      <c r="L120" s="6">
        <f>CtrlData!O126</f>
        <v>0</v>
      </c>
      <c r="M120" s="6">
        <f>CtrlData!P126</f>
        <v>0</v>
      </c>
      <c r="N120" s="6">
        <f>CtrlData!Q126</f>
        <v>0</v>
      </c>
      <c r="O120" s="6">
        <f>CtrlData!R126</f>
        <v>0</v>
      </c>
      <c r="P120" s="6">
        <f>CtrlData!S126</f>
        <v>0</v>
      </c>
      <c r="Q120" s="6">
        <f>CtrlData!T126</f>
        <v>1</v>
      </c>
      <c r="R120" s="6">
        <f>CtrlData!U126</f>
        <v>0</v>
      </c>
      <c r="S120" s="6">
        <f>CtrlData!V126</f>
        <v>2.1800000000000002</v>
      </c>
      <c r="T120" s="6">
        <f>CtrlData!W126</f>
        <v>125894</v>
      </c>
      <c r="U120" s="6">
        <f>CtrlData!X126</f>
        <v>5408</v>
      </c>
      <c r="V120" s="6">
        <f>CtrlData!Y126</f>
        <v>117.05</v>
      </c>
      <c r="W120" s="6">
        <f>CtrlData!Z126</f>
        <v>-2.34</v>
      </c>
      <c r="X120" s="6">
        <f>CtrlData!AA126</f>
        <v>98.51</v>
      </c>
      <c r="Y120" s="6">
        <f>CtrlData!AB126</f>
        <v>3.42</v>
      </c>
      <c r="Z120" s="6">
        <f>CtrlData!AC126</f>
        <v>119912</v>
      </c>
      <c r="AA120" s="6">
        <f>CtrlData!AD126</f>
        <v>3.15</v>
      </c>
      <c r="AB120" s="6">
        <f>CtrlData!AE126</f>
        <v>331199</v>
      </c>
      <c r="AC120" s="6">
        <f>CtrlData!AF126</f>
        <v>4.3099999999999996</v>
      </c>
      <c r="AD120" s="6">
        <f>CtrlData!AG126</f>
        <v>1.875</v>
      </c>
      <c r="AE120" s="6">
        <f>CtrlData!AH126</f>
        <v>4.32</v>
      </c>
    </row>
    <row r="121" spans="1:31">
      <c r="A121" s="6">
        <f>CtrlData!A127</f>
        <v>201207</v>
      </c>
      <c r="B121" s="6">
        <f>CtrlData!E127</f>
        <v>14869.88163</v>
      </c>
      <c r="C121" s="6">
        <f>CtrlData!F127</f>
        <v>0</v>
      </c>
      <c r="D121" s="6">
        <f>CtrlData!G127</f>
        <v>0</v>
      </c>
      <c r="E121" s="6">
        <f>CtrlData!H127</f>
        <v>0</v>
      </c>
      <c r="F121" s="6">
        <f>CtrlData!I127</f>
        <v>0</v>
      </c>
      <c r="G121" s="6">
        <f>CtrlData!J127</f>
        <v>0</v>
      </c>
      <c r="H121" s="6">
        <f>CtrlData!K127</f>
        <v>0</v>
      </c>
      <c r="I121" s="6">
        <f>CtrlData!L127</f>
        <v>1</v>
      </c>
      <c r="J121" s="6">
        <f>CtrlData!M127</f>
        <v>0</v>
      </c>
      <c r="K121" s="6">
        <f>CtrlData!N127</f>
        <v>0</v>
      </c>
      <c r="L121" s="6">
        <f>CtrlData!O127</f>
        <v>0</v>
      </c>
      <c r="M121" s="6">
        <f>CtrlData!P127</f>
        <v>0</v>
      </c>
      <c r="N121" s="6">
        <f>CtrlData!Q127</f>
        <v>0</v>
      </c>
      <c r="O121" s="6">
        <f>CtrlData!R127</f>
        <v>0</v>
      </c>
      <c r="P121" s="6">
        <f>CtrlData!S127</f>
        <v>0</v>
      </c>
      <c r="Q121" s="6">
        <f>CtrlData!T127</f>
        <v>1</v>
      </c>
      <c r="R121" s="6">
        <f>CtrlData!U127</f>
        <v>0</v>
      </c>
      <c r="S121" s="6">
        <f>CtrlData!V127</f>
        <v>2.1800000000000002</v>
      </c>
      <c r="T121" s="6">
        <f>CtrlData!W127</f>
        <v>125894</v>
      </c>
      <c r="U121" s="6">
        <f>CtrlData!X127</f>
        <v>5408</v>
      </c>
      <c r="V121" s="6">
        <f>CtrlData!Y127</f>
        <v>115.83</v>
      </c>
      <c r="W121" s="6">
        <f>CtrlData!Z127</f>
        <v>-2.34</v>
      </c>
      <c r="X121" s="6">
        <f>CtrlData!AA127</f>
        <v>97.56</v>
      </c>
      <c r="Y121" s="6">
        <f>CtrlData!AB127</f>
        <v>2.46</v>
      </c>
      <c r="Z121" s="6">
        <f>CtrlData!AC127</f>
        <v>118040</v>
      </c>
      <c r="AA121" s="6">
        <f>CtrlData!AD127</f>
        <v>2.97</v>
      </c>
      <c r="AB121" s="6">
        <f>CtrlData!AE127</f>
        <v>329165</v>
      </c>
      <c r="AC121" s="6">
        <f>CtrlData!AF127</f>
        <v>3.43</v>
      </c>
      <c r="AD121" s="6">
        <f>CtrlData!AG127</f>
        <v>1.875</v>
      </c>
      <c r="AE121" s="6">
        <f>CtrlData!AH127</f>
        <v>4.32</v>
      </c>
    </row>
    <row r="122" spans="1:31">
      <c r="A122" s="6">
        <f>CtrlData!A128</f>
        <v>201206</v>
      </c>
      <c r="B122" s="6">
        <f>CtrlData!E128</f>
        <v>13674.26038</v>
      </c>
      <c r="C122" s="6">
        <f>CtrlData!F128</f>
        <v>0</v>
      </c>
      <c r="D122" s="6">
        <f>CtrlData!G128</f>
        <v>0</v>
      </c>
      <c r="E122" s="6">
        <f>CtrlData!H128</f>
        <v>0</v>
      </c>
      <c r="F122" s="6">
        <f>CtrlData!I128</f>
        <v>0</v>
      </c>
      <c r="G122" s="6">
        <f>CtrlData!J128</f>
        <v>0</v>
      </c>
      <c r="H122" s="6">
        <f>CtrlData!K128</f>
        <v>1</v>
      </c>
      <c r="I122" s="6">
        <f>CtrlData!L128</f>
        <v>0</v>
      </c>
      <c r="J122" s="6">
        <f>CtrlData!M128</f>
        <v>0</v>
      </c>
      <c r="K122" s="6">
        <f>CtrlData!N128</f>
        <v>0</v>
      </c>
      <c r="L122" s="6">
        <f>CtrlData!O128</f>
        <v>0</v>
      </c>
      <c r="M122" s="6">
        <f>CtrlData!P128</f>
        <v>0</v>
      </c>
      <c r="N122" s="6">
        <f>CtrlData!Q128</f>
        <v>0</v>
      </c>
      <c r="O122" s="6">
        <f>CtrlData!R128</f>
        <v>0</v>
      </c>
      <c r="P122" s="6">
        <f>CtrlData!S128</f>
        <v>1</v>
      </c>
      <c r="Q122" s="6">
        <f>CtrlData!T128</f>
        <v>0</v>
      </c>
      <c r="R122" s="6">
        <f>CtrlData!U128</f>
        <v>0</v>
      </c>
      <c r="S122" s="6">
        <f>CtrlData!V128</f>
        <v>1.04</v>
      </c>
      <c r="T122" s="6">
        <f>CtrlData!W128</f>
        <v>120007</v>
      </c>
      <c r="U122" s="6">
        <f>CtrlData!X128</f>
        <v>5160</v>
      </c>
      <c r="V122" s="6">
        <f>CtrlData!Y128</f>
        <v>115.86</v>
      </c>
      <c r="W122" s="6">
        <f>CtrlData!Z128</f>
        <v>-1.77</v>
      </c>
      <c r="X122" s="6">
        <f>CtrlData!AA128</f>
        <v>97.19</v>
      </c>
      <c r="Y122" s="6">
        <f>CtrlData!AB128</f>
        <v>1.77</v>
      </c>
      <c r="Z122" s="6">
        <f>CtrlData!AC128</f>
        <v>117795</v>
      </c>
      <c r="AA122" s="6">
        <f>CtrlData!AD128</f>
        <v>3.4</v>
      </c>
      <c r="AB122" s="6">
        <f>CtrlData!AE128</f>
        <v>328397</v>
      </c>
      <c r="AC122" s="6">
        <f>CtrlData!AF128</f>
        <v>4.2</v>
      </c>
      <c r="AD122" s="6">
        <f>CtrlData!AG128</f>
        <v>1.875</v>
      </c>
      <c r="AE122" s="6">
        <f>CtrlData!AH128</f>
        <v>4.21</v>
      </c>
    </row>
    <row r="123" spans="1:31">
      <c r="A123" s="6">
        <f>CtrlData!A129</f>
        <v>201205</v>
      </c>
      <c r="B123" s="6">
        <f>CtrlData!E129</f>
        <v>16489.085019999999</v>
      </c>
      <c r="C123" s="6">
        <f>CtrlData!F129</f>
        <v>0</v>
      </c>
      <c r="D123" s="6">
        <f>CtrlData!G129</f>
        <v>0</v>
      </c>
      <c r="E123" s="6">
        <f>CtrlData!H129</f>
        <v>0</v>
      </c>
      <c r="F123" s="6">
        <f>CtrlData!I129</f>
        <v>0</v>
      </c>
      <c r="G123" s="6">
        <f>CtrlData!J129</f>
        <v>1</v>
      </c>
      <c r="H123" s="6">
        <f>CtrlData!K129</f>
        <v>0</v>
      </c>
      <c r="I123" s="6">
        <f>CtrlData!L129</f>
        <v>0</v>
      </c>
      <c r="J123" s="6">
        <f>CtrlData!M129</f>
        <v>0</v>
      </c>
      <c r="K123" s="6">
        <f>CtrlData!N129</f>
        <v>0</v>
      </c>
      <c r="L123" s="6">
        <f>CtrlData!O129</f>
        <v>0</v>
      </c>
      <c r="M123" s="6">
        <f>CtrlData!P129</f>
        <v>0</v>
      </c>
      <c r="N123" s="6">
        <f>CtrlData!Q129</f>
        <v>0</v>
      </c>
      <c r="O123" s="6">
        <f>CtrlData!R129</f>
        <v>0</v>
      </c>
      <c r="P123" s="6">
        <f>CtrlData!S129</f>
        <v>1</v>
      </c>
      <c r="Q123" s="6">
        <f>CtrlData!T129</f>
        <v>0</v>
      </c>
      <c r="R123" s="6">
        <f>CtrlData!U129</f>
        <v>0</v>
      </c>
      <c r="S123" s="6">
        <f>CtrlData!V129</f>
        <v>1.04</v>
      </c>
      <c r="T123" s="6">
        <f>CtrlData!W129</f>
        <v>120007</v>
      </c>
      <c r="U123" s="6">
        <f>CtrlData!X129</f>
        <v>5160</v>
      </c>
      <c r="V123" s="6">
        <f>CtrlData!Y129</f>
        <v>117.11</v>
      </c>
      <c r="W123" s="6">
        <f>CtrlData!Z129</f>
        <v>-1.77</v>
      </c>
      <c r="X123" s="6">
        <f>CtrlData!AA129</f>
        <v>96.57</v>
      </c>
      <c r="Y123" s="6">
        <f>CtrlData!AB129</f>
        <v>1.75</v>
      </c>
      <c r="Z123" s="6">
        <f>CtrlData!AC129</f>
        <v>118474</v>
      </c>
      <c r="AA123" s="6">
        <f>CtrlData!AD129</f>
        <v>3.82</v>
      </c>
      <c r="AB123" s="6">
        <f>CtrlData!AE129</f>
        <v>329684</v>
      </c>
      <c r="AC123" s="6">
        <f>CtrlData!AF129</f>
        <v>4.6399999999999997</v>
      </c>
      <c r="AD123" s="6">
        <f>CtrlData!AG129</f>
        <v>1.875</v>
      </c>
      <c r="AE123" s="6">
        <f>CtrlData!AH129</f>
        <v>4.21</v>
      </c>
    </row>
    <row r="124" spans="1:31">
      <c r="A124" s="6">
        <f>CtrlData!A130</f>
        <v>201204</v>
      </c>
      <c r="B124" s="6">
        <f>CtrlData!E130</f>
        <v>15533.061460000001</v>
      </c>
      <c r="C124" s="6">
        <f>CtrlData!F130</f>
        <v>0</v>
      </c>
      <c r="D124" s="6">
        <f>CtrlData!G130</f>
        <v>0</v>
      </c>
      <c r="E124" s="6">
        <f>CtrlData!H130</f>
        <v>0</v>
      </c>
      <c r="F124" s="6">
        <f>CtrlData!I130</f>
        <v>1</v>
      </c>
      <c r="G124" s="6">
        <f>CtrlData!J130</f>
        <v>0</v>
      </c>
      <c r="H124" s="6">
        <f>CtrlData!K130</f>
        <v>0</v>
      </c>
      <c r="I124" s="6">
        <f>CtrlData!L130</f>
        <v>0</v>
      </c>
      <c r="J124" s="6">
        <f>CtrlData!M130</f>
        <v>0</v>
      </c>
      <c r="K124" s="6">
        <f>CtrlData!N130</f>
        <v>0</v>
      </c>
      <c r="L124" s="6">
        <f>CtrlData!O130</f>
        <v>0</v>
      </c>
      <c r="M124" s="6">
        <f>CtrlData!P130</f>
        <v>0</v>
      </c>
      <c r="N124" s="6">
        <f>CtrlData!Q130</f>
        <v>0</v>
      </c>
      <c r="O124" s="6">
        <f>CtrlData!R130</f>
        <v>0</v>
      </c>
      <c r="P124" s="6">
        <f>CtrlData!S130</f>
        <v>1</v>
      </c>
      <c r="Q124" s="6">
        <f>CtrlData!T130</f>
        <v>0</v>
      </c>
      <c r="R124" s="6">
        <f>CtrlData!U130</f>
        <v>0</v>
      </c>
      <c r="S124" s="6">
        <f>CtrlData!V130</f>
        <v>1.04</v>
      </c>
      <c r="T124" s="6">
        <f>CtrlData!W130</f>
        <v>120007</v>
      </c>
      <c r="U124" s="6">
        <f>CtrlData!X130</f>
        <v>5160</v>
      </c>
      <c r="V124" s="6">
        <f>CtrlData!Y130</f>
        <v>118.48</v>
      </c>
      <c r="W124" s="6">
        <f>CtrlData!Z130</f>
        <v>-1.77</v>
      </c>
      <c r="X124" s="6">
        <f>CtrlData!AA130</f>
        <v>96.09</v>
      </c>
      <c r="Y124" s="6">
        <f>CtrlData!AB130</f>
        <v>1.44</v>
      </c>
      <c r="Z124" s="6">
        <f>CtrlData!AC130</f>
        <v>118774</v>
      </c>
      <c r="AA124" s="6">
        <f>CtrlData!AD130</f>
        <v>3.38</v>
      </c>
      <c r="AB124" s="6">
        <f>CtrlData!AE130</f>
        <v>329725</v>
      </c>
      <c r="AC124" s="6">
        <f>CtrlData!AF130</f>
        <v>4.38</v>
      </c>
      <c r="AD124" s="6">
        <f>CtrlData!AG130</f>
        <v>1.875</v>
      </c>
      <c r="AE124" s="6">
        <f>CtrlData!AH130</f>
        <v>4.21</v>
      </c>
    </row>
    <row r="125" spans="1:31">
      <c r="A125" s="6">
        <f>CtrlData!A131</f>
        <v>201203</v>
      </c>
      <c r="B125" s="6">
        <f>CtrlData!E131</f>
        <v>23484.46456</v>
      </c>
      <c r="C125" s="6">
        <f>CtrlData!F131</f>
        <v>0</v>
      </c>
      <c r="D125" s="6">
        <f>CtrlData!G131</f>
        <v>0</v>
      </c>
      <c r="E125" s="6">
        <f>CtrlData!H131</f>
        <v>1</v>
      </c>
      <c r="F125" s="6">
        <f>CtrlData!I131</f>
        <v>0</v>
      </c>
      <c r="G125" s="6">
        <f>CtrlData!J131</f>
        <v>0</v>
      </c>
      <c r="H125" s="6">
        <f>CtrlData!K131</f>
        <v>0</v>
      </c>
      <c r="I125" s="6">
        <f>CtrlData!L131</f>
        <v>0</v>
      </c>
      <c r="J125" s="6">
        <f>CtrlData!M131</f>
        <v>0</v>
      </c>
      <c r="K125" s="6">
        <f>CtrlData!N131</f>
        <v>0</v>
      </c>
      <c r="L125" s="6">
        <f>CtrlData!O131</f>
        <v>0</v>
      </c>
      <c r="M125" s="6">
        <f>CtrlData!P131</f>
        <v>0</v>
      </c>
      <c r="N125" s="6">
        <f>CtrlData!Q131</f>
        <v>0</v>
      </c>
      <c r="O125" s="6">
        <f>CtrlData!R131</f>
        <v>1</v>
      </c>
      <c r="P125" s="6">
        <f>CtrlData!S131</f>
        <v>0</v>
      </c>
      <c r="Q125" s="6">
        <f>CtrlData!T131</f>
        <v>0</v>
      </c>
      <c r="R125" s="6">
        <f>CtrlData!U131</f>
        <v>0</v>
      </c>
      <c r="S125" s="6">
        <f>CtrlData!V131</f>
        <v>1.0900000000000001</v>
      </c>
      <c r="T125" s="6">
        <f>CtrlData!W131</f>
        <v>120191</v>
      </c>
      <c r="U125" s="6">
        <f>CtrlData!X131</f>
        <v>5172</v>
      </c>
      <c r="V125" s="6">
        <f>CtrlData!Y131</f>
        <v>118.54</v>
      </c>
      <c r="W125" s="6">
        <f>CtrlData!Z131</f>
        <v>-0.21</v>
      </c>
      <c r="X125" s="6">
        <f>CtrlData!AA131</f>
        <v>95.21</v>
      </c>
      <c r="Y125" s="6">
        <f>CtrlData!AB131</f>
        <v>1.25</v>
      </c>
      <c r="Z125" s="6">
        <f>CtrlData!AC131</f>
        <v>118798</v>
      </c>
      <c r="AA125" s="6">
        <f>CtrlData!AD131</f>
        <v>3.6</v>
      </c>
      <c r="AB125" s="6">
        <f>CtrlData!AE131</f>
        <v>329568</v>
      </c>
      <c r="AC125" s="6">
        <f>CtrlData!AF131</f>
        <v>5.13</v>
      </c>
      <c r="AD125" s="6">
        <f>CtrlData!AG131</f>
        <v>1.875</v>
      </c>
      <c r="AE125" s="6">
        <f>CtrlData!AH131</f>
        <v>4.17</v>
      </c>
    </row>
    <row r="126" spans="1:31">
      <c r="A126" s="6">
        <f>CtrlData!A132</f>
        <v>201202</v>
      </c>
      <c r="B126" s="6">
        <f>CtrlData!E132</f>
        <v>28504.887050000001</v>
      </c>
      <c r="C126" s="6">
        <f>CtrlData!F132</f>
        <v>0</v>
      </c>
      <c r="D126" s="6">
        <f>CtrlData!G132</f>
        <v>1</v>
      </c>
      <c r="E126" s="6">
        <f>CtrlData!H132</f>
        <v>0</v>
      </c>
      <c r="F126" s="6">
        <f>CtrlData!I132</f>
        <v>0</v>
      </c>
      <c r="G126" s="6">
        <f>CtrlData!J132</f>
        <v>0</v>
      </c>
      <c r="H126" s="6">
        <f>CtrlData!K132</f>
        <v>0</v>
      </c>
      <c r="I126" s="6">
        <f>CtrlData!L132</f>
        <v>0</v>
      </c>
      <c r="J126" s="6">
        <f>CtrlData!M132</f>
        <v>0</v>
      </c>
      <c r="K126" s="6">
        <f>CtrlData!N132</f>
        <v>0</v>
      </c>
      <c r="L126" s="6">
        <f>CtrlData!O132</f>
        <v>0</v>
      </c>
      <c r="M126" s="6">
        <f>CtrlData!P132</f>
        <v>0</v>
      </c>
      <c r="N126" s="6">
        <f>CtrlData!Q132</f>
        <v>0</v>
      </c>
      <c r="O126" s="6">
        <f>CtrlData!R132</f>
        <v>1</v>
      </c>
      <c r="P126" s="6">
        <f>CtrlData!S132</f>
        <v>0</v>
      </c>
      <c r="Q126" s="6">
        <f>CtrlData!T132</f>
        <v>0</v>
      </c>
      <c r="R126" s="6">
        <f>CtrlData!U132</f>
        <v>0</v>
      </c>
      <c r="S126" s="6">
        <f>CtrlData!V132</f>
        <v>1.0900000000000001</v>
      </c>
      <c r="T126" s="6">
        <f>CtrlData!W132</f>
        <v>120191</v>
      </c>
      <c r="U126" s="6">
        <f>CtrlData!X132</f>
        <v>5172</v>
      </c>
      <c r="V126" s="6">
        <f>CtrlData!Y132</f>
        <v>118.09</v>
      </c>
      <c r="W126" s="6">
        <f>CtrlData!Z132</f>
        <v>-0.21</v>
      </c>
      <c r="X126" s="6">
        <f>CtrlData!AA132</f>
        <v>95.09</v>
      </c>
      <c r="Y126" s="6">
        <f>CtrlData!AB132</f>
        <v>0.24</v>
      </c>
      <c r="Z126" s="6">
        <f>CtrlData!AC132</f>
        <v>119572</v>
      </c>
      <c r="AA126" s="6">
        <f>CtrlData!AD132</f>
        <v>3.28</v>
      </c>
      <c r="AB126" s="6">
        <f>CtrlData!AE132</f>
        <v>329716</v>
      </c>
      <c r="AC126" s="6">
        <f>CtrlData!AF132</f>
        <v>4.9400000000000004</v>
      </c>
      <c r="AD126" s="6">
        <f>CtrlData!AG132</f>
        <v>1.875</v>
      </c>
      <c r="AE126" s="6">
        <f>CtrlData!AH132</f>
        <v>4.17</v>
      </c>
    </row>
    <row r="127" spans="1:31">
      <c r="A127" s="6">
        <f>CtrlData!A133</f>
        <v>201201</v>
      </c>
      <c r="B127" s="6">
        <f>CtrlData!E133</f>
        <v>13891.48726</v>
      </c>
      <c r="C127" s="6">
        <f>CtrlData!F133</f>
        <v>1</v>
      </c>
      <c r="D127" s="6">
        <f>CtrlData!G133</f>
        <v>0</v>
      </c>
      <c r="E127" s="6">
        <f>CtrlData!H133</f>
        <v>0</v>
      </c>
      <c r="F127" s="6">
        <f>CtrlData!I133</f>
        <v>0</v>
      </c>
      <c r="G127" s="6">
        <f>CtrlData!J133</f>
        <v>0</v>
      </c>
      <c r="H127" s="6">
        <f>CtrlData!K133</f>
        <v>0</v>
      </c>
      <c r="I127" s="6">
        <f>CtrlData!L133</f>
        <v>0</v>
      </c>
      <c r="J127" s="6">
        <f>CtrlData!M133</f>
        <v>0</v>
      </c>
      <c r="K127" s="6">
        <f>CtrlData!N133</f>
        <v>0</v>
      </c>
      <c r="L127" s="6">
        <f>CtrlData!O133</f>
        <v>0</v>
      </c>
      <c r="M127" s="6">
        <f>CtrlData!P133</f>
        <v>0</v>
      </c>
      <c r="N127" s="6">
        <f>CtrlData!Q133</f>
        <v>0</v>
      </c>
      <c r="O127" s="6">
        <f>CtrlData!R133</f>
        <v>1</v>
      </c>
      <c r="P127" s="6">
        <f>CtrlData!S133</f>
        <v>0</v>
      </c>
      <c r="Q127" s="6">
        <f>CtrlData!T133</f>
        <v>0</v>
      </c>
      <c r="R127" s="6">
        <f>CtrlData!U133</f>
        <v>0</v>
      </c>
      <c r="S127" s="6">
        <f>CtrlData!V133</f>
        <v>1.0900000000000001</v>
      </c>
      <c r="T127" s="6">
        <f>CtrlData!W133</f>
        <v>120191</v>
      </c>
      <c r="U127" s="6">
        <f>CtrlData!X133</f>
        <v>5172</v>
      </c>
      <c r="V127" s="6">
        <f>CtrlData!Y133</f>
        <v>118.3</v>
      </c>
      <c r="W127" s="6">
        <f>CtrlData!Z133</f>
        <v>-0.21</v>
      </c>
      <c r="X127" s="6">
        <f>CtrlData!AA133</f>
        <v>96.37</v>
      </c>
      <c r="Y127" s="6">
        <f>CtrlData!AB133</f>
        <v>2.36</v>
      </c>
      <c r="Z127" s="6">
        <f>CtrlData!AC133</f>
        <v>119336</v>
      </c>
      <c r="AA127" s="6">
        <f>CtrlData!AD133</f>
        <v>2.77</v>
      </c>
      <c r="AB127" s="6">
        <f>CtrlData!AE133</f>
        <v>327557</v>
      </c>
      <c r="AC127" s="6">
        <f>CtrlData!AF133</f>
        <v>5.13</v>
      </c>
      <c r="AD127" s="6">
        <f>CtrlData!AG133</f>
        <v>1.875</v>
      </c>
      <c r="AE127" s="6">
        <f>CtrlData!AH133</f>
        <v>4.17</v>
      </c>
    </row>
    <row r="128" spans="1:31">
      <c r="A128" s="6">
        <f>CtrlData!A134</f>
        <v>201112</v>
      </c>
      <c r="B128" s="6">
        <f>CtrlData!E134</f>
        <v>14952.398380000001</v>
      </c>
      <c r="C128" s="6">
        <f>CtrlData!F134</f>
        <v>0</v>
      </c>
      <c r="D128" s="6">
        <f>CtrlData!G134</f>
        <v>0</v>
      </c>
      <c r="E128" s="6">
        <f>CtrlData!H134</f>
        <v>0</v>
      </c>
      <c r="F128" s="6">
        <f>CtrlData!I134</f>
        <v>0</v>
      </c>
      <c r="G128" s="6">
        <f>CtrlData!J134</f>
        <v>0</v>
      </c>
      <c r="H128" s="6">
        <f>CtrlData!K134</f>
        <v>0</v>
      </c>
      <c r="I128" s="6">
        <f>CtrlData!L134</f>
        <v>0</v>
      </c>
      <c r="J128" s="6">
        <f>CtrlData!M134</f>
        <v>0</v>
      </c>
      <c r="K128" s="6">
        <f>CtrlData!N134</f>
        <v>0</v>
      </c>
      <c r="L128" s="6">
        <f>CtrlData!O134</f>
        <v>0</v>
      </c>
      <c r="M128" s="6">
        <f>CtrlData!P134</f>
        <v>0</v>
      </c>
      <c r="N128" s="6">
        <f>CtrlData!Q134</f>
        <v>1</v>
      </c>
      <c r="O128" s="6">
        <f>CtrlData!R134</f>
        <v>0</v>
      </c>
      <c r="P128" s="6">
        <f>CtrlData!S134</f>
        <v>0</v>
      </c>
      <c r="Q128" s="6">
        <f>CtrlData!T134</f>
        <v>0</v>
      </c>
      <c r="R128" s="6">
        <f>CtrlData!U134</f>
        <v>1</v>
      </c>
      <c r="S128" s="6">
        <f>CtrlData!V134</f>
        <v>0.89</v>
      </c>
      <c r="T128" s="6">
        <f>CtrlData!W134</f>
        <v>118726</v>
      </c>
      <c r="U128" s="6">
        <f>CtrlData!X134</f>
        <v>5112</v>
      </c>
      <c r="V128" s="6">
        <f>CtrlData!Y134</f>
        <v>118.22</v>
      </c>
      <c r="W128" s="6">
        <f>CtrlData!Z134</f>
        <v>4.28</v>
      </c>
      <c r="X128" s="6">
        <f>CtrlData!AA134</f>
        <v>96.07</v>
      </c>
      <c r="Y128" s="6">
        <f>CtrlData!AB134</f>
        <v>2.0299999999999998</v>
      </c>
      <c r="Z128" s="6">
        <f>CtrlData!AC134</f>
        <v>116620</v>
      </c>
      <c r="AA128" s="6">
        <f>CtrlData!AD134</f>
        <v>3.26</v>
      </c>
      <c r="AB128" s="6">
        <f>CtrlData!AE134</f>
        <v>322950</v>
      </c>
      <c r="AC128" s="6">
        <f>CtrlData!AF134</f>
        <v>4.84</v>
      </c>
      <c r="AD128" s="6">
        <f>CtrlData!AG134</f>
        <v>1.875</v>
      </c>
      <c r="AE128" s="6">
        <f>CtrlData!AH134</f>
        <v>4.18</v>
      </c>
    </row>
    <row r="129" spans="1:31">
      <c r="A129" s="6">
        <f>CtrlData!A135</f>
        <v>201111</v>
      </c>
      <c r="B129" s="6">
        <f>CtrlData!E135</f>
        <v>19624.270550000001</v>
      </c>
      <c r="C129" s="6">
        <f>CtrlData!F135</f>
        <v>0</v>
      </c>
      <c r="D129" s="6">
        <f>CtrlData!G135</f>
        <v>0</v>
      </c>
      <c r="E129" s="6">
        <f>CtrlData!H135</f>
        <v>0</v>
      </c>
      <c r="F129" s="6">
        <f>CtrlData!I135</f>
        <v>0</v>
      </c>
      <c r="G129" s="6">
        <f>CtrlData!J135</f>
        <v>0</v>
      </c>
      <c r="H129" s="6">
        <f>CtrlData!K135</f>
        <v>0</v>
      </c>
      <c r="I129" s="6">
        <f>CtrlData!L135</f>
        <v>0</v>
      </c>
      <c r="J129" s="6">
        <f>CtrlData!M135</f>
        <v>0</v>
      </c>
      <c r="K129" s="6">
        <f>CtrlData!N135</f>
        <v>0</v>
      </c>
      <c r="L129" s="6">
        <f>CtrlData!O135</f>
        <v>0</v>
      </c>
      <c r="M129" s="6">
        <f>CtrlData!P135</f>
        <v>1</v>
      </c>
      <c r="N129" s="6">
        <f>CtrlData!Q135</f>
        <v>0</v>
      </c>
      <c r="O129" s="6">
        <f>CtrlData!R135</f>
        <v>0</v>
      </c>
      <c r="P129" s="6">
        <f>CtrlData!S135</f>
        <v>0</v>
      </c>
      <c r="Q129" s="6">
        <f>CtrlData!T135</f>
        <v>0</v>
      </c>
      <c r="R129" s="6">
        <f>CtrlData!U135</f>
        <v>1</v>
      </c>
      <c r="S129" s="6">
        <f>CtrlData!V135</f>
        <v>0.89</v>
      </c>
      <c r="T129" s="6">
        <f>CtrlData!W135</f>
        <v>118726</v>
      </c>
      <c r="U129" s="6">
        <f>CtrlData!X135</f>
        <v>5112</v>
      </c>
      <c r="V129" s="6">
        <f>CtrlData!Y135</f>
        <v>118.58</v>
      </c>
      <c r="W129" s="6">
        <f>CtrlData!Z135</f>
        <v>4.28</v>
      </c>
      <c r="X129" s="6">
        <f>CtrlData!AA135</f>
        <v>95.86</v>
      </c>
      <c r="Y129" s="6">
        <f>CtrlData!AB135</f>
        <v>1.03</v>
      </c>
      <c r="Z129" s="6">
        <f>CtrlData!AC135</f>
        <v>115820</v>
      </c>
      <c r="AA129" s="6">
        <f>CtrlData!AD135</f>
        <v>3.89</v>
      </c>
      <c r="AB129" s="6">
        <f>CtrlData!AE135</f>
        <v>321457</v>
      </c>
      <c r="AC129" s="6">
        <f>CtrlData!AF135</f>
        <v>5.18</v>
      </c>
      <c r="AD129" s="6">
        <f>CtrlData!AG135</f>
        <v>1.875</v>
      </c>
      <c r="AE129" s="6">
        <f>CtrlData!AH135</f>
        <v>4.18</v>
      </c>
    </row>
    <row r="130" spans="1:31">
      <c r="A130" s="6">
        <f>CtrlData!A136</f>
        <v>201110</v>
      </c>
      <c r="B130" s="6">
        <f>CtrlData!E136</f>
        <v>18676.016530000001</v>
      </c>
      <c r="C130" s="6">
        <f>CtrlData!F136</f>
        <v>0</v>
      </c>
      <c r="D130" s="6">
        <f>CtrlData!G136</f>
        <v>0</v>
      </c>
      <c r="E130" s="6">
        <f>CtrlData!H136</f>
        <v>0</v>
      </c>
      <c r="F130" s="6">
        <f>CtrlData!I136</f>
        <v>0</v>
      </c>
      <c r="G130" s="6">
        <f>CtrlData!J136</f>
        <v>0</v>
      </c>
      <c r="H130" s="6">
        <f>CtrlData!K136</f>
        <v>0</v>
      </c>
      <c r="I130" s="6">
        <f>CtrlData!L136</f>
        <v>0</v>
      </c>
      <c r="J130" s="6">
        <f>CtrlData!M136</f>
        <v>0</v>
      </c>
      <c r="K130" s="6">
        <f>CtrlData!N136</f>
        <v>0</v>
      </c>
      <c r="L130" s="6">
        <f>CtrlData!O136</f>
        <v>1</v>
      </c>
      <c r="M130" s="6">
        <f>CtrlData!P136</f>
        <v>0</v>
      </c>
      <c r="N130" s="6">
        <f>CtrlData!Q136</f>
        <v>0</v>
      </c>
      <c r="O130" s="6">
        <f>CtrlData!R136</f>
        <v>0</v>
      </c>
      <c r="P130" s="6">
        <f>CtrlData!S136</f>
        <v>0</v>
      </c>
      <c r="Q130" s="6">
        <f>CtrlData!T136</f>
        <v>0</v>
      </c>
      <c r="R130" s="6">
        <f>CtrlData!U136</f>
        <v>1</v>
      </c>
      <c r="S130" s="6">
        <f>CtrlData!V136</f>
        <v>0.89</v>
      </c>
      <c r="T130" s="6">
        <f>CtrlData!W136</f>
        <v>118726</v>
      </c>
      <c r="U130" s="6">
        <f>CtrlData!X136</f>
        <v>5112</v>
      </c>
      <c r="V130" s="6">
        <f>CtrlData!Y136</f>
        <v>119.55</v>
      </c>
      <c r="W130" s="6">
        <f>CtrlData!Z136</f>
        <v>4.28</v>
      </c>
      <c r="X130" s="6">
        <f>CtrlData!AA136</f>
        <v>95.88</v>
      </c>
      <c r="Y130" s="6">
        <f>CtrlData!AB136</f>
        <v>1.25</v>
      </c>
      <c r="Z130" s="6">
        <f>CtrlData!AC136</f>
        <v>115733</v>
      </c>
      <c r="AA130" s="6">
        <f>CtrlData!AD136</f>
        <v>4.66</v>
      </c>
      <c r="AB130" s="6">
        <f>CtrlData!AE136</f>
        <v>320418</v>
      </c>
      <c r="AC130" s="6">
        <f>CtrlData!AF136</f>
        <v>5.28</v>
      </c>
      <c r="AD130" s="6">
        <f>CtrlData!AG136</f>
        <v>1.875</v>
      </c>
      <c r="AE130" s="6">
        <f>CtrlData!AH136</f>
        <v>4.18</v>
      </c>
    </row>
    <row r="131" spans="1:31">
      <c r="A131" s="6">
        <f>CtrlData!A137</f>
        <v>201109</v>
      </c>
      <c r="B131" s="6">
        <f>CtrlData!E137</f>
        <v>21953.82345</v>
      </c>
      <c r="C131" s="6">
        <f>CtrlData!F137</f>
        <v>0</v>
      </c>
      <c r="D131" s="6">
        <f>CtrlData!G137</f>
        <v>0</v>
      </c>
      <c r="E131" s="6">
        <f>CtrlData!H137</f>
        <v>0</v>
      </c>
      <c r="F131" s="6">
        <f>CtrlData!I137</f>
        <v>0</v>
      </c>
      <c r="G131" s="6">
        <f>CtrlData!J137</f>
        <v>0</v>
      </c>
      <c r="H131" s="6">
        <f>CtrlData!K137</f>
        <v>0</v>
      </c>
      <c r="I131" s="6">
        <f>CtrlData!L137</f>
        <v>0</v>
      </c>
      <c r="J131" s="6">
        <f>CtrlData!M137</f>
        <v>0</v>
      </c>
      <c r="K131" s="6">
        <f>CtrlData!N137</f>
        <v>1</v>
      </c>
      <c r="L131" s="6">
        <f>CtrlData!O137</f>
        <v>0</v>
      </c>
      <c r="M131" s="6">
        <f>CtrlData!P137</f>
        <v>0</v>
      </c>
      <c r="N131" s="6">
        <f>CtrlData!Q137</f>
        <v>0</v>
      </c>
      <c r="O131" s="6">
        <f>CtrlData!R137</f>
        <v>0</v>
      </c>
      <c r="P131" s="6">
        <f>CtrlData!S137</f>
        <v>0</v>
      </c>
      <c r="Q131" s="6">
        <f>CtrlData!T137</f>
        <v>1</v>
      </c>
      <c r="R131" s="6">
        <f>CtrlData!U137</f>
        <v>0</v>
      </c>
      <c r="S131" s="6">
        <f>CtrlData!V137</f>
        <v>3.28</v>
      </c>
      <c r="T131" s="6">
        <f>CtrlData!W137</f>
        <v>124831</v>
      </c>
      <c r="U131" s="6">
        <f>CtrlData!X137</f>
        <v>5381</v>
      </c>
      <c r="V131" s="6">
        <f>CtrlData!Y137</f>
        <v>119.58</v>
      </c>
      <c r="W131" s="6">
        <f>CtrlData!Z137</f>
        <v>5.07</v>
      </c>
      <c r="X131" s="6">
        <f>CtrlData!AA137</f>
        <v>95.37</v>
      </c>
      <c r="Y131" s="6">
        <f>CtrlData!AB137</f>
        <v>1.37</v>
      </c>
      <c r="Z131" s="6">
        <f>CtrlData!AC137</f>
        <v>116743</v>
      </c>
      <c r="AA131" s="6">
        <f>CtrlData!AD137</f>
        <v>5.52</v>
      </c>
      <c r="AB131" s="6">
        <f>CtrlData!AE137</f>
        <v>319186</v>
      </c>
      <c r="AC131" s="6">
        <f>CtrlData!AF137</f>
        <v>5.73</v>
      </c>
      <c r="AD131" s="6">
        <f>CtrlData!AG137</f>
        <v>1.875</v>
      </c>
      <c r="AE131" s="6">
        <f>CtrlData!AH137</f>
        <v>4.28</v>
      </c>
    </row>
    <row r="132" spans="1:31">
      <c r="A132" s="6">
        <f>CtrlData!A138</f>
        <v>201108</v>
      </c>
      <c r="B132" s="6">
        <f>CtrlData!E138</f>
        <v>30190.0072</v>
      </c>
      <c r="C132" s="6">
        <f>CtrlData!F138</f>
        <v>0</v>
      </c>
      <c r="D132" s="6">
        <f>CtrlData!G138</f>
        <v>0</v>
      </c>
      <c r="E132" s="6">
        <f>CtrlData!H138</f>
        <v>0</v>
      </c>
      <c r="F132" s="6">
        <f>CtrlData!I138</f>
        <v>0</v>
      </c>
      <c r="G132" s="6">
        <f>CtrlData!J138</f>
        <v>0</v>
      </c>
      <c r="H132" s="6">
        <f>CtrlData!K138</f>
        <v>0</v>
      </c>
      <c r="I132" s="6">
        <f>CtrlData!L138</f>
        <v>0</v>
      </c>
      <c r="J132" s="6">
        <f>CtrlData!M138</f>
        <v>1</v>
      </c>
      <c r="K132" s="6">
        <f>CtrlData!N138</f>
        <v>0</v>
      </c>
      <c r="L132" s="6">
        <f>CtrlData!O138</f>
        <v>0</v>
      </c>
      <c r="M132" s="6">
        <f>CtrlData!P138</f>
        <v>0</v>
      </c>
      <c r="N132" s="6">
        <f>CtrlData!Q138</f>
        <v>0</v>
      </c>
      <c r="O132" s="6">
        <f>CtrlData!R138</f>
        <v>0</v>
      </c>
      <c r="P132" s="6">
        <f>CtrlData!S138</f>
        <v>0</v>
      </c>
      <c r="Q132" s="6">
        <f>CtrlData!T138</f>
        <v>1</v>
      </c>
      <c r="R132" s="6">
        <f>CtrlData!U138</f>
        <v>0</v>
      </c>
      <c r="S132" s="6">
        <f>CtrlData!V138</f>
        <v>3.28</v>
      </c>
      <c r="T132" s="6">
        <f>CtrlData!W138</f>
        <v>124831</v>
      </c>
      <c r="U132" s="6">
        <f>CtrlData!X138</f>
        <v>5381</v>
      </c>
      <c r="V132" s="6">
        <f>CtrlData!Y138</f>
        <v>118.12</v>
      </c>
      <c r="W132" s="6">
        <f>CtrlData!Z138</f>
        <v>5.07</v>
      </c>
      <c r="X132" s="6">
        <f>CtrlData!AA138</f>
        <v>95.25</v>
      </c>
      <c r="Y132" s="6">
        <f>CtrlData!AB138</f>
        <v>1.35</v>
      </c>
      <c r="Z132" s="6">
        <f>CtrlData!AC138</f>
        <v>116725</v>
      </c>
      <c r="AA132" s="6">
        <f>CtrlData!AD138</f>
        <v>6.8</v>
      </c>
      <c r="AB132" s="6">
        <f>CtrlData!AE138</f>
        <v>319422</v>
      </c>
      <c r="AC132" s="6">
        <f>CtrlData!AF138</f>
        <v>5.76</v>
      </c>
      <c r="AD132" s="6">
        <f>CtrlData!AG138</f>
        <v>1.875</v>
      </c>
      <c r="AE132" s="6">
        <f>CtrlData!AH138</f>
        <v>4.28</v>
      </c>
    </row>
    <row r="133" spans="1:31">
      <c r="A133" s="6">
        <f>CtrlData!A139</f>
        <v>201107</v>
      </c>
      <c r="B133" s="6">
        <f>CtrlData!E139</f>
        <v>25057.362570000001</v>
      </c>
      <c r="C133" s="6">
        <f>CtrlData!F139</f>
        <v>0</v>
      </c>
      <c r="D133" s="6">
        <f>CtrlData!G139</f>
        <v>0</v>
      </c>
      <c r="E133" s="6">
        <f>CtrlData!H139</f>
        <v>0</v>
      </c>
      <c r="F133" s="6">
        <f>CtrlData!I139</f>
        <v>0</v>
      </c>
      <c r="G133" s="6">
        <f>CtrlData!J139</f>
        <v>0</v>
      </c>
      <c r="H133" s="6">
        <f>CtrlData!K139</f>
        <v>0</v>
      </c>
      <c r="I133" s="6">
        <f>CtrlData!L139</f>
        <v>1</v>
      </c>
      <c r="J133" s="6">
        <f>CtrlData!M139</f>
        <v>0</v>
      </c>
      <c r="K133" s="6">
        <f>CtrlData!N139</f>
        <v>0</v>
      </c>
      <c r="L133" s="6">
        <f>CtrlData!O139</f>
        <v>0</v>
      </c>
      <c r="M133" s="6">
        <f>CtrlData!P139</f>
        <v>0</v>
      </c>
      <c r="N133" s="6">
        <f>CtrlData!Q139</f>
        <v>0</v>
      </c>
      <c r="O133" s="6">
        <f>CtrlData!R139</f>
        <v>0</v>
      </c>
      <c r="P133" s="6">
        <f>CtrlData!S139</f>
        <v>0</v>
      </c>
      <c r="Q133" s="6">
        <f>CtrlData!T139</f>
        <v>1</v>
      </c>
      <c r="R133" s="6">
        <f>CtrlData!U139</f>
        <v>0</v>
      </c>
      <c r="S133" s="6">
        <f>CtrlData!V139</f>
        <v>3.28</v>
      </c>
      <c r="T133" s="6">
        <f>CtrlData!W139</f>
        <v>124831</v>
      </c>
      <c r="U133" s="6">
        <f>CtrlData!X139</f>
        <v>5381</v>
      </c>
      <c r="V133" s="6">
        <f>CtrlData!Y139</f>
        <v>117.66</v>
      </c>
      <c r="W133" s="6">
        <f>CtrlData!Z139</f>
        <v>5.07</v>
      </c>
      <c r="X133" s="6">
        <f>CtrlData!AA139</f>
        <v>95.22</v>
      </c>
      <c r="Y133" s="6">
        <f>CtrlData!AB139</f>
        <v>1.33</v>
      </c>
      <c r="Z133" s="6">
        <f>CtrlData!AC139</f>
        <v>114734</v>
      </c>
      <c r="AA133" s="6">
        <f>CtrlData!AD139</f>
        <v>7.36</v>
      </c>
      <c r="AB133" s="6">
        <f>CtrlData!AE139</f>
        <v>317127</v>
      </c>
      <c r="AC133" s="6">
        <f>CtrlData!AF139</f>
        <v>6.29</v>
      </c>
      <c r="AD133" s="6">
        <f>CtrlData!AG139</f>
        <v>1.875</v>
      </c>
      <c r="AE133" s="6">
        <f>CtrlData!AH139</f>
        <v>4.28</v>
      </c>
    </row>
    <row r="134" spans="1:31">
      <c r="A134" s="6">
        <f>CtrlData!A140</f>
        <v>201106</v>
      </c>
      <c r="B134" s="6">
        <f>CtrlData!E140</f>
        <v>21332.508180000001</v>
      </c>
      <c r="C134" s="6">
        <f>CtrlData!F140</f>
        <v>0</v>
      </c>
      <c r="D134" s="6">
        <f>CtrlData!G140</f>
        <v>0</v>
      </c>
      <c r="E134" s="6">
        <f>CtrlData!H140</f>
        <v>0</v>
      </c>
      <c r="F134" s="6">
        <f>CtrlData!I140</f>
        <v>0</v>
      </c>
      <c r="G134" s="6">
        <f>CtrlData!J140</f>
        <v>0</v>
      </c>
      <c r="H134" s="6">
        <f>CtrlData!K140</f>
        <v>1</v>
      </c>
      <c r="I134" s="6">
        <f>CtrlData!L140</f>
        <v>0</v>
      </c>
      <c r="J134" s="6">
        <f>CtrlData!M140</f>
        <v>0</v>
      </c>
      <c r="K134" s="6">
        <f>CtrlData!N140</f>
        <v>0</v>
      </c>
      <c r="L134" s="6">
        <f>CtrlData!O140</f>
        <v>0</v>
      </c>
      <c r="M134" s="6">
        <f>CtrlData!P140</f>
        <v>0</v>
      </c>
      <c r="N134" s="6">
        <f>CtrlData!Q140</f>
        <v>0</v>
      </c>
      <c r="O134" s="6">
        <f>CtrlData!R140</f>
        <v>0</v>
      </c>
      <c r="P134" s="6">
        <f>CtrlData!S140</f>
        <v>1</v>
      </c>
      <c r="Q134" s="6">
        <f>CtrlData!T140</f>
        <v>0</v>
      </c>
      <c r="R134" s="6">
        <f>CtrlData!U140</f>
        <v>0</v>
      </c>
      <c r="S134" s="6">
        <f>CtrlData!V140</f>
        <v>4.16</v>
      </c>
      <c r="T134" s="6">
        <f>CtrlData!W140</f>
        <v>120053</v>
      </c>
      <c r="U134" s="6">
        <f>CtrlData!X140</f>
        <v>5179</v>
      </c>
      <c r="V134" s="6">
        <f>CtrlData!Y140</f>
        <v>117.95</v>
      </c>
      <c r="W134" s="6">
        <f>CtrlData!Z140</f>
        <v>3.88</v>
      </c>
      <c r="X134" s="6">
        <f>CtrlData!AA140</f>
        <v>95.5</v>
      </c>
      <c r="Y134" s="6">
        <f>CtrlData!AB140</f>
        <v>1.94</v>
      </c>
      <c r="Z134" s="6">
        <f>CtrlData!AC140</f>
        <v>114159</v>
      </c>
      <c r="AA134" s="6">
        <f>CtrlData!AD140</f>
        <v>7.38</v>
      </c>
      <c r="AB134" s="6">
        <f>CtrlData!AE140</f>
        <v>315184</v>
      </c>
      <c r="AC134" s="6">
        <f>CtrlData!AF140</f>
        <v>5.94</v>
      </c>
      <c r="AD134" s="6">
        <f>CtrlData!AG140</f>
        <v>1.75</v>
      </c>
      <c r="AE134" s="6">
        <f>CtrlData!AH140</f>
        <v>4.3499999999999996</v>
      </c>
    </row>
    <row r="135" spans="1:31">
      <c r="A135" s="6">
        <f>CtrlData!A141</f>
        <v>201105</v>
      </c>
      <c r="B135" s="6">
        <f>CtrlData!E141</f>
        <v>22471.19426</v>
      </c>
      <c r="C135" s="6">
        <f>CtrlData!F141</f>
        <v>0</v>
      </c>
      <c r="D135" s="6">
        <f>CtrlData!G141</f>
        <v>0</v>
      </c>
      <c r="E135" s="6">
        <f>CtrlData!H141</f>
        <v>0</v>
      </c>
      <c r="F135" s="6">
        <f>CtrlData!I141</f>
        <v>0</v>
      </c>
      <c r="G135" s="6">
        <f>CtrlData!J141</f>
        <v>1</v>
      </c>
      <c r="H135" s="6">
        <f>CtrlData!K141</f>
        <v>0</v>
      </c>
      <c r="I135" s="6">
        <f>CtrlData!L141</f>
        <v>0</v>
      </c>
      <c r="J135" s="6">
        <f>CtrlData!M141</f>
        <v>0</v>
      </c>
      <c r="K135" s="6">
        <f>CtrlData!N141</f>
        <v>0</v>
      </c>
      <c r="L135" s="6">
        <f>CtrlData!O141</f>
        <v>0</v>
      </c>
      <c r="M135" s="6">
        <f>CtrlData!P141</f>
        <v>0</v>
      </c>
      <c r="N135" s="6">
        <f>CtrlData!Q141</f>
        <v>0</v>
      </c>
      <c r="O135" s="6">
        <f>CtrlData!R141</f>
        <v>0</v>
      </c>
      <c r="P135" s="6">
        <f>CtrlData!S141</f>
        <v>1</v>
      </c>
      <c r="Q135" s="6">
        <f>CtrlData!T141</f>
        <v>0</v>
      </c>
      <c r="R135" s="6">
        <f>CtrlData!U141</f>
        <v>0</v>
      </c>
      <c r="S135" s="6">
        <f>CtrlData!V141</f>
        <v>4.16</v>
      </c>
      <c r="T135" s="6">
        <f>CtrlData!W141</f>
        <v>120053</v>
      </c>
      <c r="U135" s="6">
        <f>CtrlData!X141</f>
        <v>5179</v>
      </c>
      <c r="V135" s="6">
        <f>CtrlData!Y141</f>
        <v>118.15</v>
      </c>
      <c r="W135" s="6">
        <f>CtrlData!Z141</f>
        <v>3.88</v>
      </c>
      <c r="X135" s="6">
        <f>CtrlData!AA141</f>
        <v>94.91</v>
      </c>
      <c r="Y135" s="6">
        <f>CtrlData!AB141</f>
        <v>1.66</v>
      </c>
      <c r="Z135" s="6">
        <f>CtrlData!AC141</f>
        <v>114757</v>
      </c>
      <c r="AA135" s="6">
        <f>CtrlData!AD141</f>
        <v>8.02</v>
      </c>
      <c r="AB135" s="6">
        <f>CtrlData!AE141</f>
        <v>315802</v>
      </c>
      <c r="AC135" s="6">
        <f>CtrlData!AF141</f>
        <v>5.77</v>
      </c>
      <c r="AD135" s="6">
        <f>CtrlData!AG141</f>
        <v>1.75</v>
      </c>
      <c r="AE135" s="6">
        <f>CtrlData!AH141</f>
        <v>4.3499999999999996</v>
      </c>
    </row>
    <row r="136" spans="1:31">
      <c r="A136" s="6">
        <f>CtrlData!A142</f>
        <v>201104</v>
      </c>
      <c r="B136" s="6">
        <f>CtrlData!E142</f>
        <v>21982.169969999999</v>
      </c>
      <c r="C136" s="6">
        <f>CtrlData!F142</f>
        <v>0</v>
      </c>
      <c r="D136" s="6">
        <f>CtrlData!G142</f>
        <v>0</v>
      </c>
      <c r="E136" s="6">
        <f>CtrlData!H142</f>
        <v>0</v>
      </c>
      <c r="F136" s="6">
        <f>CtrlData!I142</f>
        <v>1</v>
      </c>
      <c r="G136" s="6">
        <f>CtrlData!J142</f>
        <v>0</v>
      </c>
      <c r="H136" s="6">
        <f>CtrlData!K142</f>
        <v>0</v>
      </c>
      <c r="I136" s="6">
        <f>CtrlData!L142</f>
        <v>0</v>
      </c>
      <c r="J136" s="6">
        <f>CtrlData!M142</f>
        <v>0</v>
      </c>
      <c r="K136" s="6">
        <f>CtrlData!N142</f>
        <v>0</v>
      </c>
      <c r="L136" s="6">
        <f>CtrlData!O142</f>
        <v>0</v>
      </c>
      <c r="M136" s="6">
        <f>CtrlData!P142</f>
        <v>0</v>
      </c>
      <c r="N136" s="6">
        <f>CtrlData!Q142</f>
        <v>0</v>
      </c>
      <c r="O136" s="6">
        <f>CtrlData!R142</f>
        <v>0</v>
      </c>
      <c r="P136" s="6">
        <f>CtrlData!S142</f>
        <v>1</v>
      </c>
      <c r="Q136" s="6">
        <f>CtrlData!T142</f>
        <v>0</v>
      </c>
      <c r="R136" s="6">
        <f>CtrlData!U142</f>
        <v>0</v>
      </c>
      <c r="S136" s="6">
        <f>CtrlData!V142</f>
        <v>4.16</v>
      </c>
      <c r="T136" s="6">
        <f>CtrlData!W142</f>
        <v>120053</v>
      </c>
      <c r="U136" s="6">
        <f>CtrlData!X142</f>
        <v>5179</v>
      </c>
      <c r="V136" s="6">
        <f>CtrlData!Y142</f>
        <v>119.15</v>
      </c>
      <c r="W136" s="6">
        <f>CtrlData!Z142</f>
        <v>3.88</v>
      </c>
      <c r="X136" s="6">
        <f>CtrlData!AA142</f>
        <v>94.73</v>
      </c>
      <c r="Y136" s="6">
        <f>CtrlData!AB142</f>
        <v>1.3</v>
      </c>
      <c r="Z136" s="6">
        <f>CtrlData!AC142</f>
        <v>114459</v>
      </c>
      <c r="AA136" s="6">
        <f>CtrlData!AD142</f>
        <v>7.66</v>
      </c>
      <c r="AB136" s="6">
        <f>CtrlData!AE142</f>
        <v>314859</v>
      </c>
      <c r="AC136" s="6">
        <f>CtrlData!AF142</f>
        <v>6.29</v>
      </c>
      <c r="AD136" s="6">
        <f>CtrlData!AG142</f>
        <v>1.75</v>
      </c>
      <c r="AE136" s="6">
        <f>CtrlData!AH142</f>
        <v>4.3499999999999996</v>
      </c>
    </row>
    <row r="137" spans="1:31">
      <c r="A137" s="6">
        <f>CtrlData!A143</f>
        <v>201103</v>
      </c>
      <c r="B137" s="6">
        <f>CtrlData!E143</f>
        <v>27095.067449999999</v>
      </c>
      <c r="C137" s="6">
        <f>CtrlData!F143</f>
        <v>0</v>
      </c>
      <c r="D137" s="6">
        <f>CtrlData!G143</f>
        <v>0</v>
      </c>
      <c r="E137" s="6">
        <f>CtrlData!H143</f>
        <v>1</v>
      </c>
      <c r="F137" s="6">
        <f>CtrlData!I143</f>
        <v>0</v>
      </c>
      <c r="G137" s="6">
        <f>CtrlData!J143</f>
        <v>0</v>
      </c>
      <c r="H137" s="6">
        <f>CtrlData!K143</f>
        <v>0</v>
      </c>
      <c r="I137" s="6">
        <f>CtrlData!L143</f>
        <v>0</v>
      </c>
      <c r="J137" s="6">
        <f>CtrlData!M143</f>
        <v>0</v>
      </c>
      <c r="K137" s="6">
        <f>CtrlData!N143</f>
        <v>0</v>
      </c>
      <c r="L137" s="6">
        <f>CtrlData!O143</f>
        <v>0</v>
      </c>
      <c r="M137" s="6">
        <f>CtrlData!P143</f>
        <v>0</v>
      </c>
      <c r="N137" s="6">
        <f>CtrlData!Q143</f>
        <v>0</v>
      </c>
      <c r="O137" s="6">
        <f>CtrlData!R143</f>
        <v>1</v>
      </c>
      <c r="P137" s="6">
        <f>CtrlData!S143</f>
        <v>0</v>
      </c>
      <c r="Q137" s="6">
        <f>CtrlData!T143</f>
        <v>0</v>
      </c>
      <c r="R137" s="6">
        <f>CtrlData!U143</f>
        <v>0</v>
      </c>
      <c r="S137" s="6">
        <f>CtrlData!V143</f>
        <v>6.72</v>
      </c>
      <c r="T137" s="6">
        <f>CtrlData!W143</f>
        <v>120347</v>
      </c>
      <c r="U137" s="6">
        <f>CtrlData!X143</f>
        <v>5194</v>
      </c>
      <c r="V137" s="6">
        <f>CtrlData!Y143</f>
        <v>118.79</v>
      </c>
      <c r="W137" s="6">
        <f>CtrlData!Z143</f>
        <v>5.82</v>
      </c>
      <c r="X137" s="6">
        <f>CtrlData!AA143</f>
        <v>94.03</v>
      </c>
      <c r="Y137" s="6">
        <f>CtrlData!AB143</f>
        <v>1.4</v>
      </c>
      <c r="Z137" s="6">
        <f>CtrlData!AC143</f>
        <v>114816</v>
      </c>
      <c r="AA137" s="6">
        <f>CtrlData!AD143</f>
        <v>9.09</v>
      </c>
      <c r="AB137" s="6">
        <f>CtrlData!AE143</f>
        <v>313720</v>
      </c>
      <c r="AC137" s="6">
        <f>CtrlData!AF143</f>
        <v>5.97</v>
      </c>
      <c r="AD137" s="6">
        <f>CtrlData!AG143</f>
        <v>1.625</v>
      </c>
      <c r="AE137" s="6">
        <f>CtrlData!AH143</f>
        <v>4.4800000000000004</v>
      </c>
    </row>
    <row r="138" spans="1:31">
      <c r="A138" s="6">
        <f>CtrlData!A144</f>
        <v>201102</v>
      </c>
      <c r="B138" s="6">
        <f>CtrlData!E144</f>
        <v>19611.411609999999</v>
      </c>
      <c r="C138" s="6">
        <f>CtrlData!F144</f>
        <v>0</v>
      </c>
      <c r="D138" s="6">
        <f>CtrlData!G144</f>
        <v>1</v>
      </c>
      <c r="E138" s="6">
        <f>CtrlData!H144</f>
        <v>0</v>
      </c>
      <c r="F138" s="6">
        <f>CtrlData!I144</f>
        <v>0</v>
      </c>
      <c r="G138" s="6">
        <f>CtrlData!J144</f>
        <v>0</v>
      </c>
      <c r="H138" s="6">
        <f>CtrlData!K144</f>
        <v>0</v>
      </c>
      <c r="I138" s="6">
        <f>CtrlData!L144</f>
        <v>0</v>
      </c>
      <c r="J138" s="6">
        <f>CtrlData!M144</f>
        <v>0</v>
      </c>
      <c r="K138" s="6">
        <f>CtrlData!N144</f>
        <v>0</v>
      </c>
      <c r="L138" s="6">
        <f>CtrlData!O144</f>
        <v>0</v>
      </c>
      <c r="M138" s="6">
        <f>CtrlData!P144</f>
        <v>0</v>
      </c>
      <c r="N138" s="6">
        <f>CtrlData!Q144</f>
        <v>0</v>
      </c>
      <c r="O138" s="6">
        <f>CtrlData!R144</f>
        <v>1</v>
      </c>
      <c r="P138" s="6">
        <f>CtrlData!S144</f>
        <v>0</v>
      </c>
      <c r="Q138" s="6">
        <f>CtrlData!T144</f>
        <v>0</v>
      </c>
      <c r="R138" s="6">
        <f>CtrlData!U144</f>
        <v>0</v>
      </c>
      <c r="S138" s="6">
        <f>CtrlData!V144</f>
        <v>6.72</v>
      </c>
      <c r="T138" s="6">
        <f>CtrlData!W144</f>
        <v>120347</v>
      </c>
      <c r="U138" s="6">
        <f>CtrlData!X144</f>
        <v>5194</v>
      </c>
      <c r="V138" s="6">
        <f>CtrlData!Y144</f>
        <v>115.96</v>
      </c>
      <c r="W138" s="6">
        <f>CtrlData!Z144</f>
        <v>5.82</v>
      </c>
      <c r="X138" s="6">
        <f>CtrlData!AA144</f>
        <v>94.86</v>
      </c>
      <c r="Y138" s="6">
        <f>CtrlData!AB144</f>
        <v>1.32</v>
      </c>
      <c r="Z138" s="6">
        <f>CtrlData!AC144</f>
        <v>116273</v>
      </c>
      <c r="AA138" s="6">
        <f>CtrlData!AD144</f>
        <v>9.0299999999999994</v>
      </c>
      <c r="AB138" s="6">
        <f>CtrlData!AE144</f>
        <v>314248</v>
      </c>
      <c r="AC138" s="6">
        <f>CtrlData!AF144</f>
        <v>5.89</v>
      </c>
      <c r="AD138" s="6">
        <f>CtrlData!AG144</f>
        <v>1.625</v>
      </c>
      <c r="AE138" s="6">
        <f>CtrlData!AH144</f>
        <v>4.4800000000000004</v>
      </c>
    </row>
    <row r="139" spans="1:31">
      <c r="A139" s="6">
        <f>CtrlData!A145</f>
        <v>201101</v>
      </c>
      <c r="B139" s="6">
        <f>CtrlData!E145</f>
        <v>27010.810130000002</v>
      </c>
      <c r="C139" s="6">
        <f>CtrlData!F145</f>
        <v>1</v>
      </c>
      <c r="D139" s="6">
        <f>CtrlData!G145</f>
        <v>0</v>
      </c>
      <c r="E139" s="6">
        <f>CtrlData!H145</f>
        <v>0</v>
      </c>
      <c r="F139" s="6">
        <f>CtrlData!I145</f>
        <v>0</v>
      </c>
      <c r="G139" s="6">
        <f>CtrlData!J145</f>
        <v>0</v>
      </c>
      <c r="H139" s="6">
        <f>CtrlData!K145</f>
        <v>0</v>
      </c>
      <c r="I139" s="6">
        <f>CtrlData!L145</f>
        <v>0</v>
      </c>
      <c r="J139" s="6">
        <f>CtrlData!M145</f>
        <v>0</v>
      </c>
      <c r="K139" s="6">
        <f>CtrlData!N145</f>
        <v>0</v>
      </c>
      <c r="L139" s="6">
        <f>CtrlData!O145</f>
        <v>0</v>
      </c>
      <c r="M139" s="6">
        <f>CtrlData!P145</f>
        <v>0</v>
      </c>
      <c r="N139" s="6">
        <f>CtrlData!Q145</f>
        <v>0</v>
      </c>
      <c r="O139" s="6">
        <f>CtrlData!R145</f>
        <v>1</v>
      </c>
      <c r="P139" s="6">
        <f>CtrlData!S145</f>
        <v>0</v>
      </c>
      <c r="Q139" s="6">
        <f>CtrlData!T145</f>
        <v>0</v>
      </c>
      <c r="R139" s="6">
        <f>CtrlData!U145</f>
        <v>0</v>
      </c>
      <c r="S139" s="6">
        <f>CtrlData!V145</f>
        <v>6.72</v>
      </c>
      <c r="T139" s="6">
        <f>CtrlData!W145</f>
        <v>120347</v>
      </c>
      <c r="U139" s="6">
        <f>CtrlData!X145</f>
        <v>5194</v>
      </c>
      <c r="V139" s="6">
        <f>CtrlData!Y145</f>
        <v>113.35</v>
      </c>
      <c r="W139" s="6">
        <f>CtrlData!Z145</f>
        <v>5.82</v>
      </c>
      <c r="X139" s="6">
        <f>CtrlData!AA145</f>
        <v>94.15</v>
      </c>
      <c r="Y139" s="6">
        <f>CtrlData!AB145</f>
        <v>1.1000000000000001</v>
      </c>
      <c r="Z139" s="6">
        <f>CtrlData!AC145</f>
        <v>114898</v>
      </c>
      <c r="AA139" s="6">
        <f>CtrlData!AD145</f>
        <v>10.98</v>
      </c>
      <c r="AB139" s="6">
        <f>CtrlData!AE145</f>
        <v>311293</v>
      </c>
      <c r="AC139" s="6">
        <f>CtrlData!AF145</f>
        <v>6.47</v>
      </c>
      <c r="AD139" s="6">
        <f>CtrlData!AG145</f>
        <v>1.625</v>
      </c>
      <c r="AE139" s="6">
        <f>CtrlData!AH145</f>
        <v>4.4800000000000004</v>
      </c>
    </row>
    <row r="140" spans="1:31">
      <c r="A140" s="6">
        <f>CtrlData!A146</f>
        <v>201012</v>
      </c>
      <c r="B140" s="6">
        <f>CtrlData!E146</f>
        <v>31548.67886</v>
      </c>
      <c r="C140" s="6">
        <f>CtrlData!F146</f>
        <v>0</v>
      </c>
      <c r="D140" s="6">
        <f>CtrlData!G146</f>
        <v>0</v>
      </c>
      <c r="E140" s="6">
        <f>CtrlData!H146</f>
        <v>0</v>
      </c>
      <c r="F140" s="6">
        <f>CtrlData!I146</f>
        <v>0</v>
      </c>
      <c r="G140" s="6">
        <f>CtrlData!J146</f>
        <v>0</v>
      </c>
      <c r="H140" s="6">
        <f>CtrlData!K146</f>
        <v>0</v>
      </c>
      <c r="I140" s="6">
        <f>CtrlData!L146</f>
        <v>0</v>
      </c>
      <c r="J140" s="6">
        <f>CtrlData!M146</f>
        <v>0</v>
      </c>
      <c r="K140" s="6">
        <f>CtrlData!N146</f>
        <v>0</v>
      </c>
      <c r="L140" s="6">
        <f>CtrlData!O146</f>
        <v>0</v>
      </c>
      <c r="M140" s="6">
        <f>CtrlData!P146</f>
        <v>0</v>
      </c>
      <c r="N140" s="6">
        <f>CtrlData!Q146</f>
        <v>1</v>
      </c>
      <c r="O140" s="6">
        <f>CtrlData!R146</f>
        <v>0</v>
      </c>
      <c r="P140" s="6">
        <f>CtrlData!S146</f>
        <v>0</v>
      </c>
      <c r="Q140" s="6">
        <f>CtrlData!T146</f>
        <v>0</v>
      </c>
      <c r="R140" s="6">
        <f>CtrlData!U146</f>
        <v>1</v>
      </c>
      <c r="S140" s="6">
        <f>CtrlData!V146</f>
        <v>6.34</v>
      </c>
      <c r="T140" s="6">
        <f>CtrlData!W146</f>
        <v>116295</v>
      </c>
      <c r="U140" s="6">
        <f>CtrlData!X146</f>
        <v>5023</v>
      </c>
      <c r="V140" s="6">
        <f>CtrlData!Y146</f>
        <v>113.37</v>
      </c>
      <c r="W140" s="6">
        <f>CtrlData!Z146</f>
        <v>2.34</v>
      </c>
      <c r="X140" s="6">
        <f>CtrlData!AA146</f>
        <v>94.16</v>
      </c>
      <c r="Y140" s="6">
        <f>CtrlData!AB146</f>
        <v>1.24</v>
      </c>
      <c r="Z140" s="6">
        <f>CtrlData!AC146</f>
        <v>112662</v>
      </c>
      <c r="AA140" s="6">
        <f>CtrlData!AD146</f>
        <v>8.99</v>
      </c>
      <c r="AB140" s="6">
        <f>CtrlData!AE146</f>
        <v>307548</v>
      </c>
      <c r="AC140" s="6">
        <f>CtrlData!AF146</f>
        <v>5.44</v>
      </c>
      <c r="AD140" s="6">
        <f>CtrlData!AG146</f>
        <v>1.625</v>
      </c>
      <c r="AE140" s="6">
        <f>CtrlData!AH146</f>
        <v>4.67</v>
      </c>
    </row>
    <row r="141" spans="1:31">
      <c r="A141" s="6">
        <f>CtrlData!A147</f>
        <v>201011</v>
      </c>
      <c r="B141" s="6">
        <f>CtrlData!E147</f>
        <v>23910.591039999999</v>
      </c>
      <c r="C141" s="6">
        <f>CtrlData!F147</f>
        <v>0</v>
      </c>
      <c r="D141" s="6">
        <f>CtrlData!G147</f>
        <v>0</v>
      </c>
      <c r="E141" s="6">
        <f>CtrlData!H147</f>
        <v>0</v>
      </c>
      <c r="F141" s="6">
        <f>CtrlData!I147</f>
        <v>0</v>
      </c>
      <c r="G141" s="6">
        <f>CtrlData!J147</f>
        <v>0</v>
      </c>
      <c r="H141" s="6">
        <f>CtrlData!K147</f>
        <v>0</v>
      </c>
      <c r="I141" s="6">
        <f>CtrlData!L147</f>
        <v>0</v>
      </c>
      <c r="J141" s="6">
        <f>CtrlData!M147</f>
        <v>0</v>
      </c>
      <c r="K141" s="6">
        <f>CtrlData!N147</f>
        <v>0</v>
      </c>
      <c r="L141" s="6">
        <f>CtrlData!O147</f>
        <v>0</v>
      </c>
      <c r="M141" s="6">
        <f>CtrlData!P147</f>
        <v>1</v>
      </c>
      <c r="N141" s="6">
        <f>CtrlData!Q147</f>
        <v>0</v>
      </c>
      <c r="O141" s="6">
        <f>CtrlData!R147</f>
        <v>0</v>
      </c>
      <c r="P141" s="6">
        <f>CtrlData!S147</f>
        <v>0</v>
      </c>
      <c r="Q141" s="6">
        <f>CtrlData!T147</f>
        <v>0</v>
      </c>
      <c r="R141" s="6">
        <f>CtrlData!U147</f>
        <v>1</v>
      </c>
      <c r="S141" s="6">
        <f>CtrlData!V147</f>
        <v>6.34</v>
      </c>
      <c r="T141" s="6">
        <f>CtrlData!W147</f>
        <v>116295</v>
      </c>
      <c r="U141" s="6">
        <f>CtrlData!X147</f>
        <v>5023</v>
      </c>
      <c r="V141" s="6">
        <f>CtrlData!Y147</f>
        <v>113.03</v>
      </c>
      <c r="W141" s="6">
        <f>CtrlData!Z147</f>
        <v>2.34</v>
      </c>
      <c r="X141" s="6">
        <f>CtrlData!AA147</f>
        <v>94.88</v>
      </c>
      <c r="Y141" s="6">
        <f>CtrlData!AB147</f>
        <v>1.52</v>
      </c>
      <c r="Z141" s="6">
        <f>CtrlData!AC147</f>
        <v>111128</v>
      </c>
      <c r="AA141" s="6">
        <f>CtrlData!AD147</f>
        <v>8.7899999999999991</v>
      </c>
      <c r="AB141" s="6">
        <f>CtrlData!AE147</f>
        <v>305871</v>
      </c>
      <c r="AC141" s="6">
        <f>CtrlData!AF147</f>
        <v>5.2</v>
      </c>
      <c r="AD141" s="6">
        <f>CtrlData!AG147</f>
        <v>1.5</v>
      </c>
      <c r="AE141" s="6">
        <f>CtrlData!AH147</f>
        <v>4.67</v>
      </c>
    </row>
    <row r="142" spans="1:31">
      <c r="A142" s="6">
        <f>CtrlData!A148</f>
        <v>201010</v>
      </c>
      <c r="B142" s="6">
        <f>CtrlData!E148</f>
        <v>24599.64172</v>
      </c>
      <c r="C142" s="6">
        <f>CtrlData!F148</f>
        <v>0</v>
      </c>
      <c r="D142" s="6">
        <f>CtrlData!G148</f>
        <v>0</v>
      </c>
      <c r="E142" s="6">
        <f>CtrlData!H148</f>
        <v>0</v>
      </c>
      <c r="F142" s="6">
        <f>CtrlData!I148</f>
        <v>0</v>
      </c>
      <c r="G142" s="6">
        <f>CtrlData!J148</f>
        <v>0</v>
      </c>
      <c r="H142" s="6">
        <f>CtrlData!K148</f>
        <v>0</v>
      </c>
      <c r="I142" s="6">
        <f>CtrlData!L148</f>
        <v>0</v>
      </c>
      <c r="J142" s="6">
        <f>CtrlData!M148</f>
        <v>0</v>
      </c>
      <c r="K142" s="6">
        <f>CtrlData!N148</f>
        <v>0</v>
      </c>
      <c r="L142" s="6">
        <f>CtrlData!O148</f>
        <v>1</v>
      </c>
      <c r="M142" s="6">
        <f>CtrlData!P148</f>
        <v>0</v>
      </c>
      <c r="N142" s="6">
        <f>CtrlData!Q148</f>
        <v>0</v>
      </c>
      <c r="O142" s="6">
        <f>CtrlData!R148</f>
        <v>0</v>
      </c>
      <c r="P142" s="6">
        <f>CtrlData!S148</f>
        <v>0</v>
      </c>
      <c r="Q142" s="6">
        <f>CtrlData!T148</f>
        <v>0</v>
      </c>
      <c r="R142" s="6">
        <f>CtrlData!U148</f>
        <v>1</v>
      </c>
      <c r="S142" s="6">
        <f>CtrlData!V148</f>
        <v>6.34</v>
      </c>
      <c r="T142" s="6">
        <f>CtrlData!W148</f>
        <v>116295</v>
      </c>
      <c r="U142" s="6">
        <f>CtrlData!X148</f>
        <v>5023</v>
      </c>
      <c r="V142" s="6">
        <f>CtrlData!Y148</f>
        <v>113.04</v>
      </c>
      <c r="W142" s="6">
        <f>CtrlData!Z148</f>
        <v>2.34</v>
      </c>
      <c r="X142" s="6">
        <f>CtrlData!AA148</f>
        <v>94.7</v>
      </c>
      <c r="Y142" s="6">
        <f>CtrlData!AB148</f>
        <v>0.56999999999999995</v>
      </c>
      <c r="Z142" s="6">
        <f>CtrlData!AC148</f>
        <v>110100</v>
      </c>
      <c r="AA142" s="6">
        <f>CtrlData!AD148</f>
        <v>8.84</v>
      </c>
      <c r="AB142" s="6">
        <f>CtrlData!AE148</f>
        <v>303584</v>
      </c>
      <c r="AC142" s="6">
        <f>CtrlData!AF148</f>
        <v>4.95</v>
      </c>
      <c r="AD142" s="6">
        <f>CtrlData!AG148</f>
        <v>1.5</v>
      </c>
      <c r="AE142" s="6">
        <f>CtrlData!AH148</f>
        <v>4.67</v>
      </c>
    </row>
    <row r="143" spans="1:31">
      <c r="A143" s="6">
        <f>CtrlData!A149</f>
        <v>201009</v>
      </c>
      <c r="B143" s="6">
        <f>CtrlData!E149</f>
        <v>26963.43347</v>
      </c>
      <c r="C143" s="6">
        <f>CtrlData!F149</f>
        <v>0</v>
      </c>
      <c r="D143" s="6">
        <f>CtrlData!G149</f>
        <v>0</v>
      </c>
      <c r="E143" s="6">
        <f>CtrlData!H149</f>
        <v>0</v>
      </c>
      <c r="F143" s="6">
        <f>CtrlData!I149</f>
        <v>0</v>
      </c>
      <c r="G143" s="6">
        <f>CtrlData!J149</f>
        <v>0</v>
      </c>
      <c r="H143" s="6">
        <f>CtrlData!K149</f>
        <v>0</v>
      </c>
      <c r="I143" s="6">
        <f>CtrlData!L149</f>
        <v>0</v>
      </c>
      <c r="J143" s="6">
        <f>CtrlData!M149</f>
        <v>0</v>
      </c>
      <c r="K143" s="6">
        <f>CtrlData!N149</f>
        <v>1</v>
      </c>
      <c r="L143" s="6">
        <f>CtrlData!O149</f>
        <v>0</v>
      </c>
      <c r="M143" s="6">
        <f>CtrlData!P149</f>
        <v>0</v>
      </c>
      <c r="N143" s="6">
        <f>CtrlData!Q149</f>
        <v>0</v>
      </c>
      <c r="O143" s="6">
        <f>CtrlData!R149</f>
        <v>0</v>
      </c>
      <c r="P143" s="6">
        <f>CtrlData!S149</f>
        <v>0</v>
      </c>
      <c r="Q143" s="6">
        <f>CtrlData!T149</f>
        <v>1</v>
      </c>
      <c r="R143" s="6">
        <f>CtrlData!U149</f>
        <v>0</v>
      </c>
      <c r="S143" s="6">
        <f>CtrlData!V149</f>
        <v>11.54</v>
      </c>
      <c r="T143" s="6">
        <f>CtrlData!W149</f>
        <v>112692</v>
      </c>
      <c r="U143" s="6">
        <f>CtrlData!X149</f>
        <v>4869</v>
      </c>
      <c r="V143" s="6">
        <f>CtrlData!Y149</f>
        <v>113.81</v>
      </c>
      <c r="W143" s="6">
        <f>CtrlData!Z149</f>
        <v>3.77</v>
      </c>
      <c r="X143" s="6">
        <f>CtrlData!AA149</f>
        <v>94.08</v>
      </c>
      <c r="Y143" s="6">
        <f>CtrlData!AB149</f>
        <v>0.3</v>
      </c>
      <c r="Z143" s="6">
        <f>CtrlData!AC149</f>
        <v>109843</v>
      </c>
      <c r="AA143" s="6">
        <f>CtrlData!AD149</f>
        <v>11.79</v>
      </c>
      <c r="AB143" s="6">
        <f>CtrlData!AE149</f>
        <v>301540</v>
      </c>
      <c r="AC143" s="6">
        <f>CtrlData!AF149</f>
        <v>4.7300000000000004</v>
      </c>
      <c r="AD143" s="6">
        <f>CtrlData!AG149</f>
        <v>1.375</v>
      </c>
      <c r="AE143" s="6">
        <f>CtrlData!AH149</f>
        <v>5.05</v>
      </c>
    </row>
    <row r="144" spans="1:31">
      <c r="A144" s="6">
        <f>CtrlData!A150</f>
        <v>201008</v>
      </c>
      <c r="B144" s="6">
        <f>CtrlData!E150</f>
        <v>27972.615969999999</v>
      </c>
      <c r="C144" s="6">
        <f>CtrlData!F150</f>
        <v>0</v>
      </c>
      <c r="D144" s="6">
        <f>CtrlData!G150</f>
        <v>0</v>
      </c>
      <c r="E144" s="6">
        <f>CtrlData!H150</f>
        <v>0</v>
      </c>
      <c r="F144" s="6">
        <f>CtrlData!I150</f>
        <v>0</v>
      </c>
      <c r="G144" s="6">
        <f>CtrlData!J150</f>
        <v>0</v>
      </c>
      <c r="H144" s="6">
        <f>CtrlData!K150</f>
        <v>0</v>
      </c>
      <c r="I144" s="6">
        <f>CtrlData!L150</f>
        <v>0</v>
      </c>
      <c r="J144" s="6">
        <f>CtrlData!M150</f>
        <v>1</v>
      </c>
      <c r="K144" s="6">
        <f>CtrlData!N150</f>
        <v>0</v>
      </c>
      <c r="L144" s="6">
        <f>CtrlData!O150</f>
        <v>0</v>
      </c>
      <c r="M144" s="6">
        <f>CtrlData!P150</f>
        <v>0</v>
      </c>
      <c r="N144" s="6">
        <f>CtrlData!Q150</f>
        <v>0</v>
      </c>
      <c r="O144" s="6">
        <f>CtrlData!R150</f>
        <v>0</v>
      </c>
      <c r="P144" s="6">
        <f>CtrlData!S150</f>
        <v>0</v>
      </c>
      <c r="Q144" s="6">
        <f>CtrlData!T150</f>
        <v>1</v>
      </c>
      <c r="R144" s="6">
        <f>CtrlData!U150</f>
        <v>0</v>
      </c>
      <c r="S144" s="6">
        <f>CtrlData!V150</f>
        <v>11.54</v>
      </c>
      <c r="T144" s="6">
        <f>CtrlData!W150</f>
        <v>112692</v>
      </c>
      <c r="U144" s="6">
        <f>CtrlData!X150</f>
        <v>4869</v>
      </c>
      <c r="V144" s="6">
        <f>CtrlData!Y150</f>
        <v>113.5</v>
      </c>
      <c r="W144" s="6">
        <f>CtrlData!Z150</f>
        <v>3.77</v>
      </c>
      <c r="X144" s="6">
        <f>CtrlData!AA150</f>
        <v>93.98</v>
      </c>
      <c r="Y144" s="6">
        <f>CtrlData!AB150</f>
        <v>-0.48</v>
      </c>
      <c r="Z144" s="6">
        <f>CtrlData!AC150</f>
        <v>108639</v>
      </c>
      <c r="AA144" s="6">
        <f>CtrlData!AD150</f>
        <v>12.25</v>
      </c>
      <c r="AB144" s="6">
        <f>CtrlData!AE150</f>
        <v>300883</v>
      </c>
      <c r="AC144" s="6">
        <f>CtrlData!AF150</f>
        <v>4.7300000000000004</v>
      </c>
      <c r="AD144" s="6">
        <f>CtrlData!AG150</f>
        <v>1.375</v>
      </c>
      <c r="AE144" s="6">
        <f>CtrlData!AH150</f>
        <v>5.05</v>
      </c>
    </row>
    <row r="145" spans="1:31">
      <c r="A145" s="6">
        <f>CtrlData!A151</f>
        <v>201007</v>
      </c>
      <c r="B145" s="6">
        <f>CtrlData!E151</f>
        <v>22950.214059999998</v>
      </c>
      <c r="C145" s="6">
        <f>CtrlData!F151</f>
        <v>0</v>
      </c>
      <c r="D145" s="6">
        <f>CtrlData!G151</f>
        <v>0</v>
      </c>
      <c r="E145" s="6">
        <f>CtrlData!H151</f>
        <v>0</v>
      </c>
      <c r="F145" s="6">
        <f>CtrlData!I151</f>
        <v>0</v>
      </c>
      <c r="G145" s="6">
        <f>CtrlData!J151</f>
        <v>0</v>
      </c>
      <c r="H145" s="6">
        <f>CtrlData!K151</f>
        <v>0</v>
      </c>
      <c r="I145" s="6">
        <f>CtrlData!L151</f>
        <v>1</v>
      </c>
      <c r="J145" s="6">
        <f>CtrlData!M151</f>
        <v>0</v>
      </c>
      <c r="K145" s="6">
        <f>CtrlData!N151</f>
        <v>0</v>
      </c>
      <c r="L145" s="6">
        <f>CtrlData!O151</f>
        <v>0</v>
      </c>
      <c r="M145" s="6">
        <f>CtrlData!P151</f>
        <v>0</v>
      </c>
      <c r="N145" s="6">
        <f>CtrlData!Q151</f>
        <v>0</v>
      </c>
      <c r="O145" s="6">
        <f>CtrlData!R151</f>
        <v>0</v>
      </c>
      <c r="P145" s="6">
        <f>CtrlData!S151</f>
        <v>0</v>
      </c>
      <c r="Q145" s="6">
        <f>CtrlData!T151</f>
        <v>1</v>
      </c>
      <c r="R145" s="6">
        <f>CtrlData!U151</f>
        <v>0</v>
      </c>
      <c r="S145" s="6">
        <f>CtrlData!V151</f>
        <v>11.54</v>
      </c>
      <c r="T145" s="6">
        <f>CtrlData!W151</f>
        <v>112692</v>
      </c>
      <c r="U145" s="6">
        <f>CtrlData!X151</f>
        <v>4869</v>
      </c>
      <c r="V145" s="6">
        <f>CtrlData!Y151</f>
        <v>113.09</v>
      </c>
      <c r="W145" s="6">
        <f>CtrlData!Z151</f>
        <v>3.77</v>
      </c>
      <c r="X145" s="6">
        <f>CtrlData!AA151</f>
        <v>93.97</v>
      </c>
      <c r="Y145" s="6">
        <f>CtrlData!AB151</f>
        <v>1.32</v>
      </c>
      <c r="Z145" s="6">
        <f>CtrlData!AC151</f>
        <v>106625</v>
      </c>
      <c r="AA145" s="6">
        <f>CtrlData!AD151</f>
        <v>12.29</v>
      </c>
      <c r="AB145" s="6">
        <f>CtrlData!AE151</f>
        <v>298498</v>
      </c>
      <c r="AC145" s="6">
        <f>CtrlData!AF151</f>
        <v>4.1399999999999997</v>
      </c>
      <c r="AD145" s="6">
        <f>CtrlData!AG151</f>
        <v>1.375</v>
      </c>
      <c r="AE145" s="6">
        <f>CtrlData!AH151</f>
        <v>5.05</v>
      </c>
    </row>
    <row r="146" spans="1:31">
      <c r="A146" s="6">
        <f>CtrlData!A152</f>
        <v>201006</v>
      </c>
      <c r="B146" s="6">
        <f>CtrlData!E152</f>
        <v>17056.21284</v>
      </c>
      <c r="C146" s="6">
        <f>CtrlData!F152</f>
        <v>0</v>
      </c>
      <c r="D146" s="6">
        <f>CtrlData!G152</f>
        <v>0</v>
      </c>
      <c r="E146" s="6">
        <f>CtrlData!H152</f>
        <v>0</v>
      </c>
      <c r="F146" s="6">
        <f>CtrlData!I152</f>
        <v>0</v>
      </c>
      <c r="G146" s="6">
        <f>CtrlData!J152</f>
        <v>0</v>
      </c>
      <c r="H146" s="6">
        <f>CtrlData!K152</f>
        <v>1</v>
      </c>
      <c r="I146" s="6">
        <f>CtrlData!L152</f>
        <v>0</v>
      </c>
      <c r="J146" s="6">
        <f>CtrlData!M152</f>
        <v>0</v>
      </c>
      <c r="K146" s="6">
        <f>CtrlData!N152</f>
        <v>0</v>
      </c>
      <c r="L146" s="6">
        <f>CtrlData!O152</f>
        <v>0</v>
      </c>
      <c r="M146" s="6">
        <f>CtrlData!P152</f>
        <v>0</v>
      </c>
      <c r="N146" s="6">
        <f>CtrlData!Q152</f>
        <v>0</v>
      </c>
      <c r="O146" s="6">
        <f>CtrlData!R152</f>
        <v>0</v>
      </c>
      <c r="P146" s="6">
        <f>CtrlData!S152</f>
        <v>1</v>
      </c>
      <c r="Q146" s="6">
        <f>CtrlData!T152</f>
        <v>0</v>
      </c>
      <c r="R146" s="6">
        <f>CtrlData!U152</f>
        <v>0</v>
      </c>
      <c r="S146" s="6">
        <f>CtrlData!V152</f>
        <v>12.02</v>
      </c>
      <c r="T146" s="6">
        <f>CtrlData!W152</f>
        <v>108559</v>
      </c>
      <c r="U146" s="6">
        <f>CtrlData!X152</f>
        <v>4692</v>
      </c>
      <c r="V146" s="6">
        <f>CtrlData!Y152</f>
        <v>113.54</v>
      </c>
      <c r="W146" s="6">
        <f>CtrlData!Z152</f>
        <v>7.03</v>
      </c>
      <c r="X146" s="6">
        <f>CtrlData!AA152</f>
        <v>93.68</v>
      </c>
      <c r="Y146" s="6">
        <f>CtrlData!AB152</f>
        <v>1.2</v>
      </c>
      <c r="Z146" s="6">
        <f>CtrlData!AC152</f>
        <v>105643</v>
      </c>
      <c r="AA146" s="6">
        <f>CtrlData!AD152</f>
        <v>12.84</v>
      </c>
      <c r="AB146" s="6">
        <f>CtrlData!AE152</f>
        <v>297159</v>
      </c>
      <c r="AC146" s="6">
        <f>CtrlData!AF152</f>
        <v>3.82</v>
      </c>
      <c r="AD146" s="6">
        <f>CtrlData!AG152</f>
        <v>1.375</v>
      </c>
      <c r="AE146" s="6">
        <f>CtrlData!AH152</f>
        <v>5.16</v>
      </c>
    </row>
    <row r="147" spans="1:31">
      <c r="A147" s="6">
        <f>CtrlData!A153</f>
        <v>201005</v>
      </c>
      <c r="B147" s="6">
        <f>CtrlData!E153</f>
        <v>20267.086490000002</v>
      </c>
      <c r="C147" s="6">
        <f>CtrlData!F153</f>
        <v>0</v>
      </c>
      <c r="D147" s="6">
        <f>CtrlData!G153</f>
        <v>0</v>
      </c>
      <c r="E147" s="6">
        <f>CtrlData!H153</f>
        <v>0</v>
      </c>
      <c r="F147" s="6">
        <f>CtrlData!I153</f>
        <v>0</v>
      </c>
      <c r="G147" s="6">
        <f>CtrlData!J153</f>
        <v>1</v>
      </c>
      <c r="H147" s="6">
        <f>CtrlData!K153</f>
        <v>0</v>
      </c>
      <c r="I147" s="6">
        <f>CtrlData!L153</f>
        <v>0</v>
      </c>
      <c r="J147" s="6">
        <f>CtrlData!M153</f>
        <v>0</v>
      </c>
      <c r="K147" s="6">
        <f>CtrlData!N153</f>
        <v>0</v>
      </c>
      <c r="L147" s="6">
        <f>CtrlData!O153</f>
        <v>0</v>
      </c>
      <c r="M147" s="6">
        <f>CtrlData!P153</f>
        <v>0</v>
      </c>
      <c r="N147" s="6">
        <f>CtrlData!Q153</f>
        <v>0</v>
      </c>
      <c r="O147" s="6">
        <f>CtrlData!R153</f>
        <v>0</v>
      </c>
      <c r="P147" s="6">
        <f>CtrlData!S153</f>
        <v>1</v>
      </c>
      <c r="Q147" s="6">
        <f>CtrlData!T153</f>
        <v>0</v>
      </c>
      <c r="R147" s="6">
        <f>CtrlData!U153</f>
        <v>0</v>
      </c>
      <c r="S147" s="6">
        <f>CtrlData!V153</f>
        <v>12.02</v>
      </c>
      <c r="T147" s="6">
        <f>CtrlData!W153</f>
        <v>108559</v>
      </c>
      <c r="U147" s="6">
        <f>CtrlData!X153</f>
        <v>4692</v>
      </c>
      <c r="V147" s="6">
        <f>CtrlData!Y153</f>
        <v>114.24</v>
      </c>
      <c r="W147" s="6">
        <f>CtrlData!Z153</f>
        <v>7.03</v>
      </c>
      <c r="X147" s="6">
        <f>CtrlData!AA153</f>
        <v>93.36</v>
      </c>
      <c r="Y147" s="6">
        <f>CtrlData!AB153</f>
        <v>0.76</v>
      </c>
      <c r="Z147" s="6">
        <f>CtrlData!AC153</f>
        <v>106259</v>
      </c>
      <c r="AA147" s="6">
        <f>CtrlData!AD153</f>
        <v>13.14</v>
      </c>
      <c r="AB147" s="6">
        <f>CtrlData!AE153</f>
        <v>297369</v>
      </c>
      <c r="AC147" s="6">
        <f>CtrlData!AF153</f>
        <v>3.27</v>
      </c>
      <c r="AD147" s="6">
        <f>CtrlData!AG153</f>
        <v>1.25</v>
      </c>
      <c r="AE147" s="6">
        <f>CtrlData!AH153</f>
        <v>5.16</v>
      </c>
    </row>
    <row r="148" spans="1:31">
      <c r="A148" s="6">
        <f>CtrlData!A154</f>
        <v>201004</v>
      </c>
      <c r="B148" s="6">
        <f>CtrlData!E154</f>
        <v>26194.946209999998</v>
      </c>
      <c r="C148" s="6">
        <f>CtrlData!F154</f>
        <v>0</v>
      </c>
      <c r="D148" s="6">
        <f>CtrlData!G154</f>
        <v>0</v>
      </c>
      <c r="E148" s="6">
        <f>CtrlData!H154</f>
        <v>0</v>
      </c>
      <c r="F148" s="6">
        <f>CtrlData!I154</f>
        <v>1</v>
      </c>
      <c r="G148" s="6">
        <f>CtrlData!J154</f>
        <v>0</v>
      </c>
      <c r="H148" s="6">
        <f>CtrlData!K154</f>
        <v>0</v>
      </c>
      <c r="I148" s="6">
        <f>CtrlData!L154</f>
        <v>0</v>
      </c>
      <c r="J148" s="6">
        <f>CtrlData!M154</f>
        <v>0</v>
      </c>
      <c r="K148" s="6">
        <f>CtrlData!N154</f>
        <v>0</v>
      </c>
      <c r="L148" s="6">
        <f>CtrlData!O154</f>
        <v>0</v>
      </c>
      <c r="M148" s="6">
        <f>CtrlData!P154</f>
        <v>0</v>
      </c>
      <c r="N148" s="6">
        <f>CtrlData!Q154</f>
        <v>0</v>
      </c>
      <c r="O148" s="6">
        <f>CtrlData!R154</f>
        <v>0</v>
      </c>
      <c r="P148" s="6">
        <f>CtrlData!S154</f>
        <v>1</v>
      </c>
      <c r="Q148" s="6">
        <f>CtrlData!T154</f>
        <v>0</v>
      </c>
      <c r="R148" s="6">
        <f>CtrlData!U154</f>
        <v>0</v>
      </c>
      <c r="S148" s="6">
        <f>CtrlData!V154</f>
        <v>12.02</v>
      </c>
      <c r="T148" s="6">
        <f>CtrlData!W154</f>
        <v>108559</v>
      </c>
      <c r="U148" s="6">
        <f>CtrlData!X154</f>
        <v>4692</v>
      </c>
      <c r="V148" s="6">
        <f>CtrlData!Y154</f>
        <v>113.84</v>
      </c>
      <c r="W148" s="6">
        <f>CtrlData!Z154</f>
        <v>7.03</v>
      </c>
      <c r="X148" s="6">
        <f>CtrlData!AA154</f>
        <v>93.51</v>
      </c>
      <c r="Y148" s="6">
        <f>CtrlData!AB154</f>
        <v>1.34</v>
      </c>
      <c r="Z148" s="6">
        <f>CtrlData!AC154</f>
        <v>105817</v>
      </c>
      <c r="AA148" s="6">
        <f>CtrlData!AD154</f>
        <v>17.38</v>
      </c>
      <c r="AB148" s="6">
        <f>CtrlData!AE154</f>
        <v>297050</v>
      </c>
      <c r="AC148" s="6">
        <f>CtrlData!AF154</f>
        <v>3.8</v>
      </c>
      <c r="AD148" s="6">
        <f>CtrlData!AG154</f>
        <v>1.25</v>
      </c>
      <c r="AE148" s="6">
        <f>CtrlData!AH154</f>
        <v>5.16</v>
      </c>
    </row>
    <row r="149" spans="1:31">
      <c r="A149" s="6">
        <f>CtrlData!A155</f>
        <v>201003</v>
      </c>
      <c r="B149" s="6">
        <f>CtrlData!E155</f>
        <v>23662.626120000001</v>
      </c>
      <c r="C149" s="6">
        <f>CtrlData!F155</f>
        <v>0</v>
      </c>
      <c r="D149" s="6">
        <f>CtrlData!G155</f>
        <v>0</v>
      </c>
      <c r="E149" s="6">
        <f>CtrlData!H155</f>
        <v>1</v>
      </c>
      <c r="F149" s="6">
        <f>CtrlData!I155</f>
        <v>0</v>
      </c>
      <c r="G149" s="6">
        <f>CtrlData!J155</f>
        <v>0</v>
      </c>
      <c r="H149" s="6">
        <f>CtrlData!K155</f>
        <v>0</v>
      </c>
      <c r="I149" s="6">
        <f>CtrlData!L155</f>
        <v>0</v>
      </c>
      <c r="J149" s="6">
        <f>CtrlData!M155</f>
        <v>0</v>
      </c>
      <c r="K149" s="6">
        <f>CtrlData!N155</f>
        <v>0</v>
      </c>
      <c r="L149" s="6">
        <f>CtrlData!O155</f>
        <v>0</v>
      </c>
      <c r="M149" s="6">
        <f>CtrlData!P155</f>
        <v>0</v>
      </c>
      <c r="N149" s="6">
        <f>CtrlData!Q155</f>
        <v>0</v>
      </c>
      <c r="O149" s="6">
        <f>CtrlData!R155</f>
        <v>1</v>
      </c>
      <c r="P149" s="6">
        <f>CtrlData!S155</f>
        <v>0</v>
      </c>
      <c r="Q149" s="6">
        <f>CtrlData!T155</f>
        <v>0</v>
      </c>
      <c r="R149" s="6">
        <f>CtrlData!U155</f>
        <v>0</v>
      </c>
      <c r="S149" s="6">
        <f>CtrlData!V155</f>
        <v>11.55</v>
      </c>
      <c r="T149" s="6">
        <f>CtrlData!W155</f>
        <v>106699</v>
      </c>
      <c r="U149" s="6">
        <f>CtrlData!X155</f>
        <v>4613</v>
      </c>
      <c r="V149" s="6">
        <f>CtrlData!Y155</f>
        <v>112.26</v>
      </c>
      <c r="W149" s="6">
        <f>CtrlData!Z155</f>
        <v>6.86</v>
      </c>
      <c r="X149" s="6">
        <f>CtrlData!AA155</f>
        <v>92.73</v>
      </c>
      <c r="Y149" s="6">
        <f>CtrlData!AB155</f>
        <v>1.27</v>
      </c>
      <c r="Z149" s="6">
        <f>CtrlData!AC155</f>
        <v>105128</v>
      </c>
      <c r="AA149" s="6">
        <f>CtrlData!AD155</f>
        <v>19.03</v>
      </c>
      <c r="AB149" s="6">
        <f>CtrlData!AE155</f>
        <v>295917</v>
      </c>
      <c r="AC149" s="6">
        <f>CtrlData!AF155</f>
        <v>3.86</v>
      </c>
      <c r="AD149" s="6">
        <f>CtrlData!AG155</f>
        <v>1.25</v>
      </c>
      <c r="AE149" s="6">
        <f>CtrlData!AH155</f>
        <v>5.67</v>
      </c>
    </row>
    <row r="150" spans="1:31">
      <c r="A150" s="6">
        <f>CtrlData!A156</f>
        <v>201002</v>
      </c>
      <c r="B150" s="6">
        <f>CtrlData!E156</f>
        <v>13313.293750000001</v>
      </c>
      <c r="C150" s="6">
        <f>CtrlData!F156</f>
        <v>0</v>
      </c>
      <c r="D150" s="6">
        <f>CtrlData!G156</f>
        <v>1</v>
      </c>
      <c r="E150" s="6">
        <f>CtrlData!H156</f>
        <v>0</v>
      </c>
      <c r="F150" s="6">
        <f>CtrlData!I156</f>
        <v>0</v>
      </c>
      <c r="G150" s="6">
        <f>CtrlData!J156</f>
        <v>0</v>
      </c>
      <c r="H150" s="6">
        <f>CtrlData!K156</f>
        <v>0</v>
      </c>
      <c r="I150" s="6">
        <f>CtrlData!L156</f>
        <v>0</v>
      </c>
      <c r="J150" s="6">
        <f>CtrlData!M156</f>
        <v>0</v>
      </c>
      <c r="K150" s="6">
        <f>CtrlData!N156</f>
        <v>0</v>
      </c>
      <c r="L150" s="6">
        <f>CtrlData!O156</f>
        <v>0</v>
      </c>
      <c r="M150" s="6">
        <f>CtrlData!P156</f>
        <v>0</v>
      </c>
      <c r="N150" s="6">
        <f>CtrlData!Q156</f>
        <v>0</v>
      </c>
      <c r="O150" s="6">
        <f>CtrlData!R156</f>
        <v>1</v>
      </c>
      <c r="P150" s="6">
        <f>CtrlData!S156</f>
        <v>0</v>
      </c>
      <c r="Q150" s="6">
        <f>CtrlData!T156</f>
        <v>0</v>
      </c>
      <c r="R150" s="6">
        <f>CtrlData!U156</f>
        <v>0</v>
      </c>
      <c r="S150" s="6">
        <f>CtrlData!V156</f>
        <v>11.55</v>
      </c>
      <c r="T150" s="6">
        <f>CtrlData!W156</f>
        <v>106699</v>
      </c>
      <c r="U150" s="6">
        <f>CtrlData!X156</f>
        <v>4613</v>
      </c>
      <c r="V150" s="6">
        <f>CtrlData!Y156</f>
        <v>111.65</v>
      </c>
      <c r="W150" s="6">
        <f>CtrlData!Z156</f>
        <v>6.86</v>
      </c>
      <c r="X150" s="6">
        <f>CtrlData!AA156</f>
        <v>93.62</v>
      </c>
      <c r="Y150" s="6">
        <f>CtrlData!AB156</f>
        <v>2.35</v>
      </c>
      <c r="Z150" s="6">
        <f>CtrlData!AC156</f>
        <v>106282</v>
      </c>
      <c r="AA150" s="6">
        <f>CtrlData!AD156</f>
        <v>24.22</v>
      </c>
      <c r="AB150" s="6">
        <f>CtrlData!AE156</f>
        <v>295797</v>
      </c>
      <c r="AC150" s="6">
        <f>CtrlData!AF156</f>
        <v>4.7300000000000004</v>
      </c>
      <c r="AD150" s="6">
        <f>CtrlData!AG156</f>
        <v>1.25</v>
      </c>
      <c r="AE150" s="6">
        <f>CtrlData!AH156</f>
        <v>5.67</v>
      </c>
    </row>
    <row r="151" spans="1:31">
      <c r="A151" s="6">
        <f>CtrlData!A157</f>
        <v>201001</v>
      </c>
      <c r="B151" s="6">
        <f>CtrlData!E157</f>
        <v>30415.90367</v>
      </c>
      <c r="C151" s="6">
        <f>CtrlData!F157</f>
        <v>1</v>
      </c>
      <c r="D151" s="6">
        <f>CtrlData!G157</f>
        <v>0</v>
      </c>
      <c r="E151" s="6">
        <f>CtrlData!H157</f>
        <v>0</v>
      </c>
      <c r="F151" s="6">
        <f>CtrlData!I157</f>
        <v>0</v>
      </c>
      <c r="G151" s="6">
        <f>CtrlData!J157</f>
        <v>0</v>
      </c>
      <c r="H151" s="6">
        <f>CtrlData!K157</f>
        <v>0</v>
      </c>
      <c r="I151" s="6">
        <f>CtrlData!L157</f>
        <v>0</v>
      </c>
      <c r="J151" s="6">
        <f>CtrlData!M157</f>
        <v>0</v>
      </c>
      <c r="K151" s="6">
        <f>CtrlData!N157</f>
        <v>0</v>
      </c>
      <c r="L151" s="6">
        <f>CtrlData!O157</f>
        <v>0</v>
      </c>
      <c r="M151" s="6">
        <f>CtrlData!P157</f>
        <v>0</v>
      </c>
      <c r="N151" s="6">
        <f>CtrlData!Q157</f>
        <v>0</v>
      </c>
      <c r="O151" s="6">
        <f>CtrlData!R157</f>
        <v>1</v>
      </c>
      <c r="P151" s="6">
        <f>CtrlData!S157</f>
        <v>0</v>
      </c>
      <c r="Q151" s="6">
        <f>CtrlData!T157</f>
        <v>0</v>
      </c>
      <c r="R151" s="6">
        <f>CtrlData!U157</f>
        <v>0</v>
      </c>
      <c r="S151" s="6">
        <f>CtrlData!V157</f>
        <v>11.55</v>
      </c>
      <c r="T151" s="6">
        <f>CtrlData!W157</f>
        <v>106699</v>
      </c>
      <c r="U151" s="6">
        <f>CtrlData!X157</f>
        <v>4613</v>
      </c>
      <c r="V151" s="6">
        <f>CtrlData!Y157</f>
        <v>111.15</v>
      </c>
      <c r="W151" s="6">
        <f>CtrlData!Z157</f>
        <v>6.86</v>
      </c>
      <c r="X151" s="6">
        <f>CtrlData!AA157</f>
        <v>93.13</v>
      </c>
      <c r="Y151" s="6">
        <f>CtrlData!AB157</f>
        <v>0.26</v>
      </c>
      <c r="Z151" s="6">
        <f>CtrlData!AC157</f>
        <v>105071</v>
      </c>
      <c r="AA151" s="6">
        <f>CtrlData!AD157</f>
        <v>24.18</v>
      </c>
      <c r="AB151" s="6">
        <f>CtrlData!AE157</f>
        <v>294710</v>
      </c>
      <c r="AC151" s="6">
        <f>CtrlData!AF157</f>
        <v>4.83</v>
      </c>
      <c r="AD151" s="6">
        <f>CtrlData!AG157</f>
        <v>1.25</v>
      </c>
      <c r="AE151" s="6">
        <f>CtrlData!AH157</f>
        <v>5.67</v>
      </c>
    </row>
    <row r="152" spans="1:31">
      <c r="A152" s="6">
        <f>CtrlData!A158</f>
        <v>200912</v>
      </c>
      <c r="B152" s="6">
        <f>CtrlData!E158</f>
        <v>30035.976449999998</v>
      </c>
      <c r="C152" s="6">
        <f>CtrlData!F158</f>
        <v>0</v>
      </c>
      <c r="D152" s="6">
        <f>CtrlData!G158</f>
        <v>0</v>
      </c>
      <c r="E152" s="6">
        <f>CtrlData!H158</f>
        <v>0</v>
      </c>
      <c r="F152" s="6">
        <f>CtrlData!I158</f>
        <v>0</v>
      </c>
      <c r="G152" s="6">
        <f>CtrlData!J158</f>
        <v>0</v>
      </c>
      <c r="H152" s="6">
        <f>CtrlData!K158</f>
        <v>0</v>
      </c>
      <c r="I152" s="6">
        <f>CtrlData!L158</f>
        <v>0</v>
      </c>
      <c r="J152" s="6">
        <f>CtrlData!M158</f>
        <v>0</v>
      </c>
      <c r="K152" s="6">
        <f>CtrlData!N158</f>
        <v>0</v>
      </c>
      <c r="L152" s="6">
        <f>CtrlData!O158</f>
        <v>0</v>
      </c>
      <c r="M152" s="6">
        <f>CtrlData!P158</f>
        <v>0</v>
      </c>
      <c r="N152" s="6">
        <f>CtrlData!Q158</f>
        <v>1</v>
      </c>
      <c r="O152" s="6">
        <f>CtrlData!R158</f>
        <v>0</v>
      </c>
      <c r="P152" s="6">
        <f>CtrlData!S158</f>
        <v>0</v>
      </c>
      <c r="Q152" s="6">
        <f>CtrlData!T158</f>
        <v>0</v>
      </c>
      <c r="R152" s="6">
        <f>CtrlData!U158</f>
        <v>1</v>
      </c>
      <c r="S152" s="6">
        <f>CtrlData!V158</f>
        <v>8.58</v>
      </c>
      <c r="T152" s="6">
        <f>CtrlData!W158</f>
        <v>106425</v>
      </c>
      <c r="U152" s="6">
        <f>CtrlData!X158</f>
        <v>4605</v>
      </c>
      <c r="V152" s="6">
        <f>CtrlData!Y158</f>
        <v>110.78</v>
      </c>
      <c r="W152" s="6">
        <f>CtrlData!Z158</f>
        <v>5.77</v>
      </c>
      <c r="X152" s="6">
        <f>CtrlData!AA158</f>
        <v>93.01</v>
      </c>
      <c r="Y152" s="6">
        <f>CtrlData!AB158</f>
        <v>-0.25</v>
      </c>
      <c r="Z152" s="6">
        <f>CtrlData!AC158</f>
        <v>103583</v>
      </c>
      <c r="AA152" s="6">
        <f>CtrlData!AD158</f>
        <v>28.92</v>
      </c>
      <c r="AB152" s="6">
        <f>CtrlData!AE158</f>
        <v>292215</v>
      </c>
      <c r="AC152" s="6">
        <f>CtrlData!AF158</f>
        <v>5.78</v>
      </c>
      <c r="AD152" s="6">
        <f>CtrlData!AG158</f>
        <v>1.25</v>
      </c>
      <c r="AE152" s="6">
        <f>CtrlData!AH158</f>
        <v>5.74</v>
      </c>
    </row>
    <row r="153" spans="1:31">
      <c r="A153" s="6">
        <f>CtrlData!A159</f>
        <v>200911</v>
      </c>
      <c r="B153" s="6">
        <f>CtrlData!E159</f>
        <v>23187.162779999999</v>
      </c>
      <c r="C153" s="6">
        <f>CtrlData!F159</f>
        <v>0</v>
      </c>
      <c r="D153" s="6">
        <f>CtrlData!G159</f>
        <v>0</v>
      </c>
      <c r="E153" s="6">
        <f>CtrlData!H159</f>
        <v>0</v>
      </c>
      <c r="F153" s="6">
        <f>CtrlData!I159</f>
        <v>0</v>
      </c>
      <c r="G153" s="6">
        <f>CtrlData!J159</f>
        <v>0</v>
      </c>
      <c r="H153" s="6">
        <f>CtrlData!K159</f>
        <v>0</v>
      </c>
      <c r="I153" s="6">
        <f>CtrlData!L159</f>
        <v>0</v>
      </c>
      <c r="J153" s="6">
        <f>CtrlData!M159</f>
        <v>0</v>
      </c>
      <c r="K153" s="6">
        <f>CtrlData!N159</f>
        <v>0</v>
      </c>
      <c r="L153" s="6">
        <f>CtrlData!O159</f>
        <v>0</v>
      </c>
      <c r="M153" s="6">
        <f>CtrlData!P159</f>
        <v>1</v>
      </c>
      <c r="N153" s="6">
        <f>CtrlData!Q159</f>
        <v>0</v>
      </c>
      <c r="O153" s="6">
        <f>CtrlData!R159</f>
        <v>0</v>
      </c>
      <c r="P153" s="6">
        <f>CtrlData!S159</f>
        <v>0</v>
      </c>
      <c r="Q153" s="6">
        <f>CtrlData!T159</f>
        <v>0</v>
      </c>
      <c r="R153" s="6">
        <f>CtrlData!U159</f>
        <v>1</v>
      </c>
      <c r="S153" s="6">
        <f>CtrlData!V159</f>
        <v>8.58</v>
      </c>
      <c r="T153" s="6">
        <f>CtrlData!W159</f>
        <v>106425</v>
      </c>
      <c r="U153" s="6">
        <f>CtrlData!X159</f>
        <v>4605</v>
      </c>
      <c r="V153" s="6">
        <f>CtrlData!Y159</f>
        <v>110.35</v>
      </c>
      <c r="W153" s="6">
        <f>CtrlData!Z159</f>
        <v>5.77</v>
      </c>
      <c r="X153" s="6">
        <f>CtrlData!AA159</f>
        <v>93.46</v>
      </c>
      <c r="Y153" s="6">
        <f>CtrlData!AB159</f>
        <v>-1.61</v>
      </c>
      <c r="Z153" s="6">
        <f>CtrlData!AC159</f>
        <v>101781</v>
      </c>
      <c r="AA153" s="6">
        <f>CtrlData!AD159</f>
        <v>30.51</v>
      </c>
      <c r="AB153" s="6">
        <f>CtrlData!AE159</f>
        <v>290594</v>
      </c>
      <c r="AC153" s="6">
        <f>CtrlData!AF159</f>
        <v>6.38</v>
      </c>
      <c r="AD153" s="6">
        <f>CtrlData!AG159</f>
        <v>1.25</v>
      </c>
      <c r="AE153" s="6">
        <f>CtrlData!AH159</f>
        <v>5.74</v>
      </c>
    </row>
    <row r="154" spans="1:31">
      <c r="A154" s="6">
        <f>CtrlData!A160</f>
        <v>200910</v>
      </c>
      <c r="B154" s="6">
        <f>CtrlData!E160</f>
        <v>28214.952079999999</v>
      </c>
      <c r="C154" s="6">
        <f>CtrlData!F160</f>
        <v>0</v>
      </c>
      <c r="D154" s="6">
        <f>CtrlData!G160</f>
        <v>0</v>
      </c>
      <c r="E154" s="6">
        <f>CtrlData!H160</f>
        <v>0</v>
      </c>
      <c r="F154" s="6">
        <f>CtrlData!I160</f>
        <v>0</v>
      </c>
      <c r="G154" s="6">
        <f>CtrlData!J160</f>
        <v>0</v>
      </c>
      <c r="H154" s="6">
        <f>CtrlData!K160</f>
        <v>0</v>
      </c>
      <c r="I154" s="6">
        <f>CtrlData!L160</f>
        <v>0</v>
      </c>
      <c r="J154" s="6">
        <f>CtrlData!M160</f>
        <v>0</v>
      </c>
      <c r="K154" s="6">
        <f>CtrlData!N160</f>
        <v>0</v>
      </c>
      <c r="L154" s="6">
        <f>CtrlData!O160</f>
        <v>1</v>
      </c>
      <c r="M154" s="6">
        <f>CtrlData!P160</f>
        <v>0</v>
      </c>
      <c r="N154" s="6">
        <f>CtrlData!Q160</f>
        <v>0</v>
      </c>
      <c r="O154" s="6">
        <f>CtrlData!R160</f>
        <v>0</v>
      </c>
      <c r="P154" s="6">
        <f>CtrlData!S160</f>
        <v>0</v>
      </c>
      <c r="Q154" s="6">
        <f>CtrlData!T160</f>
        <v>0</v>
      </c>
      <c r="R154" s="6">
        <f>CtrlData!U160</f>
        <v>1</v>
      </c>
      <c r="S154" s="6">
        <f>CtrlData!V160</f>
        <v>8.58</v>
      </c>
      <c r="T154" s="6">
        <f>CtrlData!W160</f>
        <v>106425</v>
      </c>
      <c r="U154" s="6">
        <f>CtrlData!X160</f>
        <v>4605</v>
      </c>
      <c r="V154" s="6">
        <f>CtrlData!Y160</f>
        <v>109.04</v>
      </c>
      <c r="W154" s="6">
        <f>CtrlData!Z160</f>
        <v>5.77</v>
      </c>
      <c r="X154" s="6">
        <f>CtrlData!AA160</f>
        <v>94.16</v>
      </c>
      <c r="Y154" s="6">
        <f>CtrlData!AB160</f>
        <v>-1.9</v>
      </c>
      <c r="Z154" s="6">
        <f>CtrlData!AC160</f>
        <v>100050</v>
      </c>
      <c r="AA154" s="6">
        <f>CtrlData!AD160</f>
        <v>27.8</v>
      </c>
      <c r="AB154" s="6">
        <f>CtrlData!AE160</f>
        <v>289518</v>
      </c>
      <c r="AC154" s="6">
        <f>CtrlData!AF160</f>
        <v>6.88</v>
      </c>
      <c r="AD154" s="6">
        <f>CtrlData!AG160</f>
        <v>1.25</v>
      </c>
      <c r="AE154" s="6">
        <f>CtrlData!AH160</f>
        <v>5.74</v>
      </c>
    </row>
    <row r="155" spans="1:31">
      <c r="A155" s="6">
        <f>CtrlData!A161</f>
        <v>200909</v>
      </c>
      <c r="B155" s="6">
        <f>CtrlData!E161</f>
        <v>26825.039970000002</v>
      </c>
      <c r="C155" s="6">
        <f>CtrlData!F161</f>
        <v>0</v>
      </c>
      <c r="D155" s="6">
        <f>CtrlData!G161</f>
        <v>0</v>
      </c>
      <c r="E155" s="6">
        <f>CtrlData!H161</f>
        <v>0</v>
      </c>
      <c r="F155" s="6">
        <f>CtrlData!I161</f>
        <v>0</v>
      </c>
      <c r="G155" s="6">
        <f>CtrlData!J161</f>
        <v>0</v>
      </c>
      <c r="H155" s="6">
        <f>CtrlData!K161</f>
        <v>0</v>
      </c>
      <c r="I155" s="6">
        <f>CtrlData!L161</f>
        <v>0</v>
      </c>
      <c r="J155" s="6">
        <f>CtrlData!M161</f>
        <v>0</v>
      </c>
      <c r="K155" s="6">
        <f>CtrlData!N161</f>
        <v>1</v>
      </c>
      <c r="L155" s="6">
        <f>CtrlData!O161</f>
        <v>0</v>
      </c>
      <c r="M155" s="6">
        <f>CtrlData!P161</f>
        <v>0</v>
      </c>
      <c r="N155" s="6">
        <f>CtrlData!Q161</f>
        <v>0</v>
      </c>
      <c r="O155" s="6">
        <f>CtrlData!R161</f>
        <v>0</v>
      </c>
      <c r="P155" s="6">
        <f>CtrlData!S161</f>
        <v>0</v>
      </c>
      <c r="Q155" s="6">
        <f>CtrlData!T161</f>
        <v>1</v>
      </c>
      <c r="R155" s="6">
        <f>CtrlData!U161</f>
        <v>0</v>
      </c>
      <c r="S155" s="6">
        <f>CtrlData!V161</f>
        <v>-1.1299999999999999</v>
      </c>
      <c r="T155" s="6">
        <f>CtrlData!W161</f>
        <v>99445</v>
      </c>
      <c r="U155" s="6">
        <f>CtrlData!X161</f>
        <v>4309</v>
      </c>
      <c r="V155" s="6">
        <f>CtrlData!Y161</f>
        <v>109.67</v>
      </c>
      <c r="W155" s="6">
        <f>CtrlData!Z161</f>
        <v>-9.4700000000000006</v>
      </c>
      <c r="X155" s="6">
        <f>CtrlData!AA161</f>
        <v>93.8</v>
      </c>
      <c r="Y155" s="6">
        <f>CtrlData!AB161</f>
        <v>-0.89</v>
      </c>
      <c r="Z155" s="6">
        <f>CtrlData!AC161</f>
        <v>97939</v>
      </c>
      <c r="AA155" s="6">
        <f>CtrlData!AD161</f>
        <v>22.32</v>
      </c>
      <c r="AB155" s="6">
        <f>CtrlData!AE161</f>
        <v>288095</v>
      </c>
      <c r="AC155" s="6">
        <f>CtrlData!AF161</f>
        <v>7.81</v>
      </c>
      <c r="AD155" s="6">
        <f>CtrlData!AG161</f>
        <v>1.25</v>
      </c>
      <c r="AE155" s="6">
        <f>CtrlData!AH161</f>
        <v>6.04</v>
      </c>
    </row>
    <row r="156" spans="1:31">
      <c r="A156" s="6">
        <f>CtrlData!A162</f>
        <v>200908</v>
      </c>
      <c r="B156" s="6">
        <f>CtrlData!E162</f>
        <v>21257.310389999999</v>
      </c>
      <c r="C156" s="6">
        <f>CtrlData!F162</f>
        <v>0</v>
      </c>
      <c r="D156" s="6">
        <f>CtrlData!G162</f>
        <v>0</v>
      </c>
      <c r="E156" s="6">
        <f>CtrlData!H162</f>
        <v>0</v>
      </c>
      <c r="F156" s="6">
        <f>CtrlData!I162</f>
        <v>0</v>
      </c>
      <c r="G156" s="6">
        <f>CtrlData!J162</f>
        <v>0</v>
      </c>
      <c r="H156" s="6">
        <f>CtrlData!K162</f>
        <v>0</v>
      </c>
      <c r="I156" s="6">
        <f>CtrlData!L162</f>
        <v>0</v>
      </c>
      <c r="J156" s="6">
        <f>CtrlData!M162</f>
        <v>1</v>
      </c>
      <c r="K156" s="6">
        <f>CtrlData!N162</f>
        <v>0</v>
      </c>
      <c r="L156" s="6">
        <f>CtrlData!O162</f>
        <v>0</v>
      </c>
      <c r="M156" s="6">
        <f>CtrlData!P162</f>
        <v>0</v>
      </c>
      <c r="N156" s="6">
        <f>CtrlData!Q162</f>
        <v>0</v>
      </c>
      <c r="O156" s="6">
        <f>CtrlData!R162</f>
        <v>0</v>
      </c>
      <c r="P156" s="6">
        <f>CtrlData!S162</f>
        <v>0</v>
      </c>
      <c r="Q156" s="6">
        <f>CtrlData!T162</f>
        <v>1</v>
      </c>
      <c r="R156" s="6">
        <f>CtrlData!U162</f>
        <v>0</v>
      </c>
      <c r="S156" s="6">
        <f>CtrlData!V162</f>
        <v>-1.1299999999999999</v>
      </c>
      <c r="T156" s="6">
        <f>CtrlData!W162</f>
        <v>99445</v>
      </c>
      <c r="U156" s="6">
        <f>CtrlData!X162</f>
        <v>4309</v>
      </c>
      <c r="V156" s="6">
        <f>CtrlData!Y162</f>
        <v>109.84</v>
      </c>
      <c r="W156" s="6">
        <f>CtrlData!Z162</f>
        <v>-9.4700000000000006</v>
      </c>
      <c r="X156" s="6">
        <f>CtrlData!AA162</f>
        <v>94.43</v>
      </c>
      <c r="Y156" s="6">
        <f>CtrlData!AB162</f>
        <v>-0.82</v>
      </c>
      <c r="Z156" s="6">
        <f>CtrlData!AC162</f>
        <v>96748</v>
      </c>
      <c r="AA156" s="6">
        <f>CtrlData!AD162</f>
        <v>22.4</v>
      </c>
      <c r="AB156" s="6">
        <f>CtrlData!AE162</f>
        <v>287654</v>
      </c>
      <c r="AC156" s="6">
        <f>CtrlData!AF162</f>
        <v>8.16</v>
      </c>
      <c r="AD156" s="6">
        <f>CtrlData!AG162</f>
        <v>1.25</v>
      </c>
      <c r="AE156" s="6">
        <f>CtrlData!AH162</f>
        <v>6.04</v>
      </c>
    </row>
    <row r="157" spans="1:31">
      <c r="A157" s="6">
        <f>CtrlData!A163</f>
        <v>200907</v>
      </c>
      <c r="B157" s="6">
        <f>CtrlData!E163</f>
        <v>30682.386139999999</v>
      </c>
      <c r="C157" s="6">
        <f>CtrlData!F163</f>
        <v>0</v>
      </c>
      <c r="D157" s="6">
        <f>CtrlData!G163</f>
        <v>0</v>
      </c>
      <c r="E157" s="6">
        <f>CtrlData!H163</f>
        <v>0</v>
      </c>
      <c r="F157" s="6">
        <f>CtrlData!I163</f>
        <v>0</v>
      </c>
      <c r="G157" s="6">
        <f>CtrlData!J163</f>
        <v>0</v>
      </c>
      <c r="H157" s="6">
        <f>CtrlData!K163</f>
        <v>0</v>
      </c>
      <c r="I157" s="6">
        <f>CtrlData!L163</f>
        <v>1</v>
      </c>
      <c r="J157" s="6">
        <f>CtrlData!M163</f>
        <v>0</v>
      </c>
      <c r="K157" s="6">
        <f>CtrlData!N163</f>
        <v>0</v>
      </c>
      <c r="L157" s="6">
        <f>CtrlData!O163</f>
        <v>0</v>
      </c>
      <c r="M157" s="6">
        <f>CtrlData!P163</f>
        <v>0</v>
      </c>
      <c r="N157" s="6">
        <f>CtrlData!Q163</f>
        <v>0</v>
      </c>
      <c r="O157" s="6">
        <f>CtrlData!R163</f>
        <v>0</v>
      </c>
      <c r="P157" s="6">
        <f>CtrlData!S163</f>
        <v>0</v>
      </c>
      <c r="Q157" s="6">
        <f>CtrlData!T163</f>
        <v>1</v>
      </c>
      <c r="R157" s="6">
        <f>CtrlData!U163</f>
        <v>0</v>
      </c>
      <c r="S157" s="6">
        <f>CtrlData!V163</f>
        <v>-1.1299999999999999</v>
      </c>
      <c r="T157" s="6">
        <f>CtrlData!W163</f>
        <v>99445</v>
      </c>
      <c r="U157" s="6">
        <f>CtrlData!X163</f>
        <v>4309</v>
      </c>
      <c r="V157" s="6">
        <f>CtrlData!Y163</f>
        <v>107.38</v>
      </c>
      <c r="W157" s="6">
        <f>CtrlData!Z163</f>
        <v>-9.4700000000000006</v>
      </c>
      <c r="X157" s="6">
        <f>CtrlData!AA163</f>
        <v>92.75</v>
      </c>
      <c r="Y157" s="6">
        <f>CtrlData!AB163</f>
        <v>-2.34</v>
      </c>
      <c r="Z157" s="6">
        <f>CtrlData!AC163</f>
        <v>94783</v>
      </c>
      <c r="AA157" s="6">
        <f>CtrlData!AD163</f>
        <v>21.38</v>
      </c>
      <c r="AB157" s="6">
        <f>CtrlData!AE163</f>
        <v>286942</v>
      </c>
      <c r="AC157" s="6">
        <f>CtrlData!AF163</f>
        <v>8.5399999999999991</v>
      </c>
      <c r="AD157" s="6">
        <f>CtrlData!AG163</f>
        <v>1.25</v>
      </c>
      <c r="AE157" s="6">
        <f>CtrlData!AH163</f>
        <v>6.04</v>
      </c>
    </row>
    <row r="158" spans="1:31">
      <c r="A158" s="6">
        <f>CtrlData!A164</f>
        <v>200906</v>
      </c>
      <c r="B158" s="6">
        <f>CtrlData!E164</f>
        <v>28870.38607</v>
      </c>
      <c r="C158" s="6">
        <f>CtrlData!F164</f>
        <v>0</v>
      </c>
      <c r="D158" s="6">
        <f>CtrlData!G164</f>
        <v>0</v>
      </c>
      <c r="E158" s="6">
        <f>CtrlData!H164</f>
        <v>0</v>
      </c>
      <c r="F158" s="6">
        <f>CtrlData!I164</f>
        <v>0</v>
      </c>
      <c r="G158" s="6">
        <f>CtrlData!J164</f>
        <v>0</v>
      </c>
      <c r="H158" s="6">
        <f>CtrlData!K164</f>
        <v>1</v>
      </c>
      <c r="I158" s="6">
        <f>CtrlData!L164</f>
        <v>0</v>
      </c>
      <c r="J158" s="6">
        <f>CtrlData!M164</f>
        <v>0</v>
      </c>
      <c r="K158" s="6">
        <f>CtrlData!N164</f>
        <v>0</v>
      </c>
      <c r="L158" s="6">
        <f>CtrlData!O164</f>
        <v>0</v>
      </c>
      <c r="M158" s="6">
        <f>CtrlData!P164</f>
        <v>0</v>
      </c>
      <c r="N158" s="6">
        <f>CtrlData!Q164</f>
        <v>0</v>
      </c>
      <c r="O158" s="6">
        <f>CtrlData!R164</f>
        <v>0</v>
      </c>
      <c r="P158" s="6">
        <f>CtrlData!S164</f>
        <v>1</v>
      </c>
      <c r="Q158" s="6">
        <f>CtrlData!T164</f>
        <v>0</v>
      </c>
      <c r="R158" s="6">
        <f>CtrlData!U164</f>
        <v>0</v>
      </c>
      <c r="S158" s="6">
        <f>CtrlData!V164</f>
        <v>-5.92</v>
      </c>
      <c r="T158" s="6">
        <f>CtrlData!W164</f>
        <v>93555</v>
      </c>
      <c r="U158" s="6">
        <f>CtrlData!X164</f>
        <v>4056</v>
      </c>
      <c r="V158" s="6">
        <f>CtrlData!Y164</f>
        <v>106.08</v>
      </c>
      <c r="W158" s="6">
        <f>CtrlData!Z164</f>
        <v>-13.7</v>
      </c>
      <c r="X158" s="6">
        <f>CtrlData!AA164</f>
        <v>92.57</v>
      </c>
      <c r="Y158" s="6">
        <f>CtrlData!AB164</f>
        <v>-1.98</v>
      </c>
      <c r="Z158" s="6">
        <f>CtrlData!AC164</f>
        <v>93305</v>
      </c>
      <c r="AA158" s="6">
        <f>CtrlData!AD164</f>
        <v>17.940000000000001</v>
      </c>
      <c r="AB158" s="6">
        <f>CtrlData!AE164</f>
        <v>286644</v>
      </c>
      <c r="AC158" s="6">
        <f>CtrlData!AF164</f>
        <v>8.61</v>
      </c>
      <c r="AD158" s="6">
        <f>CtrlData!AG164</f>
        <v>1.25</v>
      </c>
      <c r="AE158" s="6">
        <f>CtrlData!AH164</f>
        <v>5.94</v>
      </c>
    </row>
    <row r="159" spans="1:31">
      <c r="A159" s="6">
        <f>CtrlData!A165</f>
        <v>200905</v>
      </c>
      <c r="B159" s="6">
        <f>CtrlData!E165</f>
        <v>35070.269740000003</v>
      </c>
      <c r="C159" s="6">
        <f>CtrlData!F165</f>
        <v>0</v>
      </c>
      <c r="D159" s="6">
        <f>CtrlData!G165</f>
        <v>0</v>
      </c>
      <c r="E159" s="6">
        <f>CtrlData!H165</f>
        <v>0</v>
      </c>
      <c r="F159" s="6">
        <f>CtrlData!I165</f>
        <v>0</v>
      </c>
      <c r="G159" s="6">
        <f>CtrlData!J165</f>
        <v>1</v>
      </c>
      <c r="H159" s="6">
        <f>CtrlData!K165</f>
        <v>0</v>
      </c>
      <c r="I159" s="6">
        <f>CtrlData!L165</f>
        <v>0</v>
      </c>
      <c r="J159" s="6">
        <f>CtrlData!M165</f>
        <v>0</v>
      </c>
      <c r="K159" s="6">
        <f>CtrlData!N165</f>
        <v>0</v>
      </c>
      <c r="L159" s="6">
        <f>CtrlData!O165</f>
        <v>0</v>
      </c>
      <c r="M159" s="6">
        <f>CtrlData!P165</f>
        <v>0</v>
      </c>
      <c r="N159" s="6">
        <f>CtrlData!Q165</f>
        <v>0</v>
      </c>
      <c r="O159" s="6">
        <f>CtrlData!R165</f>
        <v>0</v>
      </c>
      <c r="P159" s="6">
        <f>CtrlData!S165</f>
        <v>1</v>
      </c>
      <c r="Q159" s="6">
        <f>CtrlData!T165</f>
        <v>0</v>
      </c>
      <c r="R159" s="6">
        <f>CtrlData!U165</f>
        <v>0</v>
      </c>
      <c r="S159" s="6">
        <f>CtrlData!V165</f>
        <v>-5.92</v>
      </c>
      <c r="T159" s="6">
        <f>CtrlData!W165</f>
        <v>93555</v>
      </c>
      <c r="U159" s="6">
        <f>CtrlData!X165</f>
        <v>4056</v>
      </c>
      <c r="V159" s="6">
        <f>CtrlData!Y165</f>
        <v>104.41</v>
      </c>
      <c r="W159" s="6">
        <f>CtrlData!Z165</f>
        <v>-13.7</v>
      </c>
      <c r="X159" s="6">
        <f>CtrlData!AA165</f>
        <v>92.66</v>
      </c>
      <c r="Y159" s="6">
        <f>CtrlData!AB165</f>
        <v>-0.09</v>
      </c>
      <c r="Z159" s="6">
        <f>CtrlData!AC165</f>
        <v>92668</v>
      </c>
      <c r="AA159" s="6">
        <f>CtrlData!AD165</f>
        <v>14.27</v>
      </c>
      <c r="AB159" s="6">
        <f>CtrlData!AE165</f>
        <v>287645</v>
      </c>
      <c r="AC159" s="6">
        <f>CtrlData!AF165</f>
        <v>7.93</v>
      </c>
      <c r="AD159" s="6">
        <f>CtrlData!AG165</f>
        <v>1.25</v>
      </c>
      <c r="AE159" s="6">
        <f>CtrlData!AH165</f>
        <v>5.94</v>
      </c>
    </row>
    <row r="160" spans="1:31">
      <c r="A160" s="6">
        <f>CtrlData!A166</f>
        <v>200904</v>
      </c>
      <c r="B160" s="6">
        <f>CtrlData!E166</f>
        <v>31700.753669999998</v>
      </c>
      <c r="C160" s="6">
        <f>CtrlData!F166</f>
        <v>0</v>
      </c>
      <c r="D160" s="6">
        <f>CtrlData!G166</f>
        <v>0</v>
      </c>
      <c r="E160" s="6">
        <f>CtrlData!H166</f>
        <v>0</v>
      </c>
      <c r="F160" s="6">
        <f>CtrlData!I166</f>
        <v>1</v>
      </c>
      <c r="G160" s="6">
        <f>CtrlData!J166</f>
        <v>0</v>
      </c>
      <c r="H160" s="6">
        <f>CtrlData!K166</f>
        <v>0</v>
      </c>
      <c r="I160" s="6">
        <f>CtrlData!L166</f>
        <v>0</v>
      </c>
      <c r="J160" s="6">
        <f>CtrlData!M166</f>
        <v>0</v>
      </c>
      <c r="K160" s="6">
        <f>CtrlData!N166</f>
        <v>0</v>
      </c>
      <c r="L160" s="6">
        <f>CtrlData!O166</f>
        <v>0</v>
      </c>
      <c r="M160" s="6">
        <f>CtrlData!P166</f>
        <v>0</v>
      </c>
      <c r="N160" s="6">
        <f>CtrlData!Q166</f>
        <v>0</v>
      </c>
      <c r="O160" s="6">
        <f>CtrlData!R166</f>
        <v>0</v>
      </c>
      <c r="P160" s="6">
        <f>CtrlData!S166</f>
        <v>1</v>
      </c>
      <c r="Q160" s="6">
        <f>CtrlData!T166</f>
        <v>0</v>
      </c>
      <c r="R160" s="6">
        <f>CtrlData!U166</f>
        <v>0</v>
      </c>
      <c r="S160" s="6">
        <f>CtrlData!V166</f>
        <v>-5.92</v>
      </c>
      <c r="T160" s="6">
        <f>CtrlData!W166</f>
        <v>93555</v>
      </c>
      <c r="U160" s="6">
        <f>CtrlData!X166</f>
        <v>4056</v>
      </c>
      <c r="V160" s="6">
        <f>CtrlData!Y166</f>
        <v>104.38</v>
      </c>
      <c r="W160" s="6">
        <f>CtrlData!Z166</f>
        <v>-13.7</v>
      </c>
      <c r="X160" s="6">
        <f>CtrlData!AA166</f>
        <v>92.27</v>
      </c>
      <c r="Y160" s="6">
        <f>CtrlData!AB166</f>
        <v>-0.46</v>
      </c>
      <c r="Z160" s="6">
        <f>CtrlData!AC166</f>
        <v>89734</v>
      </c>
      <c r="AA160" s="6">
        <f>CtrlData!AD166</f>
        <v>10.08</v>
      </c>
      <c r="AB160" s="6">
        <f>CtrlData!AE166</f>
        <v>285649</v>
      </c>
      <c r="AC160" s="6">
        <f>CtrlData!AF166</f>
        <v>7.11</v>
      </c>
      <c r="AD160" s="6">
        <f>CtrlData!AG166</f>
        <v>1.25</v>
      </c>
      <c r="AE160" s="6">
        <f>CtrlData!AH166</f>
        <v>5.94</v>
      </c>
    </row>
    <row r="161" spans="1:31">
      <c r="A161" s="6">
        <f>CtrlData!A167</f>
        <v>200903</v>
      </c>
      <c r="B161" s="6">
        <f>CtrlData!E167</f>
        <v>23432.220239999999</v>
      </c>
      <c r="C161" s="6">
        <f>CtrlData!F167</f>
        <v>0</v>
      </c>
      <c r="D161" s="6">
        <f>CtrlData!G167</f>
        <v>0</v>
      </c>
      <c r="E161" s="6">
        <f>CtrlData!H167</f>
        <v>1</v>
      </c>
      <c r="F161" s="6">
        <f>CtrlData!I167</f>
        <v>0</v>
      </c>
      <c r="G161" s="6">
        <f>CtrlData!J167</f>
        <v>0</v>
      </c>
      <c r="H161" s="6">
        <f>CtrlData!K167</f>
        <v>0</v>
      </c>
      <c r="I161" s="6">
        <f>CtrlData!L167</f>
        <v>0</v>
      </c>
      <c r="J161" s="6">
        <f>CtrlData!M167</f>
        <v>0</v>
      </c>
      <c r="K161" s="6">
        <f>CtrlData!N167</f>
        <v>0</v>
      </c>
      <c r="L161" s="6">
        <f>CtrlData!O167</f>
        <v>0</v>
      </c>
      <c r="M161" s="6">
        <f>CtrlData!P167</f>
        <v>0</v>
      </c>
      <c r="N161" s="6">
        <f>CtrlData!Q167</f>
        <v>0</v>
      </c>
      <c r="O161" s="6">
        <f>CtrlData!R167</f>
        <v>1</v>
      </c>
      <c r="P161" s="6">
        <f>CtrlData!S167</f>
        <v>0</v>
      </c>
      <c r="Q161" s="6">
        <f>CtrlData!T167</f>
        <v>0</v>
      </c>
      <c r="R161" s="6">
        <f>CtrlData!U167</f>
        <v>0</v>
      </c>
      <c r="S161" s="6">
        <f>CtrlData!V167</f>
        <v>-7.88</v>
      </c>
      <c r="T161" s="6">
        <f>CtrlData!W167</f>
        <v>91363</v>
      </c>
      <c r="U161" s="6">
        <f>CtrlData!X167</f>
        <v>3963</v>
      </c>
      <c r="V161" s="6">
        <f>CtrlData!Y167</f>
        <v>105.05</v>
      </c>
      <c r="W161" s="6">
        <f>CtrlData!Z167</f>
        <v>-9.31</v>
      </c>
      <c r="X161" s="6">
        <f>CtrlData!AA167</f>
        <v>91.57</v>
      </c>
      <c r="Y161" s="6">
        <f>CtrlData!AB167</f>
        <v>-0.15</v>
      </c>
      <c r="Z161" s="6">
        <f>CtrlData!AC167</f>
        <v>86475</v>
      </c>
      <c r="AA161" s="6">
        <f>CtrlData!AD167</f>
        <v>7.27</v>
      </c>
      <c r="AB161" s="6">
        <f>CtrlData!AE167</f>
        <v>283340</v>
      </c>
      <c r="AC161" s="6">
        <f>CtrlData!AF167</f>
        <v>7.05</v>
      </c>
      <c r="AD161" s="6">
        <f>CtrlData!AG167</f>
        <v>1.25</v>
      </c>
      <c r="AE161" s="6">
        <f>CtrlData!AH167</f>
        <v>5.81</v>
      </c>
    </row>
    <row r="162" spans="1:31">
      <c r="A162" s="6">
        <f>CtrlData!A168</f>
        <v>200902</v>
      </c>
      <c r="B162" s="6">
        <f>CtrlData!E168</f>
        <v>13274.528340000001</v>
      </c>
      <c r="C162" s="6">
        <f>CtrlData!F168</f>
        <v>0</v>
      </c>
      <c r="D162" s="6">
        <f>CtrlData!G168</f>
        <v>1</v>
      </c>
      <c r="E162" s="6">
        <f>CtrlData!H168</f>
        <v>0</v>
      </c>
      <c r="F162" s="6">
        <f>CtrlData!I168</f>
        <v>0</v>
      </c>
      <c r="G162" s="6">
        <f>CtrlData!J168</f>
        <v>0</v>
      </c>
      <c r="H162" s="6">
        <f>CtrlData!K168</f>
        <v>0</v>
      </c>
      <c r="I162" s="6">
        <f>CtrlData!L168</f>
        <v>0</v>
      </c>
      <c r="J162" s="6">
        <f>CtrlData!M168</f>
        <v>0</v>
      </c>
      <c r="K162" s="6">
        <f>CtrlData!N168</f>
        <v>0</v>
      </c>
      <c r="L162" s="6">
        <f>CtrlData!O168</f>
        <v>0</v>
      </c>
      <c r="M162" s="6">
        <f>CtrlData!P168</f>
        <v>0</v>
      </c>
      <c r="N162" s="6">
        <f>CtrlData!Q168</f>
        <v>0</v>
      </c>
      <c r="O162" s="6">
        <f>CtrlData!R168</f>
        <v>1</v>
      </c>
      <c r="P162" s="6">
        <f>CtrlData!S168</f>
        <v>0</v>
      </c>
      <c r="Q162" s="6">
        <f>CtrlData!T168</f>
        <v>0</v>
      </c>
      <c r="R162" s="6">
        <f>CtrlData!U168</f>
        <v>0</v>
      </c>
      <c r="S162" s="6">
        <f>CtrlData!V168</f>
        <v>-7.88</v>
      </c>
      <c r="T162" s="6">
        <f>CtrlData!W168</f>
        <v>91363</v>
      </c>
      <c r="U162" s="6">
        <f>CtrlData!X168</f>
        <v>3963</v>
      </c>
      <c r="V162" s="6">
        <f>CtrlData!Y168</f>
        <v>105.23</v>
      </c>
      <c r="W162" s="6">
        <f>CtrlData!Z168</f>
        <v>-9.31</v>
      </c>
      <c r="X162" s="6">
        <f>CtrlData!AA168</f>
        <v>91.47</v>
      </c>
      <c r="Y162" s="6">
        <f>CtrlData!AB168</f>
        <v>-1.34</v>
      </c>
      <c r="Z162" s="6">
        <f>CtrlData!AC168</f>
        <v>84840</v>
      </c>
      <c r="AA162" s="6">
        <f>CtrlData!AD168</f>
        <v>3.46</v>
      </c>
      <c r="AB162" s="6">
        <f>CtrlData!AE168</f>
        <v>281989</v>
      </c>
      <c r="AC162" s="6">
        <f>CtrlData!AF168</f>
        <v>6.67</v>
      </c>
      <c r="AD162" s="6">
        <f>CtrlData!AG168</f>
        <v>1.25</v>
      </c>
      <c r="AE162" s="6">
        <f>CtrlData!AH168</f>
        <v>5.81</v>
      </c>
    </row>
    <row r="163" spans="1:31">
      <c r="A163" s="6">
        <f>CtrlData!A169</f>
        <v>200901</v>
      </c>
      <c r="B163" s="6">
        <f>CtrlData!E169</f>
        <v>8630.1991799999996</v>
      </c>
      <c r="C163" s="6">
        <f>CtrlData!F169</f>
        <v>1</v>
      </c>
      <c r="D163" s="6">
        <f>CtrlData!G169</f>
        <v>0</v>
      </c>
      <c r="E163" s="6">
        <f>CtrlData!H169</f>
        <v>0</v>
      </c>
      <c r="F163" s="6">
        <f>CtrlData!I169</f>
        <v>0</v>
      </c>
      <c r="G163" s="6">
        <f>CtrlData!J169</f>
        <v>0</v>
      </c>
      <c r="H163" s="6">
        <f>CtrlData!K169</f>
        <v>0</v>
      </c>
      <c r="I163" s="6">
        <f>CtrlData!L169</f>
        <v>0</v>
      </c>
      <c r="J163" s="6">
        <f>CtrlData!M169</f>
        <v>0</v>
      </c>
      <c r="K163" s="6">
        <f>CtrlData!N169</f>
        <v>0</v>
      </c>
      <c r="L163" s="6">
        <f>CtrlData!O169</f>
        <v>0</v>
      </c>
      <c r="M163" s="6">
        <f>CtrlData!P169</f>
        <v>0</v>
      </c>
      <c r="N163" s="6">
        <f>CtrlData!Q169</f>
        <v>0</v>
      </c>
      <c r="O163" s="6">
        <f>CtrlData!R169</f>
        <v>1</v>
      </c>
      <c r="P163" s="6">
        <f>CtrlData!S169</f>
        <v>0</v>
      </c>
      <c r="Q163" s="6">
        <f>CtrlData!T169</f>
        <v>0</v>
      </c>
      <c r="R163" s="6">
        <f>CtrlData!U169</f>
        <v>0</v>
      </c>
      <c r="S163" s="6">
        <f>CtrlData!V169</f>
        <v>-7.88</v>
      </c>
      <c r="T163" s="6">
        <f>CtrlData!W169</f>
        <v>91363</v>
      </c>
      <c r="U163" s="6">
        <f>CtrlData!X169</f>
        <v>3963</v>
      </c>
      <c r="V163" s="6">
        <f>CtrlData!Y169</f>
        <v>104.07</v>
      </c>
      <c r="W163" s="6">
        <f>CtrlData!Z169</f>
        <v>-9.31</v>
      </c>
      <c r="X163" s="6">
        <f>CtrlData!AA169</f>
        <v>92.89</v>
      </c>
      <c r="Y163" s="6">
        <f>CtrlData!AB169</f>
        <v>1.47</v>
      </c>
      <c r="Z163" s="6">
        <f>CtrlData!AC169</f>
        <v>83279</v>
      </c>
      <c r="AA163" s="6">
        <f>CtrlData!AD169</f>
        <v>2.11</v>
      </c>
      <c r="AB163" s="6">
        <f>CtrlData!AE169</f>
        <v>279770</v>
      </c>
      <c r="AC163" s="6">
        <f>CtrlData!AF169</f>
        <v>6.6</v>
      </c>
      <c r="AD163" s="6">
        <f>CtrlData!AG169</f>
        <v>1.5</v>
      </c>
      <c r="AE163" s="6">
        <f>CtrlData!AH169</f>
        <v>5.81</v>
      </c>
    </row>
    <row r="164" spans="1:31">
      <c r="A164" s="6">
        <f>CtrlData!A170</f>
        <v>200812</v>
      </c>
      <c r="B164" s="6">
        <f>CtrlData!E170</f>
        <v>14155.354509999999</v>
      </c>
      <c r="C164" s="6">
        <f>CtrlData!F170</f>
        <v>0</v>
      </c>
      <c r="D164" s="6">
        <f>CtrlData!G170</f>
        <v>0</v>
      </c>
      <c r="E164" s="6">
        <f>CtrlData!H170</f>
        <v>0</v>
      </c>
      <c r="F164" s="6">
        <f>CtrlData!I170</f>
        <v>0</v>
      </c>
      <c r="G164" s="6">
        <f>CtrlData!J170</f>
        <v>0</v>
      </c>
      <c r="H164" s="6">
        <f>CtrlData!K170</f>
        <v>0</v>
      </c>
      <c r="I164" s="6">
        <f>CtrlData!L170</f>
        <v>0</v>
      </c>
      <c r="J164" s="6">
        <f>CtrlData!M170</f>
        <v>0</v>
      </c>
      <c r="K164" s="6">
        <f>CtrlData!N170</f>
        <v>0</v>
      </c>
      <c r="L164" s="6">
        <f>CtrlData!O170</f>
        <v>0</v>
      </c>
      <c r="M164" s="6">
        <f>CtrlData!P170</f>
        <v>0</v>
      </c>
      <c r="N164" s="6">
        <f>CtrlData!Q170</f>
        <v>1</v>
      </c>
      <c r="O164" s="6">
        <f>CtrlData!R170</f>
        <v>0</v>
      </c>
      <c r="P164" s="6">
        <f>CtrlData!S170</f>
        <v>0</v>
      </c>
      <c r="Q164" s="6">
        <f>CtrlData!T170</f>
        <v>0</v>
      </c>
      <c r="R164" s="6">
        <f>CtrlData!U170</f>
        <v>1</v>
      </c>
      <c r="S164" s="6">
        <f>CtrlData!V170</f>
        <v>-7.36</v>
      </c>
      <c r="T164" s="6">
        <f>CtrlData!W170</f>
        <v>97931</v>
      </c>
      <c r="U164" s="6">
        <f>CtrlData!X170</f>
        <v>4253</v>
      </c>
      <c r="V164" s="6">
        <f>CtrlData!Y170</f>
        <v>104.74</v>
      </c>
      <c r="W164" s="6">
        <f>CtrlData!Z170</f>
        <v>-9.66</v>
      </c>
      <c r="X164" s="6">
        <f>CtrlData!AA170</f>
        <v>93.24</v>
      </c>
      <c r="Y164" s="6">
        <f>CtrlData!AB170</f>
        <v>1.26</v>
      </c>
      <c r="Z164" s="6">
        <f>CtrlData!AC170</f>
        <v>79493</v>
      </c>
      <c r="AA164" s="6">
        <f>CtrlData!AD170</f>
        <v>-0.81</v>
      </c>
      <c r="AB164" s="6">
        <f>CtrlData!AE170</f>
        <v>275798</v>
      </c>
      <c r="AC164" s="6">
        <f>CtrlData!AF170</f>
        <v>7.21</v>
      </c>
      <c r="AD164" s="6">
        <f>CtrlData!AG170</f>
        <v>2</v>
      </c>
      <c r="AE164" s="6">
        <f>CtrlData!AH170</f>
        <v>5.03</v>
      </c>
    </row>
    <row r="165" spans="1:31">
      <c r="A165" s="6">
        <f>CtrlData!A171</f>
        <v>200811</v>
      </c>
      <c r="B165" s="6">
        <f>CtrlData!E171</f>
        <v>11394.746870000001</v>
      </c>
      <c r="C165" s="6">
        <f>CtrlData!F171</f>
        <v>0</v>
      </c>
      <c r="D165" s="6">
        <f>CtrlData!G171</f>
        <v>0</v>
      </c>
      <c r="E165" s="6">
        <f>CtrlData!H171</f>
        <v>0</v>
      </c>
      <c r="F165" s="6">
        <f>CtrlData!I171</f>
        <v>0</v>
      </c>
      <c r="G165" s="6">
        <f>CtrlData!J171</f>
        <v>0</v>
      </c>
      <c r="H165" s="6">
        <f>CtrlData!K171</f>
        <v>0</v>
      </c>
      <c r="I165" s="6">
        <f>CtrlData!L171</f>
        <v>0</v>
      </c>
      <c r="J165" s="6">
        <f>CtrlData!M171</f>
        <v>0</v>
      </c>
      <c r="K165" s="6">
        <f>CtrlData!N171</f>
        <v>0</v>
      </c>
      <c r="L165" s="6">
        <f>CtrlData!O171</f>
        <v>0</v>
      </c>
      <c r="M165" s="6">
        <f>CtrlData!P171</f>
        <v>1</v>
      </c>
      <c r="N165" s="6">
        <f>CtrlData!Q171</f>
        <v>0</v>
      </c>
      <c r="O165" s="6">
        <f>CtrlData!R171</f>
        <v>0</v>
      </c>
      <c r="P165" s="6">
        <f>CtrlData!S171</f>
        <v>0</v>
      </c>
      <c r="Q165" s="6">
        <f>CtrlData!T171</f>
        <v>0</v>
      </c>
      <c r="R165" s="6">
        <f>CtrlData!U171</f>
        <v>1</v>
      </c>
      <c r="S165" s="6">
        <f>CtrlData!V171</f>
        <v>-7.36</v>
      </c>
      <c r="T165" s="6">
        <f>CtrlData!W171</f>
        <v>97931</v>
      </c>
      <c r="U165" s="6">
        <f>CtrlData!X171</f>
        <v>4253</v>
      </c>
      <c r="V165" s="6">
        <f>CtrlData!Y171</f>
        <v>109.18</v>
      </c>
      <c r="W165" s="6">
        <f>CtrlData!Z171</f>
        <v>-9.66</v>
      </c>
      <c r="X165" s="6">
        <f>CtrlData!AA171</f>
        <v>94.99</v>
      </c>
      <c r="Y165" s="6">
        <f>CtrlData!AB171</f>
        <v>1.93</v>
      </c>
      <c r="Z165" s="6">
        <f>CtrlData!AC171</f>
        <v>79132</v>
      </c>
      <c r="AA165" s="6">
        <f>CtrlData!AD171</f>
        <v>-2.81</v>
      </c>
      <c r="AB165" s="6">
        <f>CtrlData!AE171</f>
        <v>272501</v>
      </c>
      <c r="AC165" s="6">
        <f>CtrlData!AF171</f>
        <v>5.72</v>
      </c>
      <c r="AD165" s="6">
        <f>CtrlData!AG171</f>
        <v>2.75</v>
      </c>
      <c r="AE165" s="6">
        <f>CtrlData!AH171</f>
        <v>5.03</v>
      </c>
    </row>
    <row r="166" spans="1:31">
      <c r="A166" s="6">
        <f>CtrlData!A172</f>
        <v>200810</v>
      </c>
      <c r="B166" s="6">
        <f>CtrlData!E172</f>
        <v>12768.920249999999</v>
      </c>
      <c r="C166" s="6">
        <f>CtrlData!F172</f>
        <v>0</v>
      </c>
      <c r="D166" s="6">
        <f>CtrlData!G172</f>
        <v>0</v>
      </c>
      <c r="E166" s="6">
        <f>CtrlData!H172</f>
        <v>0</v>
      </c>
      <c r="F166" s="6">
        <f>CtrlData!I172</f>
        <v>0</v>
      </c>
      <c r="G166" s="6">
        <f>CtrlData!J172</f>
        <v>0</v>
      </c>
      <c r="H166" s="6">
        <f>CtrlData!K172</f>
        <v>0</v>
      </c>
      <c r="I166" s="6">
        <f>CtrlData!L172</f>
        <v>0</v>
      </c>
      <c r="J166" s="6">
        <f>CtrlData!M172</f>
        <v>0</v>
      </c>
      <c r="K166" s="6">
        <f>CtrlData!N172</f>
        <v>0</v>
      </c>
      <c r="L166" s="6">
        <f>CtrlData!O172</f>
        <v>1</v>
      </c>
      <c r="M166" s="6">
        <f>CtrlData!P172</f>
        <v>0</v>
      </c>
      <c r="N166" s="6">
        <f>CtrlData!Q172</f>
        <v>0</v>
      </c>
      <c r="O166" s="6">
        <f>CtrlData!R172</f>
        <v>0</v>
      </c>
      <c r="P166" s="6">
        <f>CtrlData!S172</f>
        <v>0</v>
      </c>
      <c r="Q166" s="6">
        <f>CtrlData!T172</f>
        <v>0</v>
      </c>
      <c r="R166" s="6">
        <f>CtrlData!U172</f>
        <v>1</v>
      </c>
      <c r="S166" s="6">
        <f>CtrlData!V172</f>
        <v>-7.36</v>
      </c>
      <c r="T166" s="6">
        <f>CtrlData!W172</f>
        <v>97931</v>
      </c>
      <c r="U166" s="6">
        <f>CtrlData!X172</f>
        <v>4253</v>
      </c>
      <c r="V166" s="6">
        <f>CtrlData!Y172</f>
        <v>116.22</v>
      </c>
      <c r="W166" s="6">
        <f>CtrlData!Z172</f>
        <v>-9.66</v>
      </c>
      <c r="X166" s="6">
        <f>CtrlData!AA172</f>
        <v>95.98</v>
      </c>
      <c r="Y166" s="6">
        <f>CtrlData!AB172</f>
        <v>2.39</v>
      </c>
      <c r="Z166" s="6">
        <f>CtrlData!AC172</f>
        <v>79618</v>
      </c>
      <c r="AA166" s="6">
        <f>CtrlData!AD172</f>
        <v>-4.74</v>
      </c>
      <c r="AB166" s="6">
        <f>CtrlData!AE172</f>
        <v>269646</v>
      </c>
      <c r="AC166" s="6">
        <f>CtrlData!AF172</f>
        <v>4.74</v>
      </c>
      <c r="AD166" s="6">
        <f>CtrlData!AG172</f>
        <v>3</v>
      </c>
      <c r="AE166" s="6">
        <f>CtrlData!AH172</f>
        <v>5.03</v>
      </c>
    </row>
    <row r="167" spans="1:31">
      <c r="A167" s="6">
        <f>CtrlData!A173</f>
        <v>200809</v>
      </c>
      <c r="B167" s="6">
        <f>CtrlData!E173</f>
        <v>19171.505730000001</v>
      </c>
      <c r="C167" s="6">
        <f>CtrlData!F173</f>
        <v>0</v>
      </c>
      <c r="D167" s="6">
        <f>CtrlData!G173</f>
        <v>0</v>
      </c>
      <c r="E167" s="6">
        <f>CtrlData!H173</f>
        <v>0</v>
      </c>
      <c r="F167" s="6">
        <f>CtrlData!I173</f>
        <v>0</v>
      </c>
      <c r="G167" s="6">
        <f>CtrlData!J173</f>
        <v>0</v>
      </c>
      <c r="H167" s="6">
        <f>CtrlData!K173</f>
        <v>0</v>
      </c>
      <c r="I167" s="6">
        <f>CtrlData!L173</f>
        <v>0</v>
      </c>
      <c r="J167" s="6">
        <f>CtrlData!M173</f>
        <v>0</v>
      </c>
      <c r="K167" s="6">
        <f>CtrlData!N173</f>
        <v>1</v>
      </c>
      <c r="L167" s="6">
        <f>CtrlData!O173</f>
        <v>0</v>
      </c>
      <c r="M167" s="6">
        <f>CtrlData!P173</f>
        <v>0</v>
      </c>
      <c r="N167" s="6">
        <f>CtrlData!Q173</f>
        <v>0</v>
      </c>
      <c r="O167" s="6">
        <f>CtrlData!R173</f>
        <v>0</v>
      </c>
      <c r="P167" s="6">
        <f>CtrlData!S173</f>
        <v>0</v>
      </c>
      <c r="Q167" s="6">
        <f>CtrlData!T173</f>
        <v>1</v>
      </c>
      <c r="R167" s="6">
        <f>CtrlData!U173</f>
        <v>0</v>
      </c>
      <c r="S167" s="6">
        <f>CtrlData!V173</f>
        <v>-1.39</v>
      </c>
      <c r="T167" s="6">
        <f>CtrlData!W173</f>
        <v>103829</v>
      </c>
      <c r="U167" s="6">
        <f>CtrlData!X173</f>
        <v>4514</v>
      </c>
      <c r="V167" s="6">
        <f>CtrlData!Y173</f>
        <v>121.14</v>
      </c>
      <c r="W167" s="6">
        <f>CtrlData!Z173</f>
        <v>6.1</v>
      </c>
      <c r="X167" s="6">
        <f>CtrlData!AA173</f>
        <v>94.64</v>
      </c>
      <c r="Y167" s="6">
        <f>CtrlData!AB173</f>
        <v>3.1</v>
      </c>
      <c r="Z167" s="6">
        <f>CtrlData!AC173</f>
        <v>79298</v>
      </c>
      <c r="AA167" s="6">
        <f>CtrlData!AD173</f>
        <v>-4.04</v>
      </c>
      <c r="AB167" s="6">
        <f>CtrlData!AE173</f>
        <v>265726</v>
      </c>
      <c r="AC167" s="6">
        <f>CtrlData!AF173</f>
        <v>3.2</v>
      </c>
      <c r="AD167" s="6">
        <f>CtrlData!AG173</f>
        <v>3.5</v>
      </c>
      <c r="AE167" s="6">
        <f>CtrlData!AH173</f>
        <v>4.2699999999999996</v>
      </c>
    </row>
    <row r="168" spans="1:31">
      <c r="A168" s="6">
        <f>CtrlData!A174</f>
        <v>200808</v>
      </c>
      <c r="B168" s="6">
        <f>CtrlData!E174</f>
        <v>19983.65235</v>
      </c>
      <c r="C168" s="6">
        <f>CtrlData!F174</f>
        <v>0</v>
      </c>
      <c r="D168" s="6">
        <f>CtrlData!G174</f>
        <v>0</v>
      </c>
      <c r="E168" s="6">
        <f>CtrlData!H174</f>
        <v>0</v>
      </c>
      <c r="F168" s="6">
        <f>CtrlData!I174</f>
        <v>0</v>
      </c>
      <c r="G168" s="6">
        <f>CtrlData!J174</f>
        <v>0</v>
      </c>
      <c r="H168" s="6">
        <f>CtrlData!K174</f>
        <v>0</v>
      </c>
      <c r="I168" s="6">
        <f>CtrlData!L174</f>
        <v>0</v>
      </c>
      <c r="J168" s="6">
        <f>CtrlData!M174</f>
        <v>1</v>
      </c>
      <c r="K168" s="6">
        <f>CtrlData!N174</f>
        <v>0</v>
      </c>
      <c r="L168" s="6">
        <f>CtrlData!O174</f>
        <v>0</v>
      </c>
      <c r="M168" s="6">
        <f>CtrlData!P174</f>
        <v>0</v>
      </c>
      <c r="N168" s="6">
        <f>CtrlData!Q174</f>
        <v>0</v>
      </c>
      <c r="O168" s="6">
        <f>CtrlData!R174</f>
        <v>0</v>
      </c>
      <c r="P168" s="6">
        <f>CtrlData!S174</f>
        <v>0</v>
      </c>
      <c r="Q168" s="6">
        <f>CtrlData!T174</f>
        <v>1</v>
      </c>
      <c r="R168" s="6">
        <f>CtrlData!U174</f>
        <v>0</v>
      </c>
      <c r="S168" s="6">
        <f>CtrlData!V174</f>
        <v>-1.39</v>
      </c>
      <c r="T168" s="6">
        <f>CtrlData!W174</f>
        <v>103829</v>
      </c>
      <c r="U168" s="6">
        <f>CtrlData!X174</f>
        <v>4514</v>
      </c>
      <c r="V168" s="6">
        <f>CtrlData!Y174</f>
        <v>123.44</v>
      </c>
      <c r="W168" s="6">
        <f>CtrlData!Z174</f>
        <v>6.1</v>
      </c>
      <c r="X168" s="6">
        <f>CtrlData!AA174</f>
        <v>95.21</v>
      </c>
      <c r="Y168" s="6">
        <f>CtrlData!AB174</f>
        <v>4.68</v>
      </c>
      <c r="Z168" s="6">
        <f>CtrlData!AC174</f>
        <v>79213</v>
      </c>
      <c r="AA168" s="6">
        <f>CtrlData!AD174</f>
        <v>-4.43</v>
      </c>
      <c r="AB168" s="6">
        <f>CtrlData!AE174</f>
        <v>265490</v>
      </c>
      <c r="AC168" s="6">
        <f>CtrlData!AF174</f>
        <v>2.2999999999999998</v>
      </c>
      <c r="AD168" s="6">
        <f>CtrlData!AG174</f>
        <v>3.625</v>
      </c>
      <c r="AE168" s="6">
        <f>CtrlData!AH174</f>
        <v>4.2699999999999996</v>
      </c>
    </row>
    <row r="169" spans="1:31">
      <c r="A169" s="6">
        <f>CtrlData!A175</f>
        <v>200807</v>
      </c>
      <c r="B169" s="6">
        <f>CtrlData!E175</f>
        <v>22521.037929999999</v>
      </c>
      <c r="C169" s="6">
        <f>CtrlData!F175</f>
        <v>0</v>
      </c>
      <c r="D169" s="6">
        <f>CtrlData!G175</f>
        <v>0</v>
      </c>
      <c r="E169" s="6">
        <f>CtrlData!H175</f>
        <v>0</v>
      </c>
      <c r="F169" s="6">
        <f>CtrlData!I175</f>
        <v>0</v>
      </c>
      <c r="G169" s="6">
        <f>CtrlData!J175</f>
        <v>0</v>
      </c>
      <c r="H169" s="6">
        <f>CtrlData!K175</f>
        <v>0</v>
      </c>
      <c r="I169" s="6">
        <f>CtrlData!L175</f>
        <v>1</v>
      </c>
      <c r="J169" s="6">
        <f>CtrlData!M175</f>
        <v>0</v>
      </c>
      <c r="K169" s="6">
        <f>CtrlData!N175</f>
        <v>0</v>
      </c>
      <c r="L169" s="6">
        <f>CtrlData!O175</f>
        <v>0</v>
      </c>
      <c r="M169" s="6">
        <f>CtrlData!P175</f>
        <v>0</v>
      </c>
      <c r="N169" s="6">
        <f>CtrlData!Q175</f>
        <v>0</v>
      </c>
      <c r="O169" s="6">
        <f>CtrlData!R175</f>
        <v>0</v>
      </c>
      <c r="P169" s="6">
        <f>CtrlData!S175</f>
        <v>0</v>
      </c>
      <c r="Q169" s="6">
        <f>CtrlData!T175</f>
        <v>1</v>
      </c>
      <c r="R169" s="6">
        <f>CtrlData!U175</f>
        <v>0</v>
      </c>
      <c r="S169" s="6">
        <f>CtrlData!V175</f>
        <v>-1.39</v>
      </c>
      <c r="T169" s="6">
        <f>CtrlData!W175</f>
        <v>103829</v>
      </c>
      <c r="U169" s="6">
        <f>CtrlData!X175</f>
        <v>4514</v>
      </c>
      <c r="V169" s="6">
        <f>CtrlData!Y175</f>
        <v>124.84</v>
      </c>
      <c r="W169" s="6">
        <f>CtrlData!Z175</f>
        <v>6.1</v>
      </c>
      <c r="X169" s="6">
        <f>CtrlData!AA175</f>
        <v>94.97</v>
      </c>
      <c r="Y169" s="6">
        <f>CtrlData!AB175</f>
        <v>5.8</v>
      </c>
      <c r="Z169" s="6">
        <f>CtrlData!AC175</f>
        <v>78568</v>
      </c>
      <c r="AA169" s="6">
        <f>CtrlData!AD175</f>
        <v>-5.91</v>
      </c>
      <c r="AB169" s="6">
        <f>CtrlData!AE175</f>
        <v>264262</v>
      </c>
      <c r="AC169" s="6">
        <f>CtrlData!AF175</f>
        <v>2.08</v>
      </c>
      <c r="AD169" s="6">
        <f>CtrlData!AG175</f>
        <v>3.625</v>
      </c>
      <c r="AE169" s="6">
        <f>CtrlData!AH175</f>
        <v>4.2699999999999996</v>
      </c>
    </row>
    <row r="170" spans="1:31">
      <c r="A170" s="6">
        <f>CtrlData!A176</f>
        <v>200806</v>
      </c>
      <c r="B170" s="6">
        <f>CtrlData!E176</f>
        <v>20668.92425</v>
      </c>
      <c r="C170" s="6">
        <f>CtrlData!F176</f>
        <v>0</v>
      </c>
      <c r="D170" s="6">
        <f>CtrlData!G176</f>
        <v>0</v>
      </c>
      <c r="E170" s="6">
        <f>CtrlData!H176</f>
        <v>0</v>
      </c>
      <c r="F170" s="6">
        <f>CtrlData!I176</f>
        <v>0</v>
      </c>
      <c r="G170" s="6">
        <f>CtrlData!J176</f>
        <v>0</v>
      </c>
      <c r="H170" s="6">
        <f>CtrlData!K176</f>
        <v>1</v>
      </c>
      <c r="I170" s="6">
        <f>CtrlData!L176</f>
        <v>0</v>
      </c>
      <c r="J170" s="6">
        <f>CtrlData!M176</f>
        <v>0</v>
      </c>
      <c r="K170" s="6">
        <f>CtrlData!N176</f>
        <v>0</v>
      </c>
      <c r="L170" s="6">
        <f>CtrlData!O176</f>
        <v>0</v>
      </c>
      <c r="M170" s="6">
        <f>CtrlData!P176</f>
        <v>0</v>
      </c>
      <c r="N170" s="6">
        <f>CtrlData!Q176</f>
        <v>0</v>
      </c>
      <c r="O170" s="6">
        <f>CtrlData!R176</f>
        <v>0</v>
      </c>
      <c r="P170" s="6">
        <f>CtrlData!S176</f>
        <v>1</v>
      </c>
      <c r="Q170" s="6">
        <f>CtrlData!T176</f>
        <v>0</v>
      </c>
      <c r="R170" s="6">
        <f>CtrlData!U176</f>
        <v>0</v>
      </c>
      <c r="S170" s="6">
        <f>CtrlData!V176</f>
        <v>5.65</v>
      </c>
      <c r="T170" s="6">
        <f>CtrlData!W176</f>
        <v>108753</v>
      </c>
      <c r="U170" s="6">
        <f>CtrlData!X176</f>
        <v>4730</v>
      </c>
      <c r="V170" s="6">
        <f>CtrlData!Y176</f>
        <v>122.92</v>
      </c>
      <c r="W170" s="6">
        <f>CtrlData!Z176</f>
        <v>9.85</v>
      </c>
      <c r="X170" s="6">
        <f>CtrlData!AA176</f>
        <v>94.44</v>
      </c>
      <c r="Y170" s="6">
        <f>CtrlData!AB176</f>
        <v>4.97</v>
      </c>
      <c r="Z170" s="6">
        <f>CtrlData!AC176</f>
        <v>79724</v>
      </c>
      <c r="AA170" s="6">
        <f>CtrlData!AD176</f>
        <v>-4.0999999999999996</v>
      </c>
      <c r="AB170" s="6">
        <f>CtrlData!AE176</f>
        <v>264235</v>
      </c>
      <c r="AC170" s="6">
        <f>CtrlData!AF176</f>
        <v>1.39</v>
      </c>
      <c r="AD170" s="6">
        <f>CtrlData!AG176</f>
        <v>3.625</v>
      </c>
      <c r="AE170" s="6">
        <f>CtrlData!AH176</f>
        <v>3.95</v>
      </c>
    </row>
    <row r="171" spans="1:31">
      <c r="A171" s="6">
        <f>CtrlData!A177</f>
        <v>200805</v>
      </c>
      <c r="B171" s="6">
        <f>CtrlData!E177</f>
        <v>30121.732810000001</v>
      </c>
      <c r="C171" s="6">
        <f>CtrlData!F177</f>
        <v>0</v>
      </c>
      <c r="D171" s="6">
        <f>CtrlData!G177</f>
        <v>0</v>
      </c>
      <c r="E171" s="6">
        <f>CtrlData!H177</f>
        <v>0</v>
      </c>
      <c r="F171" s="6">
        <f>CtrlData!I177</f>
        <v>0</v>
      </c>
      <c r="G171" s="6">
        <f>CtrlData!J177</f>
        <v>1</v>
      </c>
      <c r="H171" s="6">
        <f>CtrlData!K177</f>
        <v>0</v>
      </c>
      <c r="I171" s="6">
        <f>CtrlData!L177</f>
        <v>0</v>
      </c>
      <c r="J171" s="6">
        <f>CtrlData!M177</f>
        <v>0</v>
      </c>
      <c r="K171" s="6">
        <f>CtrlData!N177</f>
        <v>0</v>
      </c>
      <c r="L171" s="6">
        <f>CtrlData!O177</f>
        <v>0</v>
      </c>
      <c r="M171" s="6">
        <f>CtrlData!P177</f>
        <v>0</v>
      </c>
      <c r="N171" s="6">
        <f>CtrlData!Q177</f>
        <v>0</v>
      </c>
      <c r="O171" s="6">
        <f>CtrlData!R177</f>
        <v>0</v>
      </c>
      <c r="P171" s="6">
        <f>CtrlData!S177</f>
        <v>1</v>
      </c>
      <c r="Q171" s="6">
        <f>CtrlData!T177</f>
        <v>0</v>
      </c>
      <c r="R171" s="6">
        <f>CtrlData!U177</f>
        <v>0</v>
      </c>
      <c r="S171" s="6">
        <f>CtrlData!V177</f>
        <v>5.65</v>
      </c>
      <c r="T171" s="6">
        <f>CtrlData!W177</f>
        <v>108753</v>
      </c>
      <c r="U171" s="6">
        <f>CtrlData!X177</f>
        <v>4730</v>
      </c>
      <c r="V171" s="6">
        <f>CtrlData!Y177</f>
        <v>120.71</v>
      </c>
      <c r="W171" s="6">
        <f>CtrlData!Z177</f>
        <v>9.85</v>
      </c>
      <c r="X171" s="6">
        <f>CtrlData!AA177</f>
        <v>92.74</v>
      </c>
      <c r="Y171" s="6">
        <f>CtrlData!AB177</f>
        <v>3.71</v>
      </c>
      <c r="Z171" s="6">
        <f>CtrlData!AC177</f>
        <v>82046</v>
      </c>
      <c r="AA171" s="6">
        <f>CtrlData!AD177</f>
        <v>-0.54</v>
      </c>
      <c r="AB171" s="6">
        <f>CtrlData!AE177</f>
        <v>266989</v>
      </c>
      <c r="AC171" s="6">
        <f>CtrlData!AF177</f>
        <v>2.4300000000000002</v>
      </c>
      <c r="AD171" s="6">
        <f>CtrlData!AG177</f>
        <v>3.5</v>
      </c>
      <c r="AE171" s="6">
        <f>CtrlData!AH177</f>
        <v>3.95</v>
      </c>
    </row>
    <row r="172" spans="1:31">
      <c r="A172" s="6">
        <f>CtrlData!A178</f>
        <v>200804</v>
      </c>
      <c r="B172" s="6">
        <f>CtrlData!E178</f>
        <v>33651.881459999997</v>
      </c>
      <c r="C172" s="6">
        <f>CtrlData!F178</f>
        <v>0</v>
      </c>
      <c r="D172" s="6">
        <f>CtrlData!G178</f>
        <v>0</v>
      </c>
      <c r="E172" s="6">
        <f>CtrlData!H178</f>
        <v>0</v>
      </c>
      <c r="F172" s="6">
        <f>CtrlData!I178</f>
        <v>1</v>
      </c>
      <c r="G172" s="6">
        <f>CtrlData!J178</f>
        <v>0</v>
      </c>
      <c r="H172" s="6">
        <f>CtrlData!K178</f>
        <v>0</v>
      </c>
      <c r="I172" s="6">
        <f>CtrlData!L178</f>
        <v>0</v>
      </c>
      <c r="J172" s="6">
        <f>CtrlData!M178</f>
        <v>0</v>
      </c>
      <c r="K172" s="6">
        <f>CtrlData!N178</f>
        <v>0</v>
      </c>
      <c r="L172" s="6">
        <f>CtrlData!O178</f>
        <v>0</v>
      </c>
      <c r="M172" s="6">
        <f>CtrlData!P178</f>
        <v>0</v>
      </c>
      <c r="N172" s="6">
        <f>CtrlData!Q178</f>
        <v>0</v>
      </c>
      <c r="O172" s="6">
        <f>CtrlData!R178</f>
        <v>0</v>
      </c>
      <c r="P172" s="6">
        <f>CtrlData!S178</f>
        <v>1</v>
      </c>
      <c r="Q172" s="6">
        <f>CtrlData!T178</f>
        <v>0</v>
      </c>
      <c r="R172" s="6">
        <f>CtrlData!U178</f>
        <v>0</v>
      </c>
      <c r="S172" s="6">
        <f>CtrlData!V178</f>
        <v>5.65</v>
      </c>
      <c r="T172" s="6">
        <f>CtrlData!W178</f>
        <v>108753</v>
      </c>
      <c r="U172" s="6">
        <f>CtrlData!X178</f>
        <v>4730</v>
      </c>
      <c r="V172" s="6">
        <f>CtrlData!Y178</f>
        <v>117.47</v>
      </c>
      <c r="W172" s="6">
        <f>CtrlData!Z178</f>
        <v>9.85</v>
      </c>
      <c r="X172" s="6">
        <f>CtrlData!AA178</f>
        <v>92.7</v>
      </c>
      <c r="Y172" s="6">
        <f>CtrlData!AB178</f>
        <v>3.88</v>
      </c>
      <c r="Z172" s="6">
        <f>CtrlData!AC178</f>
        <v>81948</v>
      </c>
      <c r="AA172" s="6">
        <f>CtrlData!AD178</f>
        <v>-1.3</v>
      </c>
      <c r="AB172" s="6">
        <f>CtrlData!AE178</f>
        <v>266536</v>
      </c>
      <c r="AC172" s="6">
        <f>CtrlData!AF178</f>
        <v>2.23</v>
      </c>
      <c r="AD172" s="6">
        <f>CtrlData!AG178</f>
        <v>3.5</v>
      </c>
      <c r="AE172" s="6">
        <f>CtrlData!AH178</f>
        <v>3.95</v>
      </c>
    </row>
    <row r="173" spans="1:31">
      <c r="A173" s="6">
        <f>CtrlData!A179</f>
        <v>200803</v>
      </c>
      <c r="B173" s="6">
        <f>CtrlData!E179</f>
        <v>32649.794249999999</v>
      </c>
      <c r="C173" s="6">
        <f>CtrlData!F179</f>
        <v>0</v>
      </c>
      <c r="D173" s="6">
        <f>CtrlData!G179</f>
        <v>0</v>
      </c>
      <c r="E173" s="6">
        <f>CtrlData!H179</f>
        <v>1</v>
      </c>
      <c r="F173" s="6">
        <f>CtrlData!I179</f>
        <v>0</v>
      </c>
      <c r="G173" s="6">
        <f>CtrlData!J179</f>
        <v>0</v>
      </c>
      <c r="H173" s="6">
        <f>CtrlData!K179</f>
        <v>0</v>
      </c>
      <c r="I173" s="6">
        <f>CtrlData!L179</f>
        <v>0</v>
      </c>
      <c r="J173" s="6">
        <f>CtrlData!M179</f>
        <v>0</v>
      </c>
      <c r="K173" s="6">
        <f>CtrlData!N179</f>
        <v>0</v>
      </c>
      <c r="L173" s="6">
        <f>CtrlData!O179</f>
        <v>0</v>
      </c>
      <c r="M173" s="6">
        <f>CtrlData!P179</f>
        <v>0</v>
      </c>
      <c r="N173" s="6">
        <f>CtrlData!Q179</f>
        <v>0</v>
      </c>
      <c r="O173" s="6">
        <f>CtrlData!R179</f>
        <v>1</v>
      </c>
      <c r="P173" s="6">
        <f>CtrlData!S179</f>
        <v>0</v>
      </c>
      <c r="Q173" s="6">
        <f>CtrlData!T179</f>
        <v>0</v>
      </c>
      <c r="R173" s="6">
        <f>CtrlData!U179</f>
        <v>0</v>
      </c>
      <c r="S173" s="6">
        <f>CtrlData!V179</f>
        <v>7.66</v>
      </c>
      <c r="T173" s="6">
        <f>CtrlData!W179</f>
        <v>105311</v>
      </c>
      <c r="U173" s="6">
        <f>CtrlData!X179</f>
        <v>4584</v>
      </c>
      <c r="V173" s="6">
        <f>CtrlData!Y179</f>
        <v>115.83</v>
      </c>
      <c r="W173" s="6">
        <f>CtrlData!Z179</f>
        <v>7.19</v>
      </c>
      <c r="X173" s="6">
        <f>CtrlData!AA179</f>
        <v>91.71</v>
      </c>
      <c r="Y173" s="6">
        <f>CtrlData!AB179</f>
        <v>3.96</v>
      </c>
      <c r="Z173" s="6">
        <f>CtrlData!AC179</f>
        <v>82016</v>
      </c>
      <c r="AA173" s="6">
        <f>CtrlData!AD179</f>
        <v>-0.9</v>
      </c>
      <c r="AB173" s="6">
        <f>CtrlData!AE179</f>
        <v>265329</v>
      </c>
      <c r="AC173" s="6">
        <f>CtrlData!AF179</f>
        <v>2.08</v>
      </c>
      <c r="AD173" s="6">
        <f>CtrlData!AG179</f>
        <v>3.5</v>
      </c>
      <c r="AE173" s="6">
        <f>CtrlData!AH179</f>
        <v>3.86</v>
      </c>
    </row>
    <row r="174" spans="1:31">
      <c r="A174" s="6">
        <f>CtrlData!A180</f>
        <v>200802</v>
      </c>
      <c r="B174" s="6">
        <f>CtrlData!E180</f>
        <v>18512.913349999999</v>
      </c>
      <c r="C174" s="6">
        <f>CtrlData!F180</f>
        <v>0</v>
      </c>
      <c r="D174" s="6">
        <f>CtrlData!G180</f>
        <v>1</v>
      </c>
      <c r="E174" s="6">
        <f>CtrlData!H180</f>
        <v>0</v>
      </c>
      <c r="F174" s="6">
        <f>CtrlData!I180</f>
        <v>0</v>
      </c>
      <c r="G174" s="6">
        <f>CtrlData!J180</f>
        <v>0</v>
      </c>
      <c r="H174" s="6">
        <f>CtrlData!K180</f>
        <v>0</v>
      </c>
      <c r="I174" s="6">
        <f>CtrlData!L180</f>
        <v>0</v>
      </c>
      <c r="J174" s="6">
        <f>CtrlData!M180</f>
        <v>0</v>
      </c>
      <c r="K174" s="6">
        <f>CtrlData!N180</f>
        <v>0</v>
      </c>
      <c r="L174" s="6">
        <f>CtrlData!O180</f>
        <v>0</v>
      </c>
      <c r="M174" s="6">
        <f>CtrlData!P180</f>
        <v>0</v>
      </c>
      <c r="N174" s="6">
        <f>CtrlData!Q180</f>
        <v>0</v>
      </c>
      <c r="O174" s="6">
        <f>CtrlData!R180</f>
        <v>1</v>
      </c>
      <c r="P174" s="6">
        <f>CtrlData!S180</f>
        <v>0</v>
      </c>
      <c r="Q174" s="6">
        <f>CtrlData!T180</f>
        <v>0</v>
      </c>
      <c r="R174" s="6">
        <f>CtrlData!U180</f>
        <v>0</v>
      </c>
      <c r="S174" s="6">
        <f>CtrlData!V180</f>
        <v>7.66</v>
      </c>
      <c r="T174" s="6">
        <f>CtrlData!W180</f>
        <v>105311</v>
      </c>
      <c r="U174" s="6">
        <f>CtrlData!X180</f>
        <v>4584</v>
      </c>
      <c r="V174" s="6">
        <f>CtrlData!Y180</f>
        <v>116.07</v>
      </c>
      <c r="W174" s="6">
        <f>CtrlData!Z180</f>
        <v>7.19</v>
      </c>
      <c r="X174" s="6">
        <f>CtrlData!AA180</f>
        <v>92.71</v>
      </c>
      <c r="Y174" s="6">
        <f>CtrlData!AB180</f>
        <v>3.87</v>
      </c>
      <c r="Z174" s="6">
        <f>CtrlData!AC180</f>
        <v>82610</v>
      </c>
      <c r="AA174" s="6">
        <f>CtrlData!AD180</f>
        <v>-2.42</v>
      </c>
      <c r="AB174" s="6">
        <f>CtrlData!AE180</f>
        <v>264685</v>
      </c>
      <c r="AC174" s="6">
        <f>CtrlData!AF180</f>
        <v>1.35</v>
      </c>
      <c r="AD174" s="6">
        <f>CtrlData!AG180</f>
        <v>3.375</v>
      </c>
      <c r="AE174" s="6">
        <f>CtrlData!AH180</f>
        <v>3.86</v>
      </c>
    </row>
    <row r="175" spans="1:31">
      <c r="A175" s="6">
        <f>CtrlData!A181</f>
        <v>200801</v>
      </c>
      <c r="B175" s="6">
        <f>CtrlData!E181</f>
        <v>31044.45175</v>
      </c>
      <c r="C175" s="6">
        <f>CtrlData!F181</f>
        <v>1</v>
      </c>
      <c r="D175" s="6">
        <f>CtrlData!G181</f>
        <v>0</v>
      </c>
      <c r="E175" s="6">
        <f>CtrlData!H181</f>
        <v>0</v>
      </c>
      <c r="F175" s="6">
        <f>CtrlData!I181</f>
        <v>0</v>
      </c>
      <c r="G175" s="6">
        <f>CtrlData!J181</f>
        <v>0</v>
      </c>
      <c r="H175" s="6">
        <f>CtrlData!K181</f>
        <v>0</v>
      </c>
      <c r="I175" s="6">
        <f>CtrlData!L181</f>
        <v>0</v>
      </c>
      <c r="J175" s="6">
        <f>CtrlData!M181</f>
        <v>0</v>
      </c>
      <c r="K175" s="6">
        <f>CtrlData!N181</f>
        <v>0</v>
      </c>
      <c r="L175" s="6">
        <f>CtrlData!O181</f>
        <v>0</v>
      </c>
      <c r="M175" s="6">
        <f>CtrlData!P181</f>
        <v>0</v>
      </c>
      <c r="N175" s="6">
        <f>CtrlData!Q181</f>
        <v>0</v>
      </c>
      <c r="O175" s="6">
        <f>CtrlData!R181</f>
        <v>1</v>
      </c>
      <c r="P175" s="6">
        <f>CtrlData!S181</f>
        <v>0</v>
      </c>
      <c r="Q175" s="6">
        <f>CtrlData!T181</f>
        <v>0</v>
      </c>
      <c r="R175" s="6">
        <f>CtrlData!U181</f>
        <v>0</v>
      </c>
      <c r="S175" s="6">
        <f>CtrlData!V181</f>
        <v>7.66</v>
      </c>
      <c r="T175" s="6">
        <f>CtrlData!W181</f>
        <v>105311</v>
      </c>
      <c r="U175" s="6">
        <f>CtrlData!X181</f>
        <v>4584</v>
      </c>
      <c r="V175" s="6">
        <f>CtrlData!Y181</f>
        <v>116.73</v>
      </c>
      <c r="W175" s="6">
        <f>CtrlData!Z181</f>
        <v>7.19</v>
      </c>
      <c r="X175" s="6">
        <f>CtrlData!AA181</f>
        <v>91.54</v>
      </c>
      <c r="Y175" s="6">
        <f>CtrlData!AB181</f>
        <v>2.95</v>
      </c>
      <c r="Z175" s="6">
        <f>CtrlData!AC181</f>
        <v>81826</v>
      </c>
      <c r="AA175" s="6">
        <f>CtrlData!AD181</f>
        <v>1.1100000000000001</v>
      </c>
      <c r="AB175" s="6">
        <f>CtrlData!AE181</f>
        <v>260317</v>
      </c>
      <c r="AC175" s="6">
        <f>CtrlData!AF181</f>
        <v>2.0699999999999998</v>
      </c>
      <c r="AD175" s="6">
        <f>CtrlData!AG181</f>
        <v>3.375</v>
      </c>
      <c r="AE175" s="6">
        <f>CtrlData!AH181</f>
        <v>3.86</v>
      </c>
    </row>
    <row r="176" spans="1:31">
      <c r="A176" s="6">
        <f>CtrlData!A182</f>
        <v>200712</v>
      </c>
      <c r="B176" s="6">
        <f>CtrlData!E182</f>
        <v>22256.588660000001</v>
      </c>
      <c r="C176" s="6">
        <f>CtrlData!F182</f>
        <v>0</v>
      </c>
      <c r="D176" s="6">
        <f>CtrlData!G182</f>
        <v>0</v>
      </c>
      <c r="E176" s="6">
        <f>CtrlData!H182</f>
        <v>0</v>
      </c>
      <c r="F176" s="6">
        <f>CtrlData!I182</f>
        <v>0</v>
      </c>
      <c r="G176" s="6">
        <f>CtrlData!J182</f>
        <v>0</v>
      </c>
      <c r="H176" s="6">
        <f>CtrlData!K182</f>
        <v>0</v>
      </c>
      <c r="I176" s="6">
        <f>CtrlData!L182</f>
        <v>0</v>
      </c>
      <c r="J176" s="6">
        <f>CtrlData!M182</f>
        <v>0</v>
      </c>
      <c r="K176" s="6">
        <f>CtrlData!N182</f>
        <v>0</v>
      </c>
      <c r="L176" s="6">
        <f>CtrlData!O182</f>
        <v>0</v>
      </c>
      <c r="M176" s="6">
        <f>CtrlData!P182</f>
        <v>0</v>
      </c>
      <c r="N176" s="6">
        <f>CtrlData!Q182</f>
        <v>1</v>
      </c>
      <c r="O176" s="6">
        <f>CtrlData!R182</f>
        <v>0</v>
      </c>
      <c r="P176" s="6">
        <f>CtrlData!S182</f>
        <v>0</v>
      </c>
      <c r="Q176" s="6">
        <f>CtrlData!T182</f>
        <v>0</v>
      </c>
      <c r="R176" s="6">
        <f>CtrlData!U182</f>
        <v>1</v>
      </c>
      <c r="S176" s="6">
        <f>CtrlData!V182</f>
        <v>6.58</v>
      </c>
      <c r="T176" s="6">
        <f>CtrlData!W182</f>
        <v>109482</v>
      </c>
      <c r="U176" s="6">
        <f>CtrlData!X182</f>
        <v>4769</v>
      </c>
      <c r="V176" s="6">
        <f>CtrlData!Y182</f>
        <v>115.94</v>
      </c>
      <c r="W176" s="6">
        <f>CtrlData!Z182</f>
        <v>8.61</v>
      </c>
      <c r="X176" s="6">
        <f>CtrlData!AA182</f>
        <v>92.08</v>
      </c>
      <c r="Y176" s="6">
        <f>CtrlData!AB182</f>
        <v>3.33</v>
      </c>
      <c r="Z176" s="6">
        <f>CtrlData!AC182</f>
        <v>81246</v>
      </c>
      <c r="AA176" s="6">
        <f>CtrlData!AD182</f>
        <v>-0.03</v>
      </c>
      <c r="AB176" s="6">
        <f>CtrlData!AE182</f>
        <v>258415</v>
      </c>
      <c r="AC176" s="6">
        <f>CtrlData!AF182</f>
        <v>0.84</v>
      </c>
      <c r="AD176" s="6">
        <f>CtrlData!AG182</f>
        <v>3.375</v>
      </c>
      <c r="AE176" s="6">
        <f>CtrlData!AH182</f>
        <v>3.83</v>
      </c>
    </row>
    <row r="177" spans="1:31">
      <c r="A177" s="6">
        <f>CtrlData!A183</f>
        <v>200711</v>
      </c>
      <c r="B177" s="6">
        <f>CtrlData!E183</f>
        <v>29537.48934</v>
      </c>
      <c r="C177" s="6">
        <f>CtrlData!F183</f>
        <v>0</v>
      </c>
      <c r="D177" s="6">
        <f>CtrlData!G183</f>
        <v>0</v>
      </c>
      <c r="E177" s="6">
        <f>CtrlData!H183</f>
        <v>0</v>
      </c>
      <c r="F177" s="6">
        <f>CtrlData!I183</f>
        <v>0</v>
      </c>
      <c r="G177" s="6">
        <f>CtrlData!J183</f>
        <v>0</v>
      </c>
      <c r="H177" s="6">
        <f>CtrlData!K183</f>
        <v>0</v>
      </c>
      <c r="I177" s="6">
        <f>CtrlData!L183</f>
        <v>0</v>
      </c>
      <c r="J177" s="6">
        <f>CtrlData!M183</f>
        <v>0</v>
      </c>
      <c r="K177" s="6">
        <f>CtrlData!N183</f>
        <v>0</v>
      </c>
      <c r="L177" s="6">
        <f>CtrlData!O183</f>
        <v>0</v>
      </c>
      <c r="M177" s="6">
        <f>CtrlData!P183</f>
        <v>1</v>
      </c>
      <c r="N177" s="6">
        <f>CtrlData!Q183</f>
        <v>0</v>
      </c>
      <c r="O177" s="6">
        <f>CtrlData!R183</f>
        <v>0</v>
      </c>
      <c r="P177" s="6">
        <f>CtrlData!S183</f>
        <v>0</v>
      </c>
      <c r="Q177" s="6">
        <f>CtrlData!T183</f>
        <v>0</v>
      </c>
      <c r="R177" s="6">
        <f>CtrlData!U183</f>
        <v>1</v>
      </c>
      <c r="S177" s="6">
        <f>CtrlData!V183</f>
        <v>6.58</v>
      </c>
      <c r="T177" s="6">
        <f>CtrlData!W183</f>
        <v>109482</v>
      </c>
      <c r="U177" s="6">
        <f>CtrlData!X183</f>
        <v>4769</v>
      </c>
      <c r="V177" s="6">
        <f>CtrlData!Y183</f>
        <v>115.82</v>
      </c>
      <c r="W177" s="6">
        <f>CtrlData!Z183</f>
        <v>8.61</v>
      </c>
      <c r="X177" s="6">
        <f>CtrlData!AA183</f>
        <v>93.19</v>
      </c>
      <c r="Y177" s="6">
        <f>CtrlData!AB183</f>
        <v>4.8</v>
      </c>
      <c r="Z177" s="6">
        <f>CtrlData!AC183</f>
        <v>82045</v>
      </c>
      <c r="AA177" s="6">
        <f>CtrlData!AD183</f>
        <v>2.4</v>
      </c>
      <c r="AB177" s="6">
        <f>CtrlData!AE183</f>
        <v>258921</v>
      </c>
      <c r="AC177" s="6">
        <f>CtrlData!AF183</f>
        <v>2.06</v>
      </c>
      <c r="AD177" s="6">
        <f>CtrlData!AG183</f>
        <v>3.25</v>
      </c>
      <c r="AE177" s="6">
        <f>CtrlData!AH183</f>
        <v>3.83</v>
      </c>
    </row>
    <row r="178" spans="1:31">
      <c r="A178" s="6">
        <f>CtrlData!A184</f>
        <v>200710</v>
      </c>
      <c r="B178" s="6">
        <f>CtrlData!E184</f>
        <v>35491.881800000003</v>
      </c>
      <c r="C178" s="6">
        <f>CtrlData!F184</f>
        <v>0</v>
      </c>
      <c r="D178" s="6">
        <f>CtrlData!G184</f>
        <v>0</v>
      </c>
      <c r="E178" s="6">
        <f>CtrlData!H184</f>
        <v>0</v>
      </c>
      <c r="F178" s="6">
        <f>CtrlData!I184</f>
        <v>0</v>
      </c>
      <c r="G178" s="6">
        <f>CtrlData!J184</f>
        <v>0</v>
      </c>
      <c r="H178" s="6">
        <f>CtrlData!K184</f>
        <v>0</v>
      </c>
      <c r="I178" s="6">
        <f>CtrlData!L184</f>
        <v>0</v>
      </c>
      <c r="J178" s="6">
        <f>CtrlData!M184</f>
        <v>0</v>
      </c>
      <c r="K178" s="6">
        <f>CtrlData!N184</f>
        <v>0</v>
      </c>
      <c r="L178" s="6">
        <f>CtrlData!O184</f>
        <v>1</v>
      </c>
      <c r="M178" s="6">
        <f>CtrlData!P184</f>
        <v>0</v>
      </c>
      <c r="N178" s="6">
        <f>CtrlData!Q184</f>
        <v>0</v>
      </c>
      <c r="O178" s="6">
        <f>CtrlData!R184</f>
        <v>0</v>
      </c>
      <c r="P178" s="6">
        <f>CtrlData!S184</f>
        <v>0</v>
      </c>
      <c r="Q178" s="6">
        <f>CtrlData!T184</f>
        <v>0</v>
      </c>
      <c r="R178" s="6">
        <f>CtrlData!U184</f>
        <v>1</v>
      </c>
      <c r="S178" s="6">
        <f>CtrlData!V184</f>
        <v>6.58</v>
      </c>
      <c r="T178" s="6">
        <f>CtrlData!W184</f>
        <v>109482</v>
      </c>
      <c r="U178" s="6">
        <f>CtrlData!X184</f>
        <v>4769</v>
      </c>
      <c r="V178" s="6">
        <f>CtrlData!Y184</f>
        <v>114.44</v>
      </c>
      <c r="W178" s="6">
        <f>CtrlData!Z184</f>
        <v>8.61</v>
      </c>
      <c r="X178" s="6">
        <f>CtrlData!AA184</f>
        <v>93.74</v>
      </c>
      <c r="Y178" s="6">
        <f>CtrlData!AB184</f>
        <v>5.33</v>
      </c>
      <c r="Z178" s="6">
        <f>CtrlData!AC184</f>
        <v>83001</v>
      </c>
      <c r="AA178" s="6">
        <f>CtrlData!AD184</f>
        <v>5.9</v>
      </c>
      <c r="AB178" s="6">
        <f>CtrlData!AE184</f>
        <v>258660</v>
      </c>
      <c r="AC178" s="6">
        <f>CtrlData!AF184</f>
        <v>3.32</v>
      </c>
      <c r="AD178" s="6">
        <f>CtrlData!AG184</f>
        <v>3.25</v>
      </c>
      <c r="AE178" s="6">
        <f>CtrlData!AH184</f>
        <v>3.83</v>
      </c>
    </row>
    <row r="179" spans="1:31">
      <c r="A179" s="6">
        <f>CtrlData!A185</f>
        <v>200709</v>
      </c>
      <c r="B179" s="6">
        <f>CtrlData!E185</f>
        <v>25097.83656</v>
      </c>
      <c r="C179" s="6">
        <f>CtrlData!F185</f>
        <v>0</v>
      </c>
      <c r="D179" s="6">
        <f>CtrlData!G185</f>
        <v>0</v>
      </c>
      <c r="E179" s="6">
        <f>CtrlData!H185</f>
        <v>0</v>
      </c>
      <c r="F179" s="6">
        <f>CtrlData!I185</f>
        <v>0</v>
      </c>
      <c r="G179" s="6">
        <f>CtrlData!J185</f>
        <v>0</v>
      </c>
      <c r="H179" s="6">
        <f>CtrlData!K185</f>
        <v>0</v>
      </c>
      <c r="I179" s="6">
        <f>CtrlData!L185</f>
        <v>0</v>
      </c>
      <c r="J179" s="6">
        <f>CtrlData!M185</f>
        <v>0</v>
      </c>
      <c r="K179" s="6">
        <f>CtrlData!N185</f>
        <v>1</v>
      </c>
      <c r="L179" s="6">
        <f>CtrlData!O185</f>
        <v>0</v>
      </c>
      <c r="M179" s="6">
        <f>CtrlData!P185</f>
        <v>0</v>
      </c>
      <c r="N179" s="6">
        <f>CtrlData!Q185</f>
        <v>0</v>
      </c>
      <c r="O179" s="6">
        <f>CtrlData!R185</f>
        <v>0</v>
      </c>
      <c r="P179" s="6">
        <f>CtrlData!S185</f>
        <v>0</v>
      </c>
      <c r="Q179" s="6">
        <f>CtrlData!T185</f>
        <v>1</v>
      </c>
      <c r="R179" s="6">
        <f>CtrlData!U185</f>
        <v>0</v>
      </c>
      <c r="S179" s="6">
        <f>CtrlData!V185</f>
        <v>7.97</v>
      </c>
      <c r="T179" s="6">
        <f>CtrlData!W185</f>
        <v>104905</v>
      </c>
      <c r="U179" s="6">
        <f>CtrlData!X185</f>
        <v>4577</v>
      </c>
      <c r="V179" s="6">
        <f>CtrlData!Y185</f>
        <v>114.17</v>
      </c>
      <c r="W179" s="6">
        <f>CtrlData!Z185</f>
        <v>4.8499999999999996</v>
      </c>
      <c r="X179" s="6">
        <f>CtrlData!AA185</f>
        <v>91.79</v>
      </c>
      <c r="Y179" s="6">
        <f>CtrlData!AB185</f>
        <v>3.11</v>
      </c>
      <c r="Z179" s="6">
        <f>CtrlData!AC185</f>
        <v>83376</v>
      </c>
      <c r="AA179" s="6">
        <f>CtrlData!AD185</f>
        <v>5.67</v>
      </c>
      <c r="AB179" s="6">
        <f>CtrlData!AE185</f>
        <v>258862</v>
      </c>
      <c r="AC179" s="6">
        <f>CtrlData!AF185</f>
        <v>3.23</v>
      </c>
      <c r="AD179" s="6">
        <f>CtrlData!AG185</f>
        <v>3.25</v>
      </c>
      <c r="AE179" s="6">
        <f>CtrlData!AH185</f>
        <v>3.99</v>
      </c>
    </row>
    <row r="180" spans="1:31">
      <c r="A180" s="6">
        <f>CtrlData!A186</f>
        <v>200708</v>
      </c>
      <c r="B180" s="6">
        <f>CtrlData!E186</f>
        <v>36015.128499999999</v>
      </c>
      <c r="C180" s="6">
        <f>CtrlData!F186</f>
        <v>0</v>
      </c>
      <c r="D180" s="6">
        <f>CtrlData!G186</f>
        <v>0</v>
      </c>
      <c r="E180" s="6">
        <f>CtrlData!H186</f>
        <v>0</v>
      </c>
      <c r="F180" s="6">
        <f>CtrlData!I186</f>
        <v>0</v>
      </c>
      <c r="G180" s="6">
        <f>CtrlData!J186</f>
        <v>0</v>
      </c>
      <c r="H180" s="6">
        <f>CtrlData!K186</f>
        <v>0</v>
      </c>
      <c r="I180" s="6">
        <f>CtrlData!L186</f>
        <v>0</v>
      </c>
      <c r="J180" s="6">
        <f>CtrlData!M186</f>
        <v>1</v>
      </c>
      <c r="K180" s="6">
        <f>CtrlData!N186</f>
        <v>0</v>
      </c>
      <c r="L180" s="6">
        <f>CtrlData!O186</f>
        <v>0</v>
      </c>
      <c r="M180" s="6">
        <f>CtrlData!P186</f>
        <v>0</v>
      </c>
      <c r="N180" s="6">
        <f>CtrlData!Q186</f>
        <v>0</v>
      </c>
      <c r="O180" s="6">
        <f>CtrlData!R186</f>
        <v>0</v>
      </c>
      <c r="P180" s="6">
        <f>CtrlData!S186</f>
        <v>0</v>
      </c>
      <c r="Q180" s="6">
        <f>CtrlData!T186</f>
        <v>1</v>
      </c>
      <c r="R180" s="6">
        <f>CtrlData!U186</f>
        <v>0</v>
      </c>
      <c r="S180" s="6">
        <f>CtrlData!V186</f>
        <v>7.97</v>
      </c>
      <c r="T180" s="6">
        <f>CtrlData!W186</f>
        <v>104905</v>
      </c>
      <c r="U180" s="6">
        <f>CtrlData!X186</f>
        <v>4577</v>
      </c>
      <c r="V180" s="6">
        <f>CtrlData!Y186</f>
        <v>112.89</v>
      </c>
      <c r="W180" s="6">
        <f>CtrlData!Z186</f>
        <v>4.8499999999999996</v>
      </c>
      <c r="X180" s="6">
        <f>CtrlData!AA186</f>
        <v>90.95</v>
      </c>
      <c r="Y180" s="6">
        <f>CtrlData!AB186</f>
        <v>1.61</v>
      </c>
      <c r="Z180" s="6">
        <f>CtrlData!AC186</f>
        <v>83661</v>
      </c>
      <c r="AA180" s="6">
        <f>CtrlData!AD186</f>
        <v>7.03</v>
      </c>
      <c r="AB180" s="6">
        <f>CtrlData!AE186</f>
        <v>259807</v>
      </c>
      <c r="AC180" s="6">
        <f>CtrlData!AF186</f>
        <v>3.97</v>
      </c>
      <c r="AD180" s="6">
        <f>CtrlData!AG186</f>
        <v>3.125</v>
      </c>
      <c r="AE180" s="6">
        <f>CtrlData!AH186</f>
        <v>3.99</v>
      </c>
    </row>
    <row r="181" spans="1:31">
      <c r="A181" s="6">
        <f>CtrlData!A187</f>
        <v>200707</v>
      </c>
      <c r="B181" s="6">
        <f>CtrlData!E187</f>
        <v>50316.736629999999</v>
      </c>
      <c r="C181" s="6">
        <f>CtrlData!F187</f>
        <v>0</v>
      </c>
      <c r="D181" s="6">
        <f>CtrlData!G187</f>
        <v>0</v>
      </c>
      <c r="E181" s="6">
        <f>CtrlData!H187</f>
        <v>0</v>
      </c>
      <c r="F181" s="6">
        <f>CtrlData!I187</f>
        <v>0</v>
      </c>
      <c r="G181" s="6">
        <f>CtrlData!J187</f>
        <v>0</v>
      </c>
      <c r="H181" s="6">
        <f>CtrlData!K187</f>
        <v>0</v>
      </c>
      <c r="I181" s="6">
        <f>CtrlData!L187</f>
        <v>1</v>
      </c>
      <c r="J181" s="6">
        <f>CtrlData!M187</f>
        <v>0</v>
      </c>
      <c r="K181" s="6">
        <f>CtrlData!N187</f>
        <v>0</v>
      </c>
      <c r="L181" s="6">
        <f>CtrlData!O187</f>
        <v>0</v>
      </c>
      <c r="M181" s="6">
        <f>CtrlData!P187</f>
        <v>0</v>
      </c>
      <c r="N181" s="6">
        <f>CtrlData!Q187</f>
        <v>0</v>
      </c>
      <c r="O181" s="6">
        <f>CtrlData!R187</f>
        <v>0</v>
      </c>
      <c r="P181" s="6">
        <f>CtrlData!S187</f>
        <v>0</v>
      </c>
      <c r="Q181" s="6">
        <f>CtrlData!T187</f>
        <v>1</v>
      </c>
      <c r="R181" s="6">
        <f>CtrlData!U187</f>
        <v>0</v>
      </c>
      <c r="S181" s="6">
        <f>CtrlData!V187</f>
        <v>7.97</v>
      </c>
      <c r="T181" s="6">
        <f>CtrlData!W187</f>
        <v>104905</v>
      </c>
      <c r="U181" s="6">
        <f>CtrlData!X187</f>
        <v>4577</v>
      </c>
      <c r="V181" s="6">
        <f>CtrlData!Y187</f>
        <v>112.03</v>
      </c>
      <c r="W181" s="6">
        <f>CtrlData!Z187</f>
        <v>4.8499999999999996</v>
      </c>
      <c r="X181" s="6">
        <f>CtrlData!AA187</f>
        <v>89.76</v>
      </c>
      <c r="Y181" s="6">
        <f>CtrlData!AB187</f>
        <v>-0.32</v>
      </c>
      <c r="Z181" s="6">
        <f>CtrlData!AC187</f>
        <v>83378</v>
      </c>
      <c r="AA181" s="6">
        <f>CtrlData!AD187</f>
        <v>10.19</v>
      </c>
      <c r="AB181" s="6">
        <f>CtrlData!AE187</f>
        <v>260407</v>
      </c>
      <c r="AC181" s="6">
        <f>CtrlData!AF187</f>
        <v>4.49</v>
      </c>
      <c r="AD181" s="6">
        <f>CtrlData!AG187</f>
        <v>3.125</v>
      </c>
      <c r="AE181" s="6">
        <f>CtrlData!AH187</f>
        <v>3.99</v>
      </c>
    </row>
    <row r="182" spans="1:31">
      <c r="A182" s="6">
        <f>CtrlData!A188</f>
        <v>200706</v>
      </c>
      <c r="B182" s="6">
        <f>CtrlData!E188</f>
        <v>30067.28976</v>
      </c>
      <c r="C182" s="6">
        <f>CtrlData!F188</f>
        <v>0</v>
      </c>
      <c r="D182" s="6">
        <f>CtrlData!G188</f>
        <v>0</v>
      </c>
      <c r="E182" s="6">
        <f>CtrlData!H188</f>
        <v>0</v>
      </c>
      <c r="F182" s="6">
        <f>CtrlData!I188</f>
        <v>0</v>
      </c>
      <c r="G182" s="6">
        <f>CtrlData!J188</f>
        <v>0</v>
      </c>
      <c r="H182" s="6">
        <f>CtrlData!K188</f>
        <v>1</v>
      </c>
      <c r="I182" s="6">
        <f>CtrlData!L188</f>
        <v>0</v>
      </c>
      <c r="J182" s="6">
        <f>CtrlData!M188</f>
        <v>0</v>
      </c>
      <c r="K182" s="6">
        <f>CtrlData!N188</f>
        <v>0</v>
      </c>
      <c r="L182" s="6">
        <f>CtrlData!O188</f>
        <v>0</v>
      </c>
      <c r="M182" s="6">
        <f>CtrlData!P188</f>
        <v>0</v>
      </c>
      <c r="N182" s="6">
        <f>CtrlData!Q188</f>
        <v>0</v>
      </c>
      <c r="O182" s="6">
        <f>CtrlData!R188</f>
        <v>0</v>
      </c>
      <c r="P182" s="6">
        <f>CtrlData!S188</f>
        <v>1</v>
      </c>
      <c r="Q182" s="6">
        <f>CtrlData!T188</f>
        <v>0</v>
      </c>
      <c r="R182" s="6">
        <f>CtrlData!U188</f>
        <v>0</v>
      </c>
      <c r="S182" s="6">
        <f>CtrlData!V188</f>
        <v>7.12</v>
      </c>
      <c r="T182" s="6">
        <f>CtrlData!W188</f>
        <v>96447</v>
      </c>
      <c r="U182" s="6">
        <f>CtrlData!X188</f>
        <v>4212</v>
      </c>
      <c r="V182" s="6">
        <f>CtrlData!Y188</f>
        <v>111.9</v>
      </c>
      <c r="W182" s="6">
        <f>CtrlData!Z188</f>
        <v>5.61</v>
      </c>
      <c r="X182" s="6">
        <f>CtrlData!AA188</f>
        <v>89.97</v>
      </c>
      <c r="Y182" s="6">
        <f>CtrlData!AB188</f>
        <v>0.13</v>
      </c>
      <c r="Z182" s="6">
        <f>CtrlData!AC188</f>
        <v>82225</v>
      </c>
      <c r="AA182" s="6">
        <f>CtrlData!AD188</f>
        <v>8.15</v>
      </c>
      <c r="AB182" s="6">
        <f>CtrlData!AE188</f>
        <v>259883</v>
      </c>
      <c r="AC182" s="6">
        <f>CtrlData!AF188</f>
        <v>4.47</v>
      </c>
      <c r="AD182" s="6">
        <f>CtrlData!AG188</f>
        <v>3.125</v>
      </c>
      <c r="AE182" s="6">
        <f>CtrlData!AH188</f>
        <v>3.96</v>
      </c>
    </row>
    <row r="183" spans="1:31">
      <c r="A183" s="6">
        <f>CtrlData!A189</f>
        <v>200705</v>
      </c>
      <c r="B183" s="6">
        <f>CtrlData!E189</f>
        <v>21250.481220000001</v>
      </c>
      <c r="C183" s="6">
        <f>CtrlData!F189</f>
        <v>0</v>
      </c>
      <c r="D183" s="6">
        <f>CtrlData!G189</f>
        <v>0</v>
      </c>
      <c r="E183" s="6">
        <f>CtrlData!H189</f>
        <v>0</v>
      </c>
      <c r="F183" s="6">
        <f>CtrlData!I189</f>
        <v>0</v>
      </c>
      <c r="G183" s="6">
        <f>CtrlData!J189</f>
        <v>1</v>
      </c>
      <c r="H183" s="6">
        <f>CtrlData!K189</f>
        <v>0</v>
      </c>
      <c r="I183" s="6">
        <f>CtrlData!L189</f>
        <v>0</v>
      </c>
      <c r="J183" s="6">
        <f>CtrlData!M189</f>
        <v>0</v>
      </c>
      <c r="K183" s="6">
        <f>CtrlData!N189</f>
        <v>0</v>
      </c>
      <c r="L183" s="6">
        <f>CtrlData!O189</f>
        <v>0</v>
      </c>
      <c r="M183" s="6">
        <f>CtrlData!P189</f>
        <v>0</v>
      </c>
      <c r="N183" s="6">
        <f>CtrlData!Q189</f>
        <v>0</v>
      </c>
      <c r="O183" s="6">
        <f>CtrlData!R189</f>
        <v>0</v>
      </c>
      <c r="P183" s="6">
        <f>CtrlData!S189</f>
        <v>1</v>
      </c>
      <c r="Q183" s="6">
        <f>CtrlData!T189</f>
        <v>0</v>
      </c>
      <c r="R183" s="6">
        <f>CtrlData!U189</f>
        <v>0</v>
      </c>
      <c r="S183" s="6">
        <f>CtrlData!V189</f>
        <v>7.12</v>
      </c>
      <c r="T183" s="6">
        <f>CtrlData!W189</f>
        <v>96447</v>
      </c>
      <c r="U183" s="6">
        <f>CtrlData!X189</f>
        <v>4212</v>
      </c>
      <c r="V183" s="6">
        <f>CtrlData!Y189</f>
        <v>111.85</v>
      </c>
      <c r="W183" s="6">
        <f>CtrlData!Z189</f>
        <v>5.61</v>
      </c>
      <c r="X183" s="6">
        <f>CtrlData!AA189</f>
        <v>89.42</v>
      </c>
      <c r="Y183" s="6">
        <f>CtrlData!AB189</f>
        <v>-0.02</v>
      </c>
      <c r="Z183" s="6">
        <f>CtrlData!AC189</f>
        <v>82993</v>
      </c>
      <c r="AA183" s="6">
        <f>CtrlData!AD189</f>
        <v>6</v>
      </c>
      <c r="AB183" s="6">
        <f>CtrlData!AE189</f>
        <v>261047</v>
      </c>
      <c r="AC183" s="6">
        <f>CtrlData!AF189</f>
        <v>4.54</v>
      </c>
      <c r="AD183" s="6">
        <f>CtrlData!AG189</f>
        <v>2.875</v>
      </c>
      <c r="AE183" s="6">
        <f>CtrlData!AH189</f>
        <v>3.96</v>
      </c>
    </row>
    <row r="184" spans="1:31">
      <c r="A184" s="6">
        <f>CtrlData!A190</f>
        <v>200704</v>
      </c>
      <c r="B184" s="6">
        <f>CtrlData!E190</f>
        <v>21409.903279999999</v>
      </c>
      <c r="C184" s="6">
        <f>CtrlData!F190</f>
        <v>0</v>
      </c>
      <c r="D184" s="6">
        <f>CtrlData!G190</f>
        <v>0</v>
      </c>
      <c r="E184" s="6">
        <f>CtrlData!H190</f>
        <v>0</v>
      </c>
      <c r="F184" s="6">
        <f>CtrlData!I190</f>
        <v>1</v>
      </c>
      <c r="G184" s="6">
        <f>CtrlData!J190</f>
        <v>0</v>
      </c>
      <c r="H184" s="6">
        <f>CtrlData!K190</f>
        <v>0</v>
      </c>
      <c r="I184" s="6">
        <f>CtrlData!L190</f>
        <v>0</v>
      </c>
      <c r="J184" s="6">
        <f>CtrlData!M190</f>
        <v>0</v>
      </c>
      <c r="K184" s="6">
        <f>CtrlData!N190</f>
        <v>0</v>
      </c>
      <c r="L184" s="6">
        <f>CtrlData!O190</f>
        <v>0</v>
      </c>
      <c r="M184" s="6">
        <f>CtrlData!P190</f>
        <v>0</v>
      </c>
      <c r="N184" s="6">
        <f>CtrlData!Q190</f>
        <v>0</v>
      </c>
      <c r="O184" s="6">
        <f>CtrlData!R190</f>
        <v>0</v>
      </c>
      <c r="P184" s="6">
        <f>CtrlData!S190</f>
        <v>1</v>
      </c>
      <c r="Q184" s="6">
        <f>CtrlData!T190</f>
        <v>0</v>
      </c>
      <c r="R184" s="6">
        <f>CtrlData!U190</f>
        <v>0</v>
      </c>
      <c r="S184" s="6">
        <f>CtrlData!V190</f>
        <v>7.12</v>
      </c>
      <c r="T184" s="6">
        <f>CtrlData!W190</f>
        <v>96447</v>
      </c>
      <c r="U184" s="6">
        <f>CtrlData!X190</f>
        <v>4212</v>
      </c>
      <c r="V184" s="6">
        <f>CtrlData!Y190</f>
        <v>110.48</v>
      </c>
      <c r="W184" s="6">
        <f>CtrlData!Z190</f>
        <v>5.61</v>
      </c>
      <c r="X184" s="6">
        <f>CtrlData!AA190</f>
        <v>89.24</v>
      </c>
      <c r="Y184" s="6">
        <f>CtrlData!AB190</f>
        <v>0.69</v>
      </c>
      <c r="Z184" s="6">
        <f>CtrlData!AC190</f>
        <v>83331</v>
      </c>
      <c r="AA184" s="6">
        <f>CtrlData!AD190</f>
        <v>7.41</v>
      </c>
      <c r="AB184" s="6">
        <f>CtrlData!AE190</f>
        <v>261191</v>
      </c>
      <c r="AC184" s="6">
        <f>CtrlData!AF190</f>
        <v>4.99</v>
      </c>
      <c r="AD184" s="6">
        <f>CtrlData!AG190</f>
        <v>2.875</v>
      </c>
      <c r="AE184" s="6">
        <f>CtrlData!AH190</f>
        <v>3.96</v>
      </c>
    </row>
    <row r="185" spans="1:31">
      <c r="A185" s="6">
        <f>CtrlData!A191</f>
        <v>200703</v>
      </c>
      <c r="B185" s="6">
        <f>CtrlData!E191</f>
        <v>26063.825690000001</v>
      </c>
      <c r="C185" s="6">
        <f>CtrlData!F191</f>
        <v>0</v>
      </c>
      <c r="D185" s="6">
        <f>CtrlData!G191</f>
        <v>0</v>
      </c>
      <c r="E185" s="6">
        <f>CtrlData!H191</f>
        <v>1</v>
      </c>
      <c r="F185" s="6">
        <f>CtrlData!I191</f>
        <v>0</v>
      </c>
      <c r="G185" s="6">
        <f>CtrlData!J191</f>
        <v>0</v>
      </c>
      <c r="H185" s="6">
        <f>CtrlData!K191</f>
        <v>0</v>
      </c>
      <c r="I185" s="6">
        <f>CtrlData!L191</f>
        <v>0</v>
      </c>
      <c r="J185" s="6">
        <f>CtrlData!M191</f>
        <v>0</v>
      </c>
      <c r="K185" s="6">
        <f>CtrlData!N191</f>
        <v>0</v>
      </c>
      <c r="L185" s="6">
        <f>CtrlData!O191</f>
        <v>0</v>
      </c>
      <c r="M185" s="6">
        <f>CtrlData!P191</f>
        <v>0</v>
      </c>
      <c r="N185" s="6">
        <f>CtrlData!Q191</f>
        <v>0</v>
      </c>
      <c r="O185" s="6">
        <f>CtrlData!R191</f>
        <v>1</v>
      </c>
      <c r="P185" s="6">
        <f>CtrlData!S191</f>
        <v>0</v>
      </c>
      <c r="Q185" s="6">
        <f>CtrlData!T191</f>
        <v>0</v>
      </c>
      <c r="R185" s="6">
        <f>CtrlData!U191</f>
        <v>0</v>
      </c>
      <c r="S185" s="6">
        <f>CtrlData!V191</f>
        <v>5.64</v>
      </c>
      <c r="T185" s="6">
        <f>CtrlData!W191</f>
        <v>96106</v>
      </c>
      <c r="U185" s="6">
        <f>CtrlData!X191</f>
        <v>4199</v>
      </c>
      <c r="V185" s="6">
        <f>CtrlData!Y191</f>
        <v>108.06</v>
      </c>
      <c r="W185" s="6">
        <f>CtrlData!Z191</f>
        <v>7.54</v>
      </c>
      <c r="X185" s="6">
        <f>CtrlData!AA191</f>
        <v>88.22</v>
      </c>
      <c r="Y185" s="6">
        <f>CtrlData!AB191</f>
        <v>0.85</v>
      </c>
      <c r="Z185" s="6">
        <f>CtrlData!AC191</f>
        <v>83223</v>
      </c>
      <c r="AA185" s="6">
        <f>CtrlData!AD191</f>
        <v>8.43</v>
      </c>
      <c r="AB185" s="6">
        <f>CtrlData!AE191</f>
        <v>260953</v>
      </c>
      <c r="AC185" s="6">
        <f>CtrlData!AF191</f>
        <v>5.69</v>
      </c>
      <c r="AD185" s="6">
        <f>CtrlData!AG191</f>
        <v>2.875</v>
      </c>
      <c r="AE185" s="6">
        <f>CtrlData!AH191</f>
        <v>3.94</v>
      </c>
    </row>
    <row r="186" spans="1:31">
      <c r="A186" s="6">
        <f>CtrlData!A192</f>
        <v>200702</v>
      </c>
      <c r="B186" s="6">
        <f>CtrlData!E192</f>
        <v>11078.65373</v>
      </c>
      <c r="C186" s="6">
        <f>CtrlData!F192</f>
        <v>0</v>
      </c>
      <c r="D186" s="6">
        <f>CtrlData!G192</f>
        <v>1</v>
      </c>
      <c r="E186" s="6">
        <f>CtrlData!H192</f>
        <v>0</v>
      </c>
      <c r="F186" s="6">
        <f>CtrlData!I192</f>
        <v>0</v>
      </c>
      <c r="G186" s="6">
        <f>CtrlData!J192</f>
        <v>0</v>
      </c>
      <c r="H186" s="6">
        <f>CtrlData!K192</f>
        <v>0</v>
      </c>
      <c r="I186" s="6">
        <f>CtrlData!L192</f>
        <v>0</v>
      </c>
      <c r="J186" s="6">
        <f>CtrlData!M192</f>
        <v>0</v>
      </c>
      <c r="K186" s="6">
        <f>CtrlData!N192</f>
        <v>0</v>
      </c>
      <c r="L186" s="6">
        <f>CtrlData!O192</f>
        <v>0</v>
      </c>
      <c r="M186" s="6">
        <f>CtrlData!P192</f>
        <v>0</v>
      </c>
      <c r="N186" s="6">
        <f>CtrlData!Q192</f>
        <v>0</v>
      </c>
      <c r="O186" s="6">
        <f>CtrlData!R192</f>
        <v>1</v>
      </c>
      <c r="P186" s="6">
        <f>CtrlData!S192</f>
        <v>0</v>
      </c>
      <c r="Q186" s="6">
        <f>CtrlData!T192</f>
        <v>0</v>
      </c>
      <c r="R186" s="6">
        <f>CtrlData!U192</f>
        <v>0</v>
      </c>
      <c r="S186" s="6">
        <f>CtrlData!V192</f>
        <v>5.64</v>
      </c>
      <c r="T186" s="6">
        <f>CtrlData!W192</f>
        <v>96106</v>
      </c>
      <c r="U186" s="6">
        <f>CtrlData!X192</f>
        <v>4199</v>
      </c>
      <c r="V186" s="6">
        <f>CtrlData!Y192</f>
        <v>106.71</v>
      </c>
      <c r="W186" s="6">
        <f>CtrlData!Z192</f>
        <v>7.54</v>
      </c>
      <c r="X186" s="6">
        <f>CtrlData!AA192</f>
        <v>89.26</v>
      </c>
      <c r="Y186" s="6">
        <f>CtrlData!AB192</f>
        <v>1.74</v>
      </c>
      <c r="Z186" s="6">
        <f>CtrlData!AC192</f>
        <v>84155</v>
      </c>
      <c r="AA186" s="6">
        <f>CtrlData!AD192</f>
        <v>8.32</v>
      </c>
      <c r="AB186" s="6">
        <f>CtrlData!AE192</f>
        <v>261149</v>
      </c>
      <c r="AC186" s="6">
        <f>CtrlData!AF192</f>
        <v>5.86</v>
      </c>
      <c r="AD186" s="6">
        <f>CtrlData!AG192</f>
        <v>2.75</v>
      </c>
      <c r="AE186" s="6">
        <f>CtrlData!AH192</f>
        <v>3.94</v>
      </c>
    </row>
    <row r="187" spans="1:31">
      <c r="A187" s="6">
        <f>CtrlData!A193</f>
        <v>200701</v>
      </c>
      <c r="B187" s="6">
        <f>CtrlData!E193</f>
        <v>26626.624769999999</v>
      </c>
      <c r="C187" s="6">
        <f>CtrlData!F193</f>
        <v>1</v>
      </c>
      <c r="D187" s="6">
        <f>CtrlData!G193</f>
        <v>0</v>
      </c>
      <c r="E187" s="6">
        <f>CtrlData!H193</f>
        <v>0</v>
      </c>
      <c r="F187" s="6">
        <f>CtrlData!I193</f>
        <v>0</v>
      </c>
      <c r="G187" s="6">
        <f>CtrlData!J193</f>
        <v>0</v>
      </c>
      <c r="H187" s="6">
        <f>CtrlData!K193</f>
        <v>0</v>
      </c>
      <c r="I187" s="6">
        <f>CtrlData!L193</f>
        <v>0</v>
      </c>
      <c r="J187" s="6">
        <f>CtrlData!M193</f>
        <v>0</v>
      </c>
      <c r="K187" s="6">
        <f>CtrlData!N193</f>
        <v>0</v>
      </c>
      <c r="L187" s="6">
        <f>CtrlData!O193</f>
        <v>0</v>
      </c>
      <c r="M187" s="6">
        <f>CtrlData!P193</f>
        <v>0</v>
      </c>
      <c r="N187" s="6">
        <f>CtrlData!Q193</f>
        <v>0</v>
      </c>
      <c r="O187" s="6">
        <f>CtrlData!R193</f>
        <v>1</v>
      </c>
      <c r="P187" s="6">
        <f>CtrlData!S193</f>
        <v>0</v>
      </c>
      <c r="Q187" s="6">
        <f>CtrlData!T193</f>
        <v>0</v>
      </c>
      <c r="R187" s="6">
        <f>CtrlData!U193</f>
        <v>0</v>
      </c>
      <c r="S187" s="6">
        <f>CtrlData!V193</f>
        <v>5.64</v>
      </c>
      <c r="T187" s="6">
        <f>CtrlData!W193</f>
        <v>96106</v>
      </c>
      <c r="U187" s="6">
        <f>CtrlData!X193</f>
        <v>4199</v>
      </c>
      <c r="V187" s="6">
        <f>CtrlData!Y193</f>
        <v>106.02</v>
      </c>
      <c r="W187" s="6">
        <f>CtrlData!Z193</f>
        <v>7.54</v>
      </c>
      <c r="X187" s="6">
        <f>CtrlData!AA193</f>
        <v>88.92</v>
      </c>
      <c r="Y187" s="6">
        <f>CtrlData!AB193</f>
        <v>0.35</v>
      </c>
      <c r="Z187" s="6">
        <f>CtrlData!AC193</f>
        <v>82070</v>
      </c>
      <c r="AA187" s="6">
        <f>CtrlData!AD193</f>
        <v>3.15</v>
      </c>
      <c r="AB187" s="6">
        <f>CtrlData!AE193</f>
        <v>257815</v>
      </c>
      <c r="AC187" s="6">
        <f>CtrlData!AF193</f>
        <v>4.26</v>
      </c>
      <c r="AD187" s="6">
        <f>CtrlData!AG193</f>
        <v>2.75</v>
      </c>
      <c r="AE187" s="6">
        <f>CtrlData!AH193</f>
        <v>3.94</v>
      </c>
    </row>
    <row r="188" spans="1:31">
      <c r="A188" s="6">
        <f>CtrlData!A194</f>
        <v>200612</v>
      </c>
      <c r="B188" s="6">
        <f>CtrlData!E194</f>
        <v>23359.29221</v>
      </c>
      <c r="C188" s="6">
        <f>CtrlData!F194</f>
        <v>0</v>
      </c>
      <c r="D188" s="6">
        <f>CtrlData!G194</f>
        <v>0</v>
      </c>
      <c r="E188" s="6">
        <f>CtrlData!H194</f>
        <v>0</v>
      </c>
      <c r="F188" s="6">
        <f>CtrlData!I194</f>
        <v>0</v>
      </c>
      <c r="G188" s="6">
        <f>CtrlData!J194</f>
        <v>0</v>
      </c>
      <c r="H188" s="6">
        <f>CtrlData!K194</f>
        <v>0</v>
      </c>
      <c r="I188" s="6">
        <f>CtrlData!L194</f>
        <v>0</v>
      </c>
      <c r="J188" s="6">
        <f>CtrlData!M194</f>
        <v>0</v>
      </c>
      <c r="K188" s="6">
        <f>CtrlData!N194</f>
        <v>0</v>
      </c>
      <c r="L188" s="6">
        <f>CtrlData!O194</f>
        <v>0</v>
      </c>
      <c r="M188" s="6">
        <f>CtrlData!P194</f>
        <v>0</v>
      </c>
      <c r="N188" s="6">
        <f>CtrlData!Q194</f>
        <v>1</v>
      </c>
      <c r="O188" s="6">
        <f>CtrlData!R194</f>
        <v>0</v>
      </c>
      <c r="P188" s="6">
        <f>CtrlData!S194</f>
        <v>0</v>
      </c>
      <c r="Q188" s="6">
        <f>CtrlData!T194</f>
        <v>0</v>
      </c>
      <c r="R188" s="6">
        <f>CtrlData!U194</f>
        <v>1</v>
      </c>
      <c r="S188" s="6">
        <f>CtrlData!V194</f>
        <v>4.33</v>
      </c>
      <c r="T188" s="6">
        <f>CtrlData!W194</f>
        <v>101595</v>
      </c>
      <c r="U188" s="6">
        <f>CtrlData!X194</f>
        <v>4443</v>
      </c>
      <c r="V188" s="6">
        <f>CtrlData!Y194</f>
        <v>106.75</v>
      </c>
      <c r="W188" s="6">
        <f>CtrlData!Z194</f>
        <v>6.38</v>
      </c>
      <c r="X188" s="6">
        <f>CtrlData!AA194</f>
        <v>89.11</v>
      </c>
      <c r="Y188" s="6">
        <f>CtrlData!AB194</f>
        <v>0.68</v>
      </c>
      <c r="Z188" s="6">
        <f>CtrlData!AC194</f>
        <v>80384</v>
      </c>
      <c r="AA188" s="6">
        <f>CtrlData!AD194</f>
        <v>4.47</v>
      </c>
      <c r="AB188" s="6">
        <f>CtrlData!AE194</f>
        <v>255173</v>
      </c>
      <c r="AC188" s="6">
        <f>CtrlData!AF194</f>
        <v>5.15</v>
      </c>
      <c r="AD188" s="6">
        <f>CtrlData!AG194</f>
        <v>2.75</v>
      </c>
      <c r="AE188" s="6">
        <f>CtrlData!AH194</f>
        <v>3.81</v>
      </c>
    </row>
    <row r="189" spans="1:31">
      <c r="A189" s="6">
        <f>CtrlData!A195</f>
        <v>200611</v>
      </c>
      <c r="B189" s="6">
        <f>CtrlData!E195</f>
        <v>23536.90408</v>
      </c>
      <c r="C189" s="6">
        <f>CtrlData!F195</f>
        <v>0</v>
      </c>
      <c r="D189" s="6">
        <f>CtrlData!G195</f>
        <v>0</v>
      </c>
      <c r="E189" s="6">
        <f>CtrlData!H195</f>
        <v>0</v>
      </c>
      <c r="F189" s="6">
        <f>CtrlData!I195</f>
        <v>0</v>
      </c>
      <c r="G189" s="6">
        <f>CtrlData!J195</f>
        <v>0</v>
      </c>
      <c r="H189" s="6">
        <f>CtrlData!K195</f>
        <v>0</v>
      </c>
      <c r="I189" s="6">
        <f>CtrlData!L195</f>
        <v>0</v>
      </c>
      <c r="J189" s="6">
        <f>CtrlData!M195</f>
        <v>0</v>
      </c>
      <c r="K189" s="6">
        <f>CtrlData!N195</f>
        <v>0</v>
      </c>
      <c r="L189" s="6">
        <f>CtrlData!O195</f>
        <v>0</v>
      </c>
      <c r="M189" s="6">
        <f>CtrlData!P195</f>
        <v>1</v>
      </c>
      <c r="N189" s="6">
        <f>CtrlData!Q195</f>
        <v>0</v>
      </c>
      <c r="O189" s="6">
        <f>CtrlData!R195</f>
        <v>0</v>
      </c>
      <c r="P189" s="6">
        <f>CtrlData!S195</f>
        <v>0</v>
      </c>
      <c r="Q189" s="6">
        <f>CtrlData!T195</f>
        <v>0</v>
      </c>
      <c r="R189" s="6">
        <f>CtrlData!U195</f>
        <v>1</v>
      </c>
      <c r="S189" s="6">
        <f>CtrlData!V195</f>
        <v>4.33</v>
      </c>
      <c r="T189" s="6">
        <f>CtrlData!W195</f>
        <v>101595</v>
      </c>
      <c r="U189" s="6">
        <f>CtrlData!X195</f>
        <v>4443</v>
      </c>
      <c r="V189" s="6">
        <f>CtrlData!Y195</f>
        <v>107.11</v>
      </c>
      <c r="W189" s="6">
        <f>CtrlData!Z195</f>
        <v>6.38</v>
      </c>
      <c r="X189" s="6">
        <f>CtrlData!AA195</f>
        <v>88.92</v>
      </c>
      <c r="Y189" s="6">
        <f>CtrlData!AB195</f>
        <v>0.24</v>
      </c>
      <c r="Z189" s="6">
        <f>CtrlData!AC195</f>
        <v>78635</v>
      </c>
      <c r="AA189" s="6">
        <f>CtrlData!AD195</f>
        <v>5.28</v>
      </c>
      <c r="AB189" s="6">
        <f>CtrlData!AE195</f>
        <v>252140</v>
      </c>
      <c r="AC189" s="6">
        <f>CtrlData!AF195</f>
        <v>5.77</v>
      </c>
      <c r="AD189" s="6">
        <f>CtrlData!AG195</f>
        <v>2.625</v>
      </c>
      <c r="AE189" s="6">
        <f>CtrlData!AH195</f>
        <v>3.81</v>
      </c>
    </row>
    <row r="190" spans="1:31">
      <c r="A190" s="6">
        <f>CtrlData!A196</f>
        <v>200610</v>
      </c>
      <c r="B190" s="6">
        <f>CtrlData!E196</f>
        <v>16717.714510000002</v>
      </c>
      <c r="C190" s="6">
        <f>CtrlData!F196</f>
        <v>0</v>
      </c>
      <c r="D190" s="6">
        <f>CtrlData!G196</f>
        <v>0</v>
      </c>
      <c r="E190" s="6">
        <f>CtrlData!H196</f>
        <v>0</v>
      </c>
      <c r="F190" s="6">
        <f>CtrlData!I196</f>
        <v>0</v>
      </c>
      <c r="G190" s="6">
        <f>CtrlData!J196</f>
        <v>0</v>
      </c>
      <c r="H190" s="6">
        <f>CtrlData!K196</f>
        <v>0</v>
      </c>
      <c r="I190" s="6">
        <f>CtrlData!L196</f>
        <v>0</v>
      </c>
      <c r="J190" s="6">
        <f>CtrlData!M196</f>
        <v>0</v>
      </c>
      <c r="K190" s="6">
        <f>CtrlData!N196</f>
        <v>0</v>
      </c>
      <c r="L190" s="6">
        <f>CtrlData!O196</f>
        <v>1</v>
      </c>
      <c r="M190" s="6">
        <f>CtrlData!P196</f>
        <v>0</v>
      </c>
      <c r="N190" s="6">
        <f>CtrlData!Q196</f>
        <v>0</v>
      </c>
      <c r="O190" s="6">
        <f>CtrlData!R196</f>
        <v>0</v>
      </c>
      <c r="P190" s="6">
        <f>CtrlData!S196</f>
        <v>0</v>
      </c>
      <c r="Q190" s="6">
        <f>CtrlData!T196</f>
        <v>0</v>
      </c>
      <c r="R190" s="6">
        <f>CtrlData!U196</f>
        <v>1</v>
      </c>
      <c r="S190" s="6">
        <f>CtrlData!V196</f>
        <v>4.33</v>
      </c>
      <c r="T190" s="6">
        <f>CtrlData!W196</f>
        <v>101595</v>
      </c>
      <c r="U190" s="6">
        <f>CtrlData!X196</f>
        <v>4443</v>
      </c>
      <c r="V190" s="6">
        <f>CtrlData!Y196</f>
        <v>108.17</v>
      </c>
      <c r="W190" s="6">
        <f>CtrlData!Z196</f>
        <v>6.38</v>
      </c>
      <c r="X190" s="6">
        <f>CtrlData!AA196</f>
        <v>89</v>
      </c>
      <c r="Y190" s="6">
        <f>CtrlData!AB196</f>
        <v>-1.19</v>
      </c>
      <c r="Z190" s="6">
        <f>CtrlData!AC196</f>
        <v>78551</v>
      </c>
      <c r="AA190" s="6">
        <f>CtrlData!AD196</f>
        <v>6.62</v>
      </c>
      <c r="AB190" s="6">
        <f>CtrlData!AE196</f>
        <v>250800</v>
      </c>
      <c r="AC190" s="6">
        <f>CtrlData!AF196</f>
        <v>5.91</v>
      </c>
      <c r="AD190" s="6">
        <f>CtrlData!AG196</f>
        <v>2.625</v>
      </c>
      <c r="AE190" s="6">
        <f>CtrlData!AH196</f>
        <v>3.81</v>
      </c>
    </row>
    <row r="191" spans="1:31">
      <c r="A191" s="6">
        <f>CtrlData!A197</f>
        <v>200609</v>
      </c>
      <c r="B191" s="6">
        <f>CtrlData!E197</f>
        <v>15832.380939999999</v>
      </c>
      <c r="C191" s="6">
        <f>CtrlData!F197</f>
        <v>0</v>
      </c>
      <c r="D191" s="6">
        <f>CtrlData!G197</f>
        <v>0</v>
      </c>
      <c r="E191" s="6">
        <f>CtrlData!H197</f>
        <v>0</v>
      </c>
      <c r="F191" s="6">
        <f>CtrlData!I197</f>
        <v>0</v>
      </c>
      <c r="G191" s="6">
        <f>CtrlData!J197</f>
        <v>0</v>
      </c>
      <c r="H191" s="6">
        <f>CtrlData!K197</f>
        <v>0</v>
      </c>
      <c r="I191" s="6">
        <f>CtrlData!L197</f>
        <v>0</v>
      </c>
      <c r="J191" s="6">
        <f>CtrlData!M197</f>
        <v>0</v>
      </c>
      <c r="K191" s="6">
        <f>CtrlData!N197</f>
        <v>1</v>
      </c>
      <c r="L191" s="6">
        <f>CtrlData!O197</f>
        <v>0</v>
      </c>
      <c r="M191" s="6">
        <f>CtrlData!P197</f>
        <v>0</v>
      </c>
      <c r="N191" s="6">
        <f>CtrlData!Q197</f>
        <v>0</v>
      </c>
      <c r="O191" s="6">
        <f>CtrlData!R197</f>
        <v>0</v>
      </c>
      <c r="P191" s="6">
        <f>CtrlData!S197</f>
        <v>0</v>
      </c>
      <c r="Q191" s="6">
        <f>CtrlData!T197</f>
        <v>1</v>
      </c>
      <c r="R191" s="6">
        <f>CtrlData!U197</f>
        <v>0</v>
      </c>
      <c r="S191" s="6">
        <f>CtrlData!V197</f>
        <v>7.19</v>
      </c>
      <c r="T191" s="6">
        <f>CtrlData!W197</f>
        <v>97670</v>
      </c>
      <c r="U191" s="6">
        <f>CtrlData!X197</f>
        <v>4278</v>
      </c>
      <c r="V191" s="6">
        <f>CtrlData!Y197</f>
        <v>108.89</v>
      </c>
      <c r="W191" s="6">
        <f>CtrlData!Z197</f>
        <v>6.9</v>
      </c>
      <c r="X191" s="6">
        <f>CtrlData!AA197</f>
        <v>89.02</v>
      </c>
      <c r="Y191" s="6">
        <f>CtrlData!AB197</f>
        <v>-1.24</v>
      </c>
      <c r="Z191" s="6">
        <f>CtrlData!AC197</f>
        <v>78380</v>
      </c>
      <c r="AA191" s="6">
        <f>CtrlData!AD197</f>
        <v>5.97</v>
      </c>
      <c r="AB191" s="6">
        <f>CtrlData!AE197</f>
        <v>250401</v>
      </c>
      <c r="AC191" s="6">
        <f>CtrlData!AF197</f>
        <v>5.84</v>
      </c>
      <c r="AD191" s="6">
        <f>CtrlData!AG197</f>
        <v>2.625</v>
      </c>
      <c r="AE191" s="6">
        <f>CtrlData!AH197</f>
        <v>3.96</v>
      </c>
    </row>
    <row r="192" spans="1:31">
      <c r="A192" s="6">
        <f>CtrlData!A198</f>
        <v>200608</v>
      </c>
      <c r="B192" s="6">
        <f>CtrlData!E198</f>
        <v>17319.835340000001</v>
      </c>
      <c r="C192" s="6">
        <f>CtrlData!F198</f>
        <v>0</v>
      </c>
      <c r="D192" s="6">
        <f>CtrlData!G198</f>
        <v>0</v>
      </c>
      <c r="E192" s="6">
        <f>CtrlData!H198</f>
        <v>0</v>
      </c>
      <c r="F192" s="6">
        <f>CtrlData!I198</f>
        <v>0</v>
      </c>
      <c r="G192" s="6">
        <f>CtrlData!J198</f>
        <v>0</v>
      </c>
      <c r="H192" s="6">
        <f>CtrlData!K198</f>
        <v>0</v>
      </c>
      <c r="I192" s="6">
        <f>CtrlData!L198</f>
        <v>0</v>
      </c>
      <c r="J192" s="6">
        <f>CtrlData!M198</f>
        <v>1</v>
      </c>
      <c r="K192" s="6">
        <f>CtrlData!N198</f>
        <v>0</v>
      </c>
      <c r="L192" s="6">
        <f>CtrlData!O198</f>
        <v>0</v>
      </c>
      <c r="M192" s="6">
        <f>CtrlData!P198</f>
        <v>0</v>
      </c>
      <c r="N192" s="6">
        <f>CtrlData!Q198</f>
        <v>0</v>
      </c>
      <c r="O192" s="6">
        <f>CtrlData!R198</f>
        <v>0</v>
      </c>
      <c r="P192" s="6">
        <f>CtrlData!S198</f>
        <v>0</v>
      </c>
      <c r="Q192" s="6">
        <f>CtrlData!T198</f>
        <v>1</v>
      </c>
      <c r="R192" s="6">
        <f>CtrlData!U198</f>
        <v>0</v>
      </c>
      <c r="S192" s="6">
        <f>CtrlData!V198</f>
        <v>7.19</v>
      </c>
      <c r="T192" s="6">
        <f>CtrlData!W198</f>
        <v>97670</v>
      </c>
      <c r="U192" s="6">
        <f>CtrlData!X198</f>
        <v>4278</v>
      </c>
      <c r="V192" s="6">
        <f>CtrlData!Y198</f>
        <v>108.89</v>
      </c>
      <c r="W192" s="6">
        <f>CtrlData!Z198</f>
        <v>6.9</v>
      </c>
      <c r="X192" s="6">
        <f>CtrlData!AA198</f>
        <v>89.51</v>
      </c>
      <c r="Y192" s="6">
        <f>CtrlData!AB198</f>
        <v>-0.56000000000000005</v>
      </c>
      <c r="Z192" s="6">
        <f>CtrlData!AC198</f>
        <v>77032</v>
      </c>
      <c r="AA192" s="6">
        <f>CtrlData!AD198</f>
        <v>3.99</v>
      </c>
      <c r="AB192" s="6">
        <f>CtrlData!AE198</f>
        <v>249438</v>
      </c>
      <c r="AC192" s="6">
        <f>CtrlData!AF198</f>
        <v>5.67</v>
      </c>
      <c r="AD192" s="6">
        <f>CtrlData!AG198</f>
        <v>2.5</v>
      </c>
      <c r="AE192" s="6">
        <f>CtrlData!AH198</f>
        <v>3.96</v>
      </c>
    </row>
    <row r="193" spans="1:31">
      <c r="A193" s="6">
        <f>CtrlData!A199</f>
        <v>200607</v>
      </c>
      <c r="B193" s="6">
        <f>CtrlData!E199</f>
        <v>14963.20787</v>
      </c>
      <c r="C193" s="6">
        <f>CtrlData!F199</f>
        <v>0</v>
      </c>
      <c r="D193" s="6">
        <f>CtrlData!G199</f>
        <v>0</v>
      </c>
      <c r="E193" s="6">
        <f>CtrlData!H199</f>
        <v>0</v>
      </c>
      <c r="F193" s="6">
        <f>CtrlData!I199</f>
        <v>0</v>
      </c>
      <c r="G193" s="6">
        <f>CtrlData!J199</f>
        <v>0</v>
      </c>
      <c r="H193" s="6">
        <f>CtrlData!K199</f>
        <v>0</v>
      </c>
      <c r="I193" s="6">
        <f>CtrlData!L199</f>
        <v>1</v>
      </c>
      <c r="J193" s="6">
        <f>CtrlData!M199</f>
        <v>0</v>
      </c>
      <c r="K193" s="6">
        <f>CtrlData!N199</f>
        <v>0</v>
      </c>
      <c r="L193" s="6">
        <f>CtrlData!O199</f>
        <v>0</v>
      </c>
      <c r="M193" s="6">
        <f>CtrlData!P199</f>
        <v>0</v>
      </c>
      <c r="N193" s="6">
        <f>CtrlData!Q199</f>
        <v>0</v>
      </c>
      <c r="O193" s="6">
        <f>CtrlData!R199</f>
        <v>0</v>
      </c>
      <c r="P193" s="6">
        <f>CtrlData!S199</f>
        <v>0</v>
      </c>
      <c r="Q193" s="6">
        <f>CtrlData!T199</f>
        <v>1</v>
      </c>
      <c r="R193" s="6">
        <f>CtrlData!U199</f>
        <v>0</v>
      </c>
      <c r="S193" s="6">
        <f>CtrlData!V199</f>
        <v>7.19</v>
      </c>
      <c r="T193" s="6">
        <f>CtrlData!W199</f>
        <v>97670</v>
      </c>
      <c r="U193" s="6">
        <f>CtrlData!X199</f>
        <v>4278</v>
      </c>
      <c r="V193" s="6">
        <f>CtrlData!Y199</f>
        <v>107.62</v>
      </c>
      <c r="W193" s="6">
        <f>CtrlData!Z199</f>
        <v>6.9</v>
      </c>
      <c r="X193" s="6">
        <f>CtrlData!AA199</f>
        <v>90.05</v>
      </c>
      <c r="Y193" s="6">
        <f>CtrlData!AB199</f>
        <v>0.78</v>
      </c>
      <c r="Z193" s="6">
        <f>CtrlData!AC199</f>
        <v>76397</v>
      </c>
      <c r="AA193" s="6">
        <f>CtrlData!AD199</f>
        <v>1.58</v>
      </c>
      <c r="AB193" s="6">
        <f>CtrlData!AE199</f>
        <v>249064</v>
      </c>
      <c r="AC193" s="6">
        <f>CtrlData!AF199</f>
        <v>5.05</v>
      </c>
      <c r="AD193" s="6">
        <f>CtrlData!AG199</f>
        <v>2.5</v>
      </c>
      <c r="AE193" s="6">
        <f>CtrlData!AH199</f>
        <v>3.96</v>
      </c>
    </row>
    <row r="194" spans="1:31">
      <c r="A194" s="6">
        <f>CtrlData!A200</f>
        <v>200606</v>
      </c>
      <c r="B194" s="6">
        <f>CtrlData!E200</f>
        <v>20073.176660000001</v>
      </c>
      <c r="C194" s="6">
        <f>CtrlData!F200</f>
        <v>0</v>
      </c>
      <c r="D194" s="6">
        <f>CtrlData!G200</f>
        <v>0</v>
      </c>
      <c r="E194" s="6">
        <f>CtrlData!H200</f>
        <v>0</v>
      </c>
      <c r="F194" s="6">
        <f>CtrlData!I200</f>
        <v>0</v>
      </c>
      <c r="G194" s="6">
        <f>CtrlData!J200</f>
        <v>0</v>
      </c>
      <c r="H194" s="6">
        <f>CtrlData!K200</f>
        <v>1</v>
      </c>
      <c r="I194" s="6">
        <f>CtrlData!L200</f>
        <v>0</v>
      </c>
      <c r="J194" s="6">
        <f>CtrlData!M200</f>
        <v>0</v>
      </c>
      <c r="K194" s="6">
        <f>CtrlData!N200</f>
        <v>0</v>
      </c>
      <c r="L194" s="6">
        <f>CtrlData!O200</f>
        <v>0</v>
      </c>
      <c r="M194" s="6">
        <f>CtrlData!P200</f>
        <v>0</v>
      </c>
      <c r="N194" s="6">
        <f>CtrlData!Q200</f>
        <v>0</v>
      </c>
      <c r="O194" s="6">
        <f>CtrlData!R200</f>
        <v>0</v>
      </c>
      <c r="P194" s="6">
        <f>CtrlData!S200</f>
        <v>1</v>
      </c>
      <c r="Q194" s="6">
        <f>CtrlData!T200</f>
        <v>0</v>
      </c>
      <c r="R194" s="6">
        <f>CtrlData!U200</f>
        <v>0</v>
      </c>
      <c r="S194" s="6">
        <f>CtrlData!V200</f>
        <v>5.64</v>
      </c>
      <c r="T194" s="6">
        <f>CtrlData!W200</f>
        <v>93900</v>
      </c>
      <c r="U194" s="6">
        <f>CtrlData!X200</f>
        <v>4117</v>
      </c>
      <c r="V194" s="6">
        <f>CtrlData!Y200</f>
        <v>105.96</v>
      </c>
      <c r="W194" s="6">
        <f>CtrlData!Z200</f>
        <v>8.7899999999999991</v>
      </c>
      <c r="X194" s="6">
        <f>CtrlData!AA200</f>
        <v>89.85</v>
      </c>
      <c r="Y194" s="6">
        <f>CtrlData!AB200</f>
        <v>1.73</v>
      </c>
      <c r="Z194" s="6">
        <f>CtrlData!AC200</f>
        <v>76464</v>
      </c>
      <c r="AA194" s="6">
        <f>CtrlData!AD200</f>
        <v>3.23</v>
      </c>
      <c r="AB194" s="6">
        <f>CtrlData!AE200</f>
        <v>248630</v>
      </c>
      <c r="AC194" s="6">
        <f>CtrlData!AF200</f>
        <v>5.64</v>
      </c>
      <c r="AD194" s="6">
        <f>CtrlData!AG200</f>
        <v>2.5</v>
      </c>
      <c r="AE194" s="6">
        <f>CtrlData!AH200</f>
        <v>3.98</v>
      </c>
    </row>
    <row r="195" spans="1:31">
      <c r="A195" s="6">
        <f>CtrlData!A201</f>
        <v>200605</v>
      </c>
      <c r="B195" s="6">
        <f>CtrlData!E201</f>
        <v>27960.1387</v>
      </c>
      <c r="C195" s="6">
        <f>CtrlData!F201</f>
        <v>0</v>
      </c>
      <c r="D195" s="6">
        <f>CtrlData!G201</f>
        <v>0</v>
      </c>
      <c r="E195" s="6">
        <f>CtrlData!H201</f>
        <v>0</v>
      </c>
      <c r="F195" s="6">
        <f>CtrlData!I201</f>
        <v>0</v>
      </c>
      <c r="G195" s="6">
        <f>CtrlData!J201</f>
        <v>1</v>
      </c>
      <c r="H195" s="6">
        <f>CtrlData!K201</f>
        <v>0</v>
      </c>
      <c r="I195" s="6">
        <f>CtrlData!L201</f>
        <v>0</v>
      </c>
      <c r="J195" s="6">
        <f>CtrlData!M201</f>
        <v>0</v>
      </c>
      <c r="K195" s="6">
        <f>CtrlData!N201</f>
        <v>0</v>
      </c>
      <c r="L195" s="6">
        <f>CtrlData!O201</f>
        <v>0</v>
      </c>
      <c r="M195" s="6">
        <f>CtrlData!P201</f>
        <v>0</v>
      </c>
      <c r="N195" s="6">
        <f>CtrlData!Q201</f>
        <v>0</v>
      </c>
      <c r="O195" s="6">
        <f>CtrlData!R201</f>
        <v>0</v>
      </c>
      <c r="P195" s="6">
        <f>CtrlData!S201</f>
        <v>1</v>
      </c>
      <c r="Q195" s="6">
        <f>CtrlData!T201</f>
        <v>0</v>
      </c>
      <c r="R195" s="6">
        <f>CtrlData!U201</f>
        <v>0</v>
      </c>
      <c r="S195" s="6">
        <f>CtrlData!V201</f>
        <v>5.64</v>
      </c>
      <c r="T195" s="6">
        <f>CtrlData!W201</f>
        <v>93900</v>
      </c>
      <c r="U195" s="6">
        <f>CtrlData!X201</f>
        <v>4117</v>
      </c>
      <c r="V195" s="6">
        <f>CtrlData!Y201</f>
        <v>103.76</v>
      </c>
      <c r="W195" s="6">
        <f>CtrlData!Z201</f>
        <v>8.7899999999999991</v>
      </c>
      <c r="X195" s="6">
        <f>CtrlData!AA201</f>
        <v>89.44</v>
      </c>
      <c r="Y195" s="6">
        <f>CtrlData!AB201</f>
        <v>1.59</v>
      </c>
      <c r="Z195" s="6">
        <f>CtrlData!AC201</f>
        <v>77815</v>
      </c>
      <c r="AA195" s="6">
        <f>CtrlData!AD201</f>
        <v>7.27</v>
      </c>
      <c r="AB195" s="6">
        <f>CtrlData!AE201</f>
        <v>249468</v>
      </c>
      <c r="AC195" s="6">
        <f>CtrlData!AF201</f>
        <v>7.09</v>
      </c>
      <c r="AD195" s="6">
        <f>CtrlData!AG201</f>
        <v>2.375</v>
      </c>
      <c r="AE195" s="6">
        <f>CtrlData!AH201</f>
        <v>3.98</v>
      </c>
    </row>
    <row r="196" spans="1:31">
      <c r="A196" s="6">
        <f>CtrlData!A202</f>
        <v>200604</v>
      </c>
      <c r="B196" s="6">
        <f>CtrlData!E202</f>
        <v>23542.591</v>
      </c>
      <c r="C196" s="6">
        <f>CtrlData!F202</f>
        <v>0</v>
      </c>
      <c r="D196" s="6">
        <f>CtrlData!G202</f>
        <v>0</v>
      </c>
      <c r="E196" s="6">
        <f>CtrlData!H202</f>
        <v>0</v>
      </c>
      <c r="F196" s="6">
        <f>CtrlData!I202</f>
        <v>1</v>
      </c>
      <c r="G196" s="6">
        <f>CtrlData!J202</f>
        <v>0</v>
      </c>
      <c r="H196" s="6">
        <f>CtrlData!K202</f>
        <v>0</v>
      </c>
      <c r="I196" s="6">
        <f>CtrlData!L202</f>
        <v>0</v>
      </c>
      <c r="J196" s="6">
        <f>CtrlData!M202</f>
        <v>0</v>
      </c>
      <c r="K196" s="6">
        <f>CtrlData!N202</f>
        <v>0</v>
      </c>
      <c r="L196" s="6">
        <f>CtrlData!O202</f>
        <v>0</v>
      </c>
      <c r="M196" s="6">
        <f>CtrlData!P202</f>
        <v>0</v>
      </c>
      <c r="N196" s="6">
        <f>CtrlData!Q202</f>
        <v>0</v>
      </c>
      <c r="O196" s="6">
        <f>CtrlData!R202</f>
        <v>0</v>
      </c>
      <c r="P196" s="6">
        <f>CtrlData!S202</f>
        <v>1</v>
      </c>
      <c r="Q196" s="6">
        <f>CtrlData!T202</f>
        <v>0</v>
      </c>
      <c r="R196" s="6">
        <f>CtrlData!U202</f>
        <v>0</v>
      </c>
      <c r="S196" s="6">
        <f>CtrlData!V202</f>
        <v>5.64</v>
      </c>
      <c r="T196" s="6">
        <f>CtrlData!W202</f>
        <v>93900</v>
      </c>
      <c r="U196" s="6">
        <f>CtrlData!X202</f>
        <v>4117</v>
      </c>
      <c r="V196" s="6">
        <f>CtrlData!Y202</f>
        <v>102.24</v>
      </c>
      <c r="W196" s="6">
        <f>CtrlData!Z202</f>
        <v>8.7899999999999991</v>
      </c>
      <c r="X196" s="6">
        <f>CtrlData!AA202</f>
        <v>88.63</v>
      </c>
      <c r="Y196" s="6">
        <f>CtrlData!AB202</f>
        <v>1.22</v>
      </c>
      <c r="Z196" s="6">
        <f>CtrlData!AC202</f>
        <v>76971</v>
      </c>
      <c r="AA196" s="6">
        <f>CtrlData!AD202</f>
        <v>6.78</v>
      </c>
      <c r="AB196" s="6">
        <f>CtrlData!AE202</f>
        <v>247866</v>
      </c>
      <c r="AC196" s="6">
        <f>CtrlData!AF202</f>
        <v>6.86</v>
      </c>
      <c r="AD196" s="6">
        <f>CtrlData!AG202</f>
        <v>2.375</v>
      </c>
      <c r="AE196" s="6">
        <f>CtrlData!AH202</f>
        <v>3.98</v>
      </c>
    </row>
    <row r="197" spans="1:31">
      <c r="A197" s="6">
        <f>CtrlData!A203</f>
        <v>200603</v>
      </c>
      <c r="B197" s="6">
        <f>CtrlData!E203</f>
        <v>20834.3498</v>
      </c>
      <c r="C197" s="6">
        <f>CtrlData!F203</f>
        <v>0</v>
      </c>
      <c r="D197" s="6">
        <f>CtrlData!G203</f>
        <v>0</v>
      </c>
      <c r="E197" s="6">
        <f>CtrlData!H203</f>
        <v>1</v>
      </c>
      <c r="F197" s="6">
        <f>CtrlData!I203</f>
        <v>0</v>
      </c>
      <c r="G197" s="6">
        <f>CtrlData!J203</f>
        <v>0</v>
      </c>
      <c r="H197" s="6">
        <f>CtrlData!K203</f>
        <v>0</v>
      </c>
      <c r="I197" s="6">
        <f>CtrlData!L203</f>
        <v>0</v>
      </c>
      <c r="J197" s="6">
        <f>CtrlData!M203</f>
        <v>0</v>
      </c>
      <c r="K197" s="6">
        <f>CtrlData!N203</f>
        <v>0</v>
      </c>
      <c r="L197" s="6">
        <f>CtrlData!O203</f>
        <v>0</v>
      </c>
      <c r="M197" s="6">
        <f>CtrlData!P203</f>
        <v>0</v>
      </c>
      <c r="N197" s="6">
        <f>CtrlData!Q203</f>
        <v>0</v>
      </c>
      <c r="O197" s="6">
        <f>CtrlData!R203</f>
        <v>1</v>
      </c>
      <c r="P197" s="6">
        <f>CtrlData!S203</f>
        <v>0</v>
      </c>
      <c r="Q197" s="6">
        <f>CtrlData!T203</f>
        <v>0</v>
      </c>
      <c r="R197" s="6">
        <f>CtrlData!U203</f>
        <v>0</v>
      </c>
      <c r="S197" s="6">
        <f>CtrlData!V203</f>
        <v>6.05</v>
      </c>
      <c r="T197" s="6">
        <f>CtrlData!W203</f>
        <v>93327</v>
      </c>
      <c r="U197" s="6">
        <f>CtrlData!X203</f>
        <v>4096</v>
      </c>
      <c r="V197" s="6">
        <f>CtrlData!Y203</f>
        <v>100.48</v>
      </c>
      <c r="W197" s="6">
        <f>CtrlData!Z203</f>
        <v>2.1</v>
      </c>
      <c r="X197" s="6">
        <f>CtrlData!AA203</f>
        <v>87.48</v>
      </c>
      <c r="Y197" s="6">
        <f>CtrlData!AB203</f>
        <v>0.41</v>
      </c>
      <c r="Z197" s="6">
        <f>CtrlData!AC203</f>
        <v>76899</v>
      </c>
      <c r="AA197" s="6">
        <f>CtrlData!AD203</f>
        <v>4.07</v>
      </c>
      <c r="AB197" s="6">
        <f>CtrlData!AE203</f>
        <v>246741</v>
      </c>
      <c r="AC197" s="6">
        <f>CtrlData!AF203</f>
        <v>6.14</v>
      </c>
      <c r="AD197" s="6">
        <f>CtrlData!AG203</f>
        <v>2.375</v>
      </c>
      <c r="AE197" s="6">
        <f>CtrlData!AH203</f>
        <v>3.87</v>
      </c>
    </row>
    <row r="198" spans="1:31">
      <c r="A198" s="6">
        <f>CtrlData!A204</f>
        <v>200602</v>
      </c>
      <c r="B198" s="6">
        <f>CtrlData!E204</f>
        <v>15912.319</v>
      </c>
      <c r="C198" s="6">
        <f>CtrlData!F204</f>
        <v>0</v>
      </c>
      <c r="D198" s="6">
        <f>CtrlData!G204</f>
        <v>1</v>
      </c>
      <c r="E198" s="6">
        <f>CtrlData!H204</f>
        <v>0</v>
      </c>
      <c r="F198" s="6">
        <f>CtrlData!I204</f>
        <v>0</v>
      </c>
      <c r="G198" s="6">
        <f>CtrlData!J204</f>
        <v>0</v>
      </c>
      <c r="H198" s="6">
        <f>CtrlData!K204</f>
        <v>0</v>
      </c>
      <c r="I198" s="6">
        <f>CtrlData!L204</f>
        <v>0</v>
      </c>
      <c r="J198" s="6">
        <f>CtrlData!M204</f>
        <v>0</v>
      </c>
      <c r="K198" s="6">
        <f>CtrlData!N204</f>
        <v>0</v>
      </c>
      <c r="L198" s="6">
        <f>CtrlData!O204</f>
        <v>0</v>
      </c>
      <c r="M198" s="6">
        <f>CtrlData!P204</f>
        <v>0</v>
      </c>
      <c r="N198" s="6">
        <f>CtrlData!Q204</f>
        <v>0</v>
      </c>
      <c r="O198" s="6">
        <f>CtrlData!R204</f>
        <v>1</v>
      </c>
      <c r="P198" s="6">
        <f>CtrlData!S204</f>
        <v>0</v>
      </c>
      <c r="Q198" s="6">
        <f>CtrlData!T204</f>
        <v>0</v>
      </c>
      <c r="R198" s="6">
        <f>CtrlData!U204</f>
        <v>0</v>
      </c>
      <c r="S198" s="6">
        <f>CtrlData!V204</f>
        <v>6.05</v>
      </c>
      <c r="T198" s="6">
        <f>CtrlData!W204</f>
        <v>93327</v>
      </c>
      <c r="U198" s="6">
        <f>CtrlData!X204</f>
        <v>4096</v>
      </c>
      <c r="V198" s="6">
        <f>CtrlData!Y204</f>
        <v>99.97</v>
      </c>
      <c r="W198" s="6">
        <f>CtrlData!Z204</f>
        <v>2.1</v>
      </c>
      <c r="X198" s="6">
        <f>CtrlData!AA204</f>
        <v>87.73</v>
      </c>
      <c r="Y198" s="6">
        <f>CtrlData!AB204</f>
        <v>0.99</v>
      </c>
      <c r="Z198" s="6">
        <f>CtrlData!AC204</f>
        <v>78396</v>
      </c>
      <c r="AA198" s="6">
        <f>CtrlData!AD204</f>
        <v>5.46</v>
      </c>
      <c r="AB198" s="6">
        <f>CtrlData!AE204</f>
        <v>247444</v>
      </c>
      <c r="AC198" s="6">
        <f>CtrlData!AF204</f>
        <v>6.48</v>
      </c>
      <c r="AD198" s="6">
        <f>CtrlData!AG204</f>
        <v>2.25</v>
      </c>
      <c r="AE198" s="6">
        <f>CtrlData!AH204</f>
        <v>3.87</v>
      </c>
    </row>
    <row r="199" spans="1:31">
      <c r="A199" s="6">
        <f>CtrlData!A205</f>
        <v>200601</v>
      </c>
      <c r="B199" s="6">
        <f>CtrlData!E205</f>
        <v>21922.079249999999</v>
      </c>
      <c r="C199" s="6">
        <f>CtrlData!F205</f>
        <v>1</v>
      </c>
      <c r="D199" s="6">
        <f>CtrlData!G205</f>
        <v>0</v>
      </c>
      <c r="E199" s="6">
        <f>CtrlData!H205</f>
        <v>0</v>
      </c>
      <c r="F199" s="6">
        <f>CtrlData!I205</f>
        <v>0</v>
      </c>
      <c r="G199" s="6">
        <f>CtrlData!J205</f>
        <v>0</v>
      </c>
      <c r="H199" s="6">
        <f>CtrlData!K205</f>
        <v>0</v>
      </c>
      <c r="I199" s="6">
        <f>CtrlData!L205</f>
        <v>0</v>
      </c>
      <c r="J199" s="6">
        <f>CtrlData!M205</f>
        <v>0</v>
      </c>
      <c r="K199" s="6">
        <f>CtrlData!N205</f>
        <v>0</v>
      </c>
      <c r="L199" s="6">
        <f>CtrlData!O205</f>
        <v>0</v>
      </c>
      <c r="M199" s="6">
        <f>CtrlData!P205</f>
        <v>0</v>
      </c>
      <c r="N199" s="6">
        <f>CtrlData!Q205</f>
        <v>0</v>
      </c>
      <c r="O199" s="6">
        <f>CtrlData!R205</f>
        <v>1</v>
      </c>
      <c r="P199" s="6">
        <f>CtrlData!S205</f>
        <v>0</v>
      </c>
      <c r="Q199" s="6">
        <f>CtrlData!T205</f>
        <v>0</v>
      </c>
      <c r="R199" s="6">
        <f>CtrlData!U205</f>
        <v>0</v>
      </c>
      <c r="S199" s="6">
        <f>CtrlData!V205</f>
        <v>6.05</v>
      </c>
      <c r="T199" s="6">
        <f>CtrlData!W205</f>
        <v>93327</v>
      </c>
      <c r="U199" s="6">
        <f>CtrlData!X205</f>
        <v>4096</v>
      </c>
      <c r="V199" s="6">
        <f>CtrlData!Y205</f>
        <v>99.05</v>
      </c>
      <c r="W199" s="6">
        <f>CtrlData!Z205</f>
        <v>2.1</v>
      </c>
      <c r="X199" s="6">
        <f>CtrlData!AA205</f>
        <v>88.61</v>
      </c>
      <c r="Y199" s="6">
        <f>CtrlData!AB205</f>
        <v>2.68</v>
      </c>
      <c r="Z199" s="6">
        <f>CtrlData!AC205</f>
        <v>78579</v>
      </c>
      <c r="AA199" s="6">
        <f>CtrlData!AD205</f>
        <v>8.3699999999999992</v>
      </c>
      <c r="AB199" s="6">
        <f>CtrlData!AE205</f>
        <v>245517</v>
      </c>
      <c r="AC199" s="6">
        <f>CtrlData!AF205</f>
        <v>7.51</v>
      </c>
      <c r="AD199" s="6">
        <f>CtrlData!AG205</f>
        <v>2.25</v>
      </c>
      <c r="AE199" s="6">
        <f>CtrlData!AH205</f>
        <v>3.87</v>
      </c>
    </row>
    <row r="200" spans="1:31">
      <c r="A200" s="6">
        <f>CtrlData!A206</f>
        <v>200512</v>
      </c>
      <c r="B200" s="6">
        <f>CtrlData!E206</f>
        <v>24609.54766</v>
      </c>
      <c r="C200" s="6">
        <f>CtrlData!F206</f>
        <v>0</v>
      </c>
      <c r="D200" s="6">
        <f>CtrlData!G206</f>
        <v>0</v>
      </c>
      <c r="E200" s="6">
        <f>CtrlData!H206</f>
        <v>0</v>
      </c>
      <c r="F200" s="6">
        <f>CtrlData!I206</f>
        <v>0</v>
      </c>
      <c r="G200" s="6">
        <f>CtrlData!J206</f>
        <v>0</v>
      </c>
      <c r="H200" s="6">
        <f>CtrlData!K206</f>
        <v>0</v>
      </c>
      <c r="I200" s="6">
        <f>CtrlData!L206</f>
        <v>0</v>
      </c>
      <c r="J200" s="6">
        <f>CtrlData!M206</f>
        <v>0</v>
      </c>
      <c r="K200" s="6">
        <f>CtrlData!N206</f>
        <v>0</v>
      </c>
      <c r="L200" s="6">
        <f>CtrlData!O206</f>
        <v>0</v>
      </c>
      <c r="M200" s="6">
        <f>CtrlData!P206</f>
        <v>0</v>
      </c>
      <c r="N200" s="6">
        <f>CtrlData!Q206</f>
        <v>1</v>
      </c>
      <c r="O200" s="6">
        <f>CtrlData!R206</f>
        <v>0</v>
      </c>
      <c r="P200" s="6">
        <f>CtrlData!S206</f>
        <v>0</v>
      </c>
      <c r="Q200" s="6">
        <f>CtrlData!T206</f>
        <v>0</v>
      </c>
      <c r="R200" s="6">
        <f>CtrlData!U206</f>
        <v>1</v>
      </c>
      <c r="S200" s="6">
        <f>CtrlData!V206</f>
        <v>7.63</v>
      </c>
      <c r="T200" s="6">
        <f>CtrlData!W206</f>
        <v>96823</v>
      </c>
      <c r="U200" s="6">
        <f>CtrlData!X206</f>
        <v>4254</v>
      </c>
      <c r="V200" s="6">
        <f>CtrlData!Y206</f>
        <v>100.35</v>
      </c>
      <c r="W200" s="6">
        <f>CtrlData!Z206</f>
        <v>1.72</v>
      </c>
      <c r="X200" s="6">
        <f>CtrlData!AA206</f>
        <v>88.51</v>
      </c>
      <c r="Y200" s="6">
        <f>CtrlData!AB206</f>
        <v>2.21</v>
      </c>
      <c r="Z200" s="6">
        <f>CtrlData!AC206</f>
        <v>76291</v>
      </c>
      <c r="AA200" s="6">
        <f>CtrlData!AD206</f>
        <v>6.83</v>
      </c>
      <c r="AB200" s="6">
        <f>CtrlData!AE206</f>
        <v>241324</v>
      </c>
      <c r="AC200" s="6">
        <f>CtrlData!AF206</f>
        <v>6.63</v>
      </c>
      <c r="AD200" s="6">
        <f>CtrlData!AG206</f>
        <v>2.25</v>
      </c>
      <c r="AE200" s="6">
        <f>CtrlData!AH206</f>
        <v>3.86</v>
      </c>
    </row>
    <row r="201" spans="1:31">
      <c r="A201" s="6">
        <f>CtrlData!A207</f>
        <v>200511</v>
      </c>
      <c r="B201" s="6">
        <f>CtrlData!E207</f>
        <v>17511.982260000001</v>
      </c>
      <c r="C201" s="6">
        <f>CtrlData!F207</f>
        <v>0</v>
      </c>
      <c r="D201" s="6">
        <f>CtrlData!G207</f>
        <v>0</v>
      </c>
      <c r="E201" s="6">
        <f>CtrlData!H207</f>
        <v>0</v>
      </c>
      <c r="F201" s="6">
        <f>CtrlData!I207</f>
        <v>0</v>
      </c>
      <c r="G201" s="6">
        <f>CtrlData!J207</f>
        <v>0</v>
      </c>
      <c r="H201" s="6">
        <f>CtrlData!K207</f>
        <v>0</v>
      </c>
      <c r="I201" s="6">
        <f>CtrlData!L207</f>
        <v>0</v>
      </c>
      <c r="J201" s="6">
        <f>CtrlData!M207</f>
        <v>0</v>
      </c>
      <c r="K201" s="6">
        <f>CtrlData!N207</f>
        <v>0</v>
      </c>
      <c r="L201" s="6">
        <f>CtrlData!O207</f>
        <v>0</v>
      </c>
      <c r="M201" s="6">
        <f>CtrlData!P207</f>
        <v>1</v>
      </c>
      <c r="N201" s="6">
        <f>CtrlData!Q207</f>
        <v>0</v>
      </c>
      <c r="O201" s="6">
        <f>CtrlData!R207</f>
        <v>0</v>
      </c>
      <c r="P201" s="6">
        <f>CtrlData!S207</f>
        <v>0</v>
      </c>
      <c r="Q201" s="6">
        <f>CtrlData!T207</f>
        <v>0</v>
      </c>
      <c r="R201" s="6">
        <f>CtrlData!U207</f>
        <v>1</v>
      </c>
      <c r="S201" s="6">
        <f>CtrlData!V207</f>
        <v>7.63</v>
      </c>
      <c r="T201" s="6">
        <f>CtrlData!W207</f>
        <v>96823</v>
      </c>
      <c r="U201" s="6">
        <f>CtrlData!X207</f>
        <v>4254</v>
      </c>
      <c r="V201" s="6">
        <f>CtrlData!Y207</f>
        <v>101.08</v>
      </c>
      <c r="W201" s="6">
        <f>CtrlData!Z207</f>
        <v>1.72</v>
      </c>
      <c r="X201" s="6">
        <f>CtrlData!AA207</f>
        <v>88.71</v>
      </c>
      <c r="Y201" s="6">
        <f>CtrlData!AB207</f>
        <v>2.5099999999999998</v>
      </c>
      <c r="Z201" s="6">
        <f>CtrlData!AC207</f>
        <v>74317</v>
      </c>
      <c r="AA201" s="6">
        <f>CtrlData!AD207</f>
        <v>6.23</v>
      </c>
      <c r="AB201" s="6">
        <f>CtrlData!AE207</f>
        <v>238184</v>
      </c>
      <c r="AC201" s="6">
        <f>CtrlData!AF207</f>
        <v>6.45</v>
      </c>
      <c r="AD201" s="6">
        <f>CtrlData!AG207</f>
        <v>2.125</v>
      </c>
      <c r="AE201" s="6">
        <f>CtrlData!AH207</f>
        <v>3.86</v>
      </c>
    </row>
    <row r="202" spans="1:31">
      <c r="A202" s="6">
        <f>CtrlData!A208</f>
        <v>200510</v>
      </c>
      <c r="B202" s="6">
        <f>CtrlData!E208</f>
        <v>14352.700699999999</v>
      </c>
      <c r="C202" s="6">
        <f>CtrlData!F208</f>
        <v>0</v>
      </c>
      <c r="D202" s="6">
        <f>CtrlData!G208</f>
        <v>0</v>
      </c>
      <c r="E202" s="6">
        <f>CtrlData!H208</f>
        <v>0</v>
      </c>
      <c r="F202" s="6">
        <f>CtrlData!I208</f>
        <v>0</v>
      </c>
      <c r="G202" s="6">
        <f>CtrlData!J208</f>
        <v>0</v>
      </c>
      <c r="H202" s="6">
        <f>CtrlData!K208</f>
        <v>0</v>
      </c>
      <c r="I202" s="6">
        <f>CtrlData!L208</f>
        <v>0</v>
      </c>
      <c r="J202" s="6">
        <f>CtrlData!M208</f>
        <v>0</v>
      </c>
      <c r="K202" s="6">
        <f>CtrlData!N208</f>
        <v>0</v>
      </c>
      <c r="L202" s="6">
        <f>CtrlData!O208</f>
        <v>1</v>
      </c>
      <c r="M202" s="6">
        <f>CtrlData!P208</f>
        <v>0</v>
      </c>
      <c r="N202" s="6">
        <f>CtrlData!Q208</f>
        <v>0</v>
      </c>
      <c r="O202" s="6">
        <f>CtrlData!R208</f>
        <v>0</v>
      </c>
      <c r="P202" s="6">
        <f>CtrlData!S208</f>
        <v>0</v>
      </c>
      <c r="Q202" s="6">
        <f>CtrlData!T208</f>
        <v>0</v>
      </c>
      <c r="R202" s="6">
        <f>CtrlData!U208</f>
        <v>1</v>
      </c>
      <c r="S202" s="6">
        <f>CtrlData!V208</f>
        <v>7.63</v>
      </c>
      <c r="T202" s="6">
        <f>CtrlData!W208</f>
        <v>96823</v>
      </c>
      <c r="U202" s="6">
        <f>CtrlData!X208</f>
        <v>4254</v>
      </c>
      <c r="V202" s="6">
        <f>CtrlData!Y208</f>
        <v>102.27</v>
      </c>
      <c r="W202" s="6">
        <f>CtrlData!Z208</f>
        <v>1.72</v>
      </c>
      <c r="X202" s="6">
        <f>CtrlData!AA208</f>
        <v>90.07</v>
      </c>
      <c r="Y202" s="6">
        <f>CtrlData!AB208</f>
        <v>2.75</v>
      </c>
      <c r="Z202" s="6">
        <f>CtrlData!AC208</f>
        <v>74178</v>
      </c>
      <c r="AA202" s="6">
        <f>CtrlData!AD208</f>
        <v>4.58</v>
      </c>
      <c r="AB202" s="6">
        <f>CtrlData!AE208</f>
        <v>236941</v>
      </c>
      <c r="AC202" s="6">
        <f>CtrlData!AF208</f>
        <v>5.93</v>
      </c>
      <c r="AD202" s="6">
        <f>CtrlData!AG208</f>
        <v>2.125</v>
      </c>
      <c r="AE202" s="6">
        <f>CtrlData!AH208</f>
        <v>3.86</v>
      </c>
    </row>
    <row r="203" spans="1:31">
      <c r="A203" s="6">
        <f>CtrlData!A209</f>
        <v>200509</v>
      </c>
      <c r="B203" s="6">
        <f>CtrlData!E209</f>
        <v>13869.77924</v>
      </c>
      <c r="C203" s="6">
        <f>CtrlData!F209</f>
        <v>0</v>
      </c>
      <c r="D203" s="6">
        <f>CtrlData!G209</f>
        <v>0</v>
      </c>
      <c r="E203" s="6">
        <f>CtrlData!H209</f>
        <v>0</v>
      </c>
      <c r="F203" s="6">
        <f>CtrlData!I209</f>
        <v>0</v>
      </c>
      <c r="G203" s="6">
        <f>CtrlData!J209</f>
        <v>0</v>
      </c>
      <c r="H203" s="6">
        <f>CtrlData!K209</f>
        <v>0</v>
      </c>
      <c r="I203" s="6">
        <f>CtrlData!L209</f>
        <v>0</v>
      </c>
      <c r="J203" s="6">
        <f>CtrlData!M209</f>
        <v>0</v>
      </c>
      <c r="K203" s="6">
        <f>CtrlData!N209</f>
        <v>1</v>
      </c>
      <c r="L203" s="6">
        <f>CtrlData!O209</f>
        <v>0</v>
      </c>
      <c r="M203" s="6">
        <f>CtrlData!P209</f>
        <v>0</v>
      </c>
      <c r="N203" s="6">
        <f>CtrlData!Q209</f>
        <v>0</v>
      </c>
      <c r="O203" s="6">
        <f>CtrlData!R209</f>
        <v>0</v>
      </c>
      <c r="P203" s="6">
        <f>CtrlData!S209</f>
        <v>0</v>
      </c>
      <c r="Q203" s="6">
        <f>CtrlData!T209</f>
        <v>1</v>
      </c>
      <c r="R203" s="6">
        <f>CtrlData!U209</f>
        <v>0</v>
      </c>
      <c r="S203" s="6">
        <f>CtrlData!V209</f>
        <v>5.0599999999999996</v>
      </c>
      <c r="T203" s="6">
        <f>CtrlData!W209</f>
        <v>93946</v>
      </c>
      <c r="U203" s="6">
        <f>CtrlData!X209</f>
        <v>4132</v>
      </c>
      <c r="V203" s="6">
        <f>CtrlData!Y209</f>
        <v>101.86</v>
      </c>
      <c r="W203" s="6">
        <f>CtrlData!Z209</f>
        <v>-0.1</v>
      </c>
      <c r="X203" s="6">
        <f>CtrlData!AA209</f>
        <v>90.14</v>
      </c>
      <c r="Y203" s="6">
        <f>CtrlData!AB209</f>
        <v>3.16</v>
      </c>
      <c r="Z203" s="6">
        <f>CtrlData!AC209</f>
        <v>74850</v>
      </c>
      <c r="AA203" s="6">
        <f>CtrlData!AD209</f>
        <v>5.48</v>
      </c>
      <c r="AB203" s="6">
        <f>CtrlData!AE209</f>
        <v>236779</v>
      </c>
      <c r="AC203" s="6">
        <f>CtrlData!AF209</f>
        <v>6.48</v>
      </c>
      <c r="AD203" s="6">
        <f>CtrlData!AG209</f>
        <v>2.125</v>
      </c>
      <c r="AE203" s="6">
        <f>CtrlData!AH209</f>
        <v>4.1399999999999997</v>
      </c>
    </row>
    <row r="204" spans="1:31">
      <c r="A204" s="6">
        <f>CtrlData!A210</f>
        <v>200508</v>
      </c>
      <c r="B204" s="6">
        <f>CtrlData!E210</f>
        <v>17359.93087</v>
      </c>
      <c r="C204" s="6">
        <f>CtrlData!F210</f>
        <v>0</v>
      </c>
      <c r="D204" s="6">
        <f>CtrlData!G210</f>
        <v>0</v>
      </c>
      <c r="E204" s="6">
        <f>CtrlData!H210</f>
        <v>0</v>
      </c>
      <c r="F204" s="6">
        <f>CtrlData!I210</f>
        <v>0</v>
      </c>
      <c r="G204" s="6">
        <f>CtrlData!J210</f>
        <v>0</v>
      </c>
      <c r="H204" s="6">
        <f>CtrlData!K210</f>
        <v>0</v>
      </c>
      <c r="I204" s="6">
        <f>CtrlData!L210</f>
        <v>0</v>
      </c>
      <c r="J204" s="6">
        <f>CtrlData!M210</f>
        <v>1</v>
      </c>
      <c r="K204" s="6">
        <f>CtrlData!N210</f>
        <v>0</v>
      </c>
      <c r="L204" s="6">
        <f>CtrlData!O210</f>
        <v>0</v>
      </c>
      <c r="M204" s="6">
        <f>CtrlData!P210</f>
        <v>0</v>
      </c>
      <c r="N204" s="6">
        <f>CtrlData!Q210</f>
        <v>0</v>
      </c>
      <c r="O204" s="6">
        <f>CtrlData!R210</f>
        <v>0</v>
      </c>
      <c r="P204" s="6">
        <f>CtrlData!S210</f>
        <v>0</v>
      </c>
      <c r="Q204" s="6">
        <f>CtrlData!T210</f>
        <v>1</v>
      </c>
      <c r="R204" s="6">
        <f>CtrlData!U210</f>
        <v>0</v>
      </c>
      <c r="S204" s="6">
        <f>CtrlData!V210</f>
        <v>5.0599999999999996</v>
      </c>
      <c r="T204" s="6">
        <f>CtrlData!W210</f>
        <v>93946</v>
      </c>
      <c r="U204" s="6">
        <f>CtrlData!X210</f>
        <v>4132</v>
      </c>
      <c r="V204" s="6">
        <f>CtrlData!Y210</f>
        <v>99.8</v>
      </c>
      <c r="W204" s="6">
        <f>CtrlData!Z210</f>
        <v>-0.1</v>
      </c>
      <c r="X204" s="6">
        <f>CtrlData!AA210</f>
        <v>90.01</v>
      </c>
      <c r="Y204" s="6">
        <f>CtrlData!AB210</f>
        <v>3.57</v>
      </c>
      <c r="Z204" s="6">
        <f>CtrlData!AC210</f>
        <v>74954</v>
      </c>
      <c r="AA204" s="6">
        <f>CtrlData!AD210</f>
        <v>6.22</v>
      </c>
      <c r="AB204" s="6">
        <f>CtrlData!AE210</f>
        <v>236771</v>
      </c>
      <c r="AC204" s="6">
        <f>CtrlData!AF210</f>
        <v>6.19</v>
      </c>
      <c r="AD204" s="6">
        <f>CtrlData!AG210</f>
        <v>2</v>
      </c>
      <c r="AE204" s="6">
        <f>CtrlData!AH210</f>
        <v>4.1399999999999997</v>
      </c>
    </row>
    <row r="205" spans="1:31">
      <c r="A205" s="6">
        <f>CtrlData!A211</f>
        <v>200507</v>
      </c>
      <c r="B205" s="6">
        <f>CtrlData!E211</f>
        <v>19084.00387</v>
      </c>
      <c r="C205" s="6">
        <f>CtrlData!F211</f>
        <v>0</v>
      </c>
      <c r="D205" s="6">
        <f>CtrlData!G211</f>
        <v>0</v>
      </c>
      <c r="E205" s="6">
        <f>CtrlData!H211</f>
        <v>0</v>
      </c>
      <c r="F205" s="6">
        <f>CtrlData!I211</f>
        <v>0</v>
      </c>
      <c r="G205" s="6">
        <f>CtrlData!J211</f>
        <v>0</v>
      </c>
      <c r="H205" s="6">
        <f>CtrlData!K211</f>
        <v>0</v>
      </c>
      <c r="I205" s="6">
        <f>CtrlData!L211</f>
        <v>1</v>
      </c>
      <c r="J205" s="6">
        <f>CtrlData!M211</f>
        <v>0</v>
      </c>
      <c r="K205" s="6">
        <f>CtrlData!N211</f>
        <v>0</v>
      </c>
      <c r="L205" s="6">
        <f>CtrlData!O211</f>
        <v>0</v>
      </c>
      <c r="M205" s="6">
        <f>CtrlData!P211</f>
        <v>0</v>
      </c>
      <c r="N205" s="6">
        <f>CtrlData!Q211</f>
        <v>0</v>
      </c>
      <c r="O205" s="6">
        <f>CtrlData!R211</f>
        <v>0</v>
      </c>
      <c r="P205" s="6">
        <f>CtrlData!S211</f>
        <v>0</v>
      </c>
      <c r="Q205" s="6">
        <f>CtrlData!T211</f>
        <v>1</v>
      </c>
      <c r="R205" s="6">
        <f>CtrlData!U211</f>
        <v>0</v>
      </c>
      <c r="S205" s="6">
        <f>CtrlData!V211</f>
        <v>5.0599999999999996</v>
      </c>
      <c r="T205" s="6">
        <f>CtrlData!W211</f>
        <v>93946</v>
      </c>
      <c r="U205" s="6">
        <f>CtrlData!X211</f>
        <v>4132</v>
      </c>
      <c r="V205" s="6">
        <f>CtrlData!Y211</f>
        <v>98.56</v>
      </c>
      <c r="W205" s="6">
        <f>CtrlData!Z211</f>
        <v>-0.1</v>
      </c>
      <c r="X205" s="6">
        <f>CtrlData!AA211</f>
        <v>89.35</v>
      </c>
      <c r="Y205" s="6">
        <f>CtrlData!AB211</f>
        <v>2.41</v>
      </c>
      <c r="Z205" s="6">
        <f>CtrlData!AC211</f>
        <v>74084</v>
      </c>
      <c r="AA205" s="6">
        <f>CtrlData!AD211</f>
        <v>7.79</v>
      </c>
      <c r="AB205" s="6">
        <f>CtrlData!AE211</f>
        <v>235716</v>
      </c>
      <c r="AC205" s="6">
        <f>CtrlData!AF211</f>
        <v>6.52</v>
      </c>
      <c r="AD205" s="6">
        <f>CtrlData!AG211</f>
        <v>2</v>
      </c>
      <c r="AE205" s="6">
        <f>CtrlData!AH211</f>
        <v>4.1399999999999997</v>
      </c>
    </row>
    <row r="206" spans="1:31">
      <c r="A206" s="6">
        <f>CtrlData!A212</f>
        <v>200506</v>
      </c>
      <c r="B206" s="6">
        <f>CtrlData!E212</f>
        <v>18412.547480000001</v>
      </c>
      <c r="C206" s="6">
        <f>CtrlData!F212</f>
        <v>0</v>
      </c>
      <c r="D206" s="6">
        <f>CtrlData!G212</f>
        <v>0</v>
      </c>
      <c r="E206" s="6">
        <f>CtrlData!H212</f>
        <v>0</v>
      </c>
      <c r="F206" s="6">
        <f>CtrlData!I212</f>
        <v>0</v>
      </c>
      <c r="G206" s="6">
        <f>CtrlData!J212</f>
        <v>0</v>
      </c>
      <c r="H206" s="6">
        <f>CtrlData!K212</f>
        <v>1</v>
      </c>
      <c r="I206" s="6">
        <f>CtrlData!L212</f>
        <v>0</v>
      </c>
      <c r="J206" s="6">
        <f>CtrlData!M212</f>
        <v>0</v>
      </c>
      <c r="K206" s="6">
        <f>CtrlData!N212</f>
        <v>0</v>
      </c>
      <c r="L206" s="6">
        <f>CtrlData!O212</f>
        <v>0</v>
      </c>
      <c r="M206" s="6">
        <f>CtrlData!P212</f>
        <v>0</v>
      </c>
      <c r="N206" s="6">
        <f>CtrlData!Q212</f>
        <v>0</v>
      </c>
      <c r="O206" s="6">
        <f>CtrlData!R212</f>
        <v>0</v>
      </c>
      <c r="P206" s="6">
        <f>CtrlData!S212</f>
        <v>1</v>
      </c>
      <c r="Q206" s="6">
        <f>CtrlData!T212</f>
        <v>0</v>
      </c>
      <c r="R206" s="6">
        <f>CtrlData!U212</f>
        <v>0</v>
      </c>
      <c r="S206" s="6">
        <f>CtrlData!V212</f>
        <v>4.82</v>
      </c>
      <c r="T206" s="6">
        <f>CtrlData!W212</f>
        <v>91648</v>
      </c>
      <c r="U206" s="6">
        <f>CtrlData!X212</f>
        <v>4034</v>
      </c>
      <c r="V206" s="6">
        <f>CtrlData!Y212</f>
        <v>97.4</v>
      </c>
      <c r="W206" s="6">
        <f>CtrlData!Z212</f>
        <v>-1.05</v>
      </c>
      <c r="X206" s="6">
        <f>CtrlData!AA212</f>
        <v>88.32</v>
      </c>
      <c r="Y206" s="6">
        <f>CtrlData!AB212</f>
        <v>2.39</v>
      </c>
      <c r="Z206" s="6">
        <f>CtrlData!AC212</f>
        <v>72673</v>
      </c>
      <c r="AA206" s="6">
        <f>CtrlData!AD212</f>
        <v>8.1</v>
      </c>
      <c r="AB206" s="6">
        <f>CtrlData!AE212</f>
        <v>233639</v>
      </c>
      <c r="AC206" s="6">
        <f>CtrlData!AF212</f>
        <v>6.68</v>
      </c>
      <c r="AD206" s="6">
        <f>CtrlData!AG212</f>
        <v>1.875</v>
      </c>
      <c r="AE206" s="6">
        <f>CtrlData!AH212</f>
        <v>4.22</v>
      </c>
    </row>
    <row r="207" spans="1:31">
      <c r="A207" s="6">
        <f>CtrlData!A213</f>
        <v>200505</v>
      </c>
      <c r="B207" s="6">
        <f>CtrlData!E213</f>
        <v>13224.665300000001</v>
      </c>
      <c r="C207" s="6">
        <f>CtrlData!F213</f>
        <v>0</v>
      </c>
      <c r="D207" s="6">
        <f>CtrlData!G213</f>
        <v>0</v>
      </c>
      <c r="E207" s="6">
        <f>CtrlData!H213</f>
        <v>0</v>
      </c>
      <c r="F207" s="6">
        <f>CtrlData!I213</f>
        <v>0</v>
      </c>
      <c r="G207" s="6">
        <f>CtrlData!J213</f>
        <v>1</v>
      </c>
      <c r="H207" s="6">
        <f>CtrlData!K213</f>
        <v>0</v>
      </c>
      <c r="I207" s="6">
        <f>CtrlData!L213</f>
        <v>0</v>
      </c>
      <c r="J207" s="6">
        <f>CtrlData!M213</f>
        <v>0</v>
      </c>
      <c r="K207" s="6">
        <f>CtrlData!N213</f>
        <v>0</v>
      </c>
      <c r="L207" s="6">
        <f>CtrlData!O213</f>
        <v>0</v>
      </c>
      <c r="M207" s="6">
        <f>CtrlData!P213</f>
        <v>0</v>
      </c>
      <c r="N207" s="6">
        <f>CtrlData!Q213</f>
        <v>0</v>
      </c>
      <c r="O207" s="6">
        <f>CtrlData!R213</f>
        <v>0</v>
      </c>
      <c r="P207" s="6">
        <f>CtrlData!S213</f>
        <v>1</v>
      </c>
      <c r="Q207" s="6">
        <f>CtrlData!T213</f>
        <v>0</v>
      </c>
      <c r="R207" s="6">
        <f>CtrlData!U213</f>
        <v>0</v>
      </c>
      <c r="S207" s="6">
        <f>CtrlData!V213</f>
        <v>4.82</v>
      </c>
      <c r="T207" s="6">
        <f>CtrlData!W213</f>
        <v>91648</v>
      </c>
      <c r="U207" s="6">
        <f>CtrlData!X213</f>
        <v>4034</v>
      </c>
      <c r="V207" s="6">
        <f>CtrlData!Y213</f>
        <v>97.34</v>
      </c>
      <c r="W207" s="6">
        <f>CtrlData!Z213</f>
        <v>-1.05</v>
      </c>
      <c r="X207" s="6">
        <f>CtrlData!AA213</f>
        <v>88.04</v>
      </c>
      <c r="Y207" s="6">
        <f>CtrlData!AB213</f>
        <v>2.2999999999999998</v>
      </c>
      <c r="Z207" s="6">
        <f>CtrlData!AC213</f>
        <v>72667</v>
      </c>
      <c r="AA207" s="6">
        <f>CtrlData!AD213</f>
        <v>6.33</v>
      </c>
      <c r="AB207" s="6">
        <f>CtrlData!AE213</f>
        <v>233068</v>
      </c>
      <c r="AC207" s="6">
        <f>CtrlData!AF213</f>
        <v>5.65</v>
      </c>
      <c r="AD207" s="6">
        <f>CtrlData!AG213</f>
        <v>1.875</v>
      </c>
      <c r="AE207" s="6">
        <f>CtrlData!AH213</f>
        <v>4.22</v>
      </c>
    </row>
    <row r="208" spans="1:31">
      <c r="A208" s="6">
        <f>CtrlData!A214</f>
        <v>200504</v>
      </c>
      <c r="B208" s="6">
        <f>CtrlData!E214</f>
        <v>12051.526449999999</v>
      </c>
      <c r="C208" s="6">
        <f>CtrlData!F214</f>
        <v>0</v>
      </c>
      <c r="D208" s="6">
        <f>CtrlData!G214</f>
        <v>0</v>
      </c>
      <c r="E208" s="6">
        <f>CtrlData!H214</f>
        <v>0</v>
      </c>
      <c r="F208" s="6">
        <f>CtrlData!I214</f>
        <v>1</v>
      </c>
      <c r="G208" s="6">
        <f>CtrlData!J214</f>
        <v>0</v>
      </c>
      <c r="H208" s="6">
        <f>CtrlData!K214</f>
        <v>0</v>
      </c>
      <c r="I208" s="6">
        <f>CtrlData!L214</f>
        <v>0</v>
      </c>
      <c r="J208" s="6">
        <f>CtrlData!M214</f>
        <v>0</v>
      </c>
      <c r="K208" s="6">
        <f>CtrlData!N214</f>
        <v>0</v>
      </c>
      <c r="L208" s="6">
        <f>CtrlData!O214</f>
        <v>0</v>
      </c>
      <c r="M208" s="6">
        <f>CtrlData!P214</f>
        <v>0</v>
      </c>
      <c r="N208" s="6">
        <f>CtrlData!Q214</f>
        <v>0</v>
      </c>
      <c r="O208" s="6">
        <f>CtrlData!R214</f>
        <v>0</v>
      </c>
      <c r="P208" s="6">
        <f>CtrlData!S214</f>
        <v>1</v>
      </c>
      <c r="Q208" s="6">
        <f>CtrlData!T214</f>
        <v>0</v>
      </c>
      <c r="R208" s="6">
        <f>CtrlData!U214</f>
        <v>0</v>
      </c>
      <c r="S208" s="6">
        <f>CtrlData!V214</f>
        <v>4.82</v>
      </c>
      <c r="T208" s="6">
        <f>CtrlData!W214</f>
        <v>91648</v>
      </c>
      <c r="U208" s="6">
        <f>CtrlData!X214</f>
        <v>4034</v>
      </c>
      <c r="V208" s="6">
        <f>CtrlData!Y214</f>
        <v>98.97</v>
      </c>
      <c r="W208" s="6">
        <f>CtrlData!Z214</f>
        <v>-1.05</v>
      </c>
      <c r="X208" s="6">
        <f>CtrlData!AA214</f>
        <v>87.56</v>
      </c>
      <c r="Y208" s="6">
        <f>CtrlData!AB214</f>
        <v>1.65</v>
      </c>
      <c r="Z208" s="6">
        <f>CtrlData!AC214</f>
        <v>72991</v>
      </c>
      <c r="AA208" s="6">
        <f>CtrlData!AD214</f>
        <v>5.64</v>
      </c>
      <c r="AB208" s="6">
        <f>CtrlData!AE214</f>
        <v>232663</v>
      </c>
      <c r="AC208" s="6">
        <f>CtrlData!AF214</f>
        <v>5.47</v>
      </c>
      <c r="AD208" s="6">
        <f>CtrlData!AG214</f>
        <v>1.875</v>
      </c>
      <c r="AE208" s="6">
        <f>CtrlData!AH214</f>
        <v>4.22</v>
      </c>
    </row>
    <row r="209" spans="1:31">
      <c r="A209" s="6">
        <f>CtrlData!A215</f>
        <v>200503</v>
      </c>
      <c r="B209" s="6">
        <f>CtrlData!E215</f>
        <v>16971.162209999999</v>
      </c>
      <c r="C209" s="6">
        <f>CtrlData!F215</f>
        <v>0</v>
      </c>
      <c r="D209" s="6">
        <f>CtrlData!G215</f>
        <v>0</v>
      </c>
      <c r="E209" s="6">
        <f>CtrlData!H215</f>
        <v>1</v>
      </c>
      <c r="F209" s="6">
        <f>CtrlData!I215</f>
        <v>0</v>
      </c>
      <c r="G209" s="6">
        <f>CtrlData!J215</f>
        <v>0</v>
      </c>
      <c r="H209" s="6">
        <f>CtrlData!K215</f>
        <v>0</v>
      </c>
      <c r="I209" s="6">
        <f>CtrlData!L215</f>
        <v>0</v>
      </c>
      <c r="J209" s="6">
        <f>CtrlData!M215</f>
        <v>0</v>
      </c>
      <c r="K209" s="6">
        <f>CtrlData!N215</f>
        <v>0</v>
      </c>
      <c r="L209" s="6">
        <f>CtrlData!O215</f>
        <v>0</v>
      </c>
      <c r="M209" s="6">
        <f>CtrlData!P215</f>
        <v>0</v>
      </c>
      <c r="N209" s="6">
        <f>CtrlData!Q215</f>
        <v>0</v>
      </c>
      <c r="O209" s="6">
        <f>CtrlData!R215</f>
        <v>1</v>
      </c>
      <c r="P209" s="6">
        <f>CtrlData!S215</f>
        <v>0</v>
      </c>
      <c r="Q209" s="6">
        <f>CtrlData!T215</f>
        <v>0</v>
      </c>
      <c r="R209" s="6">
        <f>CtrlData!U215</f>
        <v>0</v>
      </c>
      <c r="S209" s="6">
        <f>CtrlData!V215</f>
        <v>3.76</v>
      </c>
      <c r="T209" s="6">
        <f>CtrlData!W215</f>
        <v>91625</v>
      </c>
      <c r="U209" s="6">
        <f>CtrlData!X215</f>
        <v>4036</v>
      </c>
      <c r="V209" s="6">
        <f>CtrlData!Y215</f>
        <v>98.41</v>
      </c>
      <c r="W209" s="6">
        <f>CtrlData!Z215</f>
        <v>1.94</v>
      </c>
      <c r="X209" s="6">
        <f>CtrlData!AA215</f>
        <v>87.12</v>
      </c>
      <c r="Y209" s="6">
        <f>CtrlData!AB215</f>
        <v>2.2999999999999998</v>
      </c>
      <c r="Z209" s="6">
        <f>CtrlData!AC215</f>
        <v>73747</v>
      </c>
      <c r="AA209" s="6">
        <f>CtrlData!AD215</f>
        <v>6.97</v>
      </c>
      <c r="AB209" s="6">
        <f>CtrlData!AE215</f>
        <v>232404</v>
      </c>
      <c r="AC209" s="6">
        <f>CtrlData!AF215</f>
        <v>5.52</v>
      </c>
      <c r="AD209" s="6">
        <f>CtrlData!AG215</f>
        <v>1.875</v>
      </c>
      <c r="AE209" s="6">
        <f>CtrlData!AH215</f>
        <v>4.1500000000000004</v>
      </c>
    </row>
    <row r="210" spans="1:31">
      <c r="A210" s="6">
        <f>CtrlData!A216</f>
        <v>200502</v>
      </c>
      <c r="B210" s="6">
        <f>CtrlData!E216</f>
        <v>11347.248030000001</v>
      </c>
      <c r="C210" s="6">
        <f>CtrlData!F216</f>
        <v>0</v>
      </c>
      <c r="D210" s="6">
        <f>CtrlData!G216</f>
        <v>1</v>
      </c>
      <c r="E210" s="6">
        <f>CtrlData!H216</f>
        <v>0</v>
      </c>
      <c r="F210" s="6">
        <f>CtrlData!I216</f>
        <v>0</v>
      </c>
      <c r="G210" s="6">
        <f>CtrlData!J216</f>
        <v>0</v>
      </c>
      <c r="H210" s="6">
        <f>CtrlData!K216</f>
        <v>0</v>
      </c>
      <c r="I210" s="6">
        <f>CtrlData!L216</f>
        <v>0</v>
      </c>
      <c r="J210" s="6">
        <f>CtrlData!M216</f>
        <v>0</v>
      </c>
      <c r="K210" s="6">
        <f>CtrlData!N216</f>
        <v>0</v>
      </c>
      <c r="L210" s="6">
        <f>CtrlData!O216</f>
        <v>0</v>
      </c>
      <c r="M210" s="6">
        <f>CtrlData!P216</f>
        <v>0</v>
      </c>
      <c r="N210" s="6">
        <f>CtrlData!Q216</f>
        <v>0</v>
      </c>
      <c r="O210" s="6">
        <f>CtrlData!R216</f>
        <v>1</v>
      </c>
      <c r="P210" s="6">
        <f>CtrlData!S216</f>
        <v>0</v>
      </c>
      <c r="Q210" s="6">
        <f>CtrlData!T216</f>
        <v>0</v>
      </c>
      <c r="R210" s="6">
        <f>CtrlData!U216</f>
        <v>0</v>
      </c>
      <c r="S210" s="6">
        <f>CtrlData!V216</f>
        <v>3.76</v>
      </c>
      <c r="T210" s="6">
        <f>CtrlData!W216</f>
        <v>91625</v>
      </c>
      <c r="U210" s="6">
        <f>CtrlData!X216</f>
        <v>4036</v>
      </c>
      <c r="V210" s="6">
        <f>CtrlData!Y216</f>
        <v>97.72</v>
      </c>
      <c r="W210" s="6">
        <f>CtrlData!Z216</f>
        <v>1.94</v>
      </c>
      <c r="X210" s="6">
        <f>CtrlData!AA216</f>
        <v>86.87</v>
      </c>
      <c r="Y210" s="6">
        <f>CtrlData!AB216</f>
        <v>1.94</v>
      </c>
      <c r="Z210" s="6">
        <f>CtrlData!AC216</f>
        <v>74250</v>
      </c>
      <c r="AA210" s="6">
        <f>CtrlData!AD216</f>
        <v>9.09</v>
      </c>
      <c r="AB210" s="6">
        <f>CtrlData!AE216</f>
        <v>232225</v>
      </c>
      <c r="AC210" s="6">
        <f>CtrlData!AF216</f>
        <v>6.01</v>
      </c>
      <c r="AD210" s="6">
        <f>CtrlData!AG216</f>
        <v>1.75</v>
      </c>
      <c r="AE210" s="6">
        <f>CtrlData!AH216</f>
        <v>4.1500000000000004</v>
      </c>
    </row>
    <row r="211" spans="1:31">
      <c r="A211" s="6">
        <f>CtrlData!A217</f>
        <v>200501</v>
      </c>
      <c r="B211" s="6">
        <f>CtrlData!E217</f>
        <v>11714.451569999999</v>
      </c>
      <c r="C211" s="6">
        <f>CtrlData!F217</f>
        <v>1</v>
      </c>
      <c r="D211" s="6">
        <f>CtrlData!G217</f>
        <v>0</v>
      </c>
      <c r="E211" s="6">
        <f>CtrlData!H217</f>
        <v>0</v>
      </c>
      <c r="F211" s="6">
        <f>CtrlData!I217</f>
        <v>0</v>
      </c>
      <c r="G211" s="6">
        <f>CtrlData!J217</f>
        <v>0</v>
      </c>
      <c r="H211" s="6">
        <f>CtrlData!K217</f>
        <v>0</v>
      </c>
      <c r="I211" s="6">
        <f>CtrlData!L217</f>
        <v>0</v>
      </c>
      <c r="J211" s="6">
        <f>CtrlData!M217</f>
        <v>0</v>
      </c>
      <c r="K211" s="6">
        <f>CtrlData!N217</f>
        <v>0</v>
      </c>
      <c r="L211" s="6">
        <f>CtrlData!O217</f>
        <v>0</v>
      </c>
      <c r="M211" s="6">
        <f>CtrlData!P217</f>
        <v>0</v>
      </c>
      <c r="N211" s="6">
        <f>CtrlData!Q217</f>
        <v>0</v>
      </c>
      <c r="O211" s="6">
        <f>CtrlData!R217</f>
        <v>1</v>
      </c>
      <c r="P211" s="6">
        <f>CtrlData!S217</f>
        <v>0</v>
      </c>
      <c r="Q211" s="6">
        <f>CtrlData!T217</f>
        <v>0</v>
      </c>
      <c r="R211" s="6">
        <f>CtrlData!U217</f>
        <v>0</v>
      </c>
      <c r="S211" s="6">
        <f>CtrlData!V217</f>
        <v>3.76</v>
      </c>
      <c r="T211" s="6">
        <f>CtrlData!W217</f>
        <v>91625</v>
      </c>
      <c r="U211" s="6">
        <f>CtrlData!X217</f>
        <v>4036</v>
      </c>
      <c r="V211" s="6">
        <f>CtrlData!Y217</f>
        <v>97.96</v>
      </c>
      <c r="W211" s="6">
        <f>CtrlData!Z217</f>
        <v>1.94</v>
      </c>
      <c r="X211" s="6">
        <f>CtrlData!AA217</f>
        <v>86.3</v>
      </c>
      <c r="Y211" s="6">
        <f>CtrlData!AB217</f>
        <v>0.49</v>
      </c>
      <c r="Z211" s="6">
        <f>CtrlData!AC217</f>
        <v>72493</v>
      </c>
      <c r="AA211" s="6">
        <f>CtrlData!AD217</f>
        <v>8.69</v>
      </c>
      <c r="AB211" s="6">
        <f>CtrlData!AE217</f>
        <v>228909</v>
      </c>
      <c r="AC211" s="6">
        <f>CtrlData!AF217</f>
        <v>5.84</v>
      </c>
      <c r="AD211" s="6">
        <f>CtrlData!AG217</f>
        <v>1.75</v>
      </c>
      <c r="AE211" s="6">
        <f>CtrlData!AH217</f>
        <v>4.1500000000000004</v>
      </c>
    </row>
    <row r="212" spans="1:31">
      <c r="A212" s="6">
        <f>CtrlData!A218</f>
        <v>200412</v>
      </c>
      <c r="B212" s="6">
        <f>CtrlData!E218</f>
        <v>14183.622649999999</v>
      </c>
      <c r="C212" s="6">
        <f>CtrlData!F218</f>
        <v>0</v>
      </c>
      <c r="D212" s="6">
        <f>CtrlData!G218</f>
        <v>0</v>
      </c>
      <c r="E212" s="6">
        <f>CtrlData!H218</f>
        <v>0</v>
      </c>
      <c r="F212" s="6">
        <f>CtrlData!I218</f>
        <v>0</v>
      </c>
      <c r="G212" s="6">
        <f>CtrlData!J218</f>
        <v>0</v>
      </c>
      <c r="H212" s="6">
        <f>CtrlData!K218</f>
        <v>0</v>
      </c>
      <c r="I212" s="6">
        <f>CtrlData!L218</f>
        <v>0</v>
      </c>
      <c r="J212" s="6">
        <f>CtrlData!M218</f>
        <v>0</v>
      </c>
      <c r="K212" s="6">
        <f>CtrlData!N218</f>
        <v>0</v>
      </c>
      <c r="L212" s="6">
        <f>CtrlData!O218</f>
        <v>0</v>
      </c>
      <c r="M212" s="6">
        <f>CtrlData!P218</f>
        <v>0</v>
      </c>
      <c r="N212" s="6">
        <f>CtrlData!Q218</f>
        <v>1</v>
      </c>
      <c r="O212" s="6">
        <f>CtrlData!R218</f>
        <v>0</v>
      </c>
      <c r="P212" s="6">
        <f>CtrlData!S218</f>
        <v>0</v>
      </c>
      <c r="Q212" s="6">
        <f>CtrlData!T218</f>
        <v>0</v>
      </c>
      <c r="R212" s="6">
        <f>CtrlData!U218</f>
        <v>1</v>
      </c>
      <c r="S212" s="6">
        <f>CtrlData!V218</f>
        <v>3.6</v>
      </c>
      <c r="T212" s="6">
        <f>CtrlData!W218</f>
        <v>91418</v>
      </c>
      <c r="U212" s="6">
        <f>CtrlData!X218</f>
        <v>4032</v>
      </c>
      <c r="V212" s="6">
        <f>CtrlData!Y218</f>
        <v>98.65</v>
      </c>
      <c r="W212" s="6">
        <f>CtrlData!Z218</f>
        <v>6.02</v>
      </c>
      <c r="X212" s="6">
        <f>CtrlData!AA218</f>
        <v>86.6</v>
      </c>
      <c r="Y212" s="6">
        <f>CtrlData!AB218</f>
        <v>1.62</v>
      </c>
      <c r="Z212" s="6">
        <f>CtrlData!AC218</f>
        <v>71593</v>
      </c>
      <c r="AA212" s="6">
        <f>CtrlData!AD218</f>
        <v>12.44</v>
      </c>
      <c r="AB212" s="6">
        <f>CtrlData!AE218</f>
        <v>226177</v>
      </c>
      <c r="AC212" s="6">
        <f>CtrlData!AF218</f>
        <v>7.19</v>
      </c>
      <c r="AD212" s="6">
        <f>CtrlData!AG218</f>
        <v>1.75</v>
      </c>
      <c r="AE212" s="6">
        <f>CtrlData!AH218</f>
        <v>4.09</v>
      </c>
    </row>
    <row r="213" spans="1:31">
      <c r="A213" s="6">
        <f>CtrlData!A219</f>
        <v>200411</v>
      </c>
      <c r="B213" s="6">
        <f>CtrlData!E219</f>
        <v>15440.9414</v>
      </c>
      <c r="C213" s="6">
        <f>CtrlData!F219</f>
        <v>0</v>
      </c>
      <c r="D213" s="6">
        <f>CtrlData!G219</f>
        <v>0</v>
      </c>
      <c r="E213" s="6">
        <f>CtrlData!H219</f>
        <v>0</v>
      </c>
      <c r="F213" s="6">
        <f>CtrlData!I219</f>
        <v>0</v>
      </c>
      <c r="G213" s="6">
        <f>CtrlData!J219</f>
        <v>0</v>
      </c>
      <c r="H213" s="6">
        <f>CtrlData!K219</f>
        <v>0</v>
      </c>
      <c r="I213" s="6">
        <f>CtrlData!L219</f>
        <v>0</v>
      </c>
      <c r="J213" s="6">
        <f>CtrlData!M219</f>
        <v>0</v>
      </c>
      <c r="K213" s="6">
        <f>CtrlData!N219</f>
        <v>0</v>
      </c>
      <c r="L213" s="6">
        <f>CtrlData!O219</f>
        <v>0</v>
      </c>
      <c r="M213" s="6">
        <f>CtrlData!P219</f>
        <v>1</v>
      </c>
      <c r="N213" s="6">
        <f>CtrlData!Q219</f>
        <v>0</v>
      </c>
      <c r="O213" s="6">
        <f>CtrlData!R219</f>
        <v>0</v>
      </c>
      <c r="P213" s="6">
        <f>CtrlData!S219</f>
        <v>0</v>
      </c>
      <c r="Q213" s="6">
        <f>CtrlData!T219</f>
        <v>0</v>
      </c>
      <c r="R213" s="6">
        <f>CtrlData!U219</f>
        <v>1</v>
      </c>
      <c r="S213" s="6">
        <f>CtrlData!V219</f>
        <v>3.6</v>
      </c>
      <c r="T213" s="6">
        <f>CtrlData!W219</f>
        <v>91418</v>
      </c>
      <c r="U213" s="6">
        <f>CtrlData!X219</f>
        <v>4032</v>
      </c>
      <c r="V213" s="6">
        <f>CtrlData!Y219</f>
        <v>100.22</v>
      </c>
      <c r="W213" s="6">
        <f>CtrlData!Z219</f>
        <v>6.02</v>
      </c>
      <c r="X213" s="6">
        <f>CtrlData!AA219</f>
        <v>86.54</v>
      </c>
      <c r="Y213" s="6">
        <f>CtrlData!AB219</f>
        <v>1.53</v>
      </c>
      <c r="Z213" s="6">
        <f>CtrlData!AC219</f>
        <v>70482</v>
      </c>
      <c r="AA213" s="6">
        <f>CtrlData!AD219</f>
        <v>13.45</v>
      </c>
      <c r="AB213" s="6">
        <f>CtrlData!AE219</f>
        <v>224276</v>
      </c>
      <c r="AC213" s="6">
        <f>CtrlData!AF219</f>
        <v>6.8</v>
      </c>
      <c r="AD213" s="6">
        <f>CtrlData!AG219</f>
        <v>1.625</v>
      </c>
      <c r="AE213" s="6">
        <f>CtrlData!AH219</f>
        <v>4.09</v>
      </c>
    </row>
    <row r="214" spans="1:31">
      <c r="A214" s="6">
        <f>CtrlData!A220</f>
        <v>200410</v>
      </c>
      <c r="B214" s="6">
        <f>CtrlData!E220</f>
        <v>16525.521059999999</v>
      </c>
      <c r="C214" s="6">
        <f>CtrlData!F220</f>
        <v>0</v>
      </c>
      <c r="D214" s="6">
        <f>CtrlData!G220</f>
        <v>0</v>
      </c>
      <c r="E214" s="6">
        <f>CtrlData!H220</f>
        <v>0</v>
      </c>
      <c r="F214" s="6">
        <f>CtrlData!I220</f>
        <v>0</v>
      </c>
      <c r="G214" s="6">
        <f>CtrlData!J220</f>
        <v>0</v>
      </c>
      <c r="H214" s="6">
        <f>CtrlData!K220</f>
        <v>0</v>
      </c>
      <c r="I214" s="6">
        <f>CtrlData!L220</f>
        <v>0</v>
      </c>
      <c r="J214" s="6">
        <f>CtrlData!M220</f>
        <v>0</v>
      </c>
      <c r="K214" s="6">
        <f>CtrlData!N220</f>
        <v>0</v>
      </c>
      <c r="L214" s="6">
        <f>CtrlData!O220</f>
        <v>1</v>
      </c>
      <c r="M214" s="6">
        <f>CtrlData!P220</f>
        <v>0</v>
      </c>
      <c r="N214" s="6">
        <f>CtrlData!Q220</f>
        <v>0</v>
      </c>
      <c r="O214" s="6">
        <f>CtrlData!R220</f>
        <v>0</v>
      </c>
      <c r="P214" s="6">
        <f>CtrlData!S220</f>
        <v>0</v>
      </c>
      <c r="Q214" s="6">
        <f>CtrlData!T220</f>
        <v>0</v>
      </c>
      <c r="R214" s="6">
        <f>CtrlData!U220</f>
        <v>1</v>
      </c>
      <c r="S214" s="6">
        <f>CtrlData!V220</f>
        <v>3.6</v>
      </c>
      <c r="T214" s="6">
        <f>CtrlData!W220</f>
        <v>91418</v>
      </c>
      <c r="U214" s="6">
        <f>CtrlData!X220</f>
        <v>4032</v>
      </c>
      <c r="V214" s="6">
        <f>CtrlData!Y220</f>
        <v>102.31</v>
      </c>
      <c r="W214" s="6">
        <f>CtrlData!Z220</f>
        <v>6.02</v>
      </c>
      <c r="X214" s="6">
        <f>CtrlData!AA220</f>
        <v>87.66</v>
      </c>
      <c r="Y214" s="6">
        <f>CtrlData!AB220</f>
        <v>2.38</v>
      </c>
      <c r="Z214" s="6">
        <f>CtrlData!AC220</f>
        <v>70387</v>
      </c>
      <c r="AA214" s="6">
        <f>CtrlData!AD220</f>
        <v>14.81</v>
      </c>
      <c r="AB214" s="6">
        <f>CtrlData!AE220</f>
        <v>222837</v>
      </c>
      <c r="AC214" s="6">
        <f>CtrlData!AF220</f>
        <v>6.81</v>
      </c>
      <c r="AD214" s="6">
        <f>CtrlData!AG220</f>
        <v>1.625</v>
      </c>
      <c r="AE214" s="6">
        <f>CtrlData!AH220</f>
        <v>4.09</v>
      </c>
    </row>
    <row r="215" spans="1:31">
      <c r="A215" s="6">
        <f>CtrlData!A221</f>
        <v>200409</v>
      </c>
      <c r="B215" s="6">
        <f>CtrlData!E221</f>
        <v>17458.122029999999</v>
      </c>
      <c r="C215" s="6">
        <f>CtrlData!F221</f>
        <v>0</v>
      </c>
      <c r="D215" s="6">
        <f>CtrlData!G221</f>
        <v>0</v>
      </c>
      <c r="E215" s="6">
        <f>CtrlData!H221</f>
        <v>0</v>
      </c>
      <c r="F215" s="6">
        <f>CtrlData!I221</f>
        <v>0</v>
      </c>
      <c r="G215" s="6">
        <f>CtrlData!J221</f>
        <v>0</v>
      </c>
      <c r="H215" s="6">
        <f>CtrlData!K221</f>
        <v>0</v>
      </c>
      <c r="I215" s="6">
        <f>CtrlData!L221</f>
        <v>0</v>
      </c>
      <c r="J215" s="6">
        <f>CtrlData!M221</f>
        <v>0</v>
      </c>
      <c r="K215" s="6">
        <f>CtrlData!N221</f>
        <v>1</v>
      </c>
      <c r="L215" s="6">
        <f>CtrlData!O221</f>
        <v>0</v>
      </c>
      <c r="M215" s="6">
        <f>CtrlData!P221</f>
        <v>0</v>
      </c>
      <c r="N215" s="6">
        <f>CtrlData!Q221</f>
        <v>0</v>
      </c>
      <c r="O215" s="6">
        <f>CtrlData!R221</f>
        <v>0</v>
      </c>
      <c r="P215" s="6">
        <f>CtrlData!S221</f>
        <v>0</v>
      </c>
      <c r="Q215" s="6">
        <f>CtrlData!T221</f>
        <v>1</v>
      </c>
      <c r="R215" s="6">
        <f>CtrlData!U221</f>
        <v>0</v>
      </c>
      <c r="S215" s="6">
        <f>CtrlData!V221</f>
        <v>7.05</v>
      </c>
      <c r="T215" s="6">
        <f>CtrlData!W221</f>
        <v>86861</v>
      </c>
      <c r="U215" s="6">
        <f>CtrlData!X221</f>
        <v>3834</v>
      </c>
      <c r="V215" s="6">
        <f>CtrlData!Y221</f>
        <v>101.96</v>
      </c>
      <c r="W215" s="6">
        <f>CtrlData!Z221</f>
        <v>11.38</v>
      </c>
      <c r="X215" s="6">
        <f>CtrlData!AA221</f>
        <v>87.38</v>
      </c>
      <c r="Y215" s="6">
        <f>CtrlData!AB221</f>
        <v>2.79</v>
      </c>
      <c r="Z215" s="6">
        <f>CtrlData!AC221</f>
        <v>70410</v>
      </c>
      <c r="AA215" s="6">
        <f>CtrlData!AD221</f>
        <v>16.64</v>
      </c>
      <c r="AB215" s="6">
        <f>CtrlData!AE221</f>
        <v>222568</v>
      </c>
      <c r="AC215" s="6">
        <f>CtrlData!AF221</f>
        <v>6.81</v>
      </c>
      <c r="AD215" s="6">
        <f>CtrlData!AG221</f>
        <v>1.375</v>
      </c>
      <c r="AE215" s="6">
        <f>CtrlData!AH221</f>
        <v>4.5</v>
      </c>
    </row>
    <row r="216" spans="1:31">
      <c r="A216" s="6">
        <f>CtrlData!A222</f>
        <v>200408</v>
      </c>
      <c r="B216" s="6">
        <f>CtrlData!E222</f>
        <v>12513.052470000001</v>
      </c>
      <c r="C216" s="6">
        <f>CtrlData!F222</f>
        <v>0</v>
      </c>
      <c r="D216" s="6">
        <f>CtrlData!G222</f>
        <v>0</v>
      </c>
      <c r="E216" s="6">
        <f>CtrlData!H222</f>
        <v>0</v>
      </c>
      <c r="F216" s="6">
        <f>CtrlData!I222</f>
        <v>0</v>
      </c>
      <c r="G216" s="6">
        <f>CtrlData!J222</f>
        <v>0</v>
      </c>
      <c r="H216" s="6">
        <f>CtrlData!K222</f>
        <v>0</v>
      </c>
      <c r="I216" s="6">
        <f>CtrlData!L222</f>
        <v>0</v>
      </c>
      <c r="J216" s="6">
        <f>CtrlData!M222</f>
        <v>1</v>
      </c>
      <c r="K216" s="6">
        <f>CtrlData!N222</f>
        <v>0</v>
      </c>
      <c r="L216" s="6">
        <f>CtrlData!O222</f>
        <v>0</v>
      </c>
      <c r="M216" s="6">
        <f>CtrlData!P222</f>
        <v>0</v>
      </c>
      <c r="N216" s="6">
        <f>CtrlData!Q222</f>
        <v>0</v>
      </c>
      <c r="O216" s="6">
        <f>CtrlData!R222</f>
        <v>0</v>
      </c>
      <c r="P216" s="6">
        <f>CtrlData!S222</f>
        <v>0</v>
      </c>
      <c r="Q216" s="6">
        <f>CtrlData!T222</f>
        <v>1</v>
      </c>
      <c r="R216" s="6">
        <f>CtrlData!U222</f>
        <v>0</v>
      </c>
      <c r="S216" s="6">
        <f>CtrlData!V222</f>
        <v>7.05</v>
      </c>
      <c r="T216" s="6">
        <f>CtrlData!W222</f>
        <v>86861</v>
      </c>
      <c r="U216" s="6">
        <f>CtrlData!X222</f>
        <v>3834</v>
      </c>
      <c r="V216" s="6">
        <f>CtrlData!Y222</f>
        <v>101.68</v>
      </c>
      <c r="W216" s="6">
        <f>CtrlData!Z222</f>
        <v>11.38</v>
      </c>
      <c r="X216" s="6">
        <f>CtrlData!AA222</f>
        <v>86.91</v>
      </c>
      <c r="Y216" s="6">
        <f>CtrlData!AB222</f>
        <v>2.5499999999999998</v>
      </c>
      <c r="Z216" s="6">
        <f>CtrlData!AC222</f>
        <v>69669</v>
      </c>
      <c r="AA216" s="6">
        <f>CtrlData!AD222</f>
        <v>17.559999999999999</v>
      </c>
      <c r="AB216" s="6">
        <f>CtrlData!AE222</f>
        <v>222224</v>
      </c>
      <c r="AC216" s="6">
        <f>CtrlData!AF222</f>
        <v>6.9</v>
      </c>
      <c r="AD216" s="6">
        <f>CtrlData!AG222</f>
        <v>1.375</v>
      </c>
      <c r="AE216" s="6">
        <f>CtrlData!AH222</f>
        <v>4.5</v>
      </c>
    </row>
    <row r="217" spans="1:31">
      <c r="A217" s="6">
        <f>CtrlData!A223</f>
        <v>200407</v>
      </c>
      <c r="B217" s="6">
        <f>CtrlData!E223</f>
        <v>11785.65993</v>
      </c>
      <c r="C217" s="6">
        <f>CtrlData!F223</f>
        <v>0</v>
      </c>
      <c r="D217" s="6">
        <f>CtrlData!G223</f>
        <v>0</v>
      </c>
      <c r="E217" s="6">
        <f>CtrlData!H223</f>
        <v>0</v>
      </c>
      <c r="F217" s="6">
        <f>CtrlData!I223</f>
        <v>0</v>
      </c>
      <c r="G217" s="6">
        <f>CtrlData!J223</f>
        <v>0</v>
      </c>
      <c r="H217" s="6">
        <f>CtrlData!K223</f>
        <v>0</v>
      </c>
      <c r="I217" s="6">
        <f>CtrlData!L223</f>
        <v>1</v>
      </c>
      <c r="J217" s="6">
        <f>CtrlData!M223</f>
        <v>0</v>
      </c>
      <c r="K217" s="6">
        <f>CtrlData!N223</f>
        <v>0</v>
      </c>
      <c r="L217" s="6">
        <f>CtrlData!O223</f>
        <v>0</v>
      </c>
      <c r="M217" s="6">
        <f>CtrlData!P223</f>
        <v>0</v>
      </c>
      <c r="N217" s="6">
        <f>CtrlData!Q223</f>
        <v>0</v>
      </c>
      <c r="O217" s="6">
        <f>CtrlData!R223</f>
        <v>0</v>
      </c>
      <c r="P217" s="6">
        <f>CtrlData!S223</f>
        <v>0</v>
      </c>
      <c r="Q217" s="6">
        <f>CtrlData!T223</f>
        <v>1</v>
      </c>
      <c r="R217" s="6">
        <f>CtrlData!U223</f>
        <v>0</v>
      </c>
      <c r="S217" s="6">
        <f>CtrlData!V223</f>
        <v>7.05</v>
      </c>
      <c r="T217" s="6">
        <f>CtrlData!W223</f>
        <v>86861</v>
      </c>
      <c r="U217" s="6">
        <f>CtrlData!X223</f>
        <v>3834</v>
      </c>
      <c r="V217" s="6">
        <f>CtrlData!Y223</f>
        <v>100.16</v>
      </c>
      <c r="W217" s="6">
        <f>CtrlData!Z223</f>
        <v>11.38</v>
      </c>
      <c r="X217" s="6">
        <f>CtrlData!AA223</f>
        <v>87.25</v>
      </c>
      <c r="Y217" s="6">
        <f>CtrlData!AB223</f>
        <v>3.33</v>
      </c>
      <c r="Z217" s="6">
        <f>CtrlData!AC223</f>
        <v>68800</v>
      </c>
      <c r="AA217" s="6">
        <f>CtrlData!AD223</f>
        <v>19.45</v>
      </c>
      <c r="AB217" s="6">
        <f>CtrlData!AE223</f>
        <v>221302</v>
      </c>
      <c r="AC217" s="6">
        <f>CtrlData!AF223</f>
        <v>7.59</v>
      </c>
      <c r="AD217" s="6">
        <f>CtrlData!AG223</f>
        <v>1.375</v>
      </c>
      <c r="AE217" s="6">
        <f>CtrlData!AH223</f>
        <v>4.5</v>
      </c>
    </row>
    <row r="218" spans="1:31">
      <c r="A218" s="6">
        <f>CtrlData!A224</f>
        <v>200406</v>
      </c>
      <c r="B218" s="6">
        <f>CtrlData!E224</f>
        <v>14754.915059999999</v>
      </c>
      <c r="C218" s="6">
        <f>CtrlData!F224</f>
        <v>0</v>
      </c>
      <c r="D218" s="6">
        <f>CtrlData!G224</f>
        <v>0</v>
      </c>
      <c r="E218" s="6">
        <f>CtrlData!H224</f>
        <v>0</v>
      </c>
      <c r="F218" s="6">
        <f>CtrlData!I224</f>
        <v>0</v>
      </c>
      <c r="G218" s="6">
        <f>CtrlData!J224</f>
        <v>0</v>
      </c>
      <c r="H218" s="6">
        <f>CtrlData!K224</f>
        <v>1</v>
      </c>
      <c r="I218" s="6">
        <f>CtrlData!L224</f>
        <v>0</v>
      </c>
      <c r="J218" s="6">
        <f>CtrlData!M224</f>
        <v>0</v>
      </c>
      <c r="K218" s="6">
        <f>CtrlData!N224</f>
        <v>0</v>
      </c>
      <c r="L218" s="6">
        <f>CtrlData!O224</f>
        <v>0</v>
      </c>
      <c r="M218" s="6">
        <f>CtrlData!P224</f>
        <v>0</v>
      </c>
      <c r="N218" s="6">
        <f>CtrlData!Q224</f>
        <v>0</v>
      </c>
      <c r="O218" s="6">
        <f>CtrlData!R224</f>
        <v>0</v>
      </c>
      <c r="P218" s="6">
        <f>CtrlData!S224</f>
        <v>1</v>
      </c>
      <c r="Q218" s="6">
        <f>CtrlData!T224</f>
        <v>0</v>
      </c>
      <c r="R218" s="6">
        <f>CtrlData!U224</f>
        <v>0</v>
      </c>
      <c r="S218" s="6">
        <f>CtrlData!V224</f>
        <v>10.8</v>
      </c>
      <c r="T218" s="6">
        <f>CtrlData!W224</f>
        <v>84594</v>
      </c>
      <c r="U218" s="6">
        <f>CtrlData!X224</f>
        <v>3737</v>
      </c>
      <c r="V218" s="6">
        <f>CtrlData!Y224</f>
        <v>98.43</v>
      </c>
      <c r="W218" s="6">
        <f>CtrlData!Z224</f>
        <v>7.57</v>
      </c>
      <c r="X218" s="6">
        <f>CtrlData!AA224</f>
        <v>86.26</v>
      </c>
      <c r="Y218" s="6">
        <f>CtrlData!AB224</f>
        <v>1.73</v>
      </c>
      <c r="Z218" s="6">
        <f>CtrlData!AC224</f>
        <v>67823</v>
      </c>
      <c r="AA218" s="6">
        <f>CtrlData!AD224</f>
        <v>19.260000000000002</v>
      </c>
      <c r="AB218" s="6">
        <f>CtrlData!AE224</f>
        <v>219759</v>
      </c>
      <c r="AC218" s="6">
        <f>CtrlData!AF224</f>
        <v>7.88</v>
      </c>
      <c r="AD218" s="6">
        <f>CtrlData!AG224</f>
        <v>1.375</v>
      </c>
      <c r="AE218" s="6">
        <f>CtrlData!AH224</f>
        <v>4.54</v>
      </c>
    </row>
    <row r="219" spans="1:31">
      <c r="A219" s="6">
        <f>CtrlData!A225</f>
        <v>200405</v>
      </c>
      <c r="B219" s="6">
        <f>CtrlData!E225</f>
        <v>18811.603729999999</v>
      </c>
      <c r="C219" s="6">
        <f>CtrlData!F225</f>
        <v>0</v>
      </c>
      <c r="D219" s="6">
        <f>CtrlData!G225</f>
        <v>0</v>
      </c>
      <c r="E219" s="6">
        <f>CtrlData!H225</f>
        <v>0</v>
      </c>
      <c r="F219" s="6">
        <f>CtrlData!I225</f>
        <v>0</v>
      </c>
      <c r="G219" s="6">
        <f>CtrlData!J225</f>
        <v>1</v>
      </c>
      <c r="H219" s="6">
        <f>CtrlData!K225</f>
        <v>0</v>
      </c>
      <c r="I219" s="6">
        <f>CtrlData!L225</f>
        <v>0</v>
      </c>
      <c r="J219" s="6">
        <f>CtrlData!M225</f>
        <v>0</v>
      </c>
      <c r="K219" s="6">
        <f>CtrlData!N225</f>
        <v>0</v>
      </c>
      <c r="L219" s="6">
        <f>CtrlData!O225</f>
        <v>0</v>
      </c>
      <c r="M219" s="6">
        <f>CtrlData!P225</f>
        <v>0</v>
      </c>
      <c r="N219" s="6">
        <f>CtrlData!Q225</f>
        <v>0</v>
      </c>
      <c r="O219" s="6">
        <f>CtrlData!R225</f>
        <v>0</v>
      </c>
      <c r="P219" s="6">
        <f>CtrlData!S225</f>
        <v>1</v>
      </c>
      <c r="Q219" s="6">
        <f>CtrlData!T225</f>
        <v>0</v>
      </c>
      <c r="R219" s="6">
        <f>CtrlData!U225</f>
        <v>0</v>
      </c>
      <c r="S219" s="6">
        <f>CtrlData!V225</f>
        <v>10.8</v>
      </c>
      <c r="T219" s="6">
        <f>CtrlData!W225</f>
        <v>84594</v>
      </c>
      <c r="U219" s="6">
        <f>CtrlData!X225</f>
        <v>3737</v>
      </c>
      <c r="V219" s="6">
        <f>CtrlData!Y225</f>
        <v>98.03</v>
      </c>
      <c r="W219" s="6">
        <f>CtrlData!Z225</f>
        <v>7.57</v>
      </c>
      <c r="X219" s="6">
        <f>CtrlData!AA225</f>
        <v>86.06</v>
      </c>
      <c r="Y219" s="6">
        <f>CtrlData!AB225</f>
        <v>0.91</v>
      </c>
      <c r="Z219" s="6">
        <f>CtrlData!AC225</f>
        <v>68614</v>
      </c>
      <c r="AA219" s="6">
        <f>CtrlData!AD225</f>
        <v>20.73</v>
      </c>
      <c r="AB219" s="6">
        <f>CtrlData!AE225</f>
        <v>220717</v>
      </c>
      <c r="AC219" s="6">
        <f>CtrlData!AF225</f>
        <v>7.72</v>
      </c>
      <c r="AD219" s="6">
        <f>CtrlData!AG225</f>
        <v>1.375</v>
      </c>
      <c r="AE219" s="6">
        <f>CtrlData!AH225</f>
        <v>4.54</v>
      </c>
    </row>
    <row r="220" spans="1:31">
      <c r="A220" s="6">
        <f>CtrlData!A226</f>
        <v>200404</v>
      </c>
      <c r="B220" s="6">
        <f>CtrlData!E226</f>
        <v>32002.089250000001</v>
      </c>
      <c r="C220" s="6">
        <f>CtrlData!F226</f>
        <v>0</v>
      </c>
      <c r="D220" s="6">
        <f>CtrlData!G226</f>
        <v>0</v>
      </c>
      <c r="E220" s="6">
        <f>CtrlData!H226</f>
        <v>0</v>
      </c>
      <c r="F220" s="6">
        <f>CtrlData!I226</f>
        <v>1</v>
      </c>
      <c r="G220" s="6">
        <f>CtrlData!J226</f>
        <v>0</v>
      </c>
      <c r="H220" s="6">
        <f>CtrlData!K226</f>
        <v>0</v>
      </c>
      <c r="I220" s="6">
        <f>CtrlData!L226</f>
        <v>0</v>
      </c>
      <c r="J220" s="6">
        <f>CtrlData!M226</f>
        <v>0</v>
      </c>
      <c r="K220" s="6">
        <f>CtrlData!N226</f>
        <v>0</v>
      </c>
      <c r="L220" s="6">
        <f>CtrlData!O226</f>
        <v>0</v>
      </c>
      <c r="M220" s="6">
        <f>CtrlData!P226</f>
        <v>0</v>
      </c>
      <c r="N220" s="6">
        <f>CtrlData!Q226</f>
        <v>0</v>
      </c>
      <c r="O220" s="6">
        <f>CtrlData!R226</f>
        <v>0</v>
      </c>
      <c r="P220" s="6">
        <f>CtrlData!S226</f>
        <v>1</v>
      </c>
      <c r="Q220" s="6">
        <f>CtrlData!T226</f>
        <v>0</v>
      </c>
      <c r="R220" s="6">
        <f>CtrlData!U226</f>
        <v>0</v>
      </c>
      <c r="S220" s="6">
        <f>CtrlData!V226</f>
        <v>10.8</v>
      </c>
      <c r="T220" s="6">
        <f>CtrlData!W226</f>
        <v>84594</v>
      </c>
      <c r="U220" s="6">
        <f>CtrlData!X226</f>
        <v>3737</v>
      </c>
      <c r="V220" s="6">
        <f>CtrlData!Y226</f>
        <v>97.1</v>
      </c>
      <c r="W220" s="6">
        <f>CtrlData!Z226</f>
        <v>7.57</v>
      </c>
      <c r="X220" s="6">
        <f>CtrlData!AA226</f>
        <v>86.14</v>
      </c>
      <c r="Y220" s="6">
        <f>CtrlData!AB226</f>
        <v>0.95</v>
      </c>
      <c r="Z220" s="6">
        <f>CtrlData!AC226</f>
        <v>68792</v>
      </c>
      <c r="AA220" s="6">
        <f>CtrlData!AD226</f>
        <v>24.19</v>
      </c>
      <c r="AB220" s="6">
        <f>CtrlData!AE226</f>
        <v>220512</v>
      </c>
      <c r="AC220" s="6">
        <f>CtrlData!AF226</f>
        <v>8.5399999999999991</v>
      </c>
      <c r="AD220" s="6">
        <f>CtrlData!AG226</f>
        <v>1.375</v>
      </c>
      <c r="AE220" s="6">
        <f>CtrlData!AH226</f>
        <v>4.54</v>
      </c>
    </row>
    <row r="221" spans="1:31">
      <c r="A221" s="6">
        <f>CtrlData!A227</f>
        <v>200403</v>
      </c>
      <c r="B221" s="6">
        <f>CtrlData!E227</f>
        <v>37743.468549999998</v>
      </c>
      <c r="C221" s="6">
        <f>CtrlData!F227</f>
        <v>0</v>
      </c>
      <c r="D221" s="6">
        <f>CtrlData!G227</f>
        <v>0</v>
      </c>
      <c r="E221" s="6">
        <f>CtrlData!H227</f>
        <v>1</v>
      </c>
      <c r="F221" s="6">
        <f>CtrlData!I227</f>
        <v>0</v>
      </c>
      <c r="G221" s="6">
        <f>CtrlData!J227</f>
        <v>0</v>
      </c>
      <c r="H221" s="6">
        <f>CtrlData!K227</f>
        <v>0</v>
      </c>
      <c r="I221" s="6">
        <f>CtrlData!L227</f>
        <v>0</v>
      </c>
      <c r="J221" s="6">
        <f>CtrlData!M227</f>
        <v>0</v>
      </c>
      <c r="K221" s="6">
        <f>CtrlData!N227</f>
        <v>0</v>
      </c>
      <c r="L221" s="6">
        <f>CtrlData!O227</f>
        <v>0</v>
      </c>
      <c r="M221" s="6">
        <f>CtrlData!P227</f>
        <v>0</v>
      </c>
      <c r="N221" s="6">
        <f>CtrlData!Q227</f>
        <v>0</v>
      </c>
      <c r="O221" s="6">
        <f>CtrlData!R227</f>
        <v>1</v>
      </c>
      <c r="P221" s="6">
        <f>CtrlData!S227</f>
        <v>0</v>
      </c>
      <c r="Q221" s="6">
        <f>CtrlData!T227</f>
        <v>0</v>
      </c>
      <c r="R221" s="6">
        <f>CtrlData!U227</f>
        <v>0</v>
      </c>
      <c r="S221" s="6">
        <f>CtrlData!V227</f>
        <v>6.93</v>
      </c>
      <c r="T221" s="6">
        <f>CtrlData!W227</f>
        <v>84008</v>
      </c>
      <c r="U221" s="6">
        <f>CtrlData!X227</f>
        <v>3714</v>
      </c>
      <c r="V221" s="6">
        <f>CtrlData!Y227</f>
        <v>96.54</v>
      </c>
      <c r="W221" s="6">
        <f>CtrlData!Z227</f>
        <v>2.72</v>
      </c>
      <c r="X221" s="6">
        <f>CtrlData!AA227</f>
        <v>85.16</v>
      </c>
      <c r="Y221" s="6">
        <f>CtrlData!AB227</f>
        <v>0.89</v>
      </c>
      <c r="Z221" s="6">
        <f>CtrlData!AC227</f>
        <v>68134</v>
      </c>
      <c r="AA221" s="6">
        <f>CtrlData!AD227</f>
        <v>24.89</v>
      </c>
      <c r="AB221" s="6">
        <f>CtrlData!AE227</f>
        <v>219536</v>
      </c>
      <c r="AC221" s="6">
        <f>CtrlData!AF227</f>
        <v>8.19</v>
      </c>
      <c r="AD221" s="6">
        <f>CtrlData!AG227</f>
        <v>1.375</v>
      </c>
      <c r="AE221" s="6">
        <f>CtrlData!AH227</f>
        <v>4.45</v>
      </c>
    </row>
    <row r="222" spans="1:31">
      <c r="A222" s="6">
        <f>CtrlData!A228</f>
        <v>200402</v>
      </c>
      <c r="B222" s="6">
        <f>CtrlData!E228</f>
        <v>32096.87903</v>
      </c>
      <c r="C222" s="6">
        <f>CtrlData!F228</f>
        <v>0</v>
      </c>
      <c r="D222" s="6">
        <f>CtrlData!G228</f>
        <v>1</v>
      </c>
      <c r="E222" s="6">
        <f>CtrlData!H228</f>
        <v>0</v>
      </c>
      <c r="F222" s="6">
        <f>CtrlData!I228</f>
        <v>0</v>
      </c>
      <c r="G222" s="6">
        <f>CtrlData!J228</f>
        <v>0</v>
      </c>
      <c r="H222" s="6">
        <f>CtrlData!K228</f>
        <v>0</v>
      </c>
      <c r="I222" s="6">
        <f>CtrlData!L228</f>
        <v>0</v>
      </c>
      <c r="J222" s="6">
        <f>CtrlData!M228</f>
        <v>0</v>
      </c>
      <c r="K222" s="6">
        <f>CtrlData!N228</f>
        <v>0</v>
      </c>
      <c r="L222" s="6">
        <f>CtrlData!O228</f>
        <v>0</v>
      </c>
      <c r="M222" s="6">
        <f>CtrlData!P228</f>
        <v>0</v>
      </c>
      <c r="N222" s="6">
        <f>CtrlData!Q228</f>
        <v>0</v>
      </c>
      <c r="O222" s="6">
        <f>CtrlData!R228</f>
        <v>1</v>
      </c>
      <c r="P222" s="6">
        <f>CtrlData!S228</f>
        <v>0</v>
      </c>
      <c r="Q222" s="6">
        <f>CtrlData!T228</f>
        <v>0</v>
      </c>
      <c r="R222" s="6">
        <f>CtrlData!U228</f>
        <v>0</v>
      </c>
      <c r="S222" s="6">
        <f>CtrlData!V228</f>
        <v>6.93</v>
      </c>
      <c r="T222" s="6">
        <f>CtrlData!W228</f>
        <v>84008</v>
      </c>
      <c r="U222" s="6">
        <f>CtrlData!X228</f>
        <v>3714</v>
      </c>
      <c r="V222" s="6">
        <f>CtrlData!Y228</f>
        <v>95.23</v>
      </c>
      <c r="W222" s="6">
        <f>CtrlData!Z228</f>
        <v>2.72</v>
      </c>
      <c r="X222" s="6">
        <f>CtrlData!AA228</f>
        <v>85.22</v>
      </c>
      <c r="Y222" s="6">
        <f>CtrlData!AB228</f>
        <v>0.64</v>
      </c>
      <c r="Z222" s="6">
        <f>CtrlData!AC228</f>
        <v>67466</v>
      </c>
      <c r="AA222" s="6">
        <f>CtrlData!AD228</f>
        <v>22.27</v>
      </c>
      <c r="AB222" s="6">
        <f>CtrlData!AE228</f>
        <v>218302</v>
      </c>
      <c r="AC222" s="6">
        <f>CtrlData!AF228</f>
        <v>7.07</v>
      </c>
      <c r="AD222" s="6">
        <f>CtrlData!AG228</f>
        <v>1.375</v>
      </c>
      <c r="AE222" s="6">
        <f>CtrlData!AH228</f>
        <v>4.45</v>
      </c>
    </row>
    <row r="223" spans="1:31">
      <c r="A223" s="6">
        <f>CtrlData!A229</f>
        <v>200401</v>
      </c>
      <c r="B223" s="6">
        <f>CtrlData!E229</f>
        <v>18462.161400000001</v>
      </c>
      <c r="C223" s="6">
        <f>CtrlData!F229</f>
        <v>1</v>
      </c>
      <c r="D223" s="6">
        <f>CtrlData!G229</f>
        <v>0</v>
      </c>
      <c r="E223" s="6">
        <f>CtrlData!H229</f>
        <v>0</v>
      </c>
      <c r="F223" s="6">
        <f>CtrlData!I229</f>
        <v>0</v>
      </c>
      <c r="G223" s="6">
        <f>CtrlData!J229</f>
        <v>0</v>
      </c>
      <c r="H223" s="6">
        <f>CtrlData!K229</f>
        <v>0</v>
      </c>
      <c r="I223" s="6">
        <f>CtrlData!L229</f>
        <v>0</v>
      </c>
      <c r="J223" s="6">
        <f>CtrlData!M229</f>
        <v>0</v>
      </c>
      <c r="K223" s="6">
        <f>CtrlData!N229</f>
        <v>0</v>
      </c>
      <c r="L223" s="6">
        <f>CtrlData!O229</f>
        <v>0</v>
      </c>
      <c r="M223" s="6">
        <f>CtrlData!P229</f>
        <v>0</v>
      </c>
      <c r="N223" s="6">
        <f>CtrlData!Q229</f>
        <v>0</v>
      </c>
      <c r="O223" s="6">
        <f>CtrlData!R229</f>
        <v>1</v>
      </c>
      <c r="P223" s="6">
        <f>CtrlData!S229</f>
        <v>0</v>
      </c>
      <c r="Q223" s="6">
        <f>CtrlData!T229</f>
        <v>0</v>
      </c>
      <c r="R223" s="6">
        <f>CtrlData!U229</f>
        <v>0</v>
      </c>
      <c r="S223" s="6">
        <f>CtrlData!V229</f>
        <v>6.93</v>
      </c>
      <c r="T223" s="6">
        <f>CtrlData!W229</f>
        <v>84008</v>
      </c>
      <c r="U223" s="6">
        <f>CtrlData!X229</f>
        <v>3714</v>
      </c>
      <c r="V223" s="6">
        <f>CtrlData!Y229</f>
        <v>94.18</v>
      </c>
      <c r="W223" s="6">
        <f>CtrlData!Z229</f>
        <v>2.72</v>
      </c>
      <c r="X223" s="6">
        <f>CtrlData!AA229</f>
        <v>85.88</v>
      </c>
      <c r="Y223" s="6">
        <f>CtrlData!AB229</f>
        <v>0.01</v>
      </c>
      <c r="Z223" s="6">
        <f>CtrlData!AC229</f>
        <v>66482</v>
      </c>
      <c r="AA223" s="6">
        <f>CtrlData!AD229</f>
        <v>17.989999999999998</v>
      </c>
      <c r="AB223" s="6">
        <f>CtrlData!AE229</f>
        <v>215846</v>
      </c>
      <c r="AC223" s="6">
        <f>CtrlData!AF229</f>
        <v>5.9</v>
      </c>
      <c r="AD223" s="6">
        <f>CtrlData!AG229</f>
        <v>1.375</v>
      </c>
      <c r="AE223" s="6">
        <f>CtrlData!AH229</f>
        <v>4.45</v>
      </c>
    </row>
    <row r="224" spans="1:31">
      <c r="A224" s="6">
        <f>CtrlData!A230</f>
        <v>200312</v>
      </c>
      <c r="B224" s="6">
        <f>CtrlData!E230</f>
        <v>14452.842570000001</v>
      </c>
      <c r="C224" s="6">
        <f>CtrlData!F230</f>
        <v>0</v>
      </c>
      <c r="D224" s="6">
        <f>CtrlData!G230</f>
        <v>0</v>
      </c>
      <c r="E224" s="6">
        <f>CtrlData!H230</f>
        <v>0</v>
      </c>
      <c r="F224" s="6">
        <f>CtrlData!I230</f>
        <v>0</v>
      </c>
      <c r="G224" s="6">
        <f>CtrlData!J230</f>
        <v>0</v>
      </c>
      <c r="H224" s="6">
        <f>CtrlData!K230</f>
        <v>0</v>
      </c>
      <c r="I224" s="6">
        <f>CtrlData!L230</f>
        <v>0</v>
      </c>
      <c r="J224" s="6">
        <f>CtrlData!M230</f>
        <v>0</v>
      </c>
      <c r="K224" s="6">
        <f>CtrlData!N230</f>
        <v>0</v>
      </c>
      <c r="L224" s="6">
        <f>CtrlData!O230</f>
        <v>0</v>
      </c>
      <c r="M224" s="6">
        <f>CtrlData!P230</f>
        <v>0</v>
      </c>
      <c r="N224" s="6">
        <f>CtrlData!Q230</f>
        <v>1</v>
      </c>
      <c r="O224" s="6">
        <f>CtrlData!R230</f>
        <v>0</v>
      </c>
      <c r="P224" s="6">
        <f>CtrlData!S230</f>
        <v>0</v>
      </c>
      <c r="Q224" s="6">
        <f>CtrlData!T230</f>
        <v>0</v>
      </c>
      <c r="R224" s="6">
        <f>CtrlData!U230</f>
        <v>1</v>
      </c>
      <c r="S224" s="6">
        <f>CtrlData!V230</f>
        <v>7.26</v>
      </c>
      <c r="T224" s="6">
        <f>CtrlData!W230</f>
        <v>86515</v>
      </c>
      <c r="U224" s="6">
        <f>CtrlData!X230</f>
        <v>3829</v>
      </c>
      <c r="V224" s="6">
        <f>CtrlData!Y230</f>
        <v>93.05</v>
      </c>
      <c r="W224" s="6">
        <f>CtrlData!Z230</f>
        <v>1.57</v>
      </c>
      <c r="X224" s="6">
        <f>CtrlData!AA230</f>
        <v>85.22</v>
      </c>
      <c r="Y224" s="6">
        <f>CtrlData!AB230</f>
        <v>-0.06</v>
      </c>
      <c r="Z224" s="6">
        <f>CtrlData!AC230</f>
        <v>62608</v>
      </c>
      <c r="AA224" s="6">
        <f>CtrlData!AD230</f>
        <v>19.32</v>
      </c>
      <c r="AB224" s="6">
        <f>CtrlData!AE230</f>
        <v>211073</v>
      </c>
      <c r="AC224" s="6">
        <f>CtrlData!AF230</f>
        <v>5.68</v>
      </c>
      <c r="AD224" s="6">
        <f>CtrlData!AG230</f>
        <v>1.375</v>
      </c>
      <c r="AE224" s="6">
        <f>CtrlData!AH230</f>
        <v>4.58</v>
      </c>
    </row>
    <row r="225" spans="1:31">
      <c r="A225" s="6">
        <f>CtrlData!A231</f>
        <v>200311</v>
      </c>
      <c r="B225" s="6">
        <f>CtrlData!E231</f>
        <v>16971.04017</v>
      </c>
      <c r="C225" s="6">
        <f>CtrlData!F231</f>
        <v>0</v>
      </c>
      <c r="D225" s="6">
        <f>CtrlData!G231</f>
        <v>0</v>
      </c>
      <c r="E225" s="6">
        <f>CtrlData!H231</f>
        <v>0</v>
      </c>
      <c r="F225" s="6">
        <f>CtrlData!I231</f>
        <v>0</v>
      </c>
      <c r="G225" s="6">
        <f>CtrlData!J231</f>
        <v>0</v>
      </c>
      <c r="H225" s="6">
        <f>CtrlData!K231</f>
        <v>0</v>
      </c>
      <c r="I225" s="6">
        <f>CtrlData!L231</f>
        <v>0</v>
      </c>
      <c r="J225" s="6">
        <f>CtrlData!M231</f>
        <v>0</v>
      </c>
      <c r="K225" s="6">
        <f>CtrlData!N231</f>
        <v>0</v>
      </c>
      <c r="L225" s="6">
        <f>CtrlData!O231</f>
        <v>0</v>
      </c>
      <c r="M225" s="6">
        <f>CtrlData!P231</f>
        <v>1</v>
      </c>
      <c r="N225" s="6">
        <f>CtrlData!Q231</f>
        <v>0</v>
      </c>
      <c r="O225" s="6">
        <f>CtrlData!R231</f>
        <v>0</v>
      </c>
      <c r="P225" s="6">
        <f>CtrlData!S231</f>
        <v>0</v>
      </c>
      <c r="Q225" s="6">
        <f>CtrlData!T231</f>
        <v>0</v>
      </c>
      <c r="R225" s="6">
        <f>CtrlData!U231</f>
        <v>1</v>
      </c>
      <c r="S225" s="6">
        <f>CtrlData!V231</f>
        <v>7.26</v>
      </c>
      <c r="T225" s="6">
        <f>CtrlData!W231</f>
        <v>86515</v>
      </c>
      <c r="U225" s="6">
        <f>CtrlData!X231</f>
        <v>3829</v>
      </c>
      <c r="V225" s="6">
        <f>CtrlData!Y231</f>
        <v>92.14</v>
      </c>
      <c r="W225" s="6">
        <f>CtrlData!Z231</f>
        <v>1.57</v>
      </c>
      <c r="X225" s="6">
        <f>CtrlData!AA231</f>
        <v>85.24</v>
      </c>
      <c r="Y225" s="6">
        <f>CtrlData!AB231</f>
        <v>-0.47</v>
      </c>
      <c r="Z225" s="6">
        <f>CtrlData!AC231</f>
        <v>61881</v>
      </c>
      <c r="AA225" s="6">
        <f>CtrlData!AD231</f>
        <v>18.34</v>
      </c>
      <c r="AB225" s="6">
        <f>CtrlData!AE231</f>
        <v>209954</v>
      </c>
      <c r="AC225" s="6">
        <f>CtrlData!AF231</f>
        <v>5.29</v>
      </c>
      <c r="AD225" s="6">
        <f>CtrlData!AG231</f>
        <v>1.375</v>
      </c>
      <c r="AE225" s="6">
        <f>CtrlData!AH231</f>
        <v>4.58</v>
      </c>
    </row>
    <row r="226" spans="1:31">
      <c r="A226" s="6">
        <f>CtrlData!A232</f>
        <v>200310</v>
      </c>
      <c r="B226" s="6">
        <f>CtrlData!E232</f>
        <v>23013.236400000002</v>
      </c>
      <c r="C226" s="6">
        <f>CtrlData!F232</f>
        <v>0</v>
      </c>
      <c r="D226" s="6">
        <f>CtrlData!G232</f>
        <v>0</v>
      </c>
      <c r="E226" s="6">
        <f>CtrlData!H232</f>
        <v>0</v>
      </c>
      <c r="F226" s="6">
        <f>CtrlData!I232</f>
        <v>0</v>
      </c>
      <c r="G226" s="6">
        <f>CtrlData!J232</f>
        <v>0</v>
      </c>
      <c r="H226" s="6">
        <f>CtrlData!K232</f>
        <v>0</v>
      </c>
      <c r="I226" s="6">
        <f>CtrlData!L232</f>
        <v>0</v>
      </c>
      <c r="J226" s="6">
        <f>CtrlData!M232</f>
        <v>0</v>
      </c>
      <c r="K226" s="6">
        <f>CtrlData!N232</f>
        <v>0</v>
      </c>
      <c r="L226" s="6">
        <f>CtrlData!O232</f>
        <v>1</v>
      </c>
      <c r="M226" s="6">
        <f>CtrlData!P232</f>
        <v>0</v>
      </c>
      <c r="N226" s="6">
        <f>CtrlData!Q232</f>
        <v>0</v>
      </c>
      <c r="O226" s="6">
        <f>CtrlData!R232</f>
        <v>0</v>
      </c>
      <c r="P226" s="6">
        <f>CtrlData!S232</f>
        <v>0</v>
      </c>
      <c r="Q226" s="6">
        <f>CtrlData!T232</f>
        <v>0</v>
      </c>
      <c r="R226" s="6">
        <f>CtrlData!U232</f>
        <v>1</v>
      </c>
      <c r="S226" s="6">
        <f>CtrlData!V232</f>
        <v>7.26</v>
      </c>
      <c r="T226" s="6">
        <f>CtrlData!W232</f>
        <v>86515</v>
      </c>
      <c r="U226" s="6">
        <f>CtrlData!X232</f>
        <v>3829</v>
      </c>
      <c r="V226" s="6">
        <f>CtrlData!Y232</f>
        <v>91.47</v>
      </c>
      <c r="W226" s="6">
        <f>CtrlData!Z232</f>
        <v>1.57</v>
      </c>
      <c r="X226" s="6">
        <f>CtrlData!AA232</f>
        <v>85.62</v>
      </c>
      <c r="Y226" s="6">
        <f>CtrlData!AB232</f>
        <v>-0.06</v>
      </c>
      <c r="Z226" s="6">
        <f>CtrlData!AC232</f>
        <v>61363</v>
      </c>
      <c r="AA226" s="6">
        <f>CtrlData!AD232</f>
        <v>18.71</v>
      </c>
      <c r="AB226" s="6">
        <f>CtrlData!AE232</f>
        <v>209048</v>
      </c>
      <c r="AC226" s="6">
        <f>CtrlData!AF232</f>
        <v>5.53</v>
      </c>
      <c r="AD226" s="6">
        <f>CtrlData!AG232</f>
        <v>1.375</v>
      </c>
      <c r="AE226" s="6">
        <f>CtrlData!AH232</f>
        <v>4.58</v>
      </c>
    </row>
    <row r="227" spans="1:31">
      <c r="A227" s="6">
        <f>CtrlData!A233</f>
        <v>200309</v>
      </c>
      <c r="B227" s="6">
        <f>CtrlData!E233</f>
        <v>17522.08872</v>
      </c>
      <c r="C227" s="6">
        <f>CtrlData!F233</f>
        <v>0</v>
      </c>
      <c r="D227" s="6">
        <f>CtrlData!G233</f>
        <v>0</v>
      </c>
      <c r="E227" s="6">
        <f>CtrlData!H233</f>
        <v>0</v>
      </c>
      <c r="F227" s="6">
        <f>CtrlData!I233</f>
        <v>0</v>
      </c>
      <c r="G227" s="6">
        <f>CtrlData!J233</f>
        <v>0</v>
      </c>
      <c r="H227" s="6">
        <f>CtrlData!K233</f>
        <v>0</v>
      </c>
      <c r="I227" s="6">
        <f>CtrlData!L233</f>
        <v>0</v>
      </c>
      <c r="J227" s="6">
        <f>CtrlData!M233</f>
        <v>0</v>
      </c>
      <c r="K227" s="6">
        <f>CtrlData!N233</f>
        <v>1</v>
      </c>
      <c r="L227" s="6">
        <f>CtrlData!O233</f>
        <v>0</v>
      </c>
      <c r="M227" s="6">
        <f>CtrlData!P233</f>
        <v>0</v>
      </c>
      <c r="N227" s="6">
        <f>CtrlData!Q233</f>
        <v>0</v>
      </c>
      <c r="O227" s="6">
        <f>CtrlData!R233</f>
        <v>0</v>
      </c>
      <c r="P227" s="6">
        <f>CtrlData!S233</f>
        <v>0</v>
      </c>
      <c r="Q227" s="6">
        <f>CtrlData!T233</f>
        <v>1</v>
      </c>
      <c r="R227" s="6">
        <f>CtrlData!U233</f>
        <v>0</v>
      </c>
      <c r="S227" s="6">
        <f>CtrlData!V233</f>
        <v>5.41</v>
      </c>
      <c r="T227" s="6">
        <f>CtrlData!W233</f>
        <v>80402</v>
      </c>
      <c r="U227" s="6">
        <f>CtrlData!X233</f>
        <v>3562</v>
      </c>
      <c r="V227" s="6">
        <f>CtrlData!Y233</f>
        <v>91.54</v>
      </c>
      <c r="W227" s="6">
        <f>CtrlData!Z233</f>
        <v>0.66</v>
      </c>
      <c r="X227" s="6">
        <f>CtrlData!AA233</f>
        <v>85.01</v>
      </c>
      <c r="Y227" s="6">
        <f>CtrlData!AB233</f>
        <v>-0.21</v>
      </c>
      <c r="Z227" s="6">
        <f>CtrlData!AC233</f>
        <v>60279</v>
      </c>
      <c r="AA227" s="6">
        <f>CtrlData!AD233</f>
        <v>17.78</v>
      </c>
      <c r="AB227" s="6">
        <f>CtrlData!AE233</f>
        <v>208183</v>
      </c>
      <c r="AC227" s="6">
        <f>CtrlData!AF233</f>
        <v>5.14</v>
      </c>
      <c r="AD227" s="6">
        <f>CtrlData!AG233</f>
        <v>1.375</v>
      </c>
      <c r="AE227" s="6">
        <f>CtrlData!AH233</f>
        <v>5.05</v>
      </c>
    </row>
    <row r="228" spans="1:31">
      <c r="A228" s="6">
        <f>CtrlData!A234</f>
        <v>200308</v>
      </c>
      <c r="B228" s="6">
        <f>CtrlData!E234</f>
        <v>21011.236270000001</v>
      </c>
      <c r="C228" s="6">
        <f>CtrlData!F234</f>
        <v>0</v>
      </c>
      <c r="D228" s="6">
        <f>CtrlData!G234</f>
        <v>0</v>
      </c>
      <c r="E228" s="6">
        <f>CtrlData!H234</f>
        <v>0</v>
      </c>
      <c r="F228" s="6">
        <f>CtrlData!I234</f>
        <v>0</v>
      </c>
      <c r="G228" s="6">
        <f>CtrlData!J234</f>
        <v>0</v>
      </c>
      <c r="H228" s="6">
        <f>CtrlData!K234</f>
        <v>0</v>
      </c>
      <c r="I228" s="6">
        <f>CtrlData!L234</f>
        <v>0</v>
      </c>
      <c r="J228" s="6">
        <f>CtrlData!M234</f>
        <v>1</v>
      </c>
      <c r="K228" s="6">
        <f>CtrlData!N234</f>
        <v>0</v>
      </c>
      <c r="L228" s="6">
        <f>CtrlData!O234</f>
        <v>0</v>
      </c>
      <c r="M228" s="6">
        <f>CtrlData!P234</f>
        <v>0</v>
      </c>
      <c r="N228" s="6">
        <f>CtrlData!Q234</f>
        <v>0</v>
      </c>
      <c r="O228" s="6">
        <f>CtrlData!R234</f>
        <v>0</v>
      </c>
      <c r="P228" s="6">
        <f>CtrlData!S234</f>
        <v>0</v>
      </c>
      <c r="Q228" s="6">
        <f>CtrlData!T234</f>
        <v>1</v>
      </c>
      <c r="R228" s="6">
        <f>CtrlData!U234</f>
        <v>0</v>
      </c>
      <c r="S228" s="6">
        <f>CtrlData!V234</f>
        <v>5.41</v>
      </c>
      <c r="T228" s="6">
        <f>CtrlData!W234</f>
        <v>80402</v>
      </c>
      <c r="U228" s="6">
        <f>CtrlData!X234</f>
        <v>3562</v>
      </c>
      <c r="V228" s="6">
        <f>CtrlData!Y234</f>
        <v>92.07</v>
      </c>
      <c r="W228" s="6">
        <f>CtrlData!Z234</f>
        <v>0.66</v>
      </c>
      <c r="X228" s="6">
        <f>CtrlData!AA234</f>
        <v>84.75</v>
      </c>
      <c r="Y228" s="6">
        <f>CtrlData!AB234</f>
        <v>-0.59</v>
      </c>
      <c r="Z228" s="6">
        <f>CtrlData!AC234</f>
        <v>59022</v>
      </c>
      <c r="AA228" s="6">
        <f>CtrlData!AD234</f>
        <v>14.31</v>
      </c>
      <c r="AB228" s="6">
        <f>CtrlData!AE234</f>
        <v>207415</v>
      </c>
      <c r="AC228" s="6">
        <f>CtrlData!AF234</f>
        <v>4.51</v>
      </c>
      <c r="AD228" s="6">
        <f>CtrlData!AG234</f>
        <v>1.375</v>
      </c>
      <c r="AE228" s="6">
        <f>CtrlData!AH234</f>
        <v>5.05</v>
      </c>
    </row>
    <row r="229" spans="1:31">
      <c r="A229" s="6">
        <f>CtrlData!A235</f>
        <v>200307</v>
      </c>
      <c r="B229" s="6">
        <f>CtrlData!E235</f>
        <v>29556.653490000001</v>
      </c>
      <c r="C229" s="6">
        <f>CtrlData!F235</f>
        <v>0</v>
      </c>
      <c r="D229" s="6">
        <f>CtrlData!G235</f>
        <v>0</v>
      </c>
      <c r="E229" s="6">
        <f>CtrlData!H235</f>
        <v>0</v>
      </c>
      <c r="F229" s="6">
        <f>CtrlData!I235</f>
        <v>0</v>
      </c>
      <c r="G229" s="6">
        <f>CtrlData!J235</f>
        <v>0</v>
      </c>
      <c r="H229" s="6">
        <f>CtrlData!K235</f>
        <v>0</v>
      </c>
      <c r="I229" s="6">
        <f>CtrlData!L235</f>
        <v>1</v>
      </c>
      <c r="J229" s="6">
        <f>CtrlData!M235</f>
        <v>0</v>
      </c>
      <c r="K229" s="6">
        <f>CtrlData!N235</f>
        <v>0</v>
      </c>
      <c r="L229" s="6">
        <f>CtrlData!O235</f>
        <v>0</v>
      </c>
      <c r="M229" s="6">
        <f>CtrlData!P235</f>
        <v>0</v>
      </c>
      <c r="N229" s="6">
        <f>CtrlData!Q235</f>
        <v>0</v>
      </c>
      <c r="O229" s="6">
        <f>CtrlData!R235</f>
        <v>0</v>
      </c>
      <c r="P229" s="6">
        <f>CtrlData!S235</f>
        <v>0</v>
      </c>
      <c r="Q229" s="6">
        <f>CtrlData!T235</f>
        <v>1</v>
      </c>
      <c r="R229" s="6">
        <f>CtrlData!U235</f>
        <v>0</v>
      </c>
      <c r="S229" s="6">
        <f>CtrlData!V235</f>
        <v>5.41</v>
      </c>
      <c r="T229" s="6">
        <f>CtrlData!W235</f>
        <v>80402</v>
      </c>
      <c r="U229" s="6">
        <f>CtrlData!X235</f>
        <v>3562</v>
      </c>
      <c r="V229" s="6">
        <f>CtrlData!Y235</f>
        <v>91.57</v>
      </c>
      <c r="W229" s="6">
        <f>CtrlData!Z235</f>
        <v>0.66</v>
      </c>
      <c r="X229" s="6">
        <f>CtrlData!AA235</f>
        <v>84.44</v>
      </c>
      <c r="Y229" s="6">
        <f>CtrlData!AB235</f>
        <v>-0.98</v>
      </c>
      <c r="Z229" s="6">
        <f>CtrlData!AC235</f>
        <v>57822</v>
      </c>
      <c r="AA229" s="6">
        <f>CtrlData!AD235</f>
        <v>13.1</v>
      </c>
      <c r="AB229" s="6">
        <f>CtrlData!AE235</f>
        <v>205670</v>
      </c>
      <c r="AC229" s="6">
        <f>CtrlData!AF235</f>
        <v>4</v>
      </c>
      <c r="AD229" s="6">
        <f>CtrlData!AG235</f>
        <v>1.375</v>
      </c>
      <c r="AE229" s="6">
        <f>CtrlData!AH235</f>
        <v>5.05</v>
      </c>
    </row>
    <row r="230" spans="1:31">
      <c r="A230" s="6">
        <f>CtrlData!A236</f>
        <v>200306</v>
      </c>
      <c r="B230" s="6">
        <f>CtrlData!E236</f>
        <v>20256.98445</v>
      </c>
      <c r="C230" s="6">
        <f>CtrlData!F236</f>
        <v>0</v>
      </c>
      <c r="D230" s="6">
        <f>CtrlData!G236</f>
        <v>0</v>
      </c>
      <c r="E230" s="6">
        <f>CtrlData!H236</f>
        <v>0</v>
      </c>
      <c r="F230" s="6">
        <f>CtrlData!I236</f>
        <v>0</v>
      </c>
      <c r="G230" s="6">
        <f>CtrlData!J236</f>
        <v>0</v>
      </c>
      <c r="H230" s="6">
        <f>CtrlData!K236</f>
        <v>1</v>
      </c>
      <c r="I230" s="6">
        <f>CtrlData!L236</f>
        <v>0</v>
      </c>
      <c r="J230" s="6">
        <f>CtrlData!M236</f>
        <v>0</v>
      </c>
      <c r="K230" s="6">
        <f>CtrlData!N236</f>
        <v>0</v>
      </c>
      <c r="L230" s="6">
        <f>CtrlData!O236</f>
        <v>0</v>
      </c>
      <c r="M230" s="6">
        <f>CtrlData!P236</f>
        <v>0</v>
      </c>
      <c r="N230" s="6">
        <f>CtrlData!Q236</f>
        <v>0</v>
      </c>
      <c r="O230" s="6">
        <f>CtrlData!R236</f>
        <v>0</v>
      </c>
      <c r="P230" s="6">
        <f>CtrlData!S236</f>
        <v>1</v>
      </c>
      <c r="Q230" s="6">
        <f>CtrlData!T236</f>
        <v>0</v>
      </c>
      <c r="R230" s="6">
        <f>CtrlData!U236</f>
        <v>0</v>
      </c>
      <c r="S230" s="6">
        <f>CtrlData!V236</f>
        <v>-1.1499999999999999</v>
      </c>
      <c r="T230" s="6">
        <f>CtrlData!W236</f>
        <v>74072</v>
      </c>
      <c r="U230" s="6">
        <f>CtrlData!X236</f>
        <v>3285</v>
      </c>
      <c r="V230" s="6">
        <f>CtrlData!Y236</f>
        <v>91.5</v>
      </c>
      <c r="W230" s="6">
        <f>CtrlData!Z236</f>
        <v>1.95</v>
      </c>
      <c r="X230" s="6">
        <f>CtrlData!AA236</f>
        <v>84.79</v>
      </c>
      <c r="Y230" s="6">
        <f>CtrlData!AB236</f>
        <v>-0.56000000000000005</v>
      </c>
      <c r="Z230" s="6">
        <f>CtrlData!AC236</f>
        <v>56423</v>
      </c>
      <c r="AA230" s="6">
        <f>CtrlData!AD236</f>
        <v>9.4700000000000006</v>
      </c>
      <c r="AB230" s="6">
        <f>CtrlData!AE236</f>
        <v>203994</v>
      </c>
      <c r="AC230" s="6">
        <f>CtrlData!AF236</f>
        <v>2.46</v>
      </c>
      <c r="AD230" s="6">
        <f>CtrlData!AG236</f>
        <v>1.375</v>
      </c>
      <c r="AE230" s="6">
        <f>CtrlData!AH236</f>
        <v>5.09</v>
      </c>
    </row>
    <row r="231" spans="1:31">
      <c r="A231" s="6">
        <f>CtrlData!A237</f>
        <v>200305</v>
      </c>
      <c r="B231" s="6">
        <f>CtrlData!E237</f>
        <v>9901.0414999999994</v>
      </c>
      <c r="C231" s="6">
        <f>CtrlData!F237</f>
        <v>0</v>
      </c>
      <c r="D231" s="6">
        <f>CtrlData!G237</f>
        <v>0</v>
      </c>
      <c r="E231" s="6">
        <f>CtrlData!H237</f>
        <v>0</v>
      </c>
      <c r="F231" s="6">
        <f>CtrlData!I237</f>
        <v>0</v>
      </c>
      <c r="G231" s="6">
        <f>CtrlData!J237</f>
        <v>1</v>
      </c>
      <c r="H231" s="6">
        <f>CtrlData!K237</f>
        <v>0</v>
      </c>
      <c r="I231" s="6">
        <f>CtrlData!L237</f>
        <v>0</v>
      </c>
      <c r="J231" s="6">
        <f>CtrlData!M237</f>
        <v>0</v>
      </c>
      <c r="K231" s="6">
        <f>CtrlData!N237</f>
        <v>0</v>
      </c>
      <c r="L231" s="6">
        <f>CtrlData!O237</f>
        <v>0</v>
      </c>
      <c r="M231" s="6">
        <f>CtrlData!P237</f>
        <v>0</v>
      </c>
      <c r="N231" s="6">
        <f>CtrlData!Q237</f>
        <v>0</v>
      </c>
      <c r="O231" s="6">
        <f>CtrlData!R237</f>
        <v>0</v>
      </c>
      <c r="P231" s="6">
        <f>CtrlData!S237</f>
        <v>1</v>
      </c>
      <c r="Q231" s="6">
        <f>CtrlData!T237</f>
        <v>0</v>
      </c>
      <c r="R231" s="6">
        <f>CtrlData!U237</f>
        <v>0</v>
      </c>
      <c r="S231" s="6">
        <f>CtrlData!V237</f>
        <v>-1.1499999999999999</v>
      </c>
      <c r="T231" s="6">
        <f>CtrlData!W237</f>
        <v>74072</v>
      </c>
      <c r="U231" s="6">
        <f>CtrlData!X237</f>
        <v>3285</v>
      </c>
      <c r="V231" s="6">
        <f>CtrlData!Y237</f>
        <v>91.67</v>
      </c>
      <c r="W231" s="6">
        <f>CtrlData!Z237</f>
        <v>1.95</v>
      </c>
      <c r="X231" s="6">
        <f>CtrlData!AA237</f>
        <v>85.28</v>
      </c>
      <c r="Y231" s="6">
        <f>CtrlData!AB237</f>
        <v>0.32</v>
      </c>
      <c r="Z231" s="6">
        <f>CtrlData!AC237</f>
        <v>55536</v>
      </c>
      <c r="AA231" s="6">
        <f>CtrlData!AD237</f>
        <v>8.8699999999999992</v>
      </c>
      <c r="AB231" s="6">
        <f>CtrlData!AE237</f>
        <v>203658</v>
      </c>
      <c r="AC231" s="6">
        <f>CtrlData!AF237</f>
        <v>3.1</v>
      </c>
      <c r="AD231" s="6">
        <f>CtrlData!AG237</f>
        <v>1.625</v>
      </c>
      <c r="AE231" s="6">
        <f>CtrlData!AH237</f>
        <v>5.09</v>
      </c>
    </row>
    <row r="232" spans="1:31">
      <c r="A232" s="6">
        <f>CtrlData!A238</f>
        <v>200304</v>
      </c>
      <c r="B232" s="6">
        <f>CtrlData!E238</f>
        <v>11773.43766</v>
      </c>
      <c r="C232" s="6">
        <f>CtrlData!F238</f>
        <v>0</v>
      </c>
      <c r="D232" s="6">
        <f>CtrlData!G238</f>
        <v>0</v>
      </c>
      <c r="E232" s="6">
        <f>CtrlData!H238</f>
        <v>0</v>
      </c>
      <c r="F232" s="6">
        <f>CtrlData!I238</f>
        <v>1</v>
      </c>
      <c r="G232" s="6">
        <f>CtrlData!J238</f>
        <v>0</v>
      </c>
      <c r="H232" s="6">
        <f>CtrlData!K238</f>
        <v>0</v>
      </c>
      <c r="I232" s="6">
        <f>CtrlData!L238</f>
        <v>0</v>
      </c>
      <c r="J232" s="6">
        <f>CtrlData!M238</f>
        <v>0</v>
      </c>
      <c r="K232" s="6">
        <f>CtrlData!N238</f>
        <v>0</v>
      </c>
      <c r="L232" s="6">
        <f>CtrlData!O238</f>
        <v>0</v>
      </c>
      <c r="M232" s="6">
        <f>CtrlData!P238</f>
        <v>0</v>
      </c>
      <c r="N232" s="6">
        <f>CtrlData!Q238</f>
        <v>0</v>
      </c>
      <c r="O232" s="6">
        <f>CtrlData!R238</f>
        <v>0</v>
      </c>
      <c r="P232" s="6">
        <f>CtrlData!S238</f>
        <v>1</v>
      </c>
      <c r="Q232" s="6">
        <f>CtrlData!T238</f>
        <v>0</v>
      </c>
      <c r="R232" s="6">
        <f>CtrlData!U238</f>
        <v>0</v>
      </c>
      <c r="S232" s="6">
        <f>CtrlData!V238</f>
        <v>-1.1499999999999999</v>
      </c>
      <c r="T232" s="6">
        <f>CtrlData!W238</f>
        <v>74072</v>
      </c>
      <c r="U232" s="6">
        <f>CtrlData!X238</f>
        <v>3285</v>
      </c>
      <c r="V232" s="6">
        <f>CtrlData!Y238</f>
        <v>92.57</v>
      </c>
      <c r="W232" s="6">
        <f>CtrlData!Z238</f>
        <v>1.95</v>
      </c>
      <c r="X232" s="6">
        <f>CtrlData!AA238</f>
        <v>85.33</v>
      </c>
      <c r="Y232" s="6">
        <f>CtrlData!AB238</f>
        <v>-0.12</v>
      </c>
      <c r="Z232" s="6">
        <f>CtrlData!AC238</f>
        <v>55303</v>
      </c>
      <c r="AA232" s="6">
        <f>CtrlData!AD238</f>
        <v>6.2</v>
      </c>
      <c r="AB232" s="6">
        <f>CtrlData!AE238</f>
        <v>203684</v>
      </c>
      <c r="AC232" s="6">
        <f>CtrlData!AF238</f>
        <v>2.25</v>
      </c>
      <c r="AD232" s="6">
        <f>CtrlData!AG238</f>
        <v>1.625</v>
      </c>
      <c r="AE232" s="6">
        <f>CtrlData!AH238</f>
        <v>5.09</v>
      </c>
    </row>
    <row r="233" spans="1:31">
      <c r="A233" s="6">
        <f>CtrlData!A239</f>
        <v>200303</v>
      </c>
      <c r="B233" s="6">
        <f>CtrlData!E239</f>
        <v>9586.64264</v>
      </c>
      <c r="C233" s="6">
        <f>CtrlData!F239</f>
        <v>0</v>
      </c>
      <c r="D233" s="6">
        <f>CtrlData!G239</f>
        <v>0</v>
      </c>
      <c r="E233" s="6">
        <f>CtrlData!H239</f>
        <v>1</v>
      </c>
      <c r="F233" s="6">
        <f>CtrlData!I239</f>
        <v>0</v>
      </c>
      <c r="G233" s="6">
        <f>CtrlData!J239</f>
        <v>0</v>
      </c>
      <c r="H233" s="6">
        <f>CtrlData!K239</f>
        <v>0</v>
      </c>
      <c r="I233" s="6">
        <f>CtrlData!L239</f>
        <v>0</v>
      </c>
      <c r="J233" s="6">
        <f>CtrlData!M239</f>
        <v>0</v>
      </c>
      <c r="K233" s="6">
        <f>CtrlData!N239</f>
        <v>0</v>
      </c>
      <c r="L233" s="6">
        <f>CtrlData!O239</f>
        <v>0</v>
      </c>
      <c r="M233" s="6">
        <f>CtrlData!P239</f>
        <v>0</v>
      </c>
      <c r="N233" s="6">
        <f>CtrlData!Q239</f>
        <v>0</v>
      </c>
      <c r="O233" s="6">
        <f>CtrlData!R239</f>
        <v>1</v>
      </c>
      <c r="P233" s="6">
        <f>CtrlData!S239</f>
        <v>0</v>
      </c>
      <c r="Q233" s="6">
        <f>CtrlData!T239</f>
        <v>0</v>
      </c>
      <c r="R233" s="6">
        <f>CtrlData!U239</f>
        <v>0</v>
      </c>
      <c r="S233" s="6">
        <f>CtrlData!V239</f>
        <v>5.17</v>
      </c>
      <c r="T233" s="6">
        <f>CtrlData!W239</f>
        <v>76385</v>
      </c>
      <c r="U233" s="6">
        <f>CtrlData!X239</f>
        <v>3390</v>
      </c>
      <c r="V233" s="6">
        <f>CtrlData!Y239</f>
        <v>93.98</v>
      </c>
      <c r="W233" s="6">
        <f>CtrlData!Z239</f>
        <v>5.12</v>
      </c>
      <c r="X233" s="6">
        <f>CtrlData!AA239</f>
        <v>84.41</v>
      </c>
      <c r="Y233" s="6">
        <f>CtrlData!AB239</f>
        <v>-0.18</v>
      </c>
      <c r="Z233" s="6">
        <f>CtrlData!AC239</f>
        <v>55058</v>
      </c>
      <c r="AA233" s="6">
        <f>CtrlData!AD239</f>
        <v>5.21</v>
      </c>
      <c r="AB233" s="6">
        <f>CtrlData!AE239</f>
        <v>203866</v>
      </c>
      <c r="AC233" s="6">
        <f>CtrlData!AF239</f>
        <v>1.83</v>
      </c>
      <c r="AD233" s="6">
        <f>CtrlData!AG239</f>
        <v>1.625</v>
      </c>
      <c r="AE233" s="6">
        <f>CtrlData!AH239</f>
        <v>5.08</v>
      </c>
    </row>
    <row r="234" spans="1:31">
      <c r="A234" s="6">
        <f>CtrlData!A240</f>
        <v>200302</v>
      </c>
      <c r="B234" s="6">
        <f>CtrlData!E240</f>
        <v>9683.8385199999993</v>
      </c>
      <c r="C234" s="6">
        <f>CtrlData!F240</f>
        <v>0</v>
      </c>
      <c r="D234" s="6">
        <f>CtrlData!G240</f>
        <v>1</v>
      </c>
      <c r="E234" s="6">
        <f>CtrlData!H240</f>
        <v>0</v>
      </c>
      <c r="F234" s="6">
        <f>CtrlData!I240</f>
        <v>0</v>
      </c>
      <c r="G234" s="6">
        <f>CtrlData!J240</f>
        <v>0</v>
      </c>
      <c r="H234" s="6">
        <f>CtrlData!K240</f>
        <v>0</v>
      </c>
      <c r="I234" s="6">
        <f>CtrlData!L240</f>
        <v>0</v>
      </c>
      <c r="J234" s="6">
        <f>CtrlData!M240</f>
        <v>0</v>
      </c>
      <c r="K234" s="6">
        <f>CtrlData!N240</f>
        <v>0</v>
      </c>
      <c r="L234" s="6">
        <f>CtrlData!O240</f>
        <v>0</v>
      </c>
      <c r="M234" s="6">
        <f>CtrlData!P240</f>
        <v>0</v>
      </c>
      <c r="N234" s="6">
        <f>CtrlData!Q240</f>
        <v>0</v>
      </c>
      <c r="O234" s="6">
        <f>CtrlData!R240</f>
        <v>1</v>
      </c>
      <c r="P234" s="6">
        <f>CtrlData!S240</f>
        <v>0</v>
      </c>
      <c r="Q234" s="6">
        <f>CtrlData!T240</f>
        <v>0</v>
      </c>
      <c r="R234" s="6">
        <f>CtrlData!U240</f>
        <v>0</v>
      </c>
      <c r="S234" s="6">
        <f>CtrlData!V240</f>
        <v>5.17</v>
      </c>
      <c r="T234" s="6">
        <f>CtrlData!W240</f>
        <v>76385</v>
      </c>
      <c r="U234" s="6">
        <f>CtrlData!X240</f>
        <v>3390</v>
      </c>
      <c r="V234" s="6">
        <f>CtrlData!Y240</f>
        <v>93.17</v>
      </c>
      <c r="W234" s="6">
        <f>CtrlData!Z240</f>
        <v>5.12</v>
      </c>
      <c r="X234" s="6">
        <f>CtrlData!AA240</f>
        <v>84.68</v>
      </c>
      <c r="Y234" s="6">
        <f>CtrlData!AB240</f>
        <v>-1.51</v>
      </c>
      <c r="Z234" s="6">
        <f>CtrlData!AC240</f>
        <v>56026</v>
      </c>
      <c r="AA234" s="6">
        <f>CtrlData!AD240</f>
        <v>6.26</v>
      </c>
      <c r="AB234" s="6">
        <f>CtrlData!AE240</f>
        <v>204762</v>
      </c>
      <c r="AC234" s="6">
        <f>CtrlData!AF240</f>
        <v>2.33</v>
      </c>
      <c r="AD234" s="6">
        <f>CtrlData!AG240</f>
        <v>1.625</v>
      </c>
      <c r="AE234" s="6">
        <f>CtrlData!AH240</f>
        <v>5.08</v>
      </c>
    </row>
    <row r="235" spans="1:31">
      <c r="A235" s="6">
        <f>CtrlData!A241</f>
        <v>200301</v>
      </c>
      <c r="B235" s="6">
        <f>CtrlData!E241</f>
        <v>21098.768410000001</v>
      </c>
      <c r="C235" s="6">
        <f>CtrlData!F241</f>
        <v>1</v>
      </c>
      <c r="D235" s="6">
        <f>CtrlData!G241</f>
        <v>0</v>
      </c>
      <c r="E235" s="6">
        <f>CtrlData!H241</f>
        <v>0</v>
      </c>
      <c r="F235" s="6">
        <f>CtrlData!I241</f>
        <v>0</v>
      </c>
      <c r="G235" s="6">
        <f>CtrlData!J241</f>
        <v>0</v>
      </c>
      <c r="H235" s="6">
        <f>CtrlData!K241</f>
        <v>0</v>
      </c>
      <c r="I235" s="6">
        <f>CtrlData!L241</f>
        <v>0</v>
      </c>
      <c r="J235" s="6">
        <f>CtrlData!M241</f>
        <v>0</v>
      </c>
      <c r="K235" s="6">
        <f>CtrlData!N241</f>
        <v>0</v>
      </c>
      <c r="L235" s="6">
        <f>CtrlData!O241</f>
        <v>0</v>
      </c>
      <c r="M235" s="6">
        <f>CtrlData!P241</f>
        <v>0</v>
      </c>
      <c r="N235" s="6">
        <f>CtrlData!Q241</f>
        <v>0</v>
      </c>
      <c r="O235" s="6">
        <f>CtrlData!R241</f>
        <v>1</v>
      </c>
      <c r="P235" s="6">
        <f>CtrlData!S241</f>
        <v>0</v>
      </c>
      <c r="Q235" s="6">
        <f>CtrlData!T241</f>
        <v>0</v>
      </c>
      <c r="R235" s="6">
        <f>CtrlData!U241</f>
        <v>0</v>
      </c>
      <c r="S235" s="6">
        <f>CtrlData!V241</f>
        <v>5.17</v>
      </c>
      <c r="T235" s="6">
        <f>CtrlData!W241</f>
        <v>76385</v>
      </c>
      <c r="U235" s="6">
        <f>CtrlData!X241</f>
        <v>3390</v>
      </c>
      <c r="V235" s="6">
        <f>CtrlData!Y241</f>
        <v>91.92</v>
      </c>
      <c r="W235" s="6">
        <f>CtrlData!Z241</f>
        <v>5.12</v>
      </c>
      <c r="X235" s="6">
        <f>CtrlData!AA241</f>
        <v>85.87</v>
      </c>
      <c r="Y235" s="6">
        <f>CtrlData!AB241</f>
        <v>1.08</v>
      </c>
      <c r="Z235" s="6">
        <f>CtrlData!AC241</f>
        <v>55145</v>
      </c>
      <c r="AA235" s="6">
        <f>CtrlData!AD241</f>
        <v>11.85</v>
      </c>
      <c r="AB235" s="6">
        <f>CtrlData!AE241</f>
        <v>202921</v>
      </c>
      <c r="AC235" s="6">
        <f>CtrlData!AF241</f>
        <v>3.81</v>
      </c>
      <c r="AD235" s="6">
        <f>CtrlData!AG241</f>
        <v>1.625</v>
      </c>
      <c r="AE235" s="6">
        <f>CtrlData!AH241</f>
        <v>5.08</v>
      </c>
    </row>
    <row r="236" spans="1:31">
      <c r="A236" s="6">
        <f>CtrlData!A242</f>
        <v>200212</v>
      </c>
      <c r="B236" s="6">
        <f>CtrlData!E242</f>
        <v>15771.52995</v>
      </c>
      <c r="C236" s="6">
        <f>CtrlData!F242</f>
        <v>0</v>
      </c>
      <c r="D236" s="6">
        <f>CtrlData!G242</f>
        <v>0</v>
      </c>
      <c r="E236" s="6">
        <f>CtrlData!H242</f>
        <v>0</v>
      </c>
      <c r="F236" s="6">
        <f>CtrlData!I242</f>
        <v>0</v>
      </c>
      <c r="G236" s="6">
        <f>CtrlData!J242</f>
        <v>0</v>
      </c>
      <c r="H236" s="6">
        <f>CtrlData!K242</f>
        <v>0</v>
      </c>
      <c r="I236" s="6">
        <f>CtrlData!L242</f>
        <v>0</v>
      </c>
      <c r="J236" s="6">
        <f>CtrlData!M242</f>
        <v>0</v>
      </c>
      <c r="K236" s="6">
        <f>CtrlData!N242</f>
        <v>0</v>
      </c>
      <c r="L236" s="6">
        <f>CtrlData!O242</f>
        <v>0</v>
      </c>
      <c r="M236" s="6">
        <f>CtrlData!P242</f>
        <v>0</v>
      </c>
      <c r="N236" s="6">
        <f>CtrlData!Q242</f>
        <v>1</v>
      </c>
      <c r="O236" s="6">
        <f>CtrlData!R242</f>
        <v>0</v>
      </c>
      <c r="P236" s="6">
        <f>CtrlData!S242</f>
        <v>0</v>
      </c>
      <c r="Q236" s="6">
        <f>CtrlData!T242</f>
        <v>0</v>
      </c>
      <c r="R236" s="6">
        <f>CtrlData!U242</f>
        <v>1</v>
      </c>
      <c r="S236" s="6">
        <f>CtrlData!V242</f>
        <v>6.22</v>
      </c>
      <c r="T236" s="6">
        <f>CtrlData!W242</f>
        <v>80429</v>
      </c>
      <c r="U236" s="6">
        <f>CtrlData!X242</f>
        <v>3574</v>
      </c>
      <c r="V236" s="6">
        <f>CtrlData!Y242</f>
        <v>91.61</v>
      </c>
      <c r="W236" s="6">
        <f>CtrlData!Z242</f>
        <v>4.6399999999999997</v>
      </c>
      <c r="X236" s="6">
        <f>CtrlData!AA242</f>
        <v>85.27</v>
      </c>
      <c r="Y236" s="6">
        <f>CtrlData!AB242</f>
        <v>0.77</v>
      </c>
      <c r="Z236" s="6">
        <f>CtrlData!AC242</f>
        <v>53012</v>
      </c>
      <c r="AA236" s="6">
        <f>CtrlData!AD242</f>
        <v>9.27</v>
      </c>
      <c r="AB236" s="6">
        <f>CtrlData!AE242</f>
        <v>200267</v>
      </c>
      <c r="AC236" s="6">
        <f>CtrlData!AF242</f>
        <v>2.4</v>
      </c>
      <c r="AD236" s="6">
        <f>CtrlData!AG242</f>
        <v>1.625</v>
      </c>
      <c r="AE236" s="6">
        <f>CtrlData!AH242</f>
        <v>5.04</v>
      </c>
    </row>
    <row r="237" spans="1:31">
      <c r="A237" s="6">
        <f>CtrlData!A243</f>
        <v>200211</v>
      </c>
      <c r="B237" s="6">
        <f>CtrlData!E243</f>
        <v>18603.244979999999</v>
      </c>
      <c r="C237" s="6">
        <f>CtrlData!F243</f>
        <v>0</v>
      </c>
      <c r="D237" s="6">
        <f>CtrlData!G243</f>
        <v>0</v>
      </c>
      <c r="E237" s="6">
        <f>CtrlData!H243</f>
        <v>0</v>
      </c>
      <c r="F237" s="6">
        <f>CtrlData!I243</f>
        <v>0</v>
      </c>
      <c r="G237" s="6">
        <f>CtrlData!J243</f>
        <v>0</v>
      </c>
      <c r="H237" s="6">
        <f>CtrlData!K243</f>
        <v>0</v>
      </c>
      <c r="I237" s="6">
        <f>CtrlData!L243</f>
        <v>0</v>
      </c>
      <c r="J237" s="6">
        <f>CtrlData!M243</f>
        <v>0</v>
      </c>
      <c r="K237" s="6">
        <f>CtrlData!N243</f>
        <v>0</v>
      </c>
      <c r="L237" s="6">
        <f>CtrlData!O243</f>
        <v>0</v>
      </c>
      <c r="M237" s="6">
        <f>CtrlData!P243</f>
        <v>1</v>
      </c>
      <c r="N237" s="6">
        <f>CtrlData!Q243</f>
        <v>0</v>
      </c>
      <c r="O237" s="6">
        <f>CtrlData!R243</f>
        <v>0</v>
      </c>
      <c r="P237" s="6">
        <f>CtrlData!S243</f>
        <v>0</v>
      </c>
      <c r="Q237" s="6">
        <f>CtrlData!T243</f>
        <v>0</v>
      </c>
      <c r="R237" s="6">
        <f>CtrlData!U243</f>
        <v>1</v>
      </c>
      <c r="S237" s="6">
        <f>CtrlData!V243</f>
        <v>6.22</v>
      </c>
      <c r="T237" s="6">
        <f>CtrlData!W243</f>
        <v>80429</v>
      </c>
      <c r="U237" s="6">
        <f>CtrlData!X243</f>
        <v>3574</v>
      </c>
      <c r="V237" s="6">
        <f>CtrlData!Y243</f>
        <v>91.07</v>
      </c>
      <c r="W237" s="6">
        <f>CtrlData!Z243</f>
        <v>4.6399999999999997</v>
      </c>
      <c r="X237" s="6">
        <f>CtrlData!AA243</f>
        <v>85.64</v>
      </c>
      <c r="Y237" s="6">
        <f>CtrlData!AB243</f>
        <v>-0.56000000000000005</v>
      </c>
      <c r="Z237" s="6">
        <f>CtrlData!AC243</f>
        <v>51963</v>
      </c>
      <c r="AA237" s="6">
        <f>CtrlData!AD243</f>
        <v>15.02</v>
      </c>
      <c r="AB237" s="6">
        <f>CtrlData!AE243</f>
        <v>199063</v>
      </c>
      <c r="AC237" s="6">
        <f>CtrlData!AF243</f>
        <v>2.93</v>
      </c>
      <c r="AD237" s="6">
        <f>CtrlData!AG243</f>
        <v>1.625</v>
      </c>
      <c r="AE237" s="6">
        <f>CtrlData!AH243</f>
        <v>5.04</v>
      </c>
    </row>
    <row r="238" spans="1:31">
      <c r="A238" s="6">
        <f>CtrlData!A244</f>
        <v>200210</v>
      </c>
      <c r="B238" s="6">
        <f>CtrlData!E244</f>
        <v>16767.39212</v>
      </c>
      <c r="C238" s="6">
        <f>CtrlData!F244</f>
        <v>0</v>
      </c>
      <c r="D238" s="6">
        <f>CtrlData!G244</f>
        <v>0</v>
      </c>
      <c r="E238" s="6">
        <f>CtrlData!H244</f>
        <v>0</v>
      </c>
      <c r="F238" s="6">
        <f>CtrlData!I244</f>
        <v>0</v>
      </c>
      <c r="G238" s="6">
        <f>CtrlData!J244</f>
        <v>0</v>
      </c>
      <c r="H238" s="6">
        <f>CtrlData!K244</f>
        <v>0</v>
      </c>
      <c r="I238" s="6">
        <f>CtrlData!L244</f>
        <v>0</v>
      </c>
      <c r="J238" s="6">
        <f>CtrlData!M244</f>
        <v>0</v>
      </c>
      <c r="K238" s="6">
        <f>CtrlData!N244</f>
        <v>0</v>
      </c>
      <c r="L238" s="6">
        <f>CtrlData!O244</f>
        <v>1</v>
      </c>
      <c r="M238" s="6">
        <f>CtrlData!P244</f>
        <v>0</v>
      </c>
      <c r="N238" s="6">
        <f>CtrlData!Q244</f>
        <v>0</v>
      </c>
      <c r="O238" s="6">
        <f>CtrlData!R244</f>
        <v>0</v>
      </c>
      <c r="P238" s="6">
        <f>CtrlData!S244</f>
        <v>0</v>
      </c>
      <c r="Q238" s="6">
        <f>CtrlData!T244</f>
        <v>0</v>
      </c>
      <c r="R238" s="6">
        <f>CtrlData!U244</f>
        <v>1</v>
      </c>
      <c r="S238" s="6">
        <f>CtrlData!V244</f>
        <v>6.22</v>
      </c>
      <c r="T238" s="6">
        <f>CtrlData!W244</f>
        <v>80429</v>
      </c>
      <c r="U238" s="6">
        <f>CtrlData!X244</f>
        <v>3574</v>
      </c>
      <c r="V238" s="6">
        <f>CtrlData!Y244</f>
        <v>91.47</v>
      </c>
      <c r="W238" s="6">
        <f>CtrlData!Z244</f>
        <v>4.6399999999999997</v>
      </c>
      <c r="X238" s="6">
        <f>CtrlData!AA244</f>
        <v>85.67</v>
      </c>
      <c r="Y238" s="6">
        <f>CtrlData!AB244</f>
        <v>-1.7</v>
      </c>
      <c r="Z238" s="6">
        <f>CtrlData!AC244</f>
        <v>51549</v>
      </c>
      <c r="AA238" s="6">
        <f>CtrlData!AD244</f>
        <v>16.579999999999998</v>
      </c>
      <c r="AB238" s="6">
        <f>CtrlData!AE244</f>
        <v>198101</v>
      </c>
      <c r="AC238" s="6">
        <f>CtrlData!AF244</f>
        <v>2.37</v>
      </c>
      <c r="AD238" s="6">
        <f>CtrlData!AG244</f>
        <v>1.875</v>
      </c>
      <c r="AE238" s="6">
        <f>CtrlData!AH244</f>
        <v>5.04</v>
      </c>
    </row>
    <row r="239" spans="1:31">
      <c r="A239" s="6">
        <f>CtrlData!A245</f>
        <v>200209</v>
      </c>
      <c r="B239" s="6">
        <f>CtrlData!E245</f>
        <v>10155.148359999999</v>
      </c>
      <c r="C239" s="6">
        <f>CtrlData!F245</f>
        <v>0</v>
      </c>
      <c r="D239" s="6">
        <f>CtrlData!G245</f>
        <v>0</v>
      </c>
      <c r="E239" s="6">
        <f>CtrlData!H245</f>
        <v>0</v>
      </c>
      <c r="F239" s="6">
        <f>CtrlData!I245</f>
        <v>0</v>
      </c>
      <c r="G239" s="6">
        <f>CtrlData!J245</f>
        <v>0</v>
      </c>
      <c r="H239" s="6">
        <f>CtrlData!K245</f>
        <v>0</v>
      </c>
      <c r="I239" s="6">
        <f>CtrlData!L245</f>
        <v>0</v>
      </c>
      <c r="J239" s="6">
        <f>CtrlData!M245</f>
        <v>0</v>
      </c>
      <c r="K239" s="6">
        <f>CtrlData!N245</f>
        <v>1</v>
      </c>
      <c r="L239" s="6">
        <f>CtrlData!O245</f>
        <v>0</v>
      </c>
      <c r="M239" s="6">
        <f>CtrlData!P245</f>
        <v>0</v>
      </c>
      <c r="N239" s="6">
        <f>CtrlData!Q245</f>
        <v>0</v>
      </c>
      <c r="O239" s="6">
        <f>CtrlData!R245</f>
        <v>0</v>
      </c>
      <c r="P239" s="6">
        <f>CtrlData!S245</f>
        <v>0</v>
      </c>
      <c r="Q239" s="6">
        <f>CtrlData!T245</f>
        <v>1</v>
      </c>
      <c r="R239" s="6">
        <f>CtrlData!U245</f>
        <v>0</v>
      </c>
      <c r="S239" s="6">
        <f>CtrlData!V245</f>
        <v>7.02</v>
      </c>
      <c r="T239" s="6">
        <f>CtrlData!W245</f>
        <v>78307</v>
      </c>
      <c r="U239" s="6">
        <f>CtrlData!X245</f>
        <v>3484</v>
      </c>
      <c r="V239" s="6">
        <f>CtrlData!Y245</f>
        <v>90.94</v>
      </c>
      <c r="W239" s="6">
        <f>CtrlData!Z245</f>
        <v>0.48</v>
      </c>
      <c r="X239" s="6">
        <f>CtrlData!AA245</f>
        <v>85.19</v>
      </c>
      <c r="Y239" s="6">
        <f>CtrlData!AB245</f>
        <v>-0.77</v>
      </c>
      <c r="Z239" s="6">
        <f>CtrlData!AC245</f>
        <v>51895</v>
      </c>
      <c r="AA239" s="6">
        <f>CtrlData!AD245</f>
        <v>15.99</v>
      </c>
      <c r="AB239" s="6">
        <f>CtrlData!AE245</f>
        <v>198541</v>
      </c>
      <c r="AC239" s="6">
        <f>CtrlData!AF245</f>
        <v>2.06</v>
      </c>
      <c r="AD239" s="6">
        <f>CtrlData!AG245</f>
        <v>1.875</v>
      </c>
      <c r="AE239" s="6">
        <f>CtrlData!AH245</f>
        <v>5.32</v>
      </c>
    </row>
    <row r="240" spans="1:31">
      <c r="A240" s="6">
        <f>CtrlData!A246</f>
        <v>200208</v>
      </c>
      <c r="B240" s="6">
        <f>CtrlData!E246</f>
        <v>13642.6095</v>
      </c>
      <c r="C240" s="6">
        <f>CtrlData!F246</f>
        <v>0</v>
      </c>
      <c r="D240" s="6">
        <f>CtrlData!G246</f>
        <v>0</v>
      </c>
      <c r="E240" s="6">
        <f>CtrlData!H246</f>
        <v>0</v>
      </c>
      <c r="F240" s="6">
        <f>CtrlData!I246</f>
        <v>0</v>
      </c>
      <c r="G240" s="6">
        <f>CtrlData!J246</f>
        <v>0</v>
      </c>
      <c r="H240" s="6">
        <f>CtrlData!K246</f>
        <v>0</v>
      </c>
      <c r="I240" s="6">
        <f>CtrlData!L246</f>
        <v>0</v>
      </c>
      <c r="J240" s="6">
        <f>CtrlData!M246</f>
        <v>1</v>
      </c>
      <c r="K240" s="6">
        <f>CtrlData!N246</f>
        <v>0</v>
      </c>
      <c r="L240" s="6">
        <f>CtrlData!O246</f>
        <v>0</v>
      </c>
      <c r="M240" s="6">
        <f>CtrlData!P246</f>
        <v>0</v>
      </c>
      <c r="N240" s="6">
        <f>CtrlData!Q246</f>
        <v>0</v>
      </c>
      <c r="O240" s="6">
        <f>CtrlData!R246</f>
        <v>0</v>
      </c>
      <c r="P240" s="6">
        <f>CtrlData!S246</f>
        <v>0</v>
      </c>
      <c r="Q240" s="6">
        <f>CtrlData!T246</f>
        <v>1</v>
      </c>
      <c r="R240" s="6">
        <f>CtrlData!U246</f>
        <v>0</v>
      </c>
      <c r="S240" s="6">
        <f>CtrlData!V246</f>
        <v>7.02</v>
      </c>
      <c r="T240" s="6">
        <f>CtrlData!W246</f>
        <v>78307</v>
      </c>
      <c r="U240" s="6">
        <f>CtrlData!X246</f>
        <v>3484</v>
      </c>
      <c r="V240" s="6">
        <f>CtrlData!Y246</f>
        <v>90.1</v>
      </c>
      <c r="W240" s="6">
        <f>CtrlData!Z246</f>
        <v>0.48</v>
      </c>
      <c r="X240" s="6">
        <f>CtrlData!AA246</f>
        <v>85.25</v>
      </c>
      <c r="Y240" s="6">
        <f>CtrlData!AB246</f>
        <v>-0.27</v>
      </c>
      <c r="Z240" s="6">
        <f>CtrlData!AC246</f>
        <v>51915</v>
      </c>
      <c r="AA240" s="6">
        <f>CtrlData!AD246</f>
        <v>19.61</v>
      </c>
      <c r="AB240" s="6">
        <f>CtrlData!AE246</f>
        <v>198720</v>
      </c>
      <c r="AC240" s="6">
        <f>CtrlData!AF246</f>
        <v>2.6</v>
      </c>
      <c r="AD240" s="6">
        <f>CtrlData!AG246</f>
        <v>1.875</v>
      </c>
      <c r="AE240" s="6">
        <f>CtrlData!AH246</f>
        <v>5.32</v>
      </c>
    </row>
    <row r="241" spans="1:31">
      <c r="A241" s="6">
        <f>CtrlData!A247</f>
        <v>200207</v>
      </c>
      <c r="B241" s="6">
        <f>CtrlData!E247</f>
        <v>15870.465050000001</v>
      </c>
      <c r="C241" s="6">
        <f>CtrlData!F247</f>
        <v>0</v>
      </c>
      <c r="D241" s="6">
        <f>CtrlData!G247</f>
        <v>0</v>
      </c>
      <c r="E241" s="6">
        <f>CtrlData!H247</f>
        <v>0</v>
      </c>
      <c r="F241" s="6">
        <f>CtrlData!I247</f>
        <v>0</v>
      </c>
      <c r="G241" s="6">
        <f>CtrlData!J247</f>
        <v>0</v>
      </c>
      <c r="H241" s="6">
        <f>CtrlData!K247</f>
        <v>0</v>
      </c>
      <c r="I241" s="6">
        <f>CtrlData!L247</f>
        <v>1</v>
      </c>
      <c r="J241" s="6">
        <f>CtrlData!M247</f>
        <v>0</v>
      </c>
      <c r="K241" s="6">
        <f>CtrlData!N247</f>
        <v>0</v>
      </c>
      <c r="L241" s="6">
        <f>CtrlData!O247</f>
        <v>0</v>
      </c>
      <c r="M241" s="6">
        <f>CtrlData!P247</f>
        <v>0</v>
      </c>
      <c r="N241" s="6">
        <f>CtrlData!Q247</f>
        <v>0</v>
      </c>
      <c r="O241" s="6">
        <f>CtrlData!R247</f>
        <v>0</v>
      </c>
      <c r="P241" s="6">
        <f>CtrlData!S247</f>
        <v>0</v>
      </c>
      <c r="Q241" s="6">
        <f>CtrlData!T247</f>
        <v>1</v>
      </c>
      <c r="R241" s="6">
        <f>CtrlData!U247</f>
        <v>0</v>
      </c>
      <c r="S241" s="6">
        <f>CtrlData!V247</f>
        <v>7.02</v>
      </c>
      <c r="T241" s="6">
        <f>CtrlData!W247</f>
        <v>78307</v>
      </c>
      <c r="U241" s="6">
        <f>CtrlData!X247</f>
        <v>3484</v>
      </c>
      <c r="V241" s="6">
        <f>CtrlData!Y247</f>
        <v>89.36</v>
      </c>
      <c r="W241" s="6">
        <f>CtrlData!Z247</f>
        <v>0.48</v>
      </c>
      <c r="X241" s="6">
        <f>CtrlData!AA247</f>
        <v>85.28</v>
      </c>
      <c r="Y241" s="6">
        <f>CtrlData!AB247</f>
        <v>0.42</v>
      </c>
      <c r="Z241" s="6">
        <f>CtrlData!AC247</f>
        <v>52015</v>
      </c>
      <c r="AA241" s="6">
        <f>CtrlData!AD247</f>
        <v>17.7</v>
      </c>
      <c r="AB241" s="6">
        <f>CtrlData!AE247</f>
        <v>199047</v>
      </c>
      <c r="AC241" s="6">
        <f>CtrlData!AF247</f>
        <v>2.64</v>
      </c>
      <c r="AD241" s="6">
        <f>CtrlData!AG247</f>
        <v>1.875</v>
      </c>
      <c r="AE241" s="6">
        <f>CtrlData!AH247</f>
        <v>5.32</v>
      </c>
    </row>
    <row r="242" spans="1:31">
      <c r="A242" s="6">
        <f>CtrlData!A248</f>
        <v>200206</v>
      </c>
      <c r="B242" s="6">
        <f>CtrlData!E248</f>
        <v>13327.769179999999</v>
      </c>
      <c r="C242" s="6">
        <f>CtrlData!F248</f>
        <v>0</v>
      </c>
      <c r="D242" s="6">
        <f>CtrlData!G248</f>
        <v>0</v>
      </c>
      <c r="E242" s="6">
        <f>CtrlData!H248</f>
        <v>0</v>
      </c>
      <c r="F242" s="6">
        <f>CtrlData!I248</f>
        <v>0</v>
      </c>
      <c r="G242" s="6">
        <f>CtrlData!J248</f>
        <v>0</v>
      </c>
      <c r="H242" s="6">
        <f>CtrlData!K248</f>
        <v>1</v>
      </c>
      <c r="I242" s="6">
        <f>CtrlData!L248</f>
        <v>0</v>
      </c>
      <c r="J242" s="6">
        <f>CtrlData!M248</f>
        <v>0</v>
      </c>
      <c r="K242" s="6">
        <f>CtrlData!N248</f>
        <v>0</v>
      </c>
      <c r="L242" s="6">
        <f>CtrlData!O248</f>
        <v>0</v>
      </c>
      <c r="M242" s="6">
        <f>CtrlData!P248</f>
        <v>0</v>
      </c>
      <c r="N242" s="6">
        <f>CtrlData!Q248</f>
        <v>0</v>
      </c>
      <c r="O242" s="6">
        <f>CtrlData!R248</f>
        <v>0</v>
      </c>
      <c r="P242" s="6">
        <f>CtrlData!S248</f>
        <v>1</v>
      </c>
      <c r="Q242" s="6">
        <f>CtrlData!T248</f>
        <v>0</v>
      </c>
      <c r="R242" s="6">
        <f>CtrlData!U248</f>
        <v>0</v>
      </c>
      <c r="S242" s="6">
        <f>CtrlData!V248</f>
        <v>6.75</v>
      </c>
      <c r="T242" s="6">
        <f>CtrlData!W248</f>
        <v>75055</v>
      </c>
      <c r="U242" s="6">
        <f>CtrlData!X248</f>
        <v>3344</v>
      </c>
      <c r="V242" s="6">
        <f>CtrlData!Y248</f>
        <v>89.75</v>
      </c>
      <c r="W242" s="6">
        <f>CtrlData!Z248</f>
        <v>-1.36</v>
      </c>
      <c r="X242" s="6">
        <f>CtrlData!AA248</f>
        <v>85.27</v>
      </c>
      <c r="Y242" s="6">
        <f>CtrlData!AB248</f>
        <v>0.11</v>
      </c>
      <c r="Z242" s="6">
        <f>CtrlData!AC248</f>
        <v>51689</v>
      </c>
      <c r="AA242" s="6">
        <f>CtrlData!AD248</f>
        <v>18.73</v>
      </c>
      <c r="AB242" s="6">
        <f>CtrlData!AE248</f>
        <v>198216</v>
      </c>
      <c r="AC242" s="6">
        <f>CtrlData!AF248</f>
        <v>3.37</v>
      </c>
      <c r="AD242" s="6">
        <f>CtrlData!AG248</f>
        <v>1.875</v>
      </c>
      <c r="AE242" s="6">
        <f>CtrlData!AH248</f>
        <v>5.1100000000000003</v>
      </c>
    </row>
    <row r="243" spans="1:31">
      <c r="A243" s="6">
        <f>CtrlData!A249</f>
        <v>200205</v>
      </c>
      <c r="B243" s="6">
        <f>CtrlData!E249</f>
        <v>16748.322400000001</v>
      </c>
      <c r="C243" s="6">
        <f>CtrlData!F249</f>
        <v>0</v>
      </c>
      <c r="D243" s="6">
        <f>CtrlData!G249</f>
        <v>0</v>
      </c>
      <c r="E243" s="6">
        <f>CtrlData!H249</f>
        <v>0</v>
      </c>
      <c r="F243" s="6">
        <f>CtrlData!I249</f>
        <v>0</v>
      </c>
      <c r="G243" s="6">
        <f>CtrlData!J249</f>
        <v>1</v>
      </c>
      <c r="H243" s="6">
        <f>CtrlData!K249</f>
        <v>0</v>
      </c>
      <c r="I243" s="6">
        <f>CtrlData!L249</f>
        <v>0</v>
      </c>
      <c r="J243" s="6">
        <f>CtrlData!M249</f>
        <v>0</v>
      </c>
      <c r="K243" s="6">
        <f>CtrlData!N249</f>
        <v>0</v>
      </c>
      <c r="L243" s="6">
        <f>CtrlData!O249</f>
        <v>0</v>
      </c>
      <c r="M243" s="6">
        <f>CtrlData!P249</f>
        <v>0</v>
      </c>
      <c r="N243" s="6">
        <f>CtrlData!Q249</f>
        <v>0</v>
      </c>
      <c r="O243" s="6">
        <f>CtrlData!R249</f>
        <v>0</v>
      </c>
      <c r="P243" s="6">
        <f>CtrlData!S249</f>
        <v>1</v>
      </c>
      <c r="Q243" s="6">
        <f>CtrlData!T249</f>
        <v>0</v>
      </c>
      <c r="R243" s="6">
        <f>CtrlData!U249</f>
        <v>0</v>
      </c>
      <c r="S243" s="6">
        <f>CtrlData!V249</f>
        <v>6.75</v>
      </c>
      <c r="T243" s="6">
        <f>CtrlData!W249</f>
        <v>75055</v>
      </c>
      <c r="U243" s="6">
        <f>CtrlData!X249</f>
        <v>3344</v>
      </c>
      <c r="V243" s="6">
        <f>CtrlData!Y249</f>
        <v>89.84</v>
      </c>
      <c r="W243" s="6">
        <f>CtrlData!Z249</f>
        <v>-1.36</v>
      </c>
      <c r="X243" s="6">
        <f>CtrlData!AA249</f>
        <v>85.01</v>
      </c>
      <c r="Y243" s="6">
        <f>CtrlData!AB249</f>
        <v>-0.26</v>
      </c>
      <c r="Z243" s="6">
        <f>CtrlData!AC249</f>
        <v>51863</v>
      </c>
      <c r="AA243" s="6">
        <f>CtrlData!AD249</f>
        <v>21.5</v>
      </c>
      <c r="AB243" s="6">
        <f>CtrlData!AE249</f>
        <v>198468</v>
      </c>
      <c r="AC243" s="6">
        <f>CtrlData!AF249</f>
        <v>3.94</v>
      </c>
      <c r="AD243" s="6">
        <f>CtrlData!AG249</f>
        <v>2.125</v>
      </c>
      <c r="AE243" s="6">
        <f>CtrlData!AH249</f>
        <v>5.1100000000000003</v>
      </c>
    </row>
    <row r="244" spans="1:31">
      <c r="A244" s="6">
        <f>CtrlData!A250</f>
        <v>200204</v>
      </c>
      <c r="B244" s="6">
        <f>CtrlData!E250</f>
        <v>24758.219639999999</v>
      </c>
      <c r="C244" s="6">
        <f>CtrlData!F250</f>
        <v>0</v>
      </c>
      <c r="D244" s="6">
        <f>CtrlData!G250</f>
        <v>0</v>
      </c>
      <c r="E244" s="6">
        <f>CtrlData!H250</f>
        <v>0</v>
      </c>
      <c r="F244" s="6">
        <f>CtrlData!I250</f>
        <v>1</v>
      </c>
      <c r="G244" s="6">
        <f>CtrlData!J250</f>
        <v>0</v>
      </c>
      <c r="H244" s="6">
        <f>CtrlData!K250</f>
        <v>0</v>
      </c>
      <c r="I244" s="6">
        <f>CtrlData!L250</f>
        <v>0</v>
      </c>
      <c r="J244" s="6">
        <f>CtrlData!M250</f>
        <v>0</v>
      </c>
      <c r="K244" s="6">
        <f>CtrlData!N250</f>
        <v>0</v>
      </c>
      <c r="L244" s="6">
        <f>CtrlData!O250</f>
        <v>0</v>
      </c>
      <c r="M244" s="6">
        <f>CtrlData!P250</f>
        <v>0</v>
      </c>
      <c r="N244" s="6">
        <f>CtrlData!Q250</f>
        <v>0</v>
      </c>
      <c r="O244" s="6">
        <f>CtrlData!R250</f>
        <v>0</v>
      </c>
      <c r="P244" s="6">
        <f>CtrlData!S250</f>
        <v>1</v>
      </c>
      <c r="Q244" s="6">
        <f>CtrlData!T250</f>
        <v>0</v>
      </c>
      <c r="R244" s="6">
        <f>CtrlData!U250</f>
        <v>0</v>
      </c>
      <c r="S244" s="6">
        <f>CtrlData!V250</f>
        <v>6.75</v>
      </c>
      <c r="T244" s="6">
        <f>CtrlData!W250</f>
        <v>75055</v>
      </c>
      <c r="U244" s="6">
        <f>CtrlData!X250</f>
        <v>3344</v>
      </c>
      <c r="V244" s="6">
        <f>CtrlData!Y250</f>
        <v>90.15</v>
      </c>
      <c r="W244" s="6">
        <f>CtrlData!Z250</f>
        <v>-1.36</v>
      </c>
      <c r="X244" s="6">
        <f>CtrlData!AA250</f>
        <v>85.43</v>
      </c>
      <c r="Y244" s="6">
        <f>CtrlData!AB250</f>
        <v>0.21</v>
      </c>
      <c r="Z244" s="6">
        <f>CtrlData!AC250</f>
        <v>52151</v>
      </c>
      <c r="AA244" s="6">
        <f>CtrlData!AD250</f>
        <v>20.39</v>
      </c>
      <c r="AB244" s="6">
        <f>CtrlData!AE250</f>
        <v>199398</v>
      </c>
      <c r="AC244" s="6">
        <f>CtrlData!AF250</f>
        <v>4.5599999999999996</v>
      </c>
      <c r="AD244" s="6">
        <f>CtrlData!AG250</f>
        <v>2.125</v>
      </c>
      <c r="AE244" s="6">
        <f>CtrlData!AH250</f>
        <v>5.1100000000000003</v>
      </c>
    </row>
    <row r="245" spans="1:31">
      <c r="A245" s="6">
        <f>CtrlData!A251</f>
        <v>200203</v>
      </c>
      <c r="B245" s="6">
        <f>CtrlData!E251</f>
        <v>27874.79708</v>
      </c>
      <c r="C245" s="6">
        <f>CtrlData!F251</f>
        <v>0</v>
      </c>
      <c r="D245" s="6">
        <f>CtrlData!G251</f>
        <v>0</v>
      </c>
      <c r="E245" s="6">
        <f>CtrlData!H251</f>
        <v>1</v>
      </c>
      <c r="F245" s="6">
        <f>CtrlData!I251</f>
        <v>0</v>
      </c>
      <c r="G245" s="6">
        <f>CtrlData!J251</f>
        <v>0</v>
      </c>
      <c r="H245" s="6">
        <f>CtrlData!K251</f>
        <v>0</v>
      </c>
      <c r="I245" s="6">
        <f>CtrlData!L251</f>
        <v>0</v>
      </c>
      <c r="J245" s="6">
        <f>CtrlData!M251</f>
        <v>0</v>
      </c>
      <c r="K245" s="6">
        <f>CtrlData!N251</f>
        <v>0</v>
      </c>
      <c r="L245" s="6">
        <f>CtrlData!O251</f>
        <v>0</v>
      </c>
      <c r="M245" s="6">
        <f>CtrlData!P251</f>
        <v>0</v>
      </c>
      <c r="N245" s="6">
        <f>CtrlData!Q251</f>
        <v>0</v>
      </c>
      <c r="O245" s="6">
        <f>CtrlData!R251</f>
        <v>1</v>
      </c>
      <c r="P245" s="6">
        <f>CtrlData!S251</f>
        <v>0</v>
      </c>
      <c r="Q245" s="6">
        <f>CtrlData!T251</f>
        <v>0</v>
      </c>
      <c r="R245" s="6">
        <f>CtrlData!U251</f>
        <v>0</v>
      </c>
      <c r="S245" s="6">
        <f>CtrlData!V251</f>
        <v>1.82</v>
      </c>
      <c r="T245" s="6">
        <f>CtrlData!W251</f>
        <v>73638</v>
      </c>
      <c r="U245" s="6">
        <f>CtrlData!X251</f>
        <v>3284</v>
      </c>
      <c r="V245" s="6">
        <f>CtrlData!Y251</f>
        <v>89.4</v>
      </c>
      <c r="W245" s="6">
        <f>CtrlData!Z251</f>
        <v>-0.41</v>
      </c>
      <c r="X245" s="6">
        <f>CtrlData!AA251</f>
        <v>84.56</v>
      </c>
      <c r="Y245" s="6">
        <f>CtrlData!AB251</f>
        <v>0.01</v>
      </c>
      <c r="Z245" s="6">
        <f>CtrlData!AC251</f>
        <v>52048</v>
      </c>
      <c r="AA245" s="6">
        <f>CtrlData!AD251</f>
        <v>17.38</v>
      </c>
      <c r="AB245" s="6">
        <f>CtrlData!AE251</f>
        <v>199455</v>
      </c>
      <c r="AC245" s="6">
        <f>CtrlData!AF251</f>
        <v>4.26</v>
      </c>
      <c r="AD245" s="6">
        <f>CtrlData!AG251</f>
        <v>2.125</v>
      </c>
      <c r="AE245" s="6">
        <f>CtrlData!AH251</f>
        <v>5.16</v>
      </c>
    </row>
    <row r="246" spans="1:31">
      <c r="A246" s="6">
        <f>CtrlData!A252</f>
        <v>200202</v>
      </c>
      <c r="B246" s="6">
        <f>CtrlData!E252</f>
        <v>12291.33546</v>
      </c>
      <c r="C246" s="6">
        <f>CtrlData!F252</f>
        <v>0</v>
      </c>
      <c r="D246" s="6">
        <f>CtrlData!G252</f>
        <v>1</v>
      </c>
      <c r="E246" s="6">
        <f>CtrlData!H252</f>
        <v>0</v>
      </c>
      <c r="F246" s="6">
        <f>CtrlData!I252</f>
        <v>0</v>
      </c>
      <c r="G246" s="6">
        <f>CtrlData!J252</f>
        <v>0</v>
      </c>
      <c r="H246" s="6">
        <f>CtrlData!K252</f>
        <v>0</v>
      </c>
      <c r="I246" s="6">
        <f>CtrlData!L252</f>
        <v>0</v>
      </c>
      <c r="J246" s="6">
        <f>CtrlData!M252</f>
        <v>0</v>
      </c>
      <c r="K246" s="6">
        <f>CtrlData!N252</f>
        <v>0</v>
      </c>
      <c r="L246" s="6">
        <f>CtrlData!O252</f>
        <v>0</v>
      </c>
      <c r="M246" s="6">
        <f>CtrlData!P252</f>
        <v>0</v>
      </c>
      <c r="N246" s="6">
        <f>CtrlData!Q252</f>
        <v>0</v>
      </c>
      <c r="O246" s="6">
        <f>CtrlData!R252</f>
        <v>1</v>
      </c>
      <c r="P246" s="6">
        <f>CtrlData!S252</f>
        <v>0</v>
      </c>
      <c r="Q246" s="6">
        <f>CtrlData!T252</f>
        <v>0</v>
      </c>
      <c r="R246" s="6">
        <f>CtrlData!U252</f>
        <v>0</v>
      </c>
      <c r="S246" s="6">
        <f>CtrlData!V252</f>
        <v>1.82</v>
      </c>
      <c r="T246" s="6">
        <f>CtrlData!W252</f>
        <v>73638</v>
      </c>
      <c r="U246" s="6">
        <f>CtrlData!X252</f>
        <v>3284</v>
      </c>
      <c r="V246" s="6">
        <f>CtrlData!Y252</f>
        <v>88.25</v>
      </c>
      <c r="W246" s="6">
        <f>CtrlData!Z252</f>
        <v>-0.41</v>
      </c>
      <c r="X246" s="6">
        <f>CtrlData!AA252</f>
        <v>85.98</v>
      </c>
      <c r="Y246" s="6">
        <f>CtrlData!AB252</f>
        <v>1.42</v>
      </c>
      <c r="Z246" s="6">
        <f>CtrlData!AC252</f>
        <v>52417</v>
      </c>
      <c r="AA246" s="6">
        <f>CtrlData!AD252</f>
        <v>16.47</v>
      </c>
      <c r="AB246" s="6">
        <f>CtrlData!AE252</f>
        <v>199780</v>
      </c>
      <c r="AC246" s="6">
        <f>CtrlData!AF252</f>
        <v>4.2300000000000004</v>
      </c>
      <c r="AD246" s="6">
        <f>CtrlData!AG252</f>
        <v>2.125</v>
      </c>
      <c r="AE246" s="6">
        <f>CtrlData!AH252</f>
        <v>5.16</v>
      </c>
    </row>
    <row r="247" spans="1:31">
      <c r="A247" s="6">
        <f>CtrlData!A253</f>
        <v>200201</v>
      </c>
      <c r="B247" s="6">
        <f>CtrlData!E253</f>
        <v>33541.917179999997</v>
      </c>
      <c r="C247" s="6">
        <f>CtrlData!F253</f>
        <v>1</v>
      </c>
      <c r="D247" s="6">
        <f>CtrlData!G253</f>
        <v>0</v>
      </c>
      <c r="E247" s="6">
        <f>CtrlData!H253</f>
        <v>0</v>
      </c>
      <c r="F247" s="6">
        <f>CtrlData!I253</f>
        <v>0</v>
      </c>
      <c r="G247" s="6">
        <f>CtrlData!J253</f>
        <v>0</v>
      </c>
      <c r="H247" s="6">
        <f>CtrlData!K253</f>
        <v>0</v>
      </c>
      <c r="I247" s="6">
        <f>CtrlData!L253</f>
        <v>0</v>
      </c>
      <c r="J247" s="6">
        <f>CtrlData!M253</f>
        <v>0</v>
      </c>
      <c r="K247" s="6">
        <f>CtrlData!N253</f>
        <v>0</v>
      </c>
      <c r="L247" s="6">
        <f>CtrlData!O253</f>
        <v>0</v>
      </c>
      <c r="M247" s="6">
        <f>CtrlData!P253</f>
        <v>0</v>
      </c>
      <c r="N247" s="6">
        <f>CtrlData!Q253</f>
        <v>0</v>
      </c>
      <c r="O247" s="6">
        <f>CtrlData!R253</f>
        <v>1</v>
      </c>
      <c r="P247" s="6">
        <f>CtrlData!S253</f>
        <v>0</v>
      </c>
      <c r="Q247" s="6">
        <f>CtrlData!T253</f>
        <v>0</v>
      </c>
      <c r="R247" s="6">
        <f>CtrlData!U253</f>
        <v>0</v>
      </c>
      <c r="S247" s="6">
        <f>CtrlData!V253</f>
        <v>1.82</v>
      </c>
      <c r="T247" s="6">
        <f>CtrlData!W253</f>
        <v>73638</v>
      </c>
      <c r="U247" s="6">
        <f>CtrlData!X253</f>
        <v>3284</v>
      </c>
      <c r="V247" s="6">
        <f>CtrlData!Y253</f>
        <v>87.97</v>
      </c>
      <c r="W247" s="6">
        <f>CtrlData!Z253</f>
        <v>-0.41</v>
      </c>
      <c r="X247" s="6">
        <f>CtrlData!AA253</f>
        <v>84.95</v>
      </c>
      <c r="Y247" s="6">
        <f>CtrlData!AB253</f>
        <v>-1.68</v>
      </c>
      <c r="Z247" s="6">
        <f>CtrlData!AC253</f>
        <v>50332</v>
      </c>
      <c r="AA247" s="6">
        <f>CtrlData!AD253</f>
        <v>11.24</v>
      </c>
      <c r="AB247" s="6">
        <f>CtrlData!AE253</f>
        <v>197316</v>
      </c>
      <c r="AC247" s="6">
        <f>CtrlData!AF253</f>
        <v>3.5</v>
      </c>
      <c r="AD247" s="6">
        <f>CtrlData!AG253</f>
        <v>2.125</v>
      </c>
      <c r="AE247" s="6">
        <f>CtrlData!AH253</f>
        <v>5.16</v>
      </c>
    </row>
    <row r="248" spans="1:31">
      <c r="A248" s="6">
        <f>CtrlData!A254</f>
        <v>200112</v>
      </c>
      <c r="B248" s="6">
        <f>CtrlData!E254</f>
        <v>30263.955839999999</v>
      </c>
      <c r="C248" s="6">
        <f>CtrlData!F254</f>
        <v>0</v>
      </c>
      <c r="D248" s="6">
        <f>CtrlData!G254</f>
        <v>0</v>
      </c>
      <c r="E248" s="6">
        <f>CtrlData!H254</f>
        <v>0</v>
      </c>
      <c r="F248" s="6">
        <f>CtrlData!I254</f>
        <v>0</v>
      </c>
      <c r="G248" s="6">
        <f>CtrlData!J254</f>
        <v>0</v>
      </c>
      <c r="H248" s="6">
        <f>CtrlData!K254</f>
        <v>0</v>
      </c>
      <c r="I248" s="6">
        <f>CtrlData!L254</f>
        <v>0</v>
      </c>
      <c r="J248" s="6">
        <f>CtrlData!M254</f>
        <v>0</v>
      </c>
      <c r="K248" s="6">
        <f>CtrlData!N254</f>
        <v>0</v>
      </c>
      <c r="L248" s="6">
        <f>CtrlData!O254</f>
        <v>0</v>
      </c>
      <c r="M248" s="6">
        <f>CtrlData!P254</f>
        <v>0</v>
      </c>
      <c r="N248" s="6">
        <f>CtrlData!Q254</f>
        <v>1</v>
      </c>
      <c r="O248" s="6">
        <f>CtrlData!R254</f>
        <v>0</v>
      </c>
      <c r="P248" s="6">
        <f>CtrlData!S254</f>
        <v>0</v>
      </c>
      <c r="Q248" s="6">
        <f>CtrlData!T254</f>
        <v>0</v>
      </c>
      <c r="R248" s="6">
        <f>CtrlData!U254</f>
        <v>1</v>
      </c>
      <c r="S248" s="6">
        <f>CtrlData!V254</f>
        <v>-0.3</v>
      </c>
      <c r="T248" s="6">
        <f>CtrlData!W254</f>
        <v>77460</v>
      </c>
      <c r="U248" s="6">
        <f>CtrlData!X254</f>
        <v>3459</v>
      </c>
      <c r="V248" s="6">
        <f>CtrlData!Y254</f>
        <v>87.55</v>
      </c>
      <c r="W248" s="6">
        <f>CtrlData!Z254</f>
        <v>-5.32</v>
      </c>
      <c r="X248" s="6">
        <f>CtrlData!AA254</f>
        <v>84.62</v>
      </c>
      <c r="Y248" s="6">
        <f>CtrlData!AB254</f>
        <v>-1.68</v>
      </c>
      <c r="Z248" s="6">
        <f>CtrlData!AC254</f>
        <v>47725</v>
      </c>
      <c r="AA248" s="6">
        <f>CtrlData!AD254</f>
        <v>11.88</v>
      </c>
      <c r="AB248" s="6">
        <f>CtrlData!AE254</f>
        <v>195191</v>
      </c>
      <c r="AC248" s="6">
        <f>CtrlData!AF254</f>
        <v>4.4400000000000004</v>
      </c>
      <c r="AD248" s="6">
        <f>CtrlData!AG254</f>
        <v>2.13</v>
      </c>
      <c r="AE248" s="6">
        <f>CtrlData!AH254</f>
        <v>5.22</v>
      </c>
    </row>
    <row r="249" spans="1:31">
      <c r="A249" s="6">
        <f>CtrlData!A255</f>
        <v>200111</v>
      </c>
      <c r="B249" s="6">
        <f>CtrlData!E255</f>
        <v>18653.010020000002</v>
      </c>
      <c r="C249" s="6">
        <f>CtrlData!F255</f>
        <v>0</v>
      </c>
      <c r="D249" s="6">
        <f>CtrlData!G255</f>
        <v>0</v>
      </c>
      <c r="E249" s="6">
        <f>CtrlData!H255</f>
        <v>0</v>
      </c>
      <c r="F249" s="6">
        <f>CtrlData!I255</f>
        <v>0</v>
      </c>
      <c r="G249" s="6">
        <f>CtrlData!J255</f>
        <v>0</v>
      </c>
      <c r="H249" s="6">
        <f>CtrlData!K255</f>
        <v>0</v>
      </c>
      <c r="I249" s="6">
        <f>CtrlData!L255</f>
        <v>0</v>
      </c>
      <c r="J249" s="6">
        <f>CtrlData!M255</f>
        <v>0</v>
      </c>
      <c r="K249" s="6">
        <f>CtrlData!N255</f>
        <v>0</v>
      </c>
      <c r="L249" s="6">
        <f>CtrlData!O255</f>
        <v>0</v>
      </c>
      <c r="M249" s="6">
        <f>CtrlData!P255</f>
        <v>1</v>
      </c>
      <c r="N249" s="6">
        <f>CtrlData!Q255</f>
        <v>0</v>
      </c>
      <c r="O249" s="6">
        <f>CtrlData!R255</f>
        <v>0</v>
      </c>
      <c r="P249" s="6">
        <f>CtrlData!S255</f>
        <v>0</v>
      </c>
      <c r="Q249" s="6">
        <f>CtrlData!T255</f>
        <v>0</v>
      </c>
      <c r="R249" s="6">
        <f>CtrlData!U255</f>
        <v>1</v>
      </c>
      <c r="S249" s="6">
        <f>CtrlData!V255</f>
        <v>-0.3</v>
      </c>
      <c r="T249" s="6">
        <f>CtrlData!W255</f>
        <v>77460</v>
      </c>
      <c r="U249" s="6">
        <f>CtrlData!X255</f>
        <v>3459</v>
      </c>
      <c r="V249" s="6">
        <f>CtrlData!Y255</f>
        <v>88.34</v>
      </c>
      <c r="W249" s="6">
        <f>CtrlData!Z255</f>
        <v>-5.32</v>
      </c>
      <c r="X249" s="6">
        <f>CtrlData!AA255</f>
        <v>86.12</v>
      </c>
      <c r="Y249" s="6">
        <f>CtrlData!AB255</f>
        <v>-1.1399999999999999</v>
      </c>
      <c r="Z249" s="6">
        <f>CtrlData!AC255</f>
        <v>45096</v>
      </c>
      <c r="AA249" s="6">
        <f>CtrlData!AD255</f>
        <v>6.7</v>
      </c>
      <c r="AB249" s="6">
        <f>CtrlData!AE255</f>
        <v>193876</v>
      </c>
      <c r="AC249" s="6">
        <f>CtrlData!AF255</f>
        <v>4.9000000000000004</v>
      </c>
      <c r="AD249" s="6">
        <f>CtrlData!AG255</f>
        <v>2.25</v>
      </c>
      <c r="AE249" s="6">
        <f>CtrlData!AH255</f>
        <v>5.22</v>
      </c>
    </row>
    <row r="250" spans="1:31">
      <c r="A250" s="6">
        <f>CtrlData!A256</f>
        <v>200110</v>
      </c>
      <c r="B250" s="6">
        <f>CtrlData!E256</f>
        <v>9890.9968800000006</v>
      </c>
      <c r="C250" s="6">
        <f>CtrlData!F256</f>
        <v>0</v>
      </c>
      <c r="D250" s="6">
        <f>CtrlData!G256</f>
        <v>0</v>
      </c>
      <c r="E250" s="6">
        <f>CtrlData!H256</f>
        <v>0</v>
      </c>
      <c r="F250" s="6">
        <f>CtrlData!I256</f>
        <v>0</v>
      </c>
      <c r="G250" s="6">
        <f>CtrlData!J256</f>
        <v>0</v>
      </c>
      <c r="H250" s="6">
        <f>CtrlData!K256</f>
        <v>0</v>
      </c>
      <c r="I250" s="6">
        <f>CtrlData!L256</f>
        <v>0</v>
      </c>
      <c r="J250" s="6">
        <f>CtrlData!M256</f>
        <v>0</v>
      </c>
      <c r="K250" s="6">
        <f>CtrlData!N256</f>
        <v>0</v>
      </c>
      <c r="L250" s="6">
        <f>CtrlData!O256</f>
        <v>1</v>
      </c>
      <c r="M250" s="6">
        <f>CtrlData!P256</f>
        <v>0</v>
      </c>
      <c r="N250" s="6">
        <f>CtrlData!Q256</f>
        <v>0</v>
      </c>
      <c r="O250" s="6">
        <f>CtrlData!R256</f>
        <v>0</v>
      </c>
      <c r="P250" s="6">
        <f>CtrlData!S256</f>
        <v>0</v>
      </c>
      <c r="Q250" s="6">
        <f>CtrlData!T256</f>
        <v>0</v>
      </c>
      <c r="R250" s="6">
        <f>CtrlData!U256</f>
        <v>1</v>
      </c>
      <c r="S250" s="6">
        <f>CtrlData!V256</f>
        <v>-0.3</v>
      </c>
      <c r="T250" s="6">
        <f>CtrlData!W256</f>
        <v>77460</v>
      </c>
      <c r="U250" s="6">
        <f>CtrlData!X256</f>
        <v>3459</v>
      </c>
      <c r="V250" s="6">
        <f>CtrlData!Y256</f>
        <v>89.53</v>
      </c>
      <c r="W250" s="6">
        <f>CtrlData!Z256</f>
        <v>-5.32</v>
      </c>
      <c r="X250" s="6">
        <f>CtrlData!AA256</f>
        <v>87.15</v>
      </c>
      <c r="Y250" s="6">
        <f>CtrlData!AB256</f>
        <v>0.97</v>
      </c>
      <c r="Z250" s="6">
        <f>CtrlData!AC256</f>
        <v>44139</v>
      </c>
      <c r="AA250" s="6">
        <f>CtrlData!AD256</f>
        <v>4.3899999999999997</v>
      </c>
      <c r="AB250" s="6">
        <f>CtrlData!AE256</f>
        <v>193571</v>
      </c>
      <c r="AC250" s="6">
        <f>CtrlData!AF256</f>
        <v>5.74</v>
      </c>
      <c r="AD250" s="6">
        <f>CtrlData!AG256</f>
        <v>2.5</v>
      </c>
      <c r="AE250" s="6">
        <f>CtrlData!AH256</f>
        <v>5.22</v>
      </c>
    </row>
    <row r="251" spans="1:31">
      <c r="A251" s="6">
        <f>CtrlData!A257</f>
        <v>200109</v>
      </c>
      <c r="B251" s="6">
        <f>CtrlData!E257</f>
        <v>6572.0785299999998</v>
      </c>
      <c r="C251" s="6">
        <f>CtrlData!F257</f>
        <v>0</v>
      </c>
      <c r="D251" s="6">
        <f>CtrlData!G257</f>
        <v>0</v>
      </c>
      <c r="E251" s="6">
        <f>CtrlData!H257</f>
        <v>0</v>
      </c>
      <c r="F251" s="6">
        <f>CtrlData!I257</f>
        <v>0</v>
      </c>
      <c r="G251" s="6">
        <f>CtrlData!J257</f>
        <v>0</v>
      </c>
      <c r="H251" s="6">
        <f>CtrlData!K257</f>
        <v>0</v>
      </c>
      <c r="I251" s="6">
        <f>CtrlData!L257</f>
        <v>0</v>
      </c>
      <c r="J251" s="6">
        <f>CtrlData!M257</f>
        <v>0</v>
      </c>
      <c r="K251" s="6">
        <f>CtrlData!N257</f>
        <v>1</v>
      </c>
      <c r="L251" s="6">
        <f>CtrlData!O257</f>
        <v>0</v>
      </c>
      <c r="M251" s="6">
        <f>CtrlData!P257</f>
        <v>0</v>
      </c>
      <c r="N251" s="6">
        <f>CtrlData!Q257</f>
        <v>0</v>
      </c>
      <c r="O251" s="6">
        <f>CtrlData!R257</f>
        <v>0</v>
      </c>
      <c r="P251" s="6">
        <f>CtrlData!S257</f>
        <v>0</v>
      </c>
      <c r="Q251" s="6">
        <f>CtrlData!T257</f>
        <v>1</v>
      </c>
      <c r="R251" s="6">
        <f>CtrlData!U257</f>
        <v>0</v>
      </c>
      <c r="S251" s="6">
        <f>CtrlData!V257</f>
        <v>-4.0599999999999996</v>
      </c>
      <c r="T251" s="6">
        <f>CtrlData!W257</f>
        <v>71407</v>
      </c>
      <c r="U251" s="6">
        <f>CtrlData!X257</f>
        <v>3194</v>
      </c>
      <c r="V251" s="6">
        <f>CtrlData!Y257</f>
        <v>90.51</v>
      </c>
      <c r="W251" s="6">
        <f>CtrlData!Z257</f>
        <v>-1.52</v>
      </c>
      <c r="X251" s="6">
        <f>CtrlData!AA257</f>
        <v>85.85</v>
      </c>
      <c r="Y251" s="6">
        <f>CtrlData!AB257</f>
        <v>-0.51</v>
      </c>
      <c r="Z251" s="6">
        <f>CtrlData!AC257</f>
        <v>43921</v>
      </c>
      <c r="AA251" s="6">
        <f>CtrlData!AD257</f>
        <v>3.68</v>
      </c>
      <c r="AB251" s="6">
        <f>CtrlData!AE257</f>
        <v>193514</v>
      </c>
      <c r="AC251" s="6">
        <f>CtrlData!AF257</f>
        <v>6.51</v>
      </c>
      <c r="AD251" s="6">
        <f>CtrlData!AG257</f>
        <v>2.75</v>
      </c>
      <c r="AE251" s="6">
        <f>CtrlData!AH257</f>
        <v>5.26</v>
      </c>
    </row>
    <row r="252" spans="1:31">
      <c r="A252" s="6">
        <f>CtrlData!A258</f>
        <v>200108</v>
      </c>
      <c r="B252" s="6">
        <f>CtrlData!E258</f>
        <v>11642.03131</v>
      </c>
      <c r="C252" s="6">
        <f>CtrlData!F258</f>
        <v>0</v>
      </c>
      <c r="D252" s="6">
        <f>CtrlData!G258</f>
        <v>0</v>
      </c>
      <c r="E252" s="6">
        <f>CtrlData!H258</f>
        <v>0</v>
      </c>
      <c r="F252" s="6">
        <f>CtrlData!I258</f>
        <v>0</v>
      </c>
      <c r="G252" s="6">
        <f>CtrlData!J258</f>
        <v>0</v>
      </c>
      <c r="H252" s="6">
        <f>CtrlData!K258</f>
        <v>0</v>
      </c>
      <c r="I252" s="6">
        <f>CtrlData!L258</f>
        <v>0</v>
      </c>
      <c r="J252" s="6">
        <f>CtrlData!M258</f>
        <v>1</v>
      </c>
      <c r="K252" s="6">
        <f>CtrlData!N258</f>
        <v>0</v>
      </c>
      <c r="L252" s="6">
        <f>CtrlData!O258</f>
        <v>0</v>
      </c>
      <c r="M252" s="6">
        <f>CtrlData!P258</f>
        <v>0</v>
      </c>
      <c r="N252" s="6">
        <f>CtrlData!Q258</f>
        <v>0</v>
      </c>
      <c r="O252" s="6">
        <f>CtrlData!R258</f>
        <v>0</v>
      </c>
      <c r="P252" s="6">
        <f>CtrlData!S258</f>
        <v>0</v>
      </c>
      <c r="Q252" s="6">
        <f>CtrlData!T258</f>
        <v>1</v>
      </c>
      <c r="R252" s="6">
        <f>CtrlData!U258</f>
        <v>0</v>
      </c>
      <c r="S252" s="6">
        <f>CtrlData!V258</f>
        <v>-4.0599999999999996</v>
      </c>
      <c r="T252" s="6">
        <f>CtrlData!W258</f>
        <v>71407</v>
      </c>
      <c r="U252" s="6">
        <f>CtrlData!X258</f>
        <v>3194</v>
      </c>
      <c r="V252" s="6">
        <f>CtrlData!Y258</f>
        <v>90.82</v>
      </c>
      <c r="W252" s="6">
        <f>CtrlData!Z258</f>
        <v>-1.52</v>
      </c>
      <c r="X252" s="6">
        <f>CtrlData!AA258</f>
        <v>85.48</v>
      </c>
      <c r="Y252" s="6">
        <f>CtrlData!AB258</f>
        <v>0.45</v>
      </c>
      <c r="Z252" s="6">
        <f>CtrlData!AC258</f>
        <v>43603</v>
      </c>
      <c r="AA252" s="6">
        <f>CtrlData!AD258</f>
        <v>-1.23</v>
      </c>
      <c r="AB252" s="6">
        <f>CtrlData!AE258</f>
        <v>193523</v>
      </c>
      <c r="AC252" s="6">
        <f>CtrlData!AF258</f>
        <v>6.51</v>
      </c>
      <c r="AD252" s="6">
        <f>CtrlData!AG258</f>
        <v>3.25</v>
      </c>
      <c r="AE252" s="6">
        <f>CtrlData!AH258</f>
        <v>5.26</v>
      </c>
    </row>
    <row r="253" spans="1:31">
      <c r="A253" s="6">
        <f>CtrlData!A259</f>
        <v>200107</v>
      </c>
      <c r="B253" s="6">
        <f>CtrlData!E259</f>
        <v>8892.1741600000005</v>
      </c>
      <c r="C253" s="6">
        <f>CtrlData!F259</f>
        <v>0</v>
      </c>
      <c r="D253" s="6">
        <f>CtrlData!G259</f>
        <v>0</v>
      </c>
      <c r="E253" s="6">
        <f>CtrlData!H259</f>
        <v>0</v>
      </c>
      <c r="F253" s="6">
        <f>CtrlData!I259</f>
        <v>0</v>
      </c>
      <c r="G253" s="6">
        <f>CtrlData!J259</f>
        <v>0</v>
      </c>
      <c r="H253" s="6">
        <f>CtrlData!K259</f>
        <v>0</v>
      </c>
      <c r="I253" s="6">
        <f>CtrlData!L259</f>
        <v>1</v>
      </c>
      <c r="J253" s="6">
        <f>CtrlData!M259</f>
        <v>0</v>
      </c>
      <c r="K253" s="6">
        <f>CtrlData!N259</f>
        <v>0</v>
      </c>
      <c r="L253" s="6">
        <f>CtrlData!O259</f>
        <v>0</v>
      </c>
      <c r="M253" s="6">
        <f>CtrlData!P259</f>
        <v>0</v>
      </c>
      <c r="N253" s="6">
        <f>CtrlData!Q259</f>
        <v>0</v>
      </c>
      <c r="O253" s="6">
        <f>CtrlData!R259</f>
        <v>0</v>
      </c>
      <c r="P253" s="6">
        <f>CtrlData!S259</f>
        <v>0</v>
      </c>
      <c r="Q253" s="6">
        <f>CtrlData!T259</f>
        <v>1</v>
      </c>
      <c r="R253" s="6">
        <f>CtrlData!U259</f>
        <v>0</v>
      </c>
      <c r="S253" s="6">
        <f>CtrlData!V259</f>
        <v>-4.0599999999999996</v>
      </c>
      <c r="T253" s="6">
        <f>CtrlData!W259</f>
        <v>71407</v>
      </c>
      <c r="U253" s="6">
        <f>CtrlData!X259</f>
        <v>3194</v>
      </c>
      <c r="V253" s="6">
        <f>CtrlData!Y259</f>
        <v>91.11</v>
      </c>
      <c r="W253" s="6">
        <f>CtrlData!Z259</f>
        <v>-1.52</v>
      </c>
      <c r="X253" s="6">
        <f>CtrlData!AA259</f>
        <v>84.92</v>
      </c>
      <c r="Y253" s="6">
        <f>CtrlData!AB259</f>
        <v>0.09</v>
      </c>
      <c r="Z253" s="6">
        <f>CtrlData!AC259</f>
        <v>43341</v>
      </c>
      <c r="AA253" s="6">
        <f>CtrlData!AD259</f>
        <v>-0.78</v>
      </c>
      <c r="AB253" s="6">
        <f>CtrlData!AE259</f>
        <v>193021</v>
      </c>
      <c r="AC253" s="6">
        <f>CtrlData!AF259</f>
        <v>6.65</v>
      </c>
      <c r="AD253" s="6">
        <f>CtrlData!AG259</f>
        <v>3.5</v>
      </c>
      <c r="AE253" s="6">
        <f>CtrlData!AH259</f>
        <v>5.26</v>
      </c>
    </row>
    <row r="254" spans="1:31">
      <c r="A254" s="6">
        <f>CtrlData!A260</f>
        <v>200106</v>
      </c>
      <c r="B254" s="6">
        <f>CtrlData!E260</f>
        <v>9407.9415000000008</v>
      </c>
      <c r="C254" s="6">
        <f>CtrlData!F260</f>
        <v>0</v>
      </c>
      <c r="D254" s="6">
        <f>CtrlData!G260</f>
        <v>0</v>
      </c>
      <c r="E254" s="6">
        <f>CtrlData!H260</f>
        <v>0</v>
      </c>
      <c r="F254" s="6">
        <f>CtrlData!I260</f>
        <v>0</v>
      </c>
      <c r="G254" s="6">
        <f>CtrlData!J260</f>
        <v>0</v>
      </c>
      <c r="H254" s="6">
        <f>CtrlData!K260</f>
        <v>1</v>
      </c>
      <c r="I254" s="6">
        <f>CtrlData!L260</f>
        <v>0</v>
      </c>
      <c r="J254" s="6">
        <f>CtrlData!M260</f>
        <v>0</v>
      </c>
      <c r="K254" s="6">
        <f>CtrlData!N260</f>
        <v>0</v>
      </c>
      <c r="L254" s="6">
        <f>CtrlData!O260</f>
        <v>0</v>
      </c>
      <c r="M254" s="6">
        <f>CtrlData!P260</f>
        <v>0</v>
      </c>
      <c r="N254" s="6">
        <f>CtrlData!Q260</f>
        <v>0</v>
      </c>
      <c r="O254" s="6">
        <f>CtrlData!R260</f>
        <v>0</v>
      </c>
      <c r="P254" s="6">
        <f>CtrlData!S260</f>
        <v>1</v>
      </c>
      <c r="Q254" s="6">
        <f>CtrlData!T260</f>
        <v>0</v>
      </c>
      <c r="R254" s="6">
        <f>CtrlData!U260</f>
        <v>0</v>
      </c>
      <c r="S254" s="6">
        <f>CtrlData!V260</f>
        <v>-2.5499999999999998</v>
      </c>
      <c r="T254" s="6">
        <f>CtrlData!W260</f>
        <v>72865</v>
      </c>
      <c r="U254" s="6">
        <f>CtrlData!X260</f>
        <v>3264</v>
      </c>
      <c r="V254" s="6">
        <f>CtrlData!Y260</f>
        <v>90.99</v>
      </c>
      <c r="W254" s="6">
        <f>CtrlData!Z260</f>
        <v>-0.31</v>
      </c>
      <c r="X254" s="6">
        <f>CtrlData!AA260</f>
        <v>85.18</v>
      </c>
      <c r="Y254" s="6">
        <f>CtrlData!AB260</f>
        <v>-0.14000000000000001</v>
      </c>
      <c r="Z254" s="6">
        <f>CtrlData!AC260</f>
        <v>42941</v>
      </c>
      <c r="AA254" s="6">
        <f>CtrlData!AD260</f>
        <v>-1.66</v>
      </c>
      <c r="AB254" s="6">
        <f>CtrlData!AE260</f>
        <v>191365</v>
      </c>
      <c r="AC254" s="6">
        <f>CtrlData!AF260</f>
        <v>6.56</v>
      </c>
      <c r="AD254" s="6">
        <f>CtrlData!AG260</f>
        <v>3.5</v>
      </c>
      <c r="AE254" s="6">
        <f>CtrlData!AH260</f>
        <v>4.51</v>
      </c>
    </row>
    <row r="255" spans="1:31">
      <c r="A255" s="6">
        <f>CtrlData!A261</f>
        <v>200105</v>
      </c>
      <c r="B255" s="6">
        <f>CtrlData!E261</f>
        <v>11253.09289</v>
      </c>
      <c r="C255" s="6">
        <f>CtrlData!F261</f>
        <v>0</v>
      </c>
      <c r="D255" s="6">
        <f>CtrlData!G261</f>
        <v>0</v>
      </c>
      <c r="E255" s="6">
        <f>CtrlData!H261</f>
        <v>0</v>
      </c>
      <c r="F255" s="6">
        <f>CtrlData!I261</f>
        <v>0</v>
      </c>
      <c r="G255" s="6">
        <f>CtrlData!J261</f>
        <v>1</v>
      </c>
      <c r="H255" s="6">
        <f>CtrlData!K261</f>
        <v>0</v>
      </c>
      <c r="I255" s="6">
        <f>CtrlData!L261</f>
        <v>0</v>
      </c>
      <c r="J255" s="6">
        <f>CtrlData!M261</f>
        <v>0</v>
      </c>
      <c r="K255" s="6">
        <f>CtrlData!N261</f>
        <v>0</v>
      </c>
      <c r="L255" s="6">
        <f>CtrlData!O261</f>
        <v>0</v>
      </c>
      <c r="M255" s="6">
        <f>CtrlData!P261</f>
        <v>0</v>
      </c>
      <c r="N255" s="6">
        <f>CtrlData!Q261</f>
        <v>0</v>
      </c>
      <c r="O255" s="6">
        <f>CtrlData!R261</f>
        <v>0</v>
      </c>
      <c r="P255" s="6">
        <f>CtrlData!S261</f>
        <v>1</v>
      </c>
      <c r="Q255" s="6">
        <f>CtrlData!T261</f>
        <v>0</v>
      </c>
      <c r="R255" s="6">
        <f>CtrlData!U261</f>
        <v>0</v>
      </c>
      <c r="S255" s="6">
        <f>CtrlData!V261</f>
        <v>-2.5499999999999998</v>
      </c>
      <c r="T255" s="6">
        <f>CtrlData!W261</f>
        <v>72865</v>
      </c>
      <c r="U255" s="6">
        <f>CtrlData!X261</f>
        <v>3264</v>
      </c>
      <c r="V255" s="6">
        <f>CtrlData!Y261</f>
        <v>89.6</v>
      </c>
      <c r="W255" s="6">
        <f>CtrlData!Z261</f>
        <v>-0.31</v>
      </c>
      <c r="X255" s="6">
        <f>CtrlData!AA261</f>
        <v>85.23</v>
      </c>
      <c r="Y255" s="6">
        <f>CtrlData!AB261</f>
        <v>-0.22</v>
      </c>
      <c r="Z255" s="6">
        <f>CtrlData!AC261</f>
        <v>42935</v>
      </c>
      <c r="AA255" s="6">
        <f>CtrlData!AD261</f>
        <v>-5.19</v>
      </c>
      <c r="AB255" s="6">
        <f>CtrlData!AE261</f>
        <v>190378</v>
      </c>
      <c r="AC255" s="6">
        <f>CtrlData!AF261</f>
        <v>5.75</v>
      </c>
      <c r="AD255" s="6">
        <f>CtrlData!AG261</f>
        <v>3.75</v>
      </c>
      <c r="AE255" s="6">
        <f>CtrlData!AH261</f>
        <v>4.51</v>
      </c>
    </row>
    <row r="256" spans="1:31">
      <c r="A256" s="6">
        <f>CtrlData!A262</f>
        <v>200104</v>
      </c>
      <c r="B256" s="6">
        <f>CtrlData!E262</f>
        <v>14316.953670000001</v>
      </c>
      <c r="C256" s="6">
        <f>CtrlData!F262</f>
        <v>0</v>
      </c>
      <c r="D256" s="6">
        <f>CtrlData!G262</f>
        <v>0</v>
      </c>
      <c r="E256" s="6">
        <f>CtrlData!H262</f>
        <v>0</v>
      </c>
      <c r="F256" s="6">
        <f>CtrlData!I262</f>
        <v>1</v>
      </c>
      <c r="G256" s="6">
        <f>CtrlData!J262</f>
        <v>0</v>
      </c>
      <c r="H256" s="6">
        <f>CtrlData!K262</f>
        <v>0</v>
      </c>
      <c r="I256" s="6">
        <f>CtrlData!L262</f>
        <v>0</v>
      </c>
      <c r="J256" s="6">
        <f>CtrlData!M262</f>
        <v>0</v>
      </c>
      <c r="K256" s="6">
        <f>CtrlData!N262</f>
        <v>0</v>
      </c>
      <c r="L256" s="6">
        <f>CtrlData!O262</f>
        <v>0</v>
      </c>
      <c r="M256" s="6">
        <f>CtrlData!P262</f>
        <v>0</v>
      </c>
      <c r="N256" s="6">
        <f>CtrlData!Q262</f>
        <v>0</v>
      </c>
      <c r="O256" s="6">
        <f>CtrlData!R262</f>
        <v>0</v>
      </c>
      <c r="P256" s="6">
        <f>CtrlData!S262</f>
        <v>1</v>
      </c>
      <c r="Q256" s="6">
        <f>CtrlData!T262</f>
        <v>0</v>
      </c>
      <c r="R256" s="6">
        <f>CtrlData!U262</f>
        <v>0</v>
      </c>
      <c r="S256" s="6">
        <f>CtrlData!V262</f>
        <v>-2.5499999999999998</v>
      </c>
      <c r="T256" s="6">
        <f>CtrlData!W262</f>
        <v>72865</v>
      </c>
      <c r="U256" s="6">
        <f>CtrlData!X262</f>
        <v>3264</v>
      </c>
      <c r="V256" s="6">
        <f>CtrlData!Y262</f>
        <v>89.74</v>
      </c>
      <c r="W256" s="6">
        <f>CtrlData!Z262</f>
        <v>-0.31</v>
      </c>
      <c r="X256" s="6">
        <f>CtrlData!AA262</f>
        <v>85.25</v>
      </c>
      <c r="Y256" s="6">
        <f>CtrlData!AB262</f>
        <v>0.42</v>
      </c>
      <c r="Z256" s="6">
        <f>CtrlData!AC262</f>
        <v>43717</v>
      </c>
      <c r="AA256" s="6">
        <f>CtrlData!AD262</f>
        <v>-6.51</v>
      </c>
      <c r="AB256" s="6">
        <f>CtrlData!AE262</f>
        <v>190896</v>
      </c>
      <c r="AC256" s="6">
        <f>CtrlData!AF262</f>
        <v>4.8899999999999997</v>
      </c>
      <c r="AD256" s="6">
        <f>CtrlData!AG262</f>
        <v>4</v>
      </c>
      <c r="AE256" s="6">
        <f>CtrlData!AH262</f>
        <v>4.51</v>
      </c>
    </row>
    <row r="257" spans="1:31">
      <c r="A257" s="6">
        <f>CtrlData!A263</f>
        <v>200103</v>
      </c>
      <c r="B257" s="6">
        <f>CtrlData!E263</f>
        <v>22058.202270000002</v>
      </c>
      <c r="C257" s="6">
        <f>CtrlData!F263</f>
        <v>0</v>
      </c>
      <c r="D257" s="6">
        <f>CtrlData!G263</f>
        <v>0</v>
      </c>
      <c r="E257" s="6">
        <f>CtrlData!H263</f>
        <v>1</v>
      </c>
      <c r="F257" s="6">
        <f>CtrlData!I263</f>
        <v>0</v>
      </c>
      <c r="G257" s="6">
        <f>CtrlData!J263</f>
        <v>0</v>
      </c>
      <c r="H257" s="6">
        <f>CtrlData!K263</f>
        <v>0</v>
      </c>
      <c r="I257" s="6">
        <f>CtrlData!L263</f>
        <v>0</v>
      </c>
      <c r="J257" s="6">
        <f>CtrlData!M263</f>
        <v>0</v>
      </c>
      <c r="K257" s="6">
        <f>CtrlData!N263</f>
        <v>0</v>
      </c>
      <c r="L257" s="6">
        <f>CtrlData!O263</f>
        <v>0</v>
      </c>
      <c r="M257" s="6">
        <f>CtrlData!P263</f>
        <v>0</v>
      </c>
      <c r="N257" s="6">
        <f>CtrlData!Q263</f>
        <v>0</v>
      </c>
      <c r="O257" s="6">
        <f>CtrlData!R263</f>
        <v>1</v>
      </c>
      <c r="P257" s="6">
        <f>CtrlData!S263</f>
        <v>0</v>
      </c>
      <c r="Q257" s="6">
        <f>CtrlData!T263</f>
        <v>0</v>
      </c>
      <c r="R257" s="6">
        <f>CtrlData!U263</f>
        <v>0</v>
      </c>
      <c r="S257" s="6">
        <f>CtrlData!V263</f>
        <v>1.45</v>
      </c>
      <c r="T257" s="6">
        <f>CtrlData!W263</f>
        <v>77571</v>
      </c>
      <c r="U257" s="6">
        <f>CtrlData!X263</f>
        <v>3480</v>
      </c>
      <c r="V257" s="6">
        <f>CtrlData!Y263</f>
        <v>89.77</v>
      </c>
      <c r="W257" s="6">
        <f>CtrlData!Z263</f>
        <v>-0.28000000000000003</v>
      </c>
      <c r="X257" s="6">
        <f>CtrlData!AA263</f>
        <v>84.55</v>
      </c>
      <c r="Y257" s="6">
        <f>CtrlData!AB263</f>
        <v>0.43</v>
      </c>
      <c r="Z257" s="6">
        <f>CtrlData!AC263</f>
        <v>44267</v>
      </c>
      <c r="AA257" s="6">
        <f>CtrlData!AD263</f>
        <v>-5.84</v>
      </c>
      <c r="AB257" s="6">
        <f>CtrlData!AE263</f>
        <v>191270</v>
      </c>
      <c r="AC257" s="6">
        <f>CtrlData!AF263</f>
        <v>5.28</v>
      </c>
      <c r="AD257" s="6">
        <f>CtrlData!AG263</f>
        <v>4.13</v>
      </c>
      <c r="AE257" s="6">
        <f>CtrlData!AH263</f>
        <v>3.89</v>
      </c>
    </row>
    <row r="258" spans="1:31">
      <c r="A258" s="6">
        <f>CtrlData!A264</f>
        <v>200102</v>
      </c>
      <c r="B258" s="6">
        <f>CtrlData!E264</f>
        <v>22889.358069999998</v>
      </c>
      <c r="C258" s="6">
        <f>CtrlData!F264</f>
        <v>0</v>
      </c>
      <c r="D258" s="6">
        <f>CtrlData!G264</f>
        <v>1</v>
      </c>
      <c r="E258" s="6">
        <f>CtrlData!H264</f>
        <v>0</v>
      </c>
      <c r="F258" s="6">
        <f>CtrlData!I264</f>
        <v>0</v>
      </c>
      <c r="G258" s="6">
        <f>CtrlData!J264</f>
        <v>0</v>
      </c>
      <c r="H258" s="6">
        <f>CtrlData!K264</f>
        <v>0</v>
      </c>
      <c r="I258" s="6">
        <f>CtrlData!L264</f>
        <v>0</v>
      </c>
      <c r="J258" s="6">
        <f>CtrlData!M264</f>
        <v>0</v>
      </c>
      <c r="K258" s="6">
        <f>CtrlData!N264</f>
        <v>0</v>
      </c>
      <c r="L258" s="6">
        <f>CtrlData!O264</f>
        <v>0</v>
      </c>
      <c r="M258" s="6">
        <f>CtrlData!P264</f>
        <v>0</v>
      </c>
      <c r="N258" s="6">
        <f>CtrlData!Q264</f>
        <v>0</v>
      </c>
      <c r="O258" s="6">
        <f>CtrlData!R264</f>
        <v>1</v>
      </c>
      <c r="P258" s="6">
        <f>CtrlData!S264</f>
        <v>0</v>
      </c>
      <c r="Q258" s="6">
        <f>CtrlData!T264</f>
        <v>0</v>
      </c>
      <c r="R258" s="6">
        <f>CtrlData!U264</f>
        <v>0</v>
      </c>
      <c r="S258" s="6">
        <f>CtrlData!V264</f>
        <v>1.45</v>
      </c>
      <c r="T258" s="6">
        <f>CtrlData!W264</f>
        <v>77571</v>
      </c>
      <c r="U258" s="6">
        <f>CtrlData!X264</f>
        <v>3480</v>
      </c>
      <c r="V258" s="6">
        <f>CtrlData!Y264</f>
        <v>90.15</v>
      </c>
      <c r="W258" s="6">
        <f>CtrlData!Z264</f>
        <v>-0.28000000000000003</v>
      </c>
      <c r="X258" s="6">
        <f>CtrlData!AA264</f>
        <v>84.78</v>
      </c>
      <c r="Y258" s="6">
        <f>CtrlData!AB264</f>
        <v>-1.03</v>
      </c>
      <c r="Z258" s="6">
        <f>CtrlData!AC264</f>
        <v>45249</v>
      </c>
      <c r="AA258" s="6">
        <f>CtrlData!AD264</f>
        <v>-3.8</v>
      </c>
      <c r="AB258" s="6">
        <f>CtrlData!AE264</f>
        <v>191559</v>
      </c>
      <c r="AC258" s="6">
        <f>CtrlData!AF264</f>
        <v>6.08</v>
      </c>
      <c r="AD258" s="6">
        <f>CtrlData!AG264</f>
        <v>4.38</v>
      </c>
      <c r="AE258" s="6">
        <f>CtrlData!AH264</f>
        <v>3.89</v>
      </c>
    </row>
    <row r="259" spans="1:31">
      <c r="A259" s="6">
        <f>CtrlData!A265</f>
        <v>200101</v>
      </c>
      <c r="B259" s="6">
        <f>CtrlData!E265</f>
        <v>18087.592270000001</v>
      </c>
      <c r="C259" s="6">
        <f>CtrlData!F265</f>
        <v>1</v>
      </c>
      <c r="D259" s="6">
        <f>CtrlData!G265</f>
        <v>0</v>
      </c>
      <c r="E259" s="6">
        <f>CtrlData!H265</f>
        <v>0</v>
      </c>
      <c r="F259" s="6">
        <f>CtrlData!I265</f>
        <v>0</v>
      </c>
      <c r="G259" s="6">
        <f>CtrlData!J265</f>
        <v>0</v>
      </c>
      <c r="H259" s="6">
        <f>CtrlData!K265</f>
        <v>0</v>
      </c>
      <c r="I259" s="6">
        <f>CtrlData!L265</f>
        <v>0</v>
      </c>
      <c r="J259" s="6">
        <f>CtrlData!M265</f>
        <v>0</v>
      </c>
      <c r="K259" s="6">
        <f>CtrlData!N265</f>
        <v>0</v>
      </c>
      <c r="L259" s="6">
        <f>CtrlData!O265</f>
        <v>0</v>
      </c>
      <c r="M259" s="6">
        <f>CtrlData!P265</f>
        <v>0</v>
      </c>
      <c r="N259" s="6">
        <f>CtrlData!Q265</f>
        <v>0</v>
      </c>
      <c r="O259" s="6">
        <f>CtrlData!R265</f>
        <v>1</v>
      </c>
      <c r="P259" s="6">
        <f>CtrlData!S265</f>
        <v>0</v>
      </c>
      <c r="Q259" s="6">
        <f>CtrlData!T265</f>
        <v>0</v>
      </c>
      <c r="R259" s="6">
        <f>CtrlData!U265</f>
        <v>0</v>
      </c>
      <c r="S259" s="6">
        <f>CtrlData!V265</f>
        <v>1.45</v>
      </c>
      <c r="T259" s="6">
        <f>CtrlData!W265</f>
        <v>77571</v>
      </c>
      <c r="U259" s="6">
        <f>CtrlData!X265</f>
        <v>3480</v>
      </c>
      <c r="V259" s="6">
        <f>CtrlData!Y265</f>
        <v>91.28</v>
      </c>
      <c r="W259" s="6">
        <f>CtrlData!Z265</f>
        <v>-0.28000000000000003</v>
      </c>
      <c r="X259" s="6">
        <f>CtrlData!AA265</f>
        <v>86.4</v>
      </c>
      <c r="Y259" s="6">
        <f>CtrlData!AB265</f>
        <v>2.36</v>
      </c>
      <c r="Z259" s="6">
        <f>CtrlData!AC265</f>
        <v>45360</v>
      </c>
      <c r="AA259" s="6">
        <f>CtrlData!AD265</f>
        <v>-3.33</v>
      </c>
      <c r="AB259" s="6">
        <f>CtrlData!AE265</f>
        <v>190153</v>
      </c>
      <c r="AC259" s="6">
        <f>CtrlData!AF265</f>
        <v>6.09</v>
      </c>
      <c r="AD259" s="6">
        <f>CtrlData!AG265</f>
        <v>4.63</v>
      </c>
      <c r="AE259" s="6">
        <f>CtrlData!AH265</f>
        <v>3.89</v>
      </c>
    </row>
    <row r="260" spans="1:31">
      <c r="A260" s="6">
        <f>CtrlData!A266</f>
        <v>200012</v>
      </c>
      <c r="B260" s="6">
        <f>CtrlData!E266</f>
        <v>9510.1299999999992</v>
      </c>
      <c r="C260" s="6">
        <f>CtrlData!F266</f>
        <v>0</v>
      </c>
      <c r="D260" s="6">
        <f>CtrlData!G266</f>
        <v>0</v>
      </c>
      <c r="E260" s="6">
        <f>CtrlData!H266</f>
        <v>0</v>
      </c>
      <c r="F260" s="6">
        <f>CtrlData!I266</f>
        <v>0</v>
      </c>
      <c r="G260" s="6">
        <f>CtrlData!J266</f>
        <v>0</v>
      </c>
      <c r="H260" s="6">
        <f>CtrlData!K266</f>
        <v>0</v>
      </c>
      <c r="I260" s="6">
        <f>CtrlData!L266</f>
        <v>0</v>
      </c>
      <c r="J260" s="6">
        <f>CtrlData!M266</f>
        <v>0</v>
      </c>
      <c r="K260" s="6">
        <f>CtrlData!N266</f>
        <v>0</v>
      </c>
      <c r="L260" s="6">
        <f>CtrlData!O266</f>
        <v>0</v>
      </c>
      <c r="M260" s="6">
        <f>CtrlData!P266</f>
        <v>0</v>
      </c>
      <c r="N260" s="6">
        <f>CtrlData!Q266</f>
        <v>1</v>
      </c>
      <c r="O260" s="6">
        <f>CtrlData!R266</f>
        <v>0</v>
      </c>
      <c r="P260" s="6">
        <f>CtrlData!S266</f>
        <v>0</v>
      </c>
      <c r="Q260" s="6">
        <f>CtrlData!T266</f>
        <v>0</v>
      </c>
      <c r="R260" s="6">
        <f>CtrlData!U266</f>
        <v>1</v>
      </c>
      <c r="S260" s="6">
        <f>CtrlData!V266</f>
        <v>5.78</v>
      </c>
      <c r="T260" s="6">
        <f>CtrlData!W266</f>
        <v>84271</v>
      </c>
      <c r="U260" s="6">
        <f>CtrlData!X266</f>
        <v>3787</v>
      </c>
      <c r="V260" s="6">
        <f>CtrlData!Y266</f>
        <v>92.47</v>
      </c>
      <c r="W260" s="6">
        <f>CtrlData!Z266</f>
        <v>1.85</v>
      </c>
      <c r="X260" s="6">
        <f>CtrlData!AA266</f>
        <v>86.07</v>
      </c>
      <c r="Y260" s="6">
        <f>CtrlData!AB266</f>
        <v>1.64</v>
      </c>
      <c r="Z260" s="6">
        <f>CtrlData!AC266</f>
        <v>43106</v>
      </c>
      <c r="AA260" s="6">
        <f>CtrlData!AD266</f>
        <v>-0.34</v>
      </c>
      <c r="AB260" s="6">
        <f>CtrlData!AE266</f>
        <v>186382</v>
      </c>
      <c r="AC260" s="6">
        <f>CtrlData!AF266</f>
        <v>6.5</v>
      </c>
      <c r="AD260" s="6">
        <f>CtrlData!AG266</f>
        <v>4.63</v>
      </c>
      <c r="AE260" s="6">
        <f>CtrlData!AH266</f>
        <v>3.27</v>
      </c>
    </row>
    <row r="261" spans="1:31">
      <c r="A261" s="6">
        <f>CtrlData!A267</f>
        <v>200011</v>
      </c>
      <c r="B261" s="6">
        <f>CtrlData!E267</f>
        <v>18508.060000000001</v>
      </c>
      <c r="C261" s="6">
        <f>CtrlData!F267</f>
        <v>0</v>
      </c>
      <c r="D261" s="6">
        <f>CtrlData!G267</f>
        <v>0</v>
      </c>
      <c r="E261" s="6">
        <f>CtrlData!H267</f>
        <v>0</v>
      </c>
      <c r="F261" s="6">
        <f>CtrlData!I267</f>
        <v>0</v>
      </c>
      <c r="G261" s="6">
        <f>CtrlData!J267</f>
        <v>0</v>
      </c>
      <c r="H261" s="6">
        <f>CtrlData!K267</f>
        <v>0</v>
      </c>
      <c r="I261" s="6">
        <f>CtrlData!L267</f>
        <v>0</v>
      </c>
      <c r="J261" s="6">
        <f>CtrlData!M267</f>
        <v>0</v>
      </c>
      <c r="K261" s="6">
        <f>CtrlData!N267</f>
        <v>0</v>
      </c>
      <c r="L261" s="6">
        <f>CtrlData!O267</f>
        <v>0</v>
      </c>
      <c r="M261" s="6">
        <f>CtrlData!P267</f>
        <v>1</v>
      </c>
      <c r="N261" s="6">
        <f>CtrlData!Q267</f>
        <v>0</v>
      </c>
      <c r="O261" s="6">
        <f>CtrlData!R267</f>
        <v>0</v>
      </c>
      <c r="P261" s="6">
        <f>CtrlData!S267</f>
        <v>0</v>
      </c>
      <c r="Q261" s="6">
        <f>CtrlData!T267</f>
        <v>0</v>
      </c>
      <c r="R261" s="6">
        <f>CtrlData!U267</f>
        <v>1</v>
      </c>
      <c r="S261" s="6">
        <f>CtrlData!V267</f>
        <v>5.78</v>
      </c>
      <c r="T261" s="6">
        <f>CtrlData!W267</f>
        <v>84271</v>
      </c>
      <c r="U261" s="6">
        <f>CtrlData!X267</f>
        <v>3787</v>
      </c>
      <c r="V261" s="6">
        <f>CtrlData!Y267</f>
        <v>92.99</v>
      </c>
      <c r="W261" s="6">
        <f>CtrlData!Z267</f>
        <v>1.85</v>
      </c>
      <c r="X261" s="6">
        <f>CtrlData!AA267</f>
        <v>87.11</v>
      </c>
      <c r="Y261" s="6">
        <f>CtrlData!AB267</f>
        <v>2.25</v>
      </c>
      <c r="Z261" s="6">
        <f>CtrlData!AC267</f>
        <v>42948</v>
      </c>
      <c r="AA261" s="6">
        <f>CtrlData!AD267</f>
        <v>2.15</v>
      </c>
      <c r="AB261" s="6">
        <f>CtrlData!AE267</f>
        <v>184355</v>
      </c>
      <c r="AC261" s="6">
        <f>CtrlData!AF267</f>
        <v>6.78</v>
      </c>
      <c r="AD261" s="6">
        <f>CtrlData!AG267</f>
        <v>4.75</v>
      </c>
      <c r="AE261" s="6">
        <f>CtrlData!AH267</f>
        <v>3.27</v>
      </c>
    </row>
    <row r="262" spans="1:31">
      <c r="A262" s="6">
        <f>CtrlData!A268</f>
        <v>200010</v>
      </c>
      <c r="B262" s="6">
        <f>CtrlData!E268</f>
        <v>16291.41</v>
      </c>
      <c r="C262" s="6">
        <f>CtrlData!F268</f>
        <v>0</v>
      </c>
      <c r="D262" s="6">
        <f>CtrlData!G268</f>
        <v>0</v>
      </c>
      <c r="E262" s="6">
        <f>CtrlData!H268</f>
        <v>0</v>
      </c>
      <c r="F262" s="6">
        <f>CtrlData!I268</f>
        <v>0</v>
      </c>
      <c r="G262" s="6">
        <f>CtrlData!J268</f>
        <v>0</v>
      </c>
      <c r="H262" s="6">
        <f>CtrlData!K268</f>
        <v>0</v>
      </c>
      <c r="I262" s="6">
        <f>CtrlData!L268</f>
        <v>0</v>
      </c>
      <c r="J262" s="6">
        <f>CtrlData!M268</f>
        <v>0</v>
      </c>
      <c r="K262" s="6">
        <f>CtrlData!N268</f>
        <v>0</v>
      </c>
      <c r="L262" s="6">
        <f>CtrlData!O268</f>
        <v>1</v>
      </c>
      <c r="M262" s="6">
        <f>CtrlData!P268</f>
        <v>0</v>
      </c>
      <c r="N262" s="6">
        <f>CtrlData!Q268</f>
        <v>0</v>
      </c>
      <c r="O262" s="6">
        <f>CtrlData!R268</f>
        <v>0</v>
      </c>
      <c r="P262" s="6">
        <f>CtrlData!S268</f>
        <v>0</v>
      </c>
      <c r="Q262" s="6">
        <f>CtrlData!T268</f>
        <v>0</v>
      </c>
      <c r="R262" s="6">
        <f>CtrlData!U268</f>
        <v>1</v>
      </c>
      <c r="S262" s="6">
        <f>CtrlData!V268</f>
        <v>5.78</v>
      </c>
      <c r="T262" s="6">
        <f>CtrlData!W268</f>
        <v>84271</v>
      </c>
      <c r="U262" s="6">
        <f>CtrlData!X268</f>
        <v>3787</v>
      </c>
      <c r="V262" s="6">
        <f>CtrlData!Y268</f>
        <v>92.2</v>
      </c>
      <c r="W262" s="6">
        <f>CtrlData!Z268</f>
        <v>1.85</v>
      </c>
      <c r="X262" s="6">
        <f>CtrlData!AA268</f>
        <v>86.31</v>
      </c>
      <c r="Y262" s="6">
        <f>CtrlData!AB268</f>
        <v>1.02</v>
      </c>
      <c r="Z262" s="6">
        <f>CtrlData!AC268</f>
        <v>42724</v>
      </c>
      <c r="AA262" s="6">
        <f>CtrlData!AD268</f>
        <v>2.42</v>
      </c>
      <c r="AB262" s="6">
        <f>CtrlData!AE268</f>
        <v>182788</v>
      </c>
      <c r="AC262" s="6">
        <f>CtrlData!AF268</f>
        <v>6.39</v>
      </c>
      <c r="AD262" s="6">
        <f>CtrlData!AG268</f>
        <v>4.75</v>
      </c>
      <c r="AE262" s="6">
        <f>CtrlData!AH268</f>
        <v>3.27</v>
      </c>
    </row>
    <row r="263" spans="1:31">
      <c r="A263" s="6">
        <f>CtrlData!A269</f>
        <v>200009</v>
      </c>
      <c r="B263" s="6">
        <f>CtrlData!E269</f>
        <v>18973.77</v>
      </c>
      <c r="C263" s="6">
        <f>CtrlData!F269</f>
        <v>0</v>
      </c>
      <c r="D263" s="6">
        <f>CtrlData!G269</f>
        <v>0</v>
      </c>
      <c r="E263" s="6">
        <f>CtrlData!H269</f>
        <v>0</v>
      </c>
      <c r="F263" s="6">
        <f>CtrlData!I269</f>
        <v>0</v>
      </c>
      <c r="G263" s="6">
        <f>CtrlData!J269</f>
        <v>0</v>
      </c>
      <c r="H263" s="6">
        <f>CtrlData!K269</f>
        <v>0</v>
      </c>
      <c r="I263" s="6">
        <f>CtrlData!L269</f>
        <v>0</v>
      </c>
      <c r="J263" s="6">
        <f>CtrlData!M269</f>
        <v>0</v>
      </c>
      <c r="K263" s="6">
        <f>CtrlData!N269</f>
        <v>1</v>
      </c>
      <c r="L263" s="6">
        <f>CtrlData!O269</f>
        <v>0</v>
      </c>
      <c r="M263" s="6">
        <f>CtrlData!P269</f>
        <v>0</v>
      </c>
      <c r="N263" s="6">
        <f>CtrlData!Q269</f>
        <v>0</v>
      </c>
      <c r="O263" s="6">
        <f>CtrlData!R269</f>
        <v>0</v>
      </c>
      <c r="P263" s="6">
        <f>CtrlData!S269</f>
        <v>0</v>
      </c>
      <c r="Q263" s="6">
        <f>CtrlData!T269</f>
        <v>1</v>
      </c>
      <c r="R263" s="6">
        <f>CtrlData!U269</f>
        <v>0</v>
      </c>
      <c r="S263" s="6">
        <f>CtrlData!V269</f>
        <v>7.19</v>
      </c>
      <c r="T263" s="6">
        <f>CtrlData!W269</f>
        <v>83514</v>
      </c>
      <c r="U263" s="6">
        <f>CtrlData!X269</f>
        <v>3762</v>
      </c>
      <c r="V263" s="6">
        <f>CtrlData!Y269</f>
        <v>91.91</v>
      </c>
      <c r="W263" s="6">
        <f>CtrlData!Z269</f>
        <v>1.87</v>
      </c>
      <c r="X263" s="6">
        <f>CtrlData!AA269</f>
        <v>86.29</v>
      </c>
      <c r="Y263" s="6">
        <f>CtrlData!AB269</f>
        <v>1.63</v>
      </c>
      <c r="Z263" s="6">
        <f>CtrlData!AC269</f>
        <v>43794</v>
      </c>
      <c r="AA263" s="6">
        <f>CtrlData!AD269</f>
        <v>2.82</v>
      </c>
      <c r="AB263" s="6">
        <f>CtrlData!AE269</f>
        <v>182237</v>
      </c>
      <c r="AC263" s="6">
        <f>CtrlData!AF269</f>
        <v>6.14</v>
      </c>
      <c r="AD263" s="6">
        <f>CtrlData!AG269</f>
        <v>4.75</v>
      </c>
      <c r="AE263" s="6">
        <f>CtrlData!AH269</f>
        <v>3.1</v>
      </c>
    </row>
    <row r="264" spans="1:31">
      <c r="A264" s="6">
        <f>CtrlData!A270</f>
        <v>200008</v>
      </c>
      <c r="B264" s="6">
        <f>CtrlData!E270</f>
        <v>17545.21</v>
      </c>
      <c r="C264" s="6">
        <f>CtrlData!F270</f>
        <v>0</v>
      </c>
      <c r="D264" s="6">
        <f>CtrlData!G270</f>
        <v>0</v>
      </c>
      <c r="E264" s="6">
        <f>CtrlData!H270</f>
        <v>0</v>
      </c>
      <c r="F264" s="6">
        <f>CtrlData!I270</f>
        <v>0</v>
      </c>
      <c r="G264" s="6">
        <f>CtrlData!J270</f>
        <v>0</v>
      </c>
      <c r="H264" s="6">
        <f>CtrlData!K270</f>
        <v>0</v>
      </c>
      <c r="I264" s="6">
        <f>CtrlData!L270</f>
        <v>0</v>
      </c>
      <c r="J264" s="6">
        <f>CtrlData!M270</f>
        <v>1</v>
      </c>
      <c r="K264" s="6">
        <f>CtrlData!N270</f>
        <v>0</v>
      </c>
      <c r="L264" s="6">
        <f>CtrlData!O270</f>
        <v>0</v>
      </c>
      <c r="M264" s="6">
        <f>CtrlData!P270</f>
        <v>0</v>
      </c>
      <c r="N264" s="6">
        <f>CtrlData!Q270</f>
        <v>0</v>
      </c>
      <c r="O264" s="6">
        <f>CtrlData!R270</f>
        <v>0</v>
      </c>
      <c r="P264" s="6">
        <f>CtrlData!S270</f>
        <v>0</v>
      </c>
      <c r="Q264" s="6">
        <f>CtrlData!T270</f>
        <v>1</v>
      </c>
      <c r="R264" s="6">
        <f>CtrlData!U270</f>
        <v>0</v>
      </c>
      <c r="S264" s="6">
        <f>CtrlData!V270</f>
        <v>7.19</v>
      </c>
      <c r="T264" s="6">
        <f>CtrlData!W270</f>
        <v>83514</v>
      </c>
      <c r="U264" s="6">
        <f>CtrlData!X270</f>
        <v>3762</v>
      </c>
      <c r="V264" s="6">
        <f>CtrlData!Y270</f>
        <v>91.48</v>
      </c>
      <c r="W264" s="6">
        <f>CtrlData!Z270</f>
        <v>1.87</v>
      </c>
      <c r="X264" s="6">
        <f>CtrlData!AA270</f>
        <v>85.1</v>
      </c>
      <c r="Y264" s="6">
        <f>CtrlData!AB270</f>
        <v>0.27</v>
      </c>
      <c r="Z264" s="6">
        <f>CtrlData!AC270</f>
        <v>44242</v>
      </c>
      <c r="AA264" s="6">
        <f>CtrlData!AD270</f>
        <v>7.11</v>
      </c>
      <c r="AB264" s="6">
        <f>CtrlData!AE270</f>
        <v>181741</v>
      </c>
      <c r="AC264" s="6">
        <f>CtrlData!AF270</f>
        <v>6.34</v>
      </c>
      <c r="AD264" s="6">
        <f>CtrlData!AG270</f>
        <v>4.75</v>
      </c>
      <c r="AE264" s="6">
        <f>CtrlData!AH270</f>
        <v>3.1</v>
      </c>
    </row>
    <row r="265" spans="1:31">
      <c r="A265" s="6">
        <f>CtrlData!A271</f>
        <v>200007</v>
      </c>
      <c r="B265" s="6">
        <f>CtrlData!E271</f>
        <v>17655.16</v>
      </c>
      <c r="C265" s="6">
        <f>CtrlData!F271</f>
        <v>0</v>
      </c>
      <c r="D265" s="6">
        <f>CtrlData!G271</f>
        <v>0</v>
      </c>
      <c r="E265" s="6">
        <f>CtrlData!H271</f>
        <v>0</v>
      </c>
      <c r="F265" s="6">
        <f>CtrlData!I271</f>
        <v>0</v>
      </c>
      <c r="G265" s="6">
        <f>CtrlData!J271</f>
        <v>0</v>
      </c>
      <c r="H265" s="6">
        <f>CtrlData!K271</f>
        <v>0</v>
      </c>
      <c r="I265" s="6">
        <f>CtrlData!L271</f>
        <v>1</v>
      </c>
      <c r="J265" s="6">
        <f>CtrlData!M271</f>
        <v>0</v>
      </c>
      <c r="K265" s="6">
        <f>CtrlData!N271</f>
        <v>0</v>
      </c>
      <c r="L265" s="6">
        <f>CtrlData!O271</f>
        <v>0</v>
      </c>
      <c r="M265" s="6">
        <f>CtrlData!P271</f>
        <v>0</v>
      </c>
      <c r="N265" s="6">
        <f>CtrlData!Q271</f>
        <v>0</v>
      </c>
      <c r="O265" s="6">
        <f>CtrlData!R271</f>
        <v>0</v>
      </c>
      <c r="P265" s="6">
        <f>CtrlData!S271</f>
        <v>0</v>
      </c>
      <c r="Q265" s="6">
        <f>CtrlData!T271</f>
        <v>1</v>
      </c>
      <c r="R265" s="6">
        <f>CtrlData!U271</f>
        <v>0</v>
      </c>
      <c r="S265" s="6">
        <f>CtrlData!V271</f>
        <v>7.19</v>
      </c>
      <c r="T265" s="6">
        <f>CtrlData!W271</f>
        <v>83514</v>
      </c>
      <c r="U265" s="6">
        <f>CtrlData!X271</f>
        <v>3762</v>
      </c>
      <c r="V265" s="6">
        <f>CtrlData!Y271</f>
        <v>91.32</v>
      </c>
      <c r="W265" s="6">
        <f>CtrlData!Z271</f>
        <v>1.87</v>
      </c>
      <c r="X265" s="6">
        <f>CtrlData!AA271</f>
        <v>84.84</v>
      </c>
      <c r="Y265" s="6">
        <f>CtrlData!AB271</f>
        <v>1.45</v>
      </c>
      <c r="Z265" s="6">
        <f>CtrlData!AC271</f>
        <v>44551</v>
      </c>
      <c r="AA265" s="6">
        <f>CtrlData!AD271</f>
        <v>8.43</v>
      </c>
      <c r="AB265" s="6">
        <f>CtrlData!AE271</f>
        <v>181518</v>
      </c>
      <c r="AC265" s="6">
        <f>CtrlData!AF271</f>
        <v>6.02</v>
      </c>
      <c r="AD265" s="6">
        <f>CtrlData!AG271</f>
        <v>4.75</v>
      </c>
      <c r="AE265" s="6">
        <f>CtrlData!AH271</f>
        <v>3.1</v>
      </c>
    </row>
    <row r="266" spans="1:31">
      <c r="A266" s="6">
        <f>CtrlData!A272</f>
        <v>200006</v>
      </c>
      <c r="B266" s="6">
        <f>CtrlData!E272</f>
        <v>21247.95</v>
      </c>
      <c r="C266" s="6">
        <f>CtrlData!F272</f>
        <v>0</v>
      </c>
      <c r="D266" s="6">
        <f>CtrlData!G272</f>
        <v>0</v>
      </c>
      <c r="E266" s="6">
        <f>CtrlData!H272</f>
        <v>0</v>
      </c>
      <c r="F266" s="6">
        <f>CtrlData!I272</f>
        <v>0</v>
      </c>
      <c r="G266" s="6">
        <f>CtrlData!J272</f>
        <v>0</v>
      </c>
      <c r="H266" s="6">
        <f>CtrlData!K272</f>
        <v>1</v>
      </c>
      <c r="I266" s="6">
        <f>CtrlData!L272</f>
        <v>0</v>
      </c>
      <c r="J266" s="6">
        <f>CtrlData!M272</f>
        <v>0</v>
      </c>
      <c r="K266" s="6">
        <f>CtrlData!N272</f>
        <v>0</v>
      </c>
      <c r="L266" s="6">
        <f>CtrlData!O272</f>
        <v>0</v>
      </c>
      <c r="M266" s="6">
        <f>CtrlData!P272</f>
        <v>0</v>
      </c>
      <c r="N266" s="6">
        <f>CtrlData!Q272</f>
        <v>0</v>
      </c>
      <c r="O266" s="6">
        <f>CtrlData!R272</f>
        <v>0</v>
      </c>
      <c r="P266" s="6">
        <f>CtrlData!S272</f>
        <v>1</v>
      </c>
      <c r="Q266" s="6">
        <f>CtrlData!T272</f>
        <v>0</v>
      </c>
      <c r="R266" s="6">
        <f>CtrlData!U272</f>
        <v>0</v>
      </c>
      <c r="S266" s="6">
        <f>CtrlData!V272</f>
        <v>6.27</v>
      </c>
      <c r="T266" s="6">
        <f>CtrlData!W272</f>
        <v>81801</v>
      </c>
      <c r="U266" s="6">
        <f>CtrlData!X272</f>
        <v>3691</v>
      </c>
      <c r="V266" s="6">
        <f>CtrlData!Y272</f>
        <v>91.27</v>
      </c>
      <c r="W266" s="6">
        <f>CtrlData!Z272</f>
        <v>2.65</v>
      </c>
      <c r="X266" s="6">
        <f>CtrlData!AA272</f>
        <v>85.3</v>
      </c>
      <c r="Y266" s="6">
        <f>CtrlData!AB272</f>
        <v>1.35</v>
      </c>
      <c r="Z266" s="6">
        <f>CtrlData!AC272</f>
        <v>44830</v>
      </c>
      <c r="AA266" s="6">
        <f>CtrlData!AD272</f>
        <v>7.03</v>
      </c>
      <c r="AB266" s="6">
        <f>CtrlData!AE272</f>
        <v>180514</v>
      </c>
      <c r="AC266" s="6">
        <f>CtrlData!AF272</f>
        <v>6.2</v>
      </c>
      <c r="AD266" s="6">
        <f>CtrlData!AG272</f>
        <v>4.75</v>
      </c>
      <c r="AE266" s="6">
        <f>CtrlData!AH272</f>
        <v>2.89</v>
      </c>
    </row>
    <row r="267" spans="1:31">
      <c r="A267" s="6">
        <f>CtrlData!A273</f>
        <v>200005</v>
      </c>
      <c r="B267" s="6">
        <f>CtrlData!E273</f>
        <v>25406.799999999999</v>
      </c>
      <c r="C267" s="6">
        <f>CtrlData!F273</f>
        <v>0</v>
      </c>
      <c r="D267" s="6">
        <f>CtrlData!G273</f>
        <v>0</v>
      </c>
      <c r="E267" s="6">
        <f>CtrlData!H273</f>
        <v>0</v>
      </c>
      <c r="F267" s="6">
        <f>CtrlData!I273</f>
        <v>0</v>
      </c>
      <c r="G267" s="6">
        <f>CtrlData!J273</f>
        <v>1</v>
      </c>
      <c r="H267" s="6">
        <f>CtrlData!K273</f>
        <v>0</v>
      </c>
      <c r="I267" s="6">
        <f>CtrlData!L273</f>
        <v>0</v>
      </c>
      <c r="J267" s="6">
        <f>CtrlData!M273</f>
        <v>0</v>
      </c>
      <c r="K267" s="6">
        <f>CtrlData!N273</f>
        <v>0</v>
      </c>
      <c r="L267" s="6">
        <f>CtrlData!O273</f>
        <v>0</v>
      </c>
      <c r="M267" s="6">
        <f>CtrlData!P273</f>
        <v>0</v>
      </c>
      <c r="N267" s="6">
        <f>CtrlData!Q273</f>
        <v>0</v>
      </c>
      <c r="O267" s="6">
        <f>CtrlData!R273</f>
        <v>0</v>
      </c>
      <c r="P267" s="6">
        <f>CtrlData!S273</f>
        <v>1</v>
      </c>
      <c r="Q267" s="6">
        <f>CtrlData!T273</f>
        <v>0</v>
      </c>
      <c r="R267" s="6">
        <f>CtrlData!U273</f>
        <v>0</v>
      </c>
      <c r="S267" s="6">
        <f>CtrlData!V273</f>
        <v>6.27</v>
      </c>
      <c r="T267" s="6">
        <f>CtrlData!W273</f>
        <v>81801</v>
      </c>
      <c r="U267" s="6">
        <f>CtrlData!X273</f>
        <v>3691</v>
      </c>
      <c r="V267" s="6">
        <f>CtrlData!Y273</f>
        <v>90.79</v>
      </c>
      <c r="W267" s="6">
        <f>CtrlData!Z273</f>
        <v>2.65</v>
      </c>
      <c r="X267" s="6">
        <f>CtrlData!AA273</f>
        <v>85.42</v>
      </c>
      <c r="Y267" s="6">
        <f>CtrlData!AB273</f>
        <v>1.59</v>
      </c>
      <c r="Z267" s="6">
        <f>CtrlData!AC273</f>
        <v>45271</v>
      </c>
      <c r="AA267" s="6">
        <f>CtrlData!AD273</f>
        <v>13.91</v>
      </c>
      <c r="AB267" s="6">
        <f>CtrlData!AE273</f>
        <v>180272</v>
      </c>
      <c r="AC267" s="6">
        <f>CtrlData!AF273</f>
        <v>6.9</v>
      </c>
      <c r="AD267" s="6">
        <f>CtrlData!AG273</f>
        <v>4.63</v>
      </c>
      <c r="AE267" s="6">
        <f>CtrlData!AH273</f>
        <v>2.89</v>
      </c>
    </row>
    <row r="268" spans="1:31">
      <c r="A268" s="6">
        <f>CtrlData!A274</f>
        <v>200004</v>
      </c>
      <c r="B268" s="6">
        <f>CtrlData!E274</f>
        <v>40636.5</v>
      </c>
      <c r="C268" s="6">
        <f>CtrlData!F274</f>
        <v>0</v>
      </c>
      <c r="D268" s="6">
        <f>CtrlData!G274</f>
        <v>0</v>
      </c>
      <c r="E268" s="6">
        <f>CtrlData!H274</f>
        <v>0</v>
      </c>
      <c r="F268" s="6">
        <f>CtrlData!I274</f>
        <v>1</v>
      </c>
      <c r="G268" s="6">
        <f>CtrlData!J274</f>
        <v>0</v>
      </c>
      <c r="H268" s="6">
        <f>CtrlData!K274</f>
        <v>0</v>
      </c>
      <c r="I268" s="6">
        <f>CtrlData!L274</f>
        <v>0</v>
      </c>
      <c r="J268" s="6">
        <f>CtrlData!M274</f>
        <v>0</v>
      </c>
      <c r="K268" s="6">
        <f>CtrlData!N274</f>
        <v>0</v>
      </c>
      <c r="L268" s="6">
        <f>CtrlData!O274</f>
        <v>0</v>
      </c>
      <c r="M268" s="6">
        <f>CtrlData!P274</f>
        <v>0</v>
      </c>
      <c r="N268" s="6">
        <f>CtrlData!Q274</f>
        <v>0</v>
      </c>
      <c r="O268" s="6">
        <f>CtrlData!R274</f>
        <v>0</v>
      </c>
      <c r="P268" s="6">
        <f>CtrlData!S274</f>
        <v>1</v>
      </c>
      <c r="Q268" s="6">
        <f>CtrlData!T274</f>
        <v>0</v>
      </c>
      <c r="R268" s="6">
        <f>CtrlData!U274</f>
        <v>0</v>
      </c>
      <c r="S268" s="6">
        <f>CtrlData!V274</f>
        <v>6.27</v>
      </c>
      <c r="T268" s="6">
        <f>CtrlData!W274</f>
        <v>81801</v>
      </c>
      <c r="U268" s="6">
        <f>CtrlData!X274</f>
        <v>3691</v>
      </c>
      <c r="V268" s="6">
        <f>CtrlData!Y274</f>
        <v>89.99</v>
      </c>
      <c r="W268" s="6">
        <f>CtrlData!Z274</f>
        <v>2.65</v>
      </c>
      <c r="X268" s="6">
        <f>CtrlData!AA274</f>
        <v>84.89</v>
      </c>
      <c r="Y268" s="6">
        <f>CtrlData!AB274</f>
        <v>1.24</v>
      </c>
      <c r="Z268" s="6">
        <f>CtrlData!AC274</f>
        <v>46928</v>
      </c>
      <c r="AA268" s="6">
        <f>CtrlData!AD274</f>
        <v>17.2</v>
      </c>
      <c r="AB268" s="6">
        <f>CtrlData!AE274</f>
        <v>181754</v>
      </c>
      <c r="AC268" s="6">
        <f>CtrlData!AF274</f>
        <v>7.53</v>
      </c>
      <c r="AD268" s="6">
        <f>CtrlData!AG274</f>
        <v>4.63</v>
      </c>
      <c r="AE268" s="6">
        <f>CtrlData!AH274</f>
        <v>2.89</v>
      </c>
    </row>
    <row r="269" spans="1:31">
      <c r="A269" s="6">
        <f>CtrlData!A275</f>
        <v>200003</v>
      </c>
      <c r="B269" s="6">
        <f>CtrlData!E275</f>
        <v>42927.28</v>
      </c>
      <c r="C269" s="6">
        <f>CtrlData!F275</f>
        <v>0</v>
      </c>
      <c r="D269" s="6">
        <f>CtrlData!G275</f>
        <v>0</v>
      </c>
      <c r="E269" s="6">
        <f>CtrlData!H275</f>
        <v>1</v>
      </c>
      <c r="F269" s="6">
        <f>CtrlData!I275</f>
        <v>0</v>
      </c>
      <c r="G269" s="6">
        <f>CtrlData!J275</f>
        <v>0</v>
      </c>
      <c r="H269" s="6">
        <f>CtrlData!K275</f>
        <v>0</v>
      </c>
      <c r="I269" s="6">
        <f>CtrlData!L275</f>
        <v>0</v>
      </c>
      <c r="J269" s="6">
        <f>CtrlData!M275</f>
        <v>0</v>
      </c>
      <c r="K269" s="6">
        <f>CtrlData!N275</f>
        <v>0</v>
      </c>
      <c r="L269" s="6">
        <f>CtrlData!O275</f>
        <v>0</v>
      </c>
      <c r="M269" s="6">
        <f>CtrlData!P275</f>
        <v>0</v>
      </c>
      <c r="N269" s="6">
        <f>CtrlData!Q275</f>
        <v>0</v>
      </c>
      <c r="O269" s="6">
        <f>CtrlData!R275</f>
        <v>1</v>
      </c>
      <c r="P269" s="6">
        <f>CtrlData!S275</f>
        <v>0</v>
      </c>
      <c r="Q269" s="6">
        <f>CtrlData!T275</f>
        <v>0</v>
      </c>
      <c r="R269" s="6">
        <f>CtrlData!U275</f>
        <v>0</v>
      </c>
      <c r="S269" s="6">
        <f>CtrlData!V275</f>
        <v>6.02</v>
      </c>
      <c r="T269" s="6">
        <f>CtrlData!W275</f>
        <v>81139</v>
      </c>
      <c r="U269" s="6">
        <f>CtrlData!X275</f>
        <v>3668</v>
      </c>
      <c r="V269" s="6">
        <f>CtrlData!Y275</f>
        <v>90.02</v>
      </c>
      <c r="W269" s="6">
        <f>CtrlData!Z275</f>
        <v>0.85</v>
      </c>
      <c r="X269" s="6">
        <f>CtrlData!AA275</f>
        <v>84.19</v>
      </c>
      <c r="Y269" s="6">
        <f>CtrlData!AB275</f>
        <v>1.1200000000000001</v>
      </c>
      <c r="Z269" s="6">
        <f>CtrlData!AC275</f>
        <v>46846</v>
      </c>
      <c r="AA269" s="6">
        <f>CtrlData!AD275</f>
        <v>21.22</v>
      </c>
      <c r="AB269" s="6">
        <f>CtrlData!AE275</f>
        <v>181422</v>
      </c>
      <c r="AC269" s="6">
        <f>CtrlData!AF275</f>
        <v>8.49</v>
      </c>
      <c r="AD269" s="6">
        <f>CtrlData!AG275</f>
        <v>4.63</v>
      </c>
      <c r="AE269" s="6">
        <f>CtrlData!AH275</f>
        <v>2.83</v>
      </c>
    </row>
    <row r="270" spans="1:31">
      <c r="A270" s="6">
        <f>CtrlData!A276</f>
        <v>200002</v>
      </c>
      <c r="B270" s="6">
        <f>CtrlData!E276</f>
        <v>31911.83</v>
      </c>
      <c r="C270" s="6">
        <f>CtrlData!F276</f>
        <v>0</v>
      </c>
      <c r="D270" s="6">
        <f>CtrlData!G276</f>
        <v>1</v>
      </c>
      <c r="E270" s="6">
        <f>CtrlData!H276</f>
        <v>0</v>
      </c>
      <c r="F270" s="6">
        <f>CtrlData!I276</f>
        <v>0</v>
      </c>
      <c r="G270" s="6">
        <f>CtrlData!J276</f>
        <v>0</v>
      </c>
      <c r="H270" s="6">
        <f>CtrlData!K276</f>
        <v>0</v>
      </c>
      <c r="I270" s="6">
        <f>CtrlData!L276</f>
        <v>0</v>
      </c>
      <c r="J270" s="6">
        <f>CtrlData!M276</f>
        <v>0</v>
      </c>
      <c r="K270" s="6">
        <f>CtrlData!N276</f>
        <v>0</v>
      </c>
      <c r="L270" s="6">
        <f>CtrlData!O276</f>
        <v>0</v>
      </c>
      <c r="M270" s="6">
        <f>CtrlData!P276</f>
        <v>0</v>
      </c>
      <c r="N270" s="6">
        <f>CtrlData!Q276</f>
        <v>0</v>
      </c>
      <c r="O270" s="6">
        <f>CtrlData!R276</f>
        <v>1</v>
      </c>
      <c r="P270" s="6">
        <f>CtrlData!S276</f>
        <v>0</v>
      </c>
      <c r="Q270" s="6">
        <f>CtrlData!T276</f>
        <v>0</v>
      </c>
      <c r="R270" s="6">
        <f>CtrlData!U276</f>
        <v>0</v>
      </c>
      <c r="S270" s="6">
        <f>CtrlData!V276</f>
        <v>6.02</v>
      </c>
      <c r="T270" s="6">
        <f>CtrlData!W276</f>
        <v>81139</v>
      </c>
      <c r="U270" s="6">
        <f>CtrlData!X276</f>
        <v>3668</v>
      </c>
      <c r="V270" s="6">
        <f>CtrlData!Y276</f>
        <v>89.75</v>
      </c>
      <c r="W270" s="6">
        <f>CtrlData!Z276</f>
        <v>0.85</v>
      </c>
      <c r="X270" s="6">
        <f>CtrlData!AA276</f>
        <v>85.66</v>
      </c>
      <c r="Y270" s="6">
        <f>CtrlData!AB276</f>
        <v>0.92</v>
      </c>
      <c r="Z270" s="6">
        <f>CtrlData!AC276</f>
        <v>47207</v>
      </c>
      <c r="AA270" s="6">
        <f>CtrlData!AD276</f>
        <v>17.579999999999998</v>
      </c>
      <c r="AB270" s="6">
        <f>CtrlData!AE276</f>
        <v>180937</v>
      </c>
      <c r="AC270" s="6">
        <f>CtrlData!AF276</f>
        <v>7.65</v>
      </c>
      <c r="AD270" s="6">
        <f>CtrlData!AG276</f>
        <v>4.5</v>
      </c>
      <c r="AE270" s="6">
        <f>CtrlData!AH276</f>
        <v>2.83</v>
      </c>
    </row>
    <row r="271" spans="1:31">
      <c r="A271" s="6">
        <f>CtrlData!A277</f>
        <v>200001</v>
      </c>
      <c r="B271" s="6">
        <f>CtrlData!E277</f>
        <v>45725.025840000002</v>
      </c>
      <c r="C271" s="6">
        <f>CtrlData!F277</f>
        <v>1</v>
      </c>
      <c r="D271" s="6">
        <f>CtrlData!G277</f>
        <v>0</v>
      </c>
      <c r="E271" s="6">
        <f>CtrlData!H277</f>
        <v>0</v>
      </c>
      <c r="F271" s="6">
        <f>CtrlData!I277</f>
        <v>0</v>
      </c>
      <c r="G271" s="6">
        <f>CtrlData!J277</f>
        <v>0</v>
      </c>
      <c r="H271" s="6">
        <f>CtrlData!K277</f>
        <v>0</v>
      </c>
      <c r="I271" s="6">
        <f>CtrlData!L277</f>
        <v>0</v>
      </c>
      <c r="J271" s="6">
        <f>CtrlData!M277</f>
        <v>0</v>
      </c>
      <c r="K271" s="6">
        <f>CtrlData!N277</f>
        <v>0</v>
      </c>
      <c r="L271" s="6">
        <f>CtrlData!O277</f>
        <v>0</v>
      </c>
      <c r="M271" s="6">
        <f>CtrlData!P277</f>
        <v>0</v>
      </c>
      <c r="N271" s="6">
        <f>CtrlData!Q277</f>
        <v>0</v>
      </c>
      <c r="O271" s="6">
        <f>CtrlData!R277</f>
        <v>1</v>
      </c>
      <c r="P271" s="6">
        <f>CtrlData!S277</f>
        <v>0</v>
      </c>
      <c r="Q271" s="6">
        <f>CtrlData!T277</f>
        <v>0</v>
      </c>
      <c r="R271" s="6">
        <f>CtrlData!U277</f>
        <v>0</v>
      </c>
      <c r="S271" s="6">
        <f>CtrlData!V277</f>
        <v>6.02</v>
      </c>
      <c r="T271" s="6">
        <f>CtrlData!W277</f>
        <v>81139</v>
      </c>
      <c r="U271" s="6">
        <f>CtrlData!X277</f>
        <v>3668</v>
      </c>
      <c r="V271" s="6">
        <f>CtrlData!Y277</f>
        <v>89.88</v>
      </c>
      <c r="W271" s="6">
        <f>CtrlData!Z277</f>
        <v>0.85</v>
      </c>
      <c r="X271" s="6">
        <f>CtrlData!AA277</f>
        <v>84.41</v>
      </c>
      <c r="Y271" s="6">
        <f>CtrlData!AB277</f>
        <v>0.51</v>
      </c>
      <c r="Z271" s="6">
        <f>CtrlData!AC277</f>
        <v>45332</v>
      </c>
      <c r="AA271" s="6">
        <f>CtrlData!AD277</f>
        <v>23.56</v>
      </c>
      <c r="AB271" s="6">
        <f>CtrlData!AE277</f>
        <v>177994</v>
      </c>
      <c r="AC271" s="6">
        <f>CtrlData!AF277</f>
        <v>9.19</v>
      </c>
      <c r="AD271" s="6">
        <f>CtrlData!AG277</f>
        <v>4.5</v>
      </c>
      <c r="AE271" s="6">
        <f>CtrlData!AH277</f>
        <v>2.83</v>
      </c>
    </row>
    <row r="272" spans="1:31">
      <c r="A272" s="6">
        <f>CtrlData!A278</f>
        <v>199912</v>
      </c>
      <c r="B272" s="6">
        <f>CtrlData!E278</f>
        <v>29349.84</v>
      </c>
      <c r="C272" s="6">
        <f>CtrlData!F278</f>
        <v>0</v>
      </c>
      <c r="D272" s="6">
        <f>CtrlData!G278</f>
        <v>0</v>
      </c>
      <c r="E272" s="6">
        <f>CtrlData!H278</f>
        <v>0</v>
      </c>
      <c r="F272" s="6">
        <f>CtrlData!I278</f>
        <v>0</v>
      </c>
      <c r="G272" s="6">
        <f>CtrlData!J278</f>
        <v>0</v>
      </c>
      <c r="H272" s="6">
        <f>CtrlData!K278</f>
        <v>0</v>
      </c>
      <c r="I272" s="6">
        <f>CtrlData!L278</f>
        <v>0</v>
      </c>
      <c r="J272" s="6">
        <f>CtrlData!M278</f>
        <v>0</v>
      </c>
      <c r="K272" s="6">
        <f>CtrlData!N278</f>
        <v>0</v>
      </c>
      <c r="L272" s="6">
        <f>CtrlData!O278</f>
        <v>0</v>
      </c>
      <c r="M272" s="6">
        <f>CtrlData!P278</f>
        <v>0</v>
      </c>
      <c r="N272" s="6">
        <f>CtrlData!Q278</f>
        <v>1</v>
      </c>
      <c r="O272" s="6">
        <f>CtrlData!R278</f>
        <v>0</v>
      </c>
      <c r="P272" s="6">
        <f>CtrlData!S278</f>
        <v>0</v>
      </c>
      <c r="Q272" s="6">
        <f>CtrlData!T278</f>
        <v>0</v>
      </c>
      <c r="R272" s="6">
        <f>CtrlData!U278</f>
        <v>1</v>
      </c>
      <c r="S272" s="6">
        <f>CtrlData!V278</f>
        <v>7.53</v>
      </c>
      <c r="T272" s="6">
        <f>CtrlData!W278</f>
        <v>80708</v>
      </c>
      <c r="U272" s="6">
        <f>CtrlData!X278</f>
        <v>3656</v>
      </c>
      <c r="V272" s="6">
        <f>CtrlData!Y278</f>
        <v>90.79</v>
      </c>
      <c r="W272" s="6">
        <f>CtrlData!Z278</f>
        <v>2.2200000000000002</v>
      </c>
      <c r="X272" s="6">
        <f>CtrlData!AA278</f>
        <v>84.68</v>
      </c>
      <c r="Y272" s="6">
        <f>CtrlData!AB278</f>
        <v>0.15</v>
      </c>
      <c r="Z272" s="6">
        <f>CtrlData!AC278</f>
        <v>42948</v>
      </c>
      <c r="AA272" s="6">
        <f>CtrlData!AD278</f>
        <v>16.920000000000002</v>
      </c>
      <c r="AB272" s="6">
        <f>CtrlData!AE278</f>
        <v>174637</v>
      </c>
      <c r="AC272" s="6">
        <f>CtrlData!AF278</f>
        <v>8.2899999999999991</v>
      </c>
      <c r="AD272" s="6">
        <f>CtrlData!AG278</f>
        <v>4.5</v>
      </c>
      <c r="AE272" s="6">
        <f>CtrlData!AH278</f>
        <v>2.85</v>
      </c>
    </row>
    <row r="273" spans="1:31">
      <c r="A273" s="6">
        <f>CtrlData!A279</f>
        <v>199911</v>
      </c>
      <c r="B273" s="6">
        <f>CtrlData!E279</f>
        <v>24306.1</v>
      </c>
      <c r="C273" s="6">
        <f>CtrlData!F279</f>
        <v>0</v>
      </c>
      <c r="D273" s="6">
        <f>CtrlData!G279</f>
        <v>0</v>
      </c>
      <c r="E273" s="6">
        <f>CtrlData!H279</f>
        <v>0</v>
      </c>
      <c r="F273" s="6">
        <f>CtrlData!I279</f>
        <v>0</v>
      </c>
      <c r="G273" s="6">
        <f>CtrlData!J279</f>
        <v>0</v>
      </c>
      <c r="H273" s="6">
        <f>CtrlData!K279</f>
        <v>0</v>
      </c>
      <c r="I273" s="6">
        <f>CtrlData!L279</f>
        <v>0</v>
      </c>
      <c r="J273" s="6">
        <f>CtrlData!M279</f>
        <v>0</v>
      </c>
      <c r="K273" s="6">
        <f>CtrlData!N279</f>
        <v>0</v>
      </c>
      <c r="L273" s="6">
        <f>CtrlData!O279</f>
        <v>0</v>
      </c>
      <c r="M273" s="6">
        <f>CtrlData!P279</f>
        <v>1</v>
      </c>
      <c r="N273" s="6">
        <f>CtrlData!Q279</f>
        <v>0</v>
      </c>
      <c r="O273" s="6">
        <f>CtrlData!R279</f>
        <v>0</v>
      </c>
      <c r="P273" s="6">
        <f>CtrlData!S279</f>
        <v>0</v>
      </c>
      <c r="Q273" s="6">
        <f>CtrlData!T279</f>
        <v>0</v>
      </c>
      <c r="R273" s="6">
        <f>CtrlData!U279</f>
        <v>1</v>
      </c>
      <c r="S273" s="6">
        <f>CtrlData!V279</f>
        <v>7.53</v>
      </c>
      <c r="T273" s="6">
        <f>CtrlData!W279</f>
        <v>80708</v>
      </c>
      <c r="U273" s="6">
        <f>CtrlData!X279</f>
        <v>3656</v>
      </c>
      <c r="V273" s="6">
        <f>CtrlData!Y279</f>
        <v>90.82</v>
      </c>
      <c r="W273" s="6">
        <f>CtrlData!Z279</f>
        <v>2.2200000000000002</v>
      </c>
      <c r="X273" s="6">
        <f>CtrlData!AA279</f>
        <v>85.19</v>
      </c>
      <c r="Y273" s="6">
        <f>CtrlData!AB279</f>
        <v>-0.9</v>
      </c>
      <c r="Z273" s="6">
        <f>CtrlData!AC279</f>
        <v>41605</v>
      </c>
      <c r="AA273" s="6">
        <f>CtrlData!AD279</f>
        <v>12.18</v>
      </c>
      <c r="AB273" s="6">
        <f>CtrlData!AE279</f>
        <v>172718</v>
      </c>
      <c r="AC273" s="6">
        <f>CtrlData!AF279</f>
        <v>6.58</v>
      </c>
      <c r="AD273" s="6">
        <f>CtrlData!AG279</f>
        <v>4.5</v>
      </c>
      <c r="AE273" s="6">
        <f>CtrlData!AH279</f>
        <v>2.85</v>
      </c>
    </row>
    <row r="274" spans="1:31">
      <c r="A274" s="6">
        <f>CtrlData!A280</f>
        <v>199910</v>
      </c>
      <c r="B274" s="6">
        <f>CtrlData!E280</f>
        <v>20617.330000000002</v>
      </c>
      <c r="C274" s="6">
        <f>CtrlData!F280</f>
        <v>0</v>
      </c>
      <c r="D274" s="6">
        <f>CtrlData!G280</f>
        <v>0</v>
      </c>
      <c r="E274" s="6">
        <f>CtrlData!H280</f>
        <v>0</v>
      </c>
      <c r="F274" s="6">
        <f>CtrlData!I280</f>
        <v>0</v>
      </c>
      <c r="G274" s="6">
        <f>CtrlData!J280</f>
        <v>0</v>
      </c>
      <c r="H274" s="6">
        <f>CtrlData!K280</f>
        <v>0</v>
      </c>
      <c r="I274" s="6">
        <f>CtrlData!L280</f>
        <v>0</v>
      </c>
      <c r="J274" s="6">
        <f>CtrlData!M280</f>
        <v>0</v>
      </c>
      <c r="K274" s="6">
        <f>CtrlData!N280</f>
        <v>0</v>
      </c>
      <c r="L274" s="6">
        <f>CtrlData!O280</f>
        <v>1</v>
      </c>
      <c r="M274" s="6">
        <f>CtrlData!P280</f>
        <v>0</v>
      </c>
      <c r="N274" s="6">
        <f>CtrlData!Q280</f>
        <v>0</v>
      </c>
      <c r="O274" s="6">
        <f>CtrlData!R280</f>
        <v>0</v>
      </c>
      <c r="P274" s="6">
        <f>CtrlData!S280</f>
        <v>0</v>
      </c>
      <c r="Q274" s="6">
        <f>CtrlData!T280</f>
        <v>0</v>
      </c>
      <c r="R274" s="6">
        <f>CtrlData!U280</f>
        <v>1</v>
      </c>
      <c r="S274" s="6">
        <f>CtrlData!V280</f>
        <v>7.53</v>
      </c>
      <c r="T274" s="6">
        <f>CtrlData!W280</f>
        <v>80708</v>
      </c>
      <c r="U274" s="6">
        <f>CtrlData!X280</f>
        <v>3656</v>
      </c>
      <c r="V274" s="6">
        <f>CtrlData!Y280</f>
        <v>90.52</v>
      </c>
      <c r="W274" s="6">
        <f>CtrlData!Z280</f>
        <v>2.2200000000000002</v>
      </c>
      <c r="X274" s="6">
        <f>CtrlData!AA280</f>
        <v>85.44</v>
      </c>
      <c r="Y274" s="6">
        <f>CtrlData!AB280</f>
        <v>0.41</v>
      </c>
      <c r="Z274" s="6">
        <f>CtrlData!AC280</f>
        <v>41507</v>
      </c>
      <c r="AA274" s="6">
        <f>CtrlData!AD280</f>
        <v>15.6</v>
      </c>
      <c r="AB274" s="6">
        <f>CtrlData!AE280</f>
        <v>171924</v>
      </c>
      <c r="AC274" s="6">
        <f>CtrlData!AF280</f>
        <v>7.26</v>
      </c>
      <c r="AD274" s="6">
        <f>CtrlData!AG280</f>
        <v>4.5</v>
      </c>
      <c r="AE274" s="6">
        <f>CtrlData!AH280</f>
        <v>2.85</v>
      </c>
    </row>
    <row r="275" spans="1:31">
      <c r="A275" s="6">
        <f>CtrlData!A281</f>
        <v>199909</v>
      </c>
      <c r="B275" s="6">
        <f>CtrlData!E281</f>
        <v>21228.78</v>
      </c>
      <c r="C275" s="6">
        <f>CtrlData!F281</f>
        <v>0</v>
      </c>
      <c r="D275" s="6">
        <f>CtrlData!G281</f>
        <v>0</v>
      </c>
      <c r="E275" s="6">
        <f>CtrlData!H281</f>
        <v>0</v>
      </c>
      <c r="F275" s="6">
        <f>CtrlData!I281</f>
        <v>0</v>
      </c>
      <c r="G275" s="6">
        <f>CtrlData!J281</f>
        <v>0</v>
      </c>
      <c r="H275" s="6">
        <f>CtrlData!K281</f>
        <v>0</v>
      </c>
      <c r="I275" s="6">
        <f>CtrlData!L281</f>
        <v>0</v>
      </c>
      <c r="J275" s="6">
        <f>CtrlData!M281</f>
        <v>0</v>
      </c>
      <c r="K275" s="6">
        <f>CtrlData!N281</f>
        <v>1</v>
      </c>
      <c r="L275" s="6">
        <f>CtrlData!O281</f>
        <v>0</v>
      </c>
      <c r="M275" s="6">
        <f>CtrlData!P281</f>
        <v>0</v>
      </c>
      <c r="N275" s="6">
        <f>CtrlData!Q281</f>
        <v>0</v>
      </c>
      <c r="O275" s="6">
        <f>CtrlData!R281</f>
        <v>0</v>
      </c>
      <c r="P275" s="6">
        <f>CtrlData!S281</f>
        <v>0</v>
      </c>
      <c r="Q275" s="6">
        <f>CtrlData!T281</f>
        <v>1</v>
      </c>
      <c r="R275" s="6">
        <f>CtrlData!U281</f>
        <v>0</v>
      </c>
      <c r="S275" s="6">
        <f>CtrlData!V281</f>
        <v>5.85</v>
      </c>
      <c r="T275" s="6">
        <f>CtrlData!W281</f>
        <v>75814</v>
      </c>
      <c r="U275" s="6">
        <f>CtrlData!X281</f>
        <v>3442</v>
      </c>
      <c r="V275" s="6">
        <f>CtrlData!Y281</f>
        <v>90.22</v>
      </c>
      <c r="W275" s="6">
        <f>CtrlData!Z281</f>
        <v>-3.83</v>
      </c>
      <c r="X275" s="6">
        <f>CtrlData!AA281</f>
        <v>84.91</v>
      </c>
      <c r="Y275" s="6">
        <f>CtrlData!AB281</f>
        <v>0.57999999999999996</v>
      </c>
      <c r="Z275" s="6">
        <f>CtrlData!AC281</f>
        <v>41408</v>
      </c>
      <c r="AA275" s="6">
        <f>CtrlData!AD281</f>
        <v>16.2</v>
      </c>
      <c r="AB275" s="6">
        <f>CtrlData!AE281</f>
        <v>171402</v>
      </c>
      <c r="AC275" s="6">
        <f>CtrlData!AF281</f>
        <v>7.89</v>
      </c>
      <c r="AD275" s="6">
        <f>CtrlData!AG281</f>
        <v>4.5</v>
      </c>
      <c r="AE275" s="6">
        <f>CtrlData!AH281</f>
        <v>3.08</v>
      </c>
    </row>
    <row r="276" spans="1:31">
      <c r="A276" s="6">
        <f>CtrlData!A282</f>
        <v>199908</v>
      </c>
      <c r="B276" s="6">
        <f>CtrlData!E282</f>
        <v>27598.26</v>
      </c>
      <c r="C276" s="6">
        <f>CtrlData!F282</f>
        <v>0</v>
      </c>
      <c r="D276" s="6">
        <f>CtrlData!G282</f>
        <v>0</v>
      </c>
      <c r="E276" s="6">
        <f>CtrlData!H282</f>
        <v>0</v>
      </c>
      <c r="F276" s="6">
        <f>CtrlData!I282</f>
        <v>0</v>
      </c>
      <c r="G276" s="6">
        <f>CtrlData!J282</f>
        <v>0</v>
      </c>
      <c r="H276" s="6">
        <f>CtrlData!K282</f>
        <v>0</v>
      </c>
      <c r="I276" s="6">
        <f>CtrlData!L282</f>
        <v>0</v>
      </c>
      <c r="J276" s="6">
        <f>CtrlData!M282</f>
        <v>1</v>
      </c>
      <c r="K276" s="6">
        <f>CtrlData!N282</f>
        <v>0</v>
      </c>
      <c r="L276" s="6">
        <f>CtrlData!O282</f>
        <v>0</v>
      </c>
      <c r="M276" s="6">
        <f>CtrlData!P282</f>
        <v>0</v>
      </c>
      <c r="N276" s="6">
        <f>CtrlData!Q282</f>
        <v>0</v>
      </c>
      <c r="O276" s="6">
        <f>CtrlData!R282</f>
        <v>0</v>
      </c>
      <c r="P276" s="6">
        <f>CtrlData!S282</f>
        <v>0</v>
      </c>
      <c r="Q276" s="6">
        <f>CtrlData!T282</f>
        <v>1</v>
      </c>
      <c r="R276" s="6">
        <f>CtrlData!U282</f>
        <v>0</v>
      </c>
      <c r="S276" s="6">
        <f>CtrlData!V282</f>
        <v>5.85</v>
      </c>
      <c r="T276" s="6">
        <f>CtrlData!W282</f>
        <v>75814</v>
      </c>
      <c r="U276" s="6">
        <f>CtrlData!X282</f>
        <v>3442</v>
      </c>
      <c r="V276" s="6">
        <f>CtrlData!Y282</f>
        <v>89.54</v>
      </c>
      <c r="W276" s="6">
        <f>CtrlData!Z282</f>
        <v>-3.83</v>
      </c>
      <c r="X276" s="6">
        <f>CtrlData!AA282</f>
        <v>84.87</v>
      </c>
      <c r="Y276" s="6">
        <f>CtrlData!AB282</f>
        <v>1.1399999999999999</v>
      </c>
      <c r="Z276" s="6">
        <f>CtrlData!AC282</f>
        <v>40988</v>
      </c>
      <c r="AA276" s="6">
        <f>CtrlData!AD282</f>
        <v>15.71</v>
      </c>
      <c r="AB276" s="6">
        <f>CtrlData!AE282</f>
        <v>170986</v>
      </c>
      <c r="AC276" s="6">
        <f>CtrlData!AF282</f>
        <v>8.83</v>
      </c>
      <c r="AD276" s="6">
        <f>CtrlData!AG282</f>
        <v>4.5</v>
      </c>
      <c r="AE276" s="6">
        <f>CtrlData!AH282</f>
        <v>3.08</v>
      </c>
    </row>
    <row r="277" spans="1:31">
      <c r="A277" s="6">
        <f>CtrlData!A283</f>
        <v>199907</v>
      </c>
      <c r="B277" s="6">
        <f>CtrlData!E283</f>
        <v>29509.14</v>
      </c>
      <c r="C277" s="6">
        <f>CtrlData!F283</f>
        <v>0</v>
      </c>
      <c r="D277" s="6">
        <f>CtrlData!G283</f>
        <v>0</v>
      </c>
      <c r="E277" s="6">
        <f>CtrlData!H283</f>
        <v>0</v>
      </c>
      <c r="F277" s="6">
        <f>CtrlData!I283</f>
        <v>0</v>
      </c>
      <c r="G277" s="6">
        <f>CtrlData!J283</f>
        <v>0</v>
      </c>
      <c r="H277" s="6">
        <f>CtrlData!K283</f>
        <v>0</v>
      </c>
      <c r="I277" s="6">
        <f>CtrlData!L283</f>
        <v>1</v>
      </c>
      <c r="J277" s="6">
        <f>CtrlData!M283</f>
        <v>0</v>
      </c>
      <c r="K277" s="6">
        <f>CtrlData!N283</f>
        <v>0</v>
      </c>
      <c r="L277" s="6">
        <f>CtrlData!O283</f>
        <v>0</v>
      </c>
      <c r="M277" s="6">
        <f>CtrlData!P283</f>
        <v>0</v>
      </c>
      <c r="N277" s="6">
        <f>CtrlData!Q283</f>
        <v>0</v>
      </c>
      <c r="O277" s="6">
        <f>CtrlData!R283</f>
        <v>0</v>
      </c>
      <c r="P277" s="6">
        <f>CtrlData!S283</f>
        <v>0</v>
      </c>
      <c r="Q277" s="6">
        <f>CtrlData!T283</f>
        <v>1</v>
      </c>
      <c r="R277" s="6">
        <f>CtrlData!U283</f>
        <v>0</v>
      </c>
      <c r="S277" s="6">
        <f>CtrlData!V283</f>
        <v>5.85</v>
      </c>
      <c r="T277" s="6">
        <f>CtrlData!W283</f>
        <v>75814</v>
      </c>
      <c r="U277" s="6">
        <f>CtrlData!X283</f>
        <v>3442</v>
      </c>
      <c r="V277" s="6">
        <f>CtrlData!Y283</f>
        <v>88.95</v>
      </c>
      <c r="W277" s="6">
        <f>CtrlData!Z283</f>
        <v>-3.83</v>
      </c>
      <c r="X277" s="6">
        <f>CtrlData!AA283</f>
        <v>83.63</v>
      </c>
      <c r="Y277" s="6">
        <f>CtrlData!AB283</f>
        <v>-0.82</v>
      </c>
      <c r="Z277" s="6">
        <f>CtrlData!AC283</f>
        <v>41514</v>
      </c>
      <c r="AA277" s="6">
        <f>CtrlData!AD283</f>
        <v>11.66</v>
      </c>
      <c r="AB277" s="6">
        <f>CtrlData!AE283</f>
        <v>171316</v>
      </c>
      <c r="AC277" s="6">
        <f>CtrlData!AF283</f>
        <v>9.25</v>
      </c>
      <c r="AD277" s="6">
        <f>CtrlData!AG283</f>
        <v>4.5</v>
      </c>
      <c r="AE277" s="6">
        <f>CtrlData!AH283</f>
        <v>3.08</v>
      </c>
    </row>
    <row r="278" spans="1:31">
      <c r="A278" s="6">
        <f>CtrlData!A284</f>
        <v>199906</v>
      </c>
      <c r="B278" s="6">
        <f>CtrlData!E284</f>
        <v>37612.21</v>
      </c>
      <c r="C278" s="6">
        <f>CtrlData!F284</f>
        <v>0</v>
      </c>
      <c r="D278" s="6">
        <f>CtrlData!G284</f>
        <v>0</v>
      </c>
      <c r="E278" s="6">
        <f>CtrlData!H284</f>
        <v>0</v>
      </c>
      <c r="F278" s="6">
        <f>CtrlData!I284</f>
        <v>0</v>
      </c>
      <c r="G278" s="6">
        <f>CtrlData!J284</f>
        <v>0</v>
      </c>
      <c r="H278" s="6">
        <f>CtrlData!K284</f>
        <v>1</v>
      </c>
      <c r="I278" s="6">
        <f>CtrlData!L284</f>
        <v>0</v>
      </c>
      <c r="J278" s="6">
        <f>CtrlData!M284</f>
        <v>0</v>
      </c>
      <c r="K278" s="6">
        <f>CtrlData!N284</f>
        <v>0</v>
      </c>
      <c r="L278" s="6">
        <f>CtrlData!O284</f>
        <v>0</v>
      </c>
      <c r="M278" s="6">
        <f>CtrlData!P284</f>
        <v>0</v>
      </c>
      <c r="N278" s="6">
        <f>CtrlData!Q284</f>
        <v>0</v>
      </c>
      <c r="O278" s="6">
        <f>CtrlData!R284</f>
        <v>0</v>
      </c>
      <c r="P278" s="6">
        <f>CtrlData!S284</f>
        <v>1</v>
      </c>
      <c r="Q278" s="6">
        <f>CtrlData!T284</f>
        <v>0</v>
      </c>
      <c r="R278" s="6">
        <f>CtrlData!U284</f>
        <v>0</v>
      </c>
      <c r="S278" s="6">
        <f>CtrlData!V284</f>
        <v>7.24</v>
      </c>
      <c r="T278" s="6">
        <f>CtrlData!W284</f>
        <v>73540</v>
      </c>
      <c r="U278" s="6">
        <f>CtrlData!X284</f>
        <v>3345</v>
      </c>
      <c r="V278" s="6">
        <f>CtrlData!Y284</f>
        <v>88.91</v>
      </c>
      <c r="W278" s="6">
        <f>CtrlData!Z284</f>
        <v>-6.53</v>
      </c>
      <c r="X278" s="6">
        <f>CtrlData!AA284</f>
        <v>84.16</v>
      </c>
      <c r="Y278" s="6">
        <f>CtrlData!AB284</f>
        <v>-0.85</v>
      </c>
      <c r="Z278" s="6">
        <f>CtrlData!AC284</f>
        <v>40495</v>
      </c>
      <c r="AA278" s="6">
        <f>CtrlData!AD284</f>
        <v>12.75</v>
      </c>
      <c r="AB278" s="6">
        <f>CtrlData!AE284</f>
        <v>169358</v>
      </c>
      <c r="AC278" s="6">
        <f>CtrlData!AF284</f>
        <v>9.6999999999999993</v>
      </c>
      <c r="AD278" s="6">
        <f>CtrlData!AG284</f>
        <v>4.5</v>
      </c>
      <c r="AE278" s="6">
        <f>CtrlData!AH284</f>
        <v>2.92</v>
      </c>
    </row>
    <row r="279" spans="1:31">
      <c r="A279" s="6">
        <f>CtrlData!A285</f>
        <v>199905</v>
      </c>
      <c r="B279" s="6">
        <f>CtrlData!E285</f>
        <v>26689.73</v>
      </c>
      <c r="C279" s="6">
        <f>CtrlData!F285</f>
        <v>0</v>
      </c>
      <c r="D279" s="6">
        <f>CtrlData!G285</f>
        <v>0</v>
      </c>
      <c r="E279" s="6">
        <f>CtrlData!H285</f>
        <v>0</v>
      </c>
      <c r="F279" s="6">
        <f>CtrlData!I285</f>
        <v>0</v>
      </c>
      <c r="G279" s="6">
        <f>CtrlData!J285</f>
        <v>1</v>
      </c>
      <c r="H279" s="6">
        <f>CtrlData!K285</f>
        <v>0</v>
      </c>
      <c r="I279" s="6">
        <f>CtrlData!L285</f>
        <v>0</v>
      </c>
      <c r="J279" s="6">
        <f>CtrlData!M285</f>
        <v>0</v>
      </c>
      <c r="K279" s="6">
        <f>CtrlData!N285</f>
        <v>0</v>
      </c>
      <c r="L279" s="6">
        <f>CtrlData!O285</f>
        <v>0</v>
      </c>
      <c r="M279" s="6">
        <f>CtrlData!P285</f>
        <v>0</v>
      </c>
      <c r="N279" s="6">
        <f>CtrlData!Q285</f>
        <v>0</v>
      </c>
      <c r="O279" s="6">
        <f>CtrlData!R285</f>
        <v>0</v>
      </c>
      <c r="P279" s="6">
        <f>CtrlData!S285</f>
        <v>1</v>
      </c>
      <c r="Q279" s="6">
        <f>CtrlData!T285</f>
        <v>0</v>
      </c>
      <c r="R279" s="6">
        <f>CtrlData!U285</f>
        <v>0</v>
      </c>
      <c r="S279" s="6">
        <f>CtrlData!V285</f>
        <v>7.24</v>
      </c>
      <c r="T279" s="6">
        <f>CtrlData!W285</f>
        <v>73540</v>
      </c>
      <c r="U279" s="6">
        <f>CtrlData!X285</f>
        <v>3345</v>
      </c>
      <c r="V279" s="6">
        <f>CtrlData!Y285</f>
        <v>88.89</v>
      </c>
      <c r="W279" s="6">
        <f>CtrlData!Z285</f>
        <v>-6.53</v>
      </c>
      <c r="X279" s="6">
        <f>CtrlData!AA285</f>
        <v>84.08</v>
      </c>
      <c r="Y279" s="6">
        <f>CtrlData!AB285</f>
        <v>0.49</v>
      </c>
      <c r="Z279" s="6">
        <f>CtrlData!AC285</f>
        <v>39532</v>
      </c>
      <c r="AA279" s="6">
        <f>CtrlData!AD285</f>
        <v>7.68</v>
      </c>
      <c r="AB279" s="6">
        <f>CtrlData!AE285</f>
        <v>168484</v>
      </c>
      <c r="AC279" s="6">
        <f>CtrlData!AF285</f>
        <v>9.08</v>
      </c>
      <c r="AD279" s="6">
        <f>CtrlData!AG285</f>
        <v>4.5</v>
      </c>
      <c r="AE279" s="6">
        <f>CtrlData!AH285</f>
        <v>2.92</v>
      </c>
    </row>
    <row r="280" spans="1:31">
      <c r="A280" s="6">
        <f>CtrlData!A286</f>
        <v>199904</v>
      </c>
      <c r="B280" s="6">
        <f>CtrlData!E286</f>
        <v>29322.17</v>
      </c>
      <c r="C280" s="6">
        <f>CtrlData!F286</f>
        <v>0</v>
      </c>
      <c r="D280" s="6">
        <f>CtrlData!G286</f>
        <v>0</v>
      </c>
      <c r="E280" s="6">
        <f>CtrlData!H286</f>
        <v>0</v>
      </c>
      <c r="F280" s="6">
        <f>CtrlData!I286</f>
        <v>1</v>
      </c>
      <c r="G280" s="6">
        <f>CtrlData!J286</f>
        <v>0</v>
      </c>
      <c r="H280" s="6">
        <f>CtrlData!K286</f>
        <v>0</v>
      </c>
      <c r="I280" s="6">
        <f>CtrlData!L286</f>
        <v>0</v>
      </c>
      <c r="J280" s="6">
        <f>CtrlData!M286</f>
        <v>0</v>
      </c>
      <c r="K280" s="6">
        <f>CtrlData!N286</f>
        <v>0</v>
      </c>
      <c r="L280" s="6">
        <f>CtrlData!O286</f>
        <v>0</v>
      </c>
      <c r="M280" s="6">
        <f>CtrlData!P286</f>
        <v>0</v>
      </c>
      <c r="N280" s="6">
        <f>CtrlData!Q286</f>
        <v>0</v>
      </c>
      <c r="O280" s="6">
        <f>CtrlData!R286</f>
        <v>0</v>
      </c>
      <c r="P280" s="6">
        <f>CtrlData!S286</f>
        <v>1</v>
      </c>
      <c r="Q280" s="6">
        <f>CtrlData!T286</f>
        <v>0</v>
      </c>
      <c r="R280" s="6">
        <f>CtrlData!U286</f>
        <v>0</v>
      </c>
      <c r="S280" s="6">
        <f>CtrlData!V286</f>
        <v>7.24</v>
      </c>
      <c r="T280" s="6">
        <f>CtrlData!W286</f>
        <v>73540</v>
      </c>
      <c r="U280" s="6">
        <f>CtrlData!X286</f>
        <v>3345</v>
      </c>
      <c r="V280" s="6">
        <f>CtrlData!Y286</f>
        <v>88.91</v>
      </c>
      <c r="W280" s="6">
        <f>CtrlData!Z286</f>
        <v>-6.53</v>
      </c>
      <c r="X280" s="6">
        <f>CtrlData!AA286</f>
        <v>83.85</v>
      </c>
      <c r="Y280" s="6">
        <f>CtrlData!AB286</f>
        <v>-0.1</v>
      </c>
      <c r="Z280" s="6">
        <f>CtrlData!AC286</f>
        <v>39542</v>
      </c>
      <c r="AA280" s="6">
        <f>CtrlData!AD286</f>
        <v>9.74</v>
      </c>
      <c r="AB280" s="6">
        <f>CtrlData!AE286</f>
        <v>168461</v>
      </c>
      <c r="AC280" s="6">
        <f>CtrlData!AF286</f>
        <v>9.3800000000000008</v>
      </c>
      <c r="AD280" s="6">
        <f>CtrlData!AG286</f>
        <v>4.5</v>
      </c>
      <c r="AE280" s="6">
        <f>CtrlData!AH286</f>
        <v>2.92</v>
      </c>
    </row>
    <row r="281" spans="1:31">
      <c r="A281" s="6">
        <f>CtrlData!A287</f>
        <v>199903</v>
      </c>
      <c r="B281" s="6">
        <f>CtrlData!E287</f>
        <v>24061.31</v>
      </c>
      <c r="C281" s="6">
        <f>CtrlData!F287</f>
        <v>0</v>
      </c>
      <c r="D281" s="6">
        <f>CtrlData!G287</f>
        <v>0</v>
      </c>
      <c r="E281" s="6">
        <f>CtrlData!H287</f>
        <v>1</v>
      </c>
      <c r="F281" s="6">
        <f>CtrlData!I287</f>
        <v>0</v>
      </c>
      <c r="G281" s="6">
        <f>CtrlData!J287</f>
        <v>0</v>
      </c>
      <c r="H281" s="6">
        <f>CtrlData!K287</f>
        <v>0</v>
      </c>
      <c r="I281" s="6">
        <f>CtrlData!L287</f>
        <v>0</v>
      </c>
      <c r="J281" s="6">
        <f>CtrlData!M287</f>
        <v>0</v>
      </c>
      <c r="K281" s="6">
        <f>CtrlData!N287</f>
        <v>0</v>
      </c>
      <c r="L281" s="6">
        <f>CtrlData!O287</f>
        <v>0</v>
      </c>
      <c r="M281" s="6">
        <f>CtrlData!P287</f>
        <v>0</v>
      </c>
      <c r="N281" s="6">
        <f>CtrlData!Q287</f>
        <v>0</v>
      </c>
      <c r="O281" s="6">
        <f>CtrlData!R287</f>
        <v>1</v>
      </c>
      <c r="P281" s="6">
        <f>CtrlData!S287</f>
        <v>0</v>
      </c>
      <c r="Q281" s="6">
        <f>CtrlData!T287</f>
        <v>0</v>
      </c>
      <c r="R281" s="6">
        <f>CtrlData!U287</f>
        <v>0</v>
      </c>
      <c r="S281" s="6">
        <f>CtrlData!V287</f>
        <v>6.26</v>
      </c>
      <c r="T281" s="6">
        <f>CtrlData!W287</f>
        <v>73765</v>
      </c>
      <c r="U281" s="6">
        <f>CtrlData!X287</f>
        <v>3361</v>
      </c>
      <c r="V281" s="6">
        <f>CtrlData!Y287</f>
        <v>89.26</v>
      </c>
      <c r="W281" s="6">
        <f>CtrlData!Z287</f>
        <v>-5.99</v>
      </c>
      <c r="X281" s="6">
        <f>CtrlData!AA287</f>
        <v>83.26</v>
      </c>
      <c r="Y281" s="6">
        <f>CtrlData!AB287</f>
        <v>-0.47</v>
      </c>
      <c r="Z281" s="6">
        <f>CtrlData!AC287</f>
        <v>39079</v>
      </c>
      <c r="AA281" s="6">
        <f>CtrlData!AD287</f>
        <v>5.08</v>
      </c>
      <c r="AB281" s="6">
        <f>CtrlData!AE287</f>
        <v>167630</v>
      </c>
      <c r="AC281" s="6">
        <f>CtrlData!AF287</f>
        <v>8.6300000000000008</v>
      </c>
      <c r="AD281" s="6">
        <f>CtrlData!AG287</f>
        <v>4.5</v>
      </c>
      <c r="AE281" s="6">
        <f>CtrlData!AH287</f>
        <v>2.84</v>
      </c>
    </row>
    <row r="282" spans="1:31">
      <c r="A282" s="6">
        <f>CtrlData!A288</f>
        <v>199902</v>
      </c>
      <c r="B282" s="6">
        <f>CtrlData!E288</f>
        <v>9923.39</v>
      </c>
      <c r="C282" s="6">
        <f>CtrlData!F288</f>
        <v>0</v>
      </c>
      <c r="D282" s="6">
        <f>CtrlData!G288</f>
        <v>1</v>
      </c>
      <c r="E282" s="6">
        <f>CtrlData!H288</f>
        <v>0</v>
      </c>
      <c r="F282" s="6">
        <f>CtrlData!I288</f>
        <v>0</v>
      </c>
      <c r="G282" s="6">
        <f>CtrlData!J288</f>
        <v>0</v>
      </c>
      <c r="H282" s="6">
        <f>CtrlData!K288</f>
        <v>0</v>
      </c>
      <c r="I282" s="6">
        <f>CtrlData!L288</f>
        <v>0</v>
      </c>
      <c r="J282" s="6">
        <f>CtrlData!M288</f>
        <v>0</v>
      </c>
      <c r="K282" s="6">
        <f>CtrlData!N288</f>
        <v>0</v>
      </c>
      <c r="L282" s="6">
        <f>CtrlData!O288</f>
        <v>0</v>
      </c>
      <c r="M282" s="6">
        <f>CtrlData!P288</f>
        <v>0</v>
      </c>
      <c r="N282" s="6">
        <f>CtrlData!Q288</f>
        <v>0</v>
      </c>
      <c r="O282" s="6">
        <f>CtrlData!R288</f>
        <v>1</v>
      </c>
      <c r="P282" s="6">
        <f>CtrlData!S288</f>
        <v>0</v>
      </c>
      <c r="Q282" s="6">
        <f>CtrlData!T288</f>
        <v>0</v>
      </c>
      <c r="R282" s="6">
        <f>CtrlData!U288</f>
        <v>0</v>
      </c>
      <c r="S282" s="6">
        <f>CtrlData!V288</f>
        <v>6.26</v>
      </c>
      <c r="T282" s="6">
        <f>CtrlData!W288</f>
        <v>73765</v>
      </c>
      <c r="U282" s="6">
        <f>CtrlData!X288</f>
        <v>3361</v>
      </c>
      <c r="V282" s="6">
        <f>CtrlData!Y288</f>
        <v>88.93</v>
      </c>
      <c r="W282" s="6">
        <f>CtrlData!Z288</f>
        <v>-5.99</v>
      </c>
      <c r="X282" s="6">
        <f>CtrlData!AA288</f>
        <v>84.88</v>
      </c>
      <c r="Y282" s="6">
        <f>CtrlData!AB288</f>
        <v>2.11</v>
      </c>
      <c r="Z282" s="6">
        <f>CtrlData!AC288</f>
        <v>39652</v>
      </c>
      <c r="AA282" s="6">
        <f>CtrlData!AD288</f>
        <v>3.96</v>
      </c>
      <c r="AB282" s="6">
        <f>CtrlData!AE288</f>
        <v>167024</v>
      </c>
      <c r="AC282" s="6">
        <f>CtrlData!AF288</f>
        <v>8.2100000000000009</v>
      </c>
      <c r="AD282" s="6">
        <f>CtrlData!AG288</f>
        <v>4.5</v>
      </c>
      <c r="AE282" s="6">
        <f>CtrlData!AH288</f>
        <v>2.84</v>
      </c>
    </row>
    <row r="283" spans="1:31">
      <c r="A283" s="6">
        <f>CtrlData!A289</f>
        <v>199901</v>
      </c>
      <c r="B283" s="6">
        <f>CtrlData!E289</f>
        <v>14152.85</v>
      </c>
      <c r="C283" s="6">
        <f>CtrlData!F289</f>
        <v>1</v>
      </c>
      <c r="D283" s="6">
        <f>CtrlData!G289</f>
        <v>0</v>
      </c>
      <c r="E283" s="6">
        <f>CtrlData!H289</f>
        <v>0</v>
      </c>
      <c r="F283" s="6">
        <f>CtrlData!I289</f>
        <v>0</v>
      </c>
      <c r="G283" s="6">
        <f>CtrlData!J289</f>
        <v>0</v>
      </c>
      <c r="H283" s="6">
        <f>CtrlData!K289</f>
        <v>0</v>
      </c>
      <c r="I283" s="6">
        <f>CtrlData!L289</f>
        <v>0</v>
      </c>
      <c r="J283" s="6">
        <f>CtrlData!M289</f>
        <v>0</v>
      </c>
      <c r="K283" s="6">
        <f>CtrlData!N289</f>
        <v>0</v>
      </c>
      <c r="L283" s="6">
        <f>CtrlData!O289</f>
        <v>0</v>
      </c>
      <c r="M283" s="6">
        <f>CtrlData!P289</f>
        <v>0</v>
      </c>
      <c r="N283" s="6">
        <f>CtrlData!Q289</f>
        <v>0</v>
      </c>
      <c r="O283" s="6">
        <f>CtrlData!R289</f>
        <v>1</v>
      </c>
      <c r="P283" s="6">
        <f>CtrlData!S289</f>
        <v>0</v>
      </c>
      <c r="Q283" s="6">
        <f>CtrlData!T289</f>
        <v>0</v>
      </c>
      <c r="R283" s="6">
        <f>CtrlData!U289</f>
        <v>0</v>
      </c>
      <c r="S283" s="6">
        <f>CtrlData!V289</f>
        <v>6.26</v>
      </c>
      <c r="T283" s="6">
        <f>CtrlData!W289</f>
        <v>73765</v>
      </c>
      <c r="U283" s="6">
        <f>CtrlData!X289</f>
        <v>3361</v>
      </c>
      <c r="V283" s="6">
        <f>CtrlData!Y289</f>
        <v>88.8</v>
      </c>
      <c r="W283" s="6">
        <f>CtrlData!Z289</f>
        <v>-5.99</v>
      </c>
      <c r="X283" s="6">
        <f>CtrlData!AA289</f>
        <v>83.98</v>
      </c>
      <c r="Y283" s="6">
        <f>CtrlData!AB289</f>
        <v>0.39</v>
      </c>
      <c r="Z283" s="6">
        <f>CtrlData!AC289</f>
        <v>38041</v>
      </c>
      <c r="AA283" s="6">
        <f>CtrlData!AD289</f>
        <v>-1.95</v>
      </c>
      <c r="AB283" s="6">
        <f>CtrlData!AE289</f>
        <v>164407</v>
      </c>
      <c r="AC283" s="6">
        <f>CtrlData!AF289</f>
        <v>6.45</v>
      </c>
      <c r="AD283" s="6">
        <f>CtrlData!AG289</f>
        <v>4.75</v>
      </c>
      <c r="AE283" s="6">
        <f>CtrlData!AH289</f>
        <v>2.84</v>
      </c>
    </row>
    <row r="284" spans="1:31">
      <c r="A284" s="6">
        <f>CtrlData!A290</f>
        <v>199812</v>
      </c>
      <c r="B284" s="6">
        <f>CtrlData!E290</f>
        <v>15753.23</v>
      </c>
      <c r="C284" s="6">
        <f>CtrlData!F290</f>
        <v>0</v>
      </c>
      <c r="D284" s="6">
        <f>CtrlData!G290</f>
        <v>0</v>
      </c>
      <c r="E284" s="6">
        <f>CtrlData!H290</f>
        <v>0</v>
      </c>
      <c r="F284" s="6">
        <f>CtrlData!I290</f>
        <v>0</v>
      </c>
      <c r="G284" s="6">
        <f>CtrlData!J290</f>
        <v>0</v>
      </c>
      <c r="H284" s="6">
        <f>CtrlData!K290</f>
        <v>0</v>
      </c>
      <c r="I284" s="6">
        <f>CtrlData!L290</f>
        <v>0</v>
      </c>
      <c r="J284" s="6">
        <f>CtrlData!M290</f>
        <v>0</v>
      </c>
      <c r="K284" s="6">
        <f>CtrlData!N290</f>
        <v>0</v>
      </c>
      <c r="L284" s="6">
        <f>CtrlData!O290</f>
        <v>0</v>
      </c>
      <c r="M284" s="6">
        <f>CtrlData!P290</f>
        <v>0</v>
      </c>
      <c r="N284" s="6">
        <f>CtrlData!Q290</f>
        <v>1</v>
      </c>
      <c r="O284" s="6">
        <f>CtrlData!R290</f>
        <v>0</v>
      </c>
      <c r="P284" s="6">
        <f>CtrlData!S290</f>
        <v>0</v>
      </c>
      <c r="Q284" s="6">
        <f>CtrlData!T290</f>
        <v>0</v>
      </c>
      <c r="R284" s="6">
        <f>CtrlData!U290</f>
        <v>1</v>
      </c>
      <c r="S284" s="6">
        <f>CtrlData!V290</f>
        <v>3.16</v>
      </c>
      <c r="T284" s="6">
        <f>CtrlData!W290</f>
        <v>75078</v>
      </c>
      <c r="U284" s="6">
        <f>CtrlData!X290</f>
        <v>3427</v>
      </c>
      <c r="V284" s="6">
        <f>CtrlData!Y290</f>
        <v>88.82</v>
      </c>
      <c r="W284" s="6">
        <f>CtrlData!Z290</f>
        <v>-8.89</v>
      </c>
      <c r="X284" s="6">
        <f>CtrlData!AA290</f>
        <v>84.55</v>
      </c>
      <c r="Y284" s="6">
        <f>CtrlData!AB290</f>
        <v>2.11</v>
      </c>
      <c r="Z284" s="6">
        <f>CtrlData!AC290</f>
        <v>37647</v>
      </c>
      <c r="AA284" s="6">
        <f>CtrlData!AD290</f>
        <v>3.76</v>
      </c>
      <c r="AB284" s="6">
        <f>CtrlData!AE290</f>
        <v>163091</v>
      </c>
      <c r="AC284" s="6">
        <f>CtrlData!AF290</f>
        <v>8.56</v>
      </c>
      <c r="AD284" s="6">
        <f>CtrlData!AG290</f>
        <v>4.75</v>
      </c>
      <c r="AE284" s="6">
        <f>CtrlData!AH290</f>
        <v>2.8</v>
      </c>
    </row>
    <row r="285" spans="1:31">
      <c r="A285" s="6">
        <f>CtrlData!A291</f>
        <v>199811</v>
      </c>
      <c r="B285" s="6">
        <f>CtrlData!E291</f>
        <v>24199.37</v>
      </c>
      <c r="C285" s="6">
        <f>CtrlData!F291</f>
        <v>0</v>
      </c>
      <c r="D285" s="6">
        <f>CtrlData!G291</f>
        <v>0</v>
      </c>
      <c r="E285" s="6">
        <f>CtrlData!H291</f>
        <v>0</v>
      </c>
      <c r="F285" s="6">
        <f>CtrlData!I291</f>
        <v>0</v>
      </c>
      <c r="G285" s="6">
        <f>CtrlData!J291</f>
        <v>0</v>
      </c>
      <c r="H285" s="6">
        <f>CtrlData!K291</f>
        <v>0</v>
      </c>
      <c r="I285" s="6">
        <f>CtrlData!L291</f>
        <v>0</v>
      </c>
      <c r="J285" s="6">
        <f>CtrlData!M291</f>
        <v>0</v>
      </c>
      <c r="K285" s="6">
        <f>CtrlData!N291</f>
        <v>0</v>
      </c>
      <c r="L285" s="6">
        <f>CtrlData!O291</f>
        <v>0</v>
      </c>
      <c r="M285" s="6">
        <f>CtrlData!P291</f>
        <v>1</v>
      </c>
      <c r="N285" s="6">
        <f>CtrlData!Q291</f>
        <v>0</v>
      </c>
      <c r="O285" s="6">
        <f>CtrlData!R291</f>
        <v>0</v>
      </c>
      <c r="P285" s="6">
        <f>CtrlData!S291</f>
        <v>0</v>
      </c>
      <c r="Q285" s="6">
        <f>CtrlData!T291</f>
        <v>0</v>
      </c>
      <c r="R285" s="6">
        <f>CtrlData!U291</f>
        <v>1</v>
      </c>
      <c r="S285" s="6">
        <f>CtrlData!V291</f>
        <v>3.16</v>
      </c>
      <c r="T285" s="6">
        <f>CtrlData!W291</f>
        <v>75078</v>
      </c>
      <c r="U285" s="6">
        <f>CtrlData!X291</f>
        <v>3427</v>
      </c>
      <c r="V285" s="6">
        <f>CtrlData!Y291</f>
        <v>89.83</v>
      </c>
      <c r="W285" s="6">
        <f>CtrlData!Z291</f>
        <v>-8.89</v>
      </c>
      <c r="X285" s="6">
        <f>CtrlData!AA291</f>
        <v>85.96</v>
      </c>
      <c r="Y285" s="6">
        <f>CtrlData!AB291</f>
        <v>3.9</v>
      </c>
      <c r="Z285" s="6">
        <f>CtrlData!AC291</f>
        <v>36768</v>
      </c>
      <c r="AA285" s="6">
        <f>CtrlData!AD291</f>
        <v>3.18</v>
      </c>
      <c r="AB285" s="6">
        <f>CtrlData!AE291</f>
        <v>161946</v>
      </c>
      <c r="AC285" s="6">
        <f>CtrlData!AF291</f>
        <v>9.64</v>
      </c>
      <c r="AD285" s="6">
        <f>CtrlData!AG291</f>
        <v>5</v>
      </c>
      <c r="AE285" s="6">
        <f>CtrlData!AH291</f>
        <v>2.8</v>
      </c>
    </row>
    <row r="286" spans="1:31">
      <c r="A286" s="6">
        <f>CtrlData!A292</f>
        <v>199810</v>
      </c>
      <c r="B286" s="6">
        <f>CtrlData!E292</f>
        <v>18943.900000000001</v>
      </c>
      <c r="C286" s="6">
        <f>CtrlData!F292</f>
        <v>0</v>
      </c>
      <c r="D286" s="6">
        <f>CtrlData!G292</f>
        <v>0</v>
      </c>
      <c r="E286" s="6">
        <f>CtrlData!H292</f>
        <v>0</v>
      </c>
      <c r="F286" s="6">
        <f>CtrlData!I292</f>
        <v>0</v>
      </c>
      <c r="G286" s="6">
        <f>CtrlData!J292</f>
        <v>0</v>
      </c>
      <c r="H286" s="6">
        <f>CtrlData!K292</f>
        <v>0</v>
      </c>
      <c r="I286" s="6">
        <f>CtrlData!L292</f>
        <v>0</v>
      </c>
      <c r="J286" s="6">
        <f>CtrlData!M292</f>
        <v>0</v>
      </c>
      <c r="K286" s="6">
        <f>CtrlData!N292</f>
        <v>0</v>
      </c>
      <c r="L286" s="6">
        <f>CtrlData!O292</f>
        <v>1</v>
      </c>
      <c r="M286" s="6">
        <f>CtrlData!P292</f>
        <v>0</v>
      </c>
      <c r="N286" s="6">
        <f>CtrlData!Q292</f>
        <v>0</v>
      </c>
      <c r="O286" s="6">
        <f>CtrlData!R292</f>
        <v>0</v>
      </c>
      <c r="P286" s="6">
        <f>CtrlData!S292</f>
        <v>0</v>
      </c>
      <c r="Q286" s="6">
        <f>CtrlData!T292</f>
        <v>0</v>
      </c>
      <c r="R286" s="6">
        <f>CtrlData!U292</f>
        <v>1</v>
      </c>
      <c r="S286" s="6">
        <f>CtrlData!V292</f>
        <v>3.16</v>
      </c>
      <c r="T286" s="6">
        <f>CtrlData!W292</f>
        <v>75078</v>
      </c>
      <c r="U286" s="6">
        <f>CtrlData!X292</f>
        <v>3427</v>
      </c>
      <c r="V286" s="6">
        <f>CtrlData!Y292</f>
        <v>90.95</v>
      </c>
      <c r="W286" s="6">
        <f>CtrlData!Z292</f>
        <v>-8.89</v>
      </c>
      <c r="X286" s="6">
        <f>CtrlData!AA292</f>
        <v>85.09</v>
      </c>
      <c r="Y286" s="6">
        <f>CtrlData!AB292</f>
        <v>2.58</v>
      </c>
      <c r="Z286" s="6">
        <f>CtrlData!AC292</f>
        <v>35977</v>
      </c>
      <c r="AA286" s="6">
        <f>CtrlData!AD292</f>
        <v>0.66</v>
      </c>
      <c r="AB286" s="6">
        <f>CtrlData!AE292</f>
        <v>159736</v>
      </c>
      <c r="AC286" s="6">
        <f>CtrlData!AF292</f>
        <v>9.19</v>
      </c>
      <c r="AD286" s="6">
        <f>CtrlData!AG292</f>
        <v>5.13</v>
      </c>
      <c r="AE286" s="6">
        <f>CtrlData!AH292</f>
        <v>2.8</v>
      </c>
    </row>
    <row r="287" spans="1:31">
      <c r="A287" s="6">
        <f>CtrlData!A293</f>
        <v>199809</v>
      </c>
      <c r="B287" s="6">
        <f>CtrlData!E293</f>
        <v>20491.330000000002</v>
      </c>
      <c r="C287" s="6">
        <f>CtrlData!F293</f>
        <v>0</v>
      </c>
      <c r="D287" s="6">
        <f>CtrlData!G293</f>
        <v>0</v>
      </c>
      <c r="E287" s="6">
        <f>CtrlData!H293</f>
        <v>0</v>
      </c>
      <c r="F287" s="6">
        <f>CtrlData!I293</f>
        <v>0</v>
      </c>
      <c r="G287" s="6">
        <f>CtrlData!J293</f>
        <v>0</v>
      </c>
      <c r="H287" s="6">
        <f>CtrlData!K293</f>
        <v>0</v>
      </c>
      <c r="I287" s="6">
        <f>CtrlData!L293</f>
        <v>0</v>
      </c>
      <c r="J287" s="6">
        <f>CtrlData!M293</f>
        <v>0</v>
      </c>
      <c r="K287" s="6">
        <f>CtrlData!N293</f>
        <v>1</v>
      </c>
      <c r="L287" s="6">
        <f>CtrlData!O293</f>
        <v>0</v>
      </c>
      <c r="M287" s="6">
        <f>CtrlData!P293</f>
        <v>0</v>
      </c>
      <c r="N287" s="6">
        <f>CtrlData!Q293</f>
        <v>0</v>
      </c>
      <c r="O287" s="6">
        <f>CtrlData!R293</f>
        <v>0</v>
      </c>
      <c r="P287" s="6">
        <f>CtrlData!S293</f>
        <v>0</v>
      </c>
      <c r="Q287" s="6">
        <f>CtrlData!T293</f>
        <v>1</v>
      </c>
      <c r="R287" s="6">
        <f>CtrlData!U293</f>
        <v>0</v>
      </c>
      <c r="S287" s="6">
        <f>CtrlData!V293</f>
        <v>4.75</v>
      </c>
      <c r="T287" s="6">
        <f>CtrlData!W293</f>
        <v>67863</v>
      </c>
      <c r="U287" s="6">
        <f>CtrlData!X293</f>
        <v>3105</v>
      </c>
      <c r="V287" s="6">
        <f>CtrlData!Y293</f>
        <v>93.81</v>
      </c>
      <c r="W287" s="6">
        <f>CtrlData!Z293</f>
        <v>1.22</v>
      </c>
      <c r="X287" s="6">
        <f>CtrlData!AA293</f>
        <v>84.42</v>
      </c>
      <c r="Y287" s="6">
        <f>CtrlData!AB293</f>
        <v>0.4</v>
      </c>
      <c r="Z287" s="6">
        <f>CtrlData!AC293</f>
        <v>35855</v>
      </c>
      <c r="AA287" s="6">
        <f>CtrlData!AD293</f>
        <v>-7.0000000000000007E-2</v>
      </c>
      <c r="AB287" s="6">
        <f>CtrlData!AE293</f>
        <v>158503</v>
      </c>
      <c r="AC287" s="6">
        <f>CtrlData!AF293</f>
        <v>9.61</v>
      </c>
      <c r="AD287" s="6">
        <f>CtrlData!AG293</f>
        <v>5.13</v>
      </c>
      <c r="AE287" s="6">
        <f>CtrlData!AH293</f>
        <v>2.98</v>
      </c>
    </row>
    <row r="288" spans="1:31">
      <c r="A288" s="6">
        <f>CtrlData!A294</f>
        <v>199808</v>
      </c>
      <c r="B288" s="6">
        <f>CtrlData!E294</f>
        <v>17977.62</v>
      </c>
      <c r="C288" s="6">
        <f>CtrlData!F294</f>
        <v>0</v>
      </c>
      <c r="D288" s="6">
        <f>CtrlData!G294</f>
        <v>0</v>
      </c>
      <c r="E288" s="6">
        <f>CtrlData!H294</f>
        <v>0</v>
      </c>
      <c r="F288" s="6">
        <f>CtrlData!I294</f>
        <v>0</v>
      </c>
      <c r="G288" s="6">
        <f>CtrlData!J294</f>
        <v>0</v>
      </c>
      <c r="H288" s="6">
        <f>CtrlData!K294</f>
        <v>0</v>
      </c>
      <c r="I288" s="6">
        <f>CtrlData!L294</f>
        <v>0</v>
      </c>
      <c r="J288" s="6">
        <f>CtrlData!M294</f>
        <v>1</v>
      </c>
      <c r="K288" s="6">
        <f>CtrlData!N294</f>
        <v>0</v>
      </c>
      <c r="L288" s="6">
        <f>CtrlData!O294</f>
        <v>0</v>
      </c>
      <c r="M288" s="6">
        <f>CtrlData!P294</f>
        <v>0</v>
      </c>
      <c r="N288" s="6">
        <f>CtrlData!Q294</f>
        <v>0</v>
      </c>
      <c r="O288" s="6">
        <f>CtrlData!R294</f>
        <v>0</v>
      </c>
      <c r="P288" s="6">
        <f>CtrlData!S294</f>
        <v>0</v>
      </c>
      <c r="Q288" s="6">
        <f>CtrlData!T294</f>
        <v>1</v>
      </c>
      <c r="R288" s="6">
        <f>CtrlData!U294</f>
        <v>0</v>
      </c>
      <c r="S288" s="6">
        <f>CtrlData!V294</f>
        <v>4.75</v>
      </c>
      <c r="T288" s="6">
        <f>CtrlData!W294</f>
        <v>67863</v>
      </c>
      <c r="U288" s="6">
        <f>CtrlData!X294</f>
        <v>3105</v>
      </c>
      <c r="V288" s="6">
        <f>CtrlData!Y294</f>
        <v>93.88</v>
      </c>
      <c r="W288" s="6">
        <f>CtrlData!Z294</f>
        <v>1.22</v>
      </c>
      <c r="X288" s="6">
        <f>CtrlData!AA294</f>
        <v>83.91</v>
      </c>
      <c r="Y288" s="6">
        <f>CtrlData!AB294</f>
        <v>0.45</v>
      </c>
      <c r="Z288" s="6">
        <f>CtrlData!AC294</f>
        <v>35989</v>
      </c>
      <c r="AA288" s="6">
        <f>CtrlData!AD294</f>
        <v>-4.01</v>
      </c>
      <c r="AB288" s="6">
        <f>CtrlData!AE294</f>
        <v>156802</v>
      </c>
      <c r="AC288" s="6">
        <f>CtrlData!AF294</f>
        <v>8.39</v>
      </c>
      <c r="AD288" s="6">
        <f>CtrlData!AG294</f>
        <v>5.25</v>
      </c>
      <c r="AE288" s="6">
        <f>CtrlData!AH294</f>
        <v>2.98</v>
      </c>
    </row>
    <row r="289" spans="1:31">
      <c r="A289" s="6">
        <f>CtrlData!A295</f>
        <v>199807</v>
      </c>
      <c r="B289" s="6">
        <f>CtrlData!E295</f>
        <v>26036.02</v>
      </c>
      <c r="C289" s="6">
        <f>CtrlData!F295</f>
        <v>0</v>
      </c>
      <c r="D289" s="6">
        <f>CtrlData!G295</f>
        <v>0</v>
      </c>
      <c r="E289" s="6">
        <f>CtrlData!H295</f>
        <v>0</v>
      </c>
      <c r="F289" s="6">
        <f>CtrlData!I295</f>
        <v>0</v>
      </c>
      <c r="G289" s="6">
        <f>CtrlData!J295</f>
        <v>0</v>
      </c>
      <c r="H289" s="6">
        <f>CtrlData!K295</f>
        <v>0</v>
      </c>
      <c r="I289" s="6">
        <f>CtrlData!L295</f>
        <v>1</v>
      </c>
      <c r="J289" s="6">
        <f>CtrlData!M295</f>
        <v>0</v>
      </c>
      <c r="K289" s="6">
        <f>CtrlData!N295</f>
        <v>0</v>
      </c>
      <c r="L289" s="6">
        <f>CtrlData!O295</f>
        <v>0</v>
      </c>
      <c r="M289" s="6">
        <f>CtrlData!P295</f>
        <v>0</v>
      </c>
      <c r="N289" s="6">
        <f>CtrlData!Q295</f>
        <v>0</v>
      </c>
      <c r="O289" s="6">
        <f>CtrlData!R295</f>
        <v>0</v>
      </c>
      <c r="P289" s="6">
        <f>CtrlData!S295</f>
        <v>0</v>
      </c>
      <c r="Q289" s="6">
        <f>CtrlData!T295</f>
        <v>1</v>
      </c>
      <c r="R289" s="6">
        <f>CtrlData!U295</f>
        <v>0</v>
      </c>
      <c r="S289" s="6">
        <f>CtrlData!V295</f>
        <v>4.75</v>
      </c>
      <c r="T289" s="6">
        <f>CtrlData!W295</f>
        <v>67863</v>
      </c>
      <c r="U289" s="6">
        <f>CtrlData!X295</f>
        <v>3105</v>
      </c>
      <c r="V289" s="6">
        <f>CtrlData!Y295</f>
        <v>94.21</v>
      </c>
      <c r="W289" s="6">
        <f>CtrlData!Z295</f>
        <v>1.22</v>
      </c>
      <c r="X289" s="6">
        <f>CtrlData!AA295</f>
        <v>84.32</v>
      </c>
      <c r="Y289" s="6">
        <f>CtrlData!AB295</f>
        <v>0.84</v>
      </c>
      <c r="Z289" s="6">
        <f>CtrlData!AC295</f>
        <v>36795</v>
      </c>
      <c r="AA289" s="6">
        <f>CtrlData!AD295</f>
        <v>-1.73</v>
      </c>
      <c r="AB289" s="6">
        <f>CtrlData!AE295</f>
        <v>156185</v>
      </c>
      <c r="AC289" s="6">
        <f>CtrlData!AF295</f>
        <v>8.08</v>
      </c>
      <c r="AD289" s="6">
        <f>CtrlData!AG295</f>
        <v>5.25</v>
      </c>
      <c r="AE289" s="6">
        <f>CtrlData!AH295</f>
        <v>2.98</v>
      </c>
    </row>
    <row r="290" spans="1:31">
      <c r="A290" s="6">
        <f>CtrlData!A296</f>
        <v>199806</v>
      </c>
      <c r="B290" s="6">
        <f>CtrlData!E296</f>
        <v>26483.3</v>
      </c>
      <c r="C290" s="6">
        <f>CtrlData!F296</f>
        <v>0</v>
      </c>
      <c r="D290" s="6">
        <f>CtrlData!G296</f>
        <v>0</v>
      </c>
      <c r="E290" s="6">
        <f>CtrlData!H296</f>
        <v>0</v>
      </c>
      <c r="F290" s="6">
        <f>CtrlData!I296</f>
        <v>0</v>
      </c>
      <c r="G290" s="6">
        <f>CtrlData!J296</f>
        <v>0</v>
      </c>
      <c r="H290" s="6">
        <f>CtrlData!K296</f>
        <v>1</v>
      </c>
      <c r="I290" s="6">
        <f>CtrlData!L296</f>
        <v>0</v>
      </c>
      <c r="J290" s="6">
        <f>CtrlData!M296</f>
        <v>0</v>
      </c>
      <c r="K290" s="6">
        <f>CtrlData!N296</f>
        <v>0</v>
      </c>
      <c r="L290" s="6">
        <f>CtrlData!O296</f>
        <v>0</v>
      </c>
      <c r="M290" s="6">
        <f>CtrlData!P296</f>
        <v>0</v>
      </c>
      <c r="N290" s="6">
        <f>CtrlData!Q296</f>
        <v>0</v>
      </c>
      <c r="O290" s="6">
        <f>CtrlData!R296</f>
        <v>0</v>
      </c>
      <c r="P290" s="6">
        <f>CtrlData!S296</f>
        <v>1</v>
      </c>
      <c r="Q290" s="6">
        <f>CtrlData!T296</f>
        <v>0</v>
      </c>
      <c r="R290" s="6">
        <f>CtrlData!U296</f>
        <v>0</v>
      </c>
      <c r="S290" s="6">
        <f>CtrlData!V296</f>
        <v>4.2699999999999996</v>
      </c>
      <c r="T290" s="6">
        <f>CtrlData!W296</f>
        <v>68085</v>
      </c>
      <c r="U290" s="6">
        <f>CtrlData!X296</f>
        <v>3122</v>
      </c>
      <c r="V290" s="6">
        <f>CtrlData!Y296</f>
        <v>95.12</v>
      </c>
      <c r="W290" s="6">
        <f>CtrlData!Z296</f>
        <v>2.44</v>
      </c>
      <c r="X290" s="6">
        <f>CtrlData!AA296</f>
        <v>84.88</v>
      </c>
      <c r="Y290" s="6">
        <f>CtrlData!AB296</f>
        <v>1.45</v>
      </c>
      <c r="Z290" s="6">
        <f>CtrlData!AC296</f>
        <v>36367</v>
      </c>
      <c r="AA290" s="6">
        <f>CtrlData!AD296</f>
        <v>1.07</v>
      </c>
      <c r="AB290" s="6">
        <f>CtrlData!AE296</f>
        <v>154470</v>
      </c>
      <c r="AC290" s="6">
        <f>CtrlData!AF296</f>
        <v>8.11</v>
      </c>
      <c r="AD290" s="6">
        <f>CtrlData!AG296</f>
        <v>5.25</v>
      </c>
      <c r="AE290" s="6">
        <f>CtrlData!AH296</f>
        <v>2.7</v>
      </c>
    </row>
    <row r="291" spans="1:31">
      <c r="A291" s="6">
        <f>CtrlData!A297</f>
        <v>199805</v>
      </c>
      <c r="B291" s="6">
        <f>CtrlData!E297</f>
        <v>21826.81</v>
      </c>
      <c r="C291" s="6">
        <f>CtrlData!F297</f>
        <v>0</v>
      </c>
      <c r="D291" s="6">
        <f>CtrlData!G297</f>
        <v>0</v>
      </c>
      <c r="E291" s="6">
        <f>CtrlData!H297</f>
        <v>0</v>
      </c>
      <c r="F291" s="6">
        <f>CtrlData!I297</f>
        <v>0</v>
      </c>
      <c r="G291" s="6">
        <f>CtrlData!J297</f>
        <v>1</v>
      </c>
      <c r="H291" s="6">
        <f>CtrlData!K297</f>
        <v>0</v>
      </c>
      <c r="I291" s="6">
        <f>CtrlData!L297</f>
        <v>0</v>
      </c>
      <c r="J291" s="6">
        <f>CtrlData!M297</f>
        <v>0</v>
      </c>
      <c r="K291" s="6">
        <f>CtrlData!N297</f>
        <v>0</v>
      </c>
      <c r="L291" s="6">
        <f>CtrlData!O297</f>
        <v>0</v>
      </c>
      <c r="M291" s="6">
        <f>CtrlData!P297</f>
        <v>0</v>
      </c>
      <c r="N291" s="6">
        <f>CtrlData!Q297</f>
        <v>0</v>
      </c>
      <c r="O291" s="6">
        <f>CtrlData!R297</f>
        <v>0</v>
      </c>
      <c r="P291" s="6">
        <f>CtrlData!S297</f>
        <v>1</v>
      </c>
      <c r="Q291" s="6">
        <f>CtrlData!T297</f>
        <v>0</v>
      </c>
      <c r="R291" s="6">
        <f>CtrlData!U297</f>
        <v>0</v>
      </c>
      <c r="S291" s="6">
        <f>CtrlData!V297</f>
        <v>4.2699999999999996</v>
      </c>
      <c r="T291" s="6">
        <f>CtrlData!W297</f>
        <v>68085</v>
      </c>
      <c r="U291" s="6">
        <f>CtrlData!X297</f>
        <v>3122</v>
      </c>
      <c r="V291" s="6">
        <f>CtrlData!Y297</f>
        <v>94.18</v>
      </c>
      <c r="W291" s="6">
        <f>CtrlData!Z297</f>
        <v>2.44</v>
      </c>
      <c r="X291" s="6">
        <f>CtrlData!AA297</f>
        <v>83.67</v>
      </c>
      <c r="Y291" s="6">
        <f>CtrlData!AB297</f>
        <v>1.66</v>
      </c>
      <c r="Z291" s="6">
        <f>CtrlData!AC297</f>
        <v>36192</v>
      </c>
      <c r="AA291" s="6">
        <f>CtrlData!AD297</f>
        <v>3.48</v>
      </c>
      <c r="AB291" s="6">
        <f>CtrlData!AE297</f>
        <v>154117</v>
      </c>
      <c r="AC291" s="6">
        <f>CtrlData!AF297</f>
        <v>8.26</v>
      </c>
      <c r="AD291" s="6">
        <f>CtrlData!AG297</f>
        <v>5.25</v>
      </c>
      <c r="AE291" s="6">
        <f>CtrlData!AH297</f>
        <v>2.7</v>
      </c>
    </row>
    <row r="292" spans="1:31">
      <c r="A292" s="6">
        <f>CtrlData!A298</f>
        <v>199804</v>
      </c>
      <c r="B292" s="6">
        <f>CtrlData!E298</f>
        <v>28919.45</v>
      </c>
      <c r="C292" s="6">
        <f>CtrlData!F298</f>
        <v>0</v>
      </c>
      <c r="D292" s="6">
        <f>CtrlData!G298</f>
        <v>0</v>
      </c>
      <c r="E292" s="6">
        <f>CtrlData!H298</f>
        <v>0</v>
      </c>
      <c r="F292" s="6">
        <f>CtrlData!I298</f>
        <v>1</v>
      </c>
      <c r="G292" s="6">
        <f>CtrlData!J298</f>
        <v>0</v>
      </c>
      <c r="H292" s="6">
        <f>CtrlData!K298</f>
        <v>0</v>
      </c>
      <c r="I292" s="6">
        <f>CtrlData!L298</f>
        <v>0</v>
      </c>
      <c r="J292" s="6">
        <f>CtrlData!M298</f>
        <v>0</v>
      </c>
      <c r="K292" s="6">
        <f>CtrlData!N298</f>
        <v>0</v>
      </c>
      <c r="L292" s="6">
        <f>CtrlData!O298</f>
        <v>0</v>
      </c>
      <c r="M292" s="6">
        <f>CtrlData!P298</f>
        <v>0</v>
      </c>
      <c r="N292" s="6">
        <f>CtrlData!Q298</f>
        <v>0</v>
      </c>
      <c r="O292" s="6">
        <f>CtrlData!R298</f>
        <v>0</v>
      </c>
      <c r="P292" s="6">
        <f>CtrlData!S298</f>
        <v>1</v>
      </c>
      <c r="Q292" s="6">
        <f>CtrlData!T298</f>
        <v>0</v>
      </c>
      <c r="R292" s="6">
        <f>CtrlData!U298</f>
        <v>0</v>
      </c>
      <c r="S292" s="6">
        <f>CtrlData!V298</f>
        <v>4.2699999999999996</v>
      </c>
      <c r="T292" s="6">
        <f>CtrlData!W298</f>
        <v>68085</v>
      </c>
      <c r="U292" s="6">
        <f>CtrlData!X298</f>
        <v>3122</v>
      </c>
      <c r="V292" s="6">
        <f>CtrlData!Y298</f>
        <v>94.69</v>
      </c>
      <c r="W292" s="6">
        <f>CtrlData!Z298</f>
        <v>2.44</v>
      </c>
      <c r="X292" s="6">
        <f>CtrlData!AA298</f>
        <v>83.93</v>
      </c>
      <c r="Y292" s="6">
        <f>CtrlData!AB298</f>
        <v>2.12</v>
      </c>
      <c r="Z292" s="6">
        <f>CtrlData!AC298</f>
        <v>36814</v>
      </c>
      <c r="AA292" s="6">
        <f>CtrlData!AD298</f>
        <v>1.75</v>
      </c>
      <c r="AB292" s="6">
        <f>CtrlData!AE298</f>
        <v>154422</v>
      </c>
      <c r="AC292" s="6">
        <f>CtrlData!AF298</f>
        <v>8.48</v>
      </c>
      <c r="AD292" s="6">
        <f>CtrlData!AG298</f>
        <v>5.25</v>
      </c>
      <c r="AE292" s="6">
        <f>CtrlData!AH298</f>
        <v>2.7</v>
      </c>
    </row>
    <row r="293" spans="1:31">
      <c r="A293" s="6">
        <f>CtrlData!A299</f>
        <v>199803</v>
      </c>
      <c r="B293" s="6">
        <f>CtrlData!E299</f>
        <v>36648</v>
      </c>
      <c r="C293" s="6">
        <f>CtrlData!F299</f>
        <v>0</v>
      </c>
      <c r="D293" s="6">
        <f>CtrlData!G299</f>
        <v>0</v>
      </c>
      <c r="E293" s="6">
        <f>CtrlData!H299</f>
        <v>1</v>
      </c>
      <c r="F293" s="6">
        <f>CtrlData!I299</f>
        <v>0</v>
      </c>
      <c r="G293" s="6">
        <f>CtrlData!J299</f>
        <v>0</v>
      </c>
      <c r="H293" s="6">
        <f>CtrlData!K299</f>
        <v>0</v>
      </c>
      <c r="I293" s="6">
        <f>CtrlData!L299</f>
        <v>0</v>
      </c>
      <c r="J293" s="6">
        <f>CtrlData!M299</f>
        <v>0</v>
      </c>
      <c r="K293" s="6">
        <f>CtrlData!N299</f>
        <v>0</v>
      </c>
      <c r="L293" s="6">
        <f>CtrlData!O299</f>
        <v>0</v>
      </c>
      <c r="M293" s="6">
        <f>CtrlData!P299</f>
        <v>0</v>
      </c>
      <c r="N293" s="6">
        <f>CtrlData!Q299</f>
        <v>0</v>
      </c>
      <c r="O293" s="6">
        <f>CtrlData!R299</f>
        <v>1</v>
      </c>
      <c r="P293" s="6">
        <f>CtrlData!S299</f>
        <v>0</v>
      </c>
      <c r="Q293" s="6">
        <f>CtrlData!T299</f>
        <v>0</v>
      </c>
      <c r="R293" s="6">
        <f>CtrlData!U299</f>
        <v>0</v>
      </c>
      <c r="S293" s="6">
        <f>CtrlData!V299</f>
        <v>4.7300000000000004</v>
      </c>
      <c r="T293" s="6">
        <f>CtrlData!W299</f>
        <v>68900</v>
      </c>
      <c r="U293" s="6">
        <f>CtrlData!X299</f>
        <v>3166</v>
      </c>
      <c r="V293" s="6">
        <f>CtrlData!Y299</f>
        <v>94.95</v>
      </c>
      <c r="W293" s="6">
        <f>CtrlData!Z299</f>
        <v>3.21</v>
      </c>
      <c r="X293" s="6">
        <f>CtrlData!AA299</f>
        <v>83.65</v>
      </c>
      <c r="Y293" s="6">
        <f>CtrlData!AB299</f>
        <v>2.4700000000000002</v>
      </c>
      <c r="Z293" s="6">
        <f>CtrlData!AC299</f>
        <v>37570</v>
      </c>
      <c r="AA293" s="6">
        <f>CtrlData!AD299</f>
        <v>4.53</v>
      </c>
      <c r="AB293" s="6">
        <f>CtrlData!AE299</f>
        <v>154394</v>
      </c>
      <c r="AC293" s="6">
        <f>CtrlData!AF299</f>
        <v>8.32</v>
      </c>
      <c r="AD293" s="6">
        <f>CtrlData!AG299</f>
        <v>5.25</v>
      </c>
      <c r="AE293" s="6">
        <f>CtrlData!AH299</f>
        <v>2.34</v>
      </c>
    </row>
    <row r="294" spans="1:31">
      <c r="A294" s="6">
        <f>CtrlData!A300</f>
        <v>199802</v>
      </c>
      <c r="B294" s="6">
        <f>CtrlData!E300</f>
        <v>45700.23</v>
      </c>
      <c r="C294" s="6">
        <f>CtrlData!F300</f>
        <v>0</v>
      </c>
      <c r="D294" s="6">
        <f>CtrlData!G300</f>
        <v>1</v>
      </c>
      <c r="E294" s="6">
        <f>CtrlData!H300</f>
        <v>0</v>
      </c>
      <c r="F294" s="6">
        <f>CtrlData!I300</f>
        <v>0</v>
      </c>
      <c r="G294" s="6">
        <f>CtrlData!J300</f>
        <v>0</v>
      </c>
      <c r="H294" s="6">
        <f>CtrlData!K300</f>
        <v>0</v>
      </c>
      <c r="I294" s="6">
        <f>CtrlData!L300</f>
        <v>0</v>
      </c>
      <c r="J294" s="6">
        <f>CtrlData!M300</f>
        <v>0</v>
      </c>
      <c r="K294" s="6">
        <f>CtrlData!N300</f>
        <v>0</v>
      </c>
      <c r="L294" s="6">
        <f>CtrlData!O300</f>
        <v>0</v>
      </c>
      <c r="M294" s="6">
        <f>CtrlData!P300</f>
        <v>0</v>
      </c>
      <c r="N294" s="6">
        <f>CtrlData!Q300</f>
        <v>0</v>
      </c>
      <c r="O294" s="6">
        <f>CtrlData!R300</f>
        <v>1</v>
      </c>
      <c r="P294" s="6">
        <f>CtrlData!S300</f>
        <v>0</v>
      </c>
      <c r="Q294" s="6">
        <f>CtrlData!T300</f>
        <v>0</v>
      </c>
      <c r="R294" s="6">
        <f>CtrlData!U300</f>
        <v>0</v>
      </c>
      <c r="S294" s="6">
        <f>CtrlData!V300</f>
        <v>4.7300000000000004</v>
      </c>
      <c r="T294" s="6">
        <f>CtrlData!W300</f>
        <v>68900</v>
      </c>
      <c r="U294" s="6">
        <f>CtrlData!X300</f>
        <v>3166</v>
      </c>
      <c r="V294" s="6">
        <f>CtrlData!Y300</f>
        <v>96.51</v>
      </c>
      <c r="W294" s="6">
        <f>CtrlData!Z300</f>
        <v>3.21</v>
      </c>
      <c r="X294" s="6">
        <f>CtrlData!AA300</f>
        <v>83.13</v>
      </c>
      <c r="Y294" s="6">
        <f>CtrlData!AB300</f>
        <v>0.28999999999999998</v>
      </c>
      <c r="Z294" s="6">
        <f>CtrlData!AC300</f>
        <v>38484</v>
      </c>
      <c r="AA294" s="6">
        <f>CtrlData!AD300</f>
        <v>7.09</v>
      </c>
      <c r="AB294" s="6">
        <f>CtrlData!AE300</f>
        <v>154866</v>
      </c>
      <c r="AC294" s="6">
        <f>CtrlData!AF300</f>
        <v>8.7899999999999991</v>
      </c>
      <c r="AD294" s="6">
        <f>CtrlData!AG300</f>
        <v>5.25</v>
      </c>
      <c r="AE294" s="6">
        <f>CtrlData!AH300</f>
        <v>2.34</v>
      </c>
    </row>
    <row r="295" spans="1:31">
      <c r="A295" s="6">
        <f>CtrlData!A301</f>
        <v>199801</v>
      </c>
      <c r="B295" s="6">
        <f>CtrlData!E301</f>
        <v>14660.12</v>
      </c>
      <c r="C295" s="6">
        <f>CtrlData!F301</f>
        <v>1</v>
      </c>
      <c r="D295" s="6">
        <f>CtrlData!G301</f>
        <v>0</v>
      </c>
      <c r="E295" s="6">
        <f>CtrlData!H301</f>
        <v>0</v>
      </c>
      <c r="F295" s="6">
        <f>CtrlData!I301</f>
        <v>0</v>
      </c>
      <c r="G295" s="6">
        <f>CtrlData!J301</f>
        <v>0</v>
      </c>
      <c r="H295" s="6">
        <f>CtrlData!K301</f>
        <v>0</v>
      </c>
      <c r="I295" s="6">
        <f>CtrlData!L301</f>
        <v>0</v>
      </c>
      <c r="J295" s="6">
        <f>CtrlData!M301</f>
        <v>0</v>
      </c>
      <c r="K295" s="6">
        <f>CtrlData!N301</f>
        <v>0</v>
      </c>
      <c r="L295" s="6">
        <f>CtrlData!O301</f>
        <v>0</v>
      </c>
      <c r="M295" s="6">
        <f>CtrlData!P301</f>
        <v>0</v>
      </c>
      <c r="N295" s="6">
        <f>CtrlData!Q301</f>
        <v>0</v>
      </c>
      <c r="O295" s="6">
        <f>CtrlData!R301</f>
        <v>1</v>
      </c>
      <c r="P295" s="6">
        <f>CtrlData!S301</f>
        <v>0</v>
      </c>
      <c r="Q295" s="6">
        <f>CtrlData!T301</f>
        <v>0</v>
      </c>
      <c r="R295" s="6">
        <f>CtrlData!U301</f>
        <v>0</v>
      </c>
      <c r="S295" s="6">
        <f>CtrlData!V301</f>
        <v>4.7300000000000004</v>
      </c>
      <c r="T295" s="6">
        <f>CtrlData!W301</f>
        <v>68900</v>
      </c>
      <c r="U295" s="6">
        <f>CtrlData!X301</f>
        <v>3166</v>
      </c>
      <c r="V295" s="6">
        <f>CtrlData!Y301</f>
        <v>98.78</v>
      </c>
      <c r="W295" s="6">
        <f>CtrlData!Z301</f>
        <v>3.21</v>
      </c>
      <c r="X295" s="6">
        <f>CtrlData!AA301</f>
        <v>83.65</v>
      </c>
      <c r="Y295" s="6">
        <f>CtrlData!AB301</f>
        <v>2</v>
      </c>
      <c r="Z295" s="6">
        <f>CtrlData!AC301</f>
        <v>38167</v>
      </c>
      <c r="AA295" s="6">
        <f>CtrlData!AD301</f>
        <v>10.41</v>
      </c>
      <c r="AB295" s="6">
        <f>CtrlData!AE301</f>
        <v>153128</v>
      </c>
      <c r="AC295" s="6">
        <f>CtrlData!AF301</f>
        <v>9.7799999999999994</v>
      </c>
      <c r="AD295" s="6">
        <f>CtrlData!AG301</f>
        <v>5.25</v>
      </c>
      <c r="AE295" s="6">
        <f>CtrlData!AH301</f>
        <v>2.34</v>
      </c>
    </row>
    <row r="296" spans="1:31">
      <c r="A296" s="6">
        <f>CtrlData!A302</f>
        <v>199712</v>
      </c>
      <c r="B296" s="6">
        <f>CtrlData!E302</f>
        <v>33006.67</v>
      </c>
      <c r="C296" s="6">
        <f>CtrlData!F302</f>
        <v>0</v>
      </c>
      <c r="D296" s="6">
        <f>CtrlData!G302</f>
        <v>0</v>
      </c>
      <c r="E296" s="6">
        <f>CtrlData!H302</f>
        <v>0</v>
      </c>
      <c r="F296" s="6">
        <f>CtrlData!I302</f>
        <v>0</v>
      </c>
      <c r="G296" s="6">
        <f>CtrlData!J302</f>
        <v>0</v>
      </c>
      <c r="H296" s="6">
        <f>CtrlData!K302</f>
        <v>0</v>
      </c>
      <c r="I296" s="6">
        <f>CtrlData!L302</f>
        <v>0</v>
      </c>
      <c r="J296" s="6">
        <f>CtrlData!M302</f>
        <v>0</v>
      </c>
      <c r="K296" s="6">
        <f>CtrlData!N302</f>
        <v>0</v>
      </c>
      <c r="L296" s="6">
        <f>CtrlData!O302</f>
        <v>0</v>
      </c>
      <c r="M296" s="6">
        <f>CtrlData!P302</f>
        <v>0</v>
      </c>
      <c r="N296" s="6">
        <f>CtrlData!Q302</f>
        <v>1</v>
      </c>
      <c r="O296" s="6">
        <f>CtrlData!R302</f>
        <v>0</v>
      </c>
      <c r="P296" s="6">
        <f>CtrlData!S302</f>
        <v>0</v>
      </c>
      <c r="Q296" s="6">
        <f>CtrlData!T302</f>
        <v>0</v>
      </c>
      <c r="R296" s="6">
        <f>CtrlData!U302</f>
        <v>1</v>
      </c>
      <c r="S296" s="6">
        <f>CtrlData!V302</f>
        <v>6.74</v>
      </c>
      <c r="T296" s="6">
        <f>CtrlData!W302</f>
        <v>75302</v>
      </c>
      <c r="U296" s="6">
        <f>CtrlData!X302</f>
        <v>3465</v>
      </c>
      <c r="V296" s="6">
        <f>CtrlData!Y302</f>
        <v>97.49</v>
      </c>
      <c r="W296" s="6">
        <f>CtrlData!Z302</f>
        <v>6.04</v>
      </c>
      <c r="X296" s="6">
        <f>CtrlData!AA302</f>
        <v>82.8</v>
      </c>
      <c r="Y296" s="6">
        <f>CtrlData!AB302</f>
        <v>0.27</v>
      </c>
      <c r="Z296" s="6">
        <f>CtrlData!AC302</f>
        <v>36598</v>
      </c>
      <c r="AA296" s="6">
        <f>CtrlData!AD302</f>
        <v>8.44</v>
      </c>
      <c r="AB296" s="6">
        <f>CtrlData!AE302</f>
        <v>149568</v>
      </c>
      <c r="AC296" s="6">
        <f>CtrlData!AF302</f>
        <v>8.02</v>
      </c>
      <c r="AD296" s="6">
        <f>CtrlData!AG302</f>
        <v>5.25</v>
      </c>
      <c r="AE296" s="6">
        <f>CtrlData!AH302</f>
        <v>2.4500000000000002</v>
      </c>
    </row>
    <row r="297" spans="1:31">
      <c r="A297" s="6">
        <f>CtrlData!A303</f>
        <v>199711</v>
      </c>
      <c r="B297" s="6">
        <f>CtrlData!E303</f>
        <v>24583.82</v>
      </c>
      <c r="C297" s="6">
        <f>CtrlData!F303</f>
        <v>0</v>
      </c>
      <c r="D297" s="6">
        <f>CtrlData!G303</f>
        <v>0</v>
      </c>
      <c r="E297" s="6">
        <f>CtrlData!H303</f>
        <v>0</v>
      </c>
      <c r="F297" s="6">
        <f>CtrlData!I303</f>
        <v>0</v>
      </c>
      <c r="G297" s="6">
        <f>CtrlData!J303</f>
        <v>0</v>
      </c>
      <c r="H297" s="6">
        <f>CtrlData!K303</f>
        <v>0</v>
      </c>
      <c r="I297" s="6">
        <f>CtrlData!L303</f>
        <v>0</v>
      </c>
      <c r="J297" s="6">
        <f>CtrlData!M303</f>
        <v>0</v>
      </c>
      <c r="K297" s="6">
        <f>CtrlData!N303</f>
        <v>0</v>
      </c>
      <c r="L297" s="6">
        <f>CtrlData!O303</f>
        <v>0</v>
      </c>
      <c r="M297" s="6">
        <f>CtrlData!P303</f>
        <v>1</v>
      </c>
      <c r="N297" s="6">
        <f>CtrlData!Q303</f>
        <v>0</v>
      </c>
      <c r="O297" s="6">
        <f>CtrlData!R303</f>
        <v>0</v>
      </c>
      <c r="P297" s="6">
        <f>CtrlData!S303</f>
        <v>0</v>
      </c>
      <c r="Q297" s="6">
        <f>CtrlData!T303</f>
        <v>0</v>
      </c>
      <c r="R297" s="6">
        <f>CtrlData!U303</f>
        <v>1</v>
      </c>
      <c r="S297" s="6">
        <f>CtrlData!V303</f>
        <v>6.74</v>
      </c>
      <c r="T297" s="6">
        <f>CtrlData!W303</f>
        <v>75302</v>
      </c>
      <c r="U297" s="6">
        <f>CtrlData!X303</f>
        <v>3465</v>
      </c>
      <c r="V297" s="6">
        <f>CtrlData!Y303</f>
        <v>96.91</v>
      </c>
      <c r="W297" s="6">
        <f>CtrlData!Z303</f>
        <v>6.04</v>
      </c>
      <c r="X297" s="6">
        <f>CtrlData!AA303</f>
        <v>82.73</v>
      </c>
      <c r="Y297" s="6">
        <f>CtrlData!AB303</f>
        <v>-0.52</v>
      </c>
      <c r="Z297" s="6">
        <f>CtrlData!AC303</f>
        <v>36068</v>
      </c>
      <c r="AA297" s="6">
        <f>CtrlData!AD303</f>
        <v>12.81</v>
      </c>
      <c r="AB297" s="6">
        <f>CtrlData!AE303</f>
        <v>147469</v>
      </c>
      <c r="AC297" s="6">
        <f>CtrlData!AF303</f>
        <v>7.63</v>
      </c>
      <c r="AD297" s="6">
        <f>CtrlData!AG303</f>
        <v>5.25</v>
      </c>
      <c r="AE297" s="6">
        <f>CtrlData!AH303</f>
        <v>2.4500000000000002</v>
      </c>
    </row>
    <row r="298" spans="1:31">
      <c r="A298" s="6">
        <f>CtrlData!A304</f>
        <v>199710</v>
      </c>
      <c r="B298" s="6">
        <f>CtrlData!E304</f>
        <v>24460.95</v>
      </c>
      <c r="C298" s="6">
        <f>CtrlData!F304</f>
        <v>0</v>
      </c>
      <c r="D298" s="6">
        <f>CtrlData!G304</f>
        <v>0</v>
      </c>
      <c r="E298" s="6">
        <f>CtrlData!H304</f>
        <v>0</v>
      </c>
      <c r="F298" s="6">
        <f>CtrlData!I304</f>
        <v>0</v>
      </c>
      <c r="G298" s="6">
        <f>CtrlData!J304</f>
        <v>0</v>
      </c>
      <c r="H298" s="6">
        <f>CtrlData!K304</f>
        <v>0</v>
      </c>
      <c r="I298" s="6">
        <f>CtrlData!L304</f>
        <v>0</v>
      </c>
      <c r="J298" s="6">
        <f>CtrlData!M304</f>
        <v>0</v>
      </c>
      <c r="K298" s="6">
        <f>CtrlData!N304</f>
        <v>0</v>
      </c>
      <c r="L298" s="6">
        <f>CtrlData!O304</f>
        <v>1</v>
      </c>
      <c r="M298" s="6">
        <f>CtrlData!P304</f>
        <v>0</v>
      </c>
      <c r="N298" s="6">
        <f>CtrlData!Q304</f>
        <v>0</v>
      </c>
      <c r="O298" s="6">
        <f>CtrlData!R304</f>
        <v>0</v>
      </c>
      <c r="P298" s="6">
        <f>CtrlData!S304</f>
        <v>0</v>
      </c>
      <c r="Q298" s="6">
        <f>CtrlData!T304</f>
        <v>0</v>
      </c>
      <c r="R298" s="6">
        <f>CtrlData!U304</f>
        <v>1</v>
      </c>
      <c r="S298" s="6">
        <f>CtrlData!V304</f>
        <v>6.74</v>
      </c>
      <c r="T298" s="6">
        <f>CtrlData!W304</f>
        <v>75302</v>
      </c>
      <c r="U298" s="6">
        <f>CtrlData!X304</f>
        <v>3465</v>
      </c>
      <c r="V298" s="6">
        <f>CtrlData!Y304</f>
        <v>93.22</v>
      </c>
      <c r="W298" s="6">
        <f>CtrlData!Z304</f>
        <v>6.04</v>
      </c>
      <c r="X298" s="6">
        <f>CtrlData!AA304</f>
        <v>82.95</v>
      </c>
      <c r="Y298" s="6">
        <f>CtrlData!AB304</f>
        <v>-0.32</v>
      </c>
      <c r="Z298" s="6">
        <f>CtrlData!AC304</f>
        <v>35249</v>
      </c>
      <c r="AA298" s="6">
        <f>CtrlData!AD304</f>
        <v>12.87</v>
      </c>
      <c r="AB298" s="6">
        <f>CtrlData!AE304</f>
        <v>145556</v>
      </c>
      <c r="AC298" s="6">
        <f>CtrlData!AF304</f>
        <v>7.27</v>
      </c>
      <c r="AD298" s="6">
        <f>CtrlData!AG304</f>
        <v>5.25</v>
      </c>
      <c r="AE298" s="6">
        <f>CtrlData!AH304</f>
        <v>2.4500000000000002</v>
      </c>
    </row>
    <row r="299" spans="1:31">
      <c r="A299" s="6">
        <f>CtrlData!A305</f>
        <v>199709</v>
      </c>
      <c r="B299" s="6">
        <f>CtrlData!E305</f>
        <v>25825.32</v>
      </c>
      <c r="C299" s="6">
        <f>CtrlData!F305</f>
        <v>0</v>
      </c>
      <c r="D299" s="6">
        <f>CtrlData!G305</f>
        <v>0</v>
      </c>
      <c r="E299" s="6">
        <f>CtrlData!H305</f>
        <v>0</v>
      </c>
      <c r="F299" s="6">
        <f>CtrlData!I305</f>
        <v>0</v>
      </c>
      <c r="G299" s="6">
        <f>CtrlData!J305</f>
        <v>0</v>
      </c>
      <c r="H299" s="6">
        <f>CtrlData!K305</f>
        <v>0</v>
      </c>
      <c r="I299" s="6">
        <f>CtrlData!L305</f>
        <v>0</v>
      </c>
      <c r="J299" s="6">
        <f>CtrlData!M305</f>
        <v>0</v>
      </c>
      <c r="K299" s="6">
        <f>CtrlData!N305</f>
        <v>1</v>
      </c>
      <c r="L299" s="6">
        <f>CtrlData!O305</f>
        <v>0</v>
      </c>
      <c r="M299" s="6">
        <f>CtrlData!P305</f>
        <v>0</v>
      </c>
      <c r="N299" s="6">
        <f>CtrlData!Q305</f>
        <v>0</v>
      </c>
      <c r="O299" s="6">
        <f>CtrlData!R305</f>
        <v>0</v>
      </c>
      <c r="P299" s="6">
        <f>CtrlData!S305</f>
        <v>0</v>
      </c>
      <c r="Q299" s="6">
        <f>CtrlData!T305</f>
        <v>1</v>
      </c>
      <c r="R299" s="6">
        <f>CtrlData!U305</f>
        <v>0</v>
      </c>
      <c r="S299" s="6">
        <f>CtrlData!V305</f>
        <v>6.18</v>
      </c>
      <c r="T299" s="6">
        <f>CtrlData!W305</f>
        <v>76186</v>
      </c>
      <c r="U299" s="6">
        <f>CtrlData!X305</f>
        <v>3518</v>
      </c>
      <c r="V299" s="6">
        <f>CtrlData!Y305</f>
        <v>92.68</v>
      </c>
      <c r="W299" s="6">
        <f>CtrlData!Z305</f>
        <v>-0.52</v>
      </c>
      <c r="X299" s="6">
        <f>CtrlData!AA305</f>
        <v>84.08</v>
      </c>
      <c r="Y299" s="6">
        <f>CtrlData!AB305</f>
        <v>0.63</v>
      </c>
      <c r="Z299" s="6">
        <f>CtrlData!AC305</f>
        <v>36222</v>
      </c>
      <c r="AA299" s="6">
        <f>CtrlData!AD305</f>
        <v>14.07</v>
      </c>
      <c r="AB299" s="6">
        <f>CtrlData!AE305</f>
        <v>144634</v>
      </c>
      <c r="AC299" s="6">
        <f>CtrlData!AF305</f>
        <v>6.71</v>
      </c>
      <c r="AD299" s="6">
        <f>CtrlData!AG305</f>
        <v>5.25</v>
      </c>
      <c r="AE299" s="6">
        <f>CtrlData!AH305</f>
        <v>2.84</v>
      </c>
    </row>
    <row r="300" spans="1:31">
      <c r="A300" s="6">
        <f>CtrlData!A306</f>
        <v>199708</v>
      </c>
      <c r="B300" s="6">
        <f>CtrlData!E306</f>
        <v>38888.21</v>
      </c>
      <c r="C300" s="6">
        <f>CtrlData!F306</f>
        <v>0</v>
      </c>
      <c r="D300" s="6">
        <f>CtrlData!G306</f>
        <v>0</v>
      </c>
      <c r="E300" s="6">
        <f>CtrlData!H306</f>
        <v>0</v>
      </c>
      <c r="F300" s="6">
        <f>CtrlData!I306</f>
        <v>0</v>
      </c>
      <c r="G300" s="6">
        <f>CtrlData!J306</f>
        <v>0</v>
      </c>
      <c r="H300" s="6">
        <f>CtrlData!K306</f>
        <v>0</v>
      </c>
      <c r="I300" s="6">
        <f>CtrlData!L306</f>
        <v>0</v>
      </c>
      <c r="J300" s="6">
        <f>CtrlData!M306</f>
        <v>1</v>
      </c>
      <c r="K300" s="6">
        <f>CtrlData!N306</f>
        <v>0</v>
      </c>
      <c r="L300" s="6">
        <f>CtrlData!O306</f>
        <v>0</v>
      </c>
      <c r="M300" s="6">
        <f>CtrlData!P306</f>
        <v>0</v>
      </c>
      <c r="N300" s="6">
        <f>CtrlData!Q306</f>
        <v>0</v>
      </c>
      <c r="O300" s="6">
        <f>CtrlData!R306</f>
        <v>0</v>
      </c>
      <c r="P300" s="6">
        <f>CtrlData!S306</f>
        <v>0</v>
      </c>
      <c r="Q300" s="6">
        <f>CtrlData!T306</f>
        <v>1</v>
      </c>
      <c r="R300" s="6">
        <f>CtrlData!U306</f>
        <v>0</v>
      </c>
      <c r="S300" s="6">
        <f>CtrlData!V306</f>
        <v>6.18</v>
      </c>
      <c r="T300" s="6">
        <f>CtrlData!W306</f>
        <v>76186</v>
      </c>
      <c r="U300" s="6">
        <f>CtrlData!X306</f>
        <v>3518</v>
      </c>
      <c r="V300" s="6">
        <f>CtrlData!Y306</f>
        <v>93.32</v>
      </c>
      <c r="W300" s="6">
        <f>CtrlData!Z306</f>
        <v>-0.52</v>
      </c>
      <c r="X300" s="6">
        <f>CtrlData!AA306</f>
        <v>83.53</v>
      </c>
      <c r="Y300" s="6">
        <f>CtrlData!AB306</f>
        <v>-0.57999999999999996</v>
      </c>
      <c r="Z300" s="6">
        <f>CtrlData!AC306</f>
        <v>36965</v>
      </c>
      <c r="AA300" s="6">
        <f>CtrlData!AD306</f>
        <v>20.190000000000001</v>
      </c>
      <c r="AB300" s="6">
        <f>CtrlData!AE306</f>
        <v>144582</v>
      </c>
      <c r="AC300" s="6">
        <f>CtrlData!AF306</f>
        <v>7.59</v>
      </c>
      <c r="AD300" s="6">
        <f>CtrlData!AG306</f>
        <v>5.25</v>
      </c>
      <c r="AE300" s="6">
        <f>CtrlData!AH306</f>
        <v>2.84</v>
      </c>
    </row>
    <row r="301" spans="1:31">
      <c r="A301" s="6">
        <f>CtrlData!A307</f>
        <v>199707</v>
      </c>
      <c r="B301" s="6">
        <f>CtrlData!E307</f>
        <v>51926.080000000002</v>
      </c>
      <c r="C301" s="6">
        <f>CtrlData!F307</f>
        <v>0</v>
      </c>
      <c r="D301" s="6">
        <f>CtrlData!G307</f>
        <v>0</v>
      </c>
      <c r="E301" s="6">
        <f>CtrlData!H307</f>
        <v>0</v>
      </c>
      <c r="F301" s="6">
        <f>CtrlData!I307</f>
        <v>0</v>
      </c>
      <c r="G301" s="6">
        <f>CtrlData!J307</f>
        <v>0</v>
      </c>
      <c r="H301" s="6">
        <f>CtrlData!K307</f>
        <v>0</v>
      </c>
      <c r="I301" s="6">
        <f>CtrlData!L307</f>
        <v>1</v>
      </c>
      <c r="J301" s="6">
        <f>CtrlData!M307</f>
        <v>0</v>
      </c>
      <c r="K301" s="6">
        <f>CtrlData!N307</f>
        <v>0</v>
      </c>
      <c r="L301" s="6">
        <f>CtrlData!O307</f>
        <v>0</v>
      </c>
      <c r="M301" s="6">
        <f>CtrlData!P307</f>
        <v>0</v>
      </c>
      <c r="N301" s="6">
        <f>CtrlData!Q307</f>
        <v>0</v>
      </c>
      <c r="O301" s="6">
        <f>CtrlData!R307</f>
        <v>0</v>
      </c>
      <c r="P301" s="6">
        <f>CtrlData!S307</f>
        <v>0</v>
      </c>
      <c r="Q301" s="6">
        <f>CtrlData!T307</f>
        <v>1</v>
      </c>
      <c r="R301" s="6">
        <f>CtrlData!U307</f>
        <v>0</v>
      </c>
      <c r="S301" s="6">
        <f>CtrlData!V307</f>
        <v>6.18</v>
      </c>
      <c r="T301" s="6">
        <f>CtrlData!W307</f>
        <v>76186</v>
      </c>
      <c r="U301" s="6">
        <f>CtrlData!X307</f>
        <v>3518</v>
      </c>
      <c r="V301" s="6">
        <f>CtrlData!Y307</f>
        <v>92.56</v>
      </c>
      <c r="W301" s="6">
        <f>CtrlData!Z307</f>
        <v>-0.52</v>
      </c>
      <c r="X301" s="6">
        <f>CtrlData!AA307</f>
        <v>83.62</v>
      </c>
      <c r="Y301" s="6">
        <f>CtrlData!AB307</f>
        <v>3.31</v>
      </c>
      <c r="Z301" s="6">
        <f>CtrlData!AC307</f>
        <v>37161</v>
      </c>
      <c r="AA301" s="6">
        <f>CtrlData!AD307</f>
        <v>15.6</v>
      </c>
      <c r="AB301" s="6">
        <f>CtrlData!AE307</f>
        <v>144683</v>
      </c>
      <c r="AC301" s="6">
        <f>CtrlData!AF307</f>
        <v>7.3</v>
      </c>
      <c r="AD301" s="6">
        <f>CtrlData!AG307</f>
        <v>5</v>
      </c>
      <c r="AE301" s="6">
        <f>CtrlData!AH307</f>
        <v>2.84</v>
      </c>
    </row>
    <row r="302" spans="1:31">
      <c r="A302" s="6">
        <f>CtrlData!A308</f>
        <v>199706</v>
      </c>
      <c r="B302" s="6">
        <f>CtrlData!E308</f>
        <v>38127.51</v>
      </c>
      <c r="C302" s="6">
        <f>CtrlData!F308</f>
        <v>0</v>
      </c>
      <c r="D302" s="6">
        <f>CtrlData!G308</f>
        <v>0</v>
      </c>
      <c r="E302" s="6">
        <f>CtrlData!H308</f>
        <v>0</v>
      </c>
      <c r="F302" s="6">
        <f>CtrlData!I308</f>
        <v>0</v>
      </c>
      <c r="G302" s="6">
        <f>CtrlData!J308</f>
        <v>0</v>
      </c>
      <c r="H302" s="6">
        <f>CtrlData!K308</f>
        <v>1</v>
      </c>
      <c r="I302" s="6">
        <f>CtrlData!L308</f>
        <v>0</v>
      </c>
      <c r="J302" s="6">
        <f>CtrlData!M308</f>
        <v>0</v>
      </c>
      <c r="K302" s="6">
        <f>CtrlData!N308</f>
        <v>0</v>
      </c>
      <c r="L302" s="6">
        <f>CtrlData!O308</f>
        <v>0</v>
      </c>
      <c r="M302" s="6">
        <f>CtrlData!P308</f>
        <v>0</v>
      </c>
      <c r="N302" s="6">
        <f>CtrlData!Q308</f>
        <v>0</v>
      </c>
      <c r="O302" s="6">
        <f>CtrlData!R308</f>
        <v>0</v>
      </c>
      <c r="P302" s="6">
        <f>CtrlData!S308</f>
        <v>1</v>
      </c>
      <c r="Q302" s="6">
        <f>CtrlData!T308</f>
        <v>0</v>
      </c>
      <c r="R302" s="6">
        <f>CtrlData!U308</f>
        <v>0</v>
      </c>
      <c r="S302" s="6">
        <f>CtrlData!V308</f>
        <v>5.53</v>
      </c>
      <c r="T302" s="6">
        <f>CtrlData!W308</f>
        <v>75885</v>
      </c>
      <c r="U302" s="6">
        <f>CtrlData!X308</f>
        <v>3514</v>
      </c>
      <c r="V302" s="6">
        <f>CtrlData!Y308</f>
        <v>92.85</v>
      </c>
      <c r="W302" s="6">
        <f>CtrlData!Z308</f>
        <v>-1.68</v>
      </c>
      <c r="X302" s="6">
        <f>CtrlData!AA308</f>
        <v>83.67</v>
      </c>
      <c r="Y302" s="6">
        <f>CtrlData!AB308</f>
        <v>1.84</v>
      </c>
      <c r="Z302" s="6">
        <f>CtrlData!AC308</f>
        <v>36071</v>
      </c>
      <c r="AA302" s="6">
        <f>CtrlData!AD308</f>
        <v>12.12</v>
      </c>
      <c r="AB302" s="6">
        <f>CtrlData!AE308</f>
        <v>143346</v>
      </c>
      <c r="AC302" s="6">
        <f>CtrlData!AF308</f>
        <v>7.43</v>
      </c>
      <c r="AD302" s="6">
        <f>CtrlData!AG308</f>
        <v>5</v>
      </c>
      <c r="AE302" s="6">
        <f>CtrlData!AH308</f>
        <v>2.67</v>
      </c>
    </row>
    <row r="303" spans="1:31">
      <c r="A303" s="6">
        <f>CtrlData!A309</f>
        <v>199705</v>
      </c>
      <c r="B303" s="6">
        <f>CtrlData!E309</f>
        <v>24395.52</v>
      </c>
      <c r="C303" s="6">
        <f>CtrlData!F309</f>
        <v>0</v>
      </c>
      <c r="D303" s="6">
        <f>CtrlData!G309</f>
        <v>0</v>
      </c>
      <c r="E303" s="6">
        <f>CtrlData!H309</f>
        <v>0</v>
      </c>
      <c r="F303" s="6">
        <f>CtrlData!I309</f>
        <v>0</v>
      </c>
      <c r="G303" s="6">
        <f>CtrlData!J309</f>
        <v>1</v>
      </c>
      <c r="H303" s="6">
        <f>CtrlData!K309</f>
        <v>0</v>
      </c>
      <c r="I303" s="6">
        <f>CtrlData!L309</f>
        <v>0</v>
      </c>
      <c r="J303" s="6">
        <f>CtrlData!M309</f>
        <v>0</v>
      </c>
      <c r="K303" s="6">
        <f>CtrlData!N309</f>
        <v>0</v>
      </c>
      <c r="L303" s="6">
        <f>CtrlData!O309</f>
        <v>0</v>
      </c>
      <c r="M303" s="6">
        <f>CtrlData!P309</f>
        <v>0</v>
      </c>
      <c r="N303" s="6">
        <f>CtrlData!Q309</f>
        <v>0</v>
      </c>
      <c r="O303" s="6">
        <f>CtrlData!R309</f>
        <v>0</v>
      </c>
      <c r="P303" s="6">
        <f>CtrlData!S309</f>
        <v>1</v>
      </c>
      <c r="Q303" s="6">
        <f>CtrlData!T309</f>
        <v>0</v>
      </c>
      <c r="R303" s="6">
        <f>CtrlData!U309</f>
        <v>0</v>
      </c>
      <c r="S303" s="6">
        <f>CtrlData!V309</f>
        <v>5.53</v>
      </c>
      <c r="T303" s="6">
        <f>CtrlData!W309</f>
        <v>75885</v>
      </c>
      <c r="U303" s="6">
        <f>CtrlData!X309</f>
        <v>3514</v>
      </c>
      <c r="V303" s="6">
        <f>CtrlData!Y309</f>
        <v>92.17</v>
      </c>
      <c r="W303" s="6">
        <f>CtrlData!Z309</f>
        <v>-1.68</v>
      </c>
      <c r="X303" s="6">
        <f>CtrlData!AA309</f>
        <v>82.3</v>
      </c>
      <c r="Y303" s="6">
        <f>CtrlData!AB309</f>
        <v>0.76</v>
      </c>
      <c r="Z303" s="6">
        <f>CtrlData!AC309</f>
        <v>35460</v>
      </c>
      <c r="AA303" s="6">
        <f>CtrlData!AD309</f>
        <v>15.48</v>
      </c>
      <c r="AB303" s="6">
        <f>CtrlData!AE309</f>
        <v>142321</v>
      </c>
      <c r="AC303" s="6">
        <f>CtrlData!AF309</f>
        <v>8.83</v>
      </c>
      <c r="AD303" s="6">
        <f>CtrlData!AG309</f>
        <v>5</v>
      </c>
      <c r="AE303" s="6">
        <f>CtrlData!AH309</f>
        <v>2.67</v>
      </c>
    </row>
    <row r="304" spans="1:31">
      <c r="A304" s="6">
        <f>CtrlData!A310</f>
        <v>199704</v>
      </c>
      <c r="B304" s="6">
        <f>CtrlData!E310</f>
        <v>36667.4</v>
      </c>
      <c r="C304" s="6">
        <f>CtrlData!F310</f>
        <v>0</v>
      </c>
      <c r="D304" s="6">
        <f>CtrlData!G310</f>
        <v>0</v>
      </c>
      <c r="E304" s="6">
        <f>CtrlData!H310</f>
        <v>0</v>
      </c>
      <c r="F304" s="6">
        <f>CtrlData!I310</f>
        <v>1</v>
      </c>
      <c r="G304" s="6">
        <f>CtrlData!J310</f>
        <v>0</v>
      </c>
      <c r="H304" s="6">
        <f>CtrlData!K310</f>
        <v>0</v>
      </c>
      <c r="I304" s="6">
        <f>CtrlData!L310</f>
        <v>0</v>
      </c>
      <c r="J304" s="6">
        <f>CtrlData!M310</f>
        <v>0</v>
      </c>
      <c r="K304" s="6">
        <f>CtrlData!N310</f>
        <v>0</v>
      </c>
      <c r="L304" s="6">
        <f>CtrlData!O310</f>
        <v>0</v>
      </c>
      <c r="M304" s="6">
        <f>CtrlData!P310</f>
        <v>0</v>
      </c>
      <c r="N304" s="6">
        <f>CtrlData!Q310</f>
        <v>0</v>
      </c>
      <c r="O304" s="6">
        <f>CtrlData!R310</f>
        <v>0</v>
      </c>
      <c r="P304" s="6">
        <f>CtrlData!S310</f>
        <v>1</v>
      </c>
      <c r="Q304" s="6">
        <f>CtrlData!T310</f>
        <v>0</v>
      </c>
      <c r="R304" s="6">
        <f>CtrlData!U310</f>
        <v>0</v>
      </c>
      <c r="S304" s="6">
        <f>CtrlData!V310</f>
        <v>5.53</v>
      </c>
      <c r="T304" s="6">
        <f>CtrlData!W310</f>
        <v>75885</v>
      </c>
      <c r="U304" s="6">
        <f>CtrlData!X310</f>
        <v>3514</v>
      </c>
      <c r="V304" s="6">
        <f>CtrlData!Y310</f>
        <v>91.53</v>
      </c>
      <c r="W304" s="6">
        <f>CtrlData!Z310</f>
        <v>-1.68</v>
      </c>
      <c r="X304" s="6">
        <f>CtrlData!AA310</f>
        <v>82.19</v>
      </c>
      <c r="Y304" s="6">
        <f>CtrlData!AB310</f>
        <v>0.5</v>
      </c>
      <c r="Z304" s="6">
        <f>CtrlData!AC310</f>
        <v>35756</v>
      </c>
      <c r="AA304" s="6">
        <f>CtrlData!AD310</f>
        <v>14.51</v>
      </c>
      <c r="AB304" s="6">
        <f>CtrlData!AE310</f>
        <v>142494</v>
      </c>
      <c r="AC304" s="6">
        <f>CtrlData!AF310</f>
        <v>9.44</v>
      </c>
      <c r="AD304" s="6">
        <f>CtrlData!AG310</f>
        <v>5</v>
      </c>
      <c r="AE304" s="6">
        <f>CtrlData!AH310</f>
        <v>2.67</v>
      </c>
    </row>
    <row r="305" spans="1:31">
      <c r="A305" s="6">
        <f>CtrlData!A311</f>
        <v>199703</v>
      </c>
      <c r="B305" s="6">
        <f>CtrlData!E311</f>
        <v>36239.47</v>
      </c>
      <c r="C305" s="6">
        <f>CtrlData!F311</f>
        <v>0</v>
      </c>
      <c r="D305" s="6">
        <f>CtrlData!G311</f>
        <v>0</v>
      </c>
      <c r="E305" s="6">
        <f>CtrlData!H311</f>
        <v>1</v>
      </c>
      <c r="F305" s="6">
        <f>CtrlData!I311</f>
        <v>0</v>
      </c>
      <c r="G305" s="6">
        <f>CtrlData!J311</f>
        <v>0</v>
      </c>
      <c r="H305" s="6">
        <f>CtrlData!K311</f>
        <v>0</v>
      </c>
      <c r="I305" s="6">
        <f>CtrlData!L311</f>
        <v>0</v>
      </c>
      <c r="J305" s="6">
        <f>CtrlData!M311</f>
        <v>0</v>
      </c>
      <c r="K305" s="6">
        <f>CtrlData!N311</f>
        <v>0</v>
      </c>
      <c r="L305" s="6">
        <f>CtrlData!O311</f>
        <v>0</v>
      </c>
      <c r="M305" s="6">
        <f>CtrlData!P311</f>
        <v>0</v>
      </c>
      <c r="N305" s="6">
        <f>CtrlData!Q311</f>
        <v>0</v>
      </c>
      <c r="O305" s="6">
        <f>CtrlData!R311</f>
        <v>1</v>
      </c>
      <c r="P305" s="6">
        <f>CtrlData!S311</f>
        <v>0</v>
      </c>
      <c r="Q305" s="6">
        <f>CtrlData!T311</f>
        <v>0</v>
      </c>
      <c r="R305" s="6">
        <f>CtrlData!U311</f>
        <v>0</v>
      </c>
      <c r="S305" s="6">
        <f>CtrlData!V311</f>
        <v>5.69</v>
      </c>
      <c r="T305" s="6">
        <f>CtrlData!W311</f>
        <v>75942</v>
      </c>
      <c r="U305" s="6">
        <f>CtrlData!X311</f>
        <v>3523</v>
      </c>
      <c r="V305" s="6">
        <f>CtrlData!Y311</f>
        <v>92</v>
      </c>
      <c r="W305" s="6">
        <f>CtrlData!Z311</f>
        <v>-3.23</v>
      </c>
      <c r="X305" s="6">
        <f>CtrlData!AA311</f>
        <v>81.63</v>
      </c>
      <c r="Y305" s="6">
        <f>CtrlData!AB311</f>
        <v>1.0900000000000001</v>
      </c>
      <c r="Z305" s="6">
        <f>CtrlData!AC311</f>
        <v>35818</v>
      </c>
      <c r="AA305" s="6">
        <f>CtrlData!AD311</f>
        <v>13.81</v>
      </c>
      <c r="AB305" s="6">
        <f>CtrlData!AE311</f>
        <v>142779</v>
      </c>
      <c r="AC305" s="6">
        <f>CtrlData!AF311</f>
        <v>10.039999999999999</v>
      </c>
      <c r="AD305" s="6">
        <f>CtrlData!AG311</f>
        <v>5</v>
      </c>
      <c r="AE305" s="6">
        <f>CtrlData!AH311</f>
        <v>2.79</v>
      </c>
    </row>
    <row r="306" spans="1:31">
      <c r="A306" s="6">
        <f>CtrlData!A312</f>
        <v>199702</v>
      </c>
      <c r="B306" s="6">
        <f>CtrlData!E312</f>
        <v>23622.06</v>
      </c>
      <c r="C306" s="6">
        <f>CtrlData!F312</f>
        <v>0</v>
      </c>
      <c r="D306" s="6">
        <f>CtrlData!G312</f>
        <v>1</v>
      </c>
      <c r="E306" s="6">
        <f>CtrlData!H312</f>
        <v>0</v>
      </c>
      <c r="F306" s="6">
        <f>CtrlData!I312</f>
        <v>0</v>
      </c>
      <c r="G306" s="6">
        <f>CtrlData!J312</f>
        <v>0</v>
      </c>
      <c r="H306" s="6">
        <f>CtrlData!K312</f>
        <v>0</v>
      </c>
      <c r="I306" s="6">
        <f>CtrlData!L312</f>
        <v>0</v>
      </c>
      <c r="J306" s="6">
        <f>CtrlData!M312</f>
        <v>0</v>
      </c>
      <c r="K306" s="6">
        <f>CtrlData!N312</f>
        <v>0</v>
      </c>
      <c r="L306" s="6">
        <f>CtrlData!O312</f>
        <v>0</v>
      </c>
      <c r="M306" s="6">
        <f>CtrlData!P312</f>
        <v>0</v>
      </c>
      <c r="N306" s="6">
        <f>CtrlData!Q312</f>
        <v>0</v>
      </c>
      <c r="O306" s="6">
        <f>CtrlData!R312</f>
        <v>1</v>
      </c>
      <c r="P306" s="6">
        <f>CtrlData!S312</f>
        <v>0</v>
      </c>
      <c r="Q306" s="6">
        <f>CtrlData!T312</f>
        <v>0</v>
      </c>
      <c r="R306" s="6">
        <f>CtrlData!U312</f>
        <v>0</v>
      </c>
      <c r="S306" s="6">
        <f>CtrlData!V312</f>
        <v>5.69</v>
      </c>
      <c r="T306" s="6">
        <f>CtrlData!W312</f>
        <v>75942</v>
      </c>
      <c r="U306" s="6">
        <f>CtrlData!X312</f>
        <v>3523</v>
      </c>
      <c r="V306" s="6">
        <f>CtrlData!Y312</f>
        <v>92.23</v>
      </c>
      <c r="W306" s="6">
        <f>CtrlData!Z312</f>
        <v>-3.23</v>
      </c>
      <c r="X306" s="6">
        <f>CtrlData!AA312</f>
        <v>82.89</v>
      </c>
      <c r="Y306" s="6">
        <f>CtrlData!AB312</f>
        <v>2.06</v>
      </c>
      <c r="Z306" s="6">
        <f>CtrlData!AC312</f>
        <v>36142</v>
      </c>
      <c r="AA306" s="6">
        <f>CtrlData!AD312</f>
        <v>12.73</v>
      </c>
      <c r="AB306" s="6">
        <f>CtrlData!AE312</f>
        <v>142720</v>
      </c>
      <c r="AC306" s="6">
        <f>CtrlData!AF312</f>
        <v>9.7899999999999991</v>
      </c>
      <c r="AD306" s="6">
        <f>CtrlData!AG312</f>
        <v>5</v>
      </c>
      <c r="AE306" s="6">
        <f>CtrlData!AH312</f>
        <v>2.79</v>
      </c>
    </row>
    <row r="307" spans="1:31">
      <c r="A307" s="6">
        <f>CtrlData!A313</f>
        <v>199701</v>
      </c>
      <c r="B307" s="6">
        <f>CtrlData!E313</f>
        <v>18956.52</v>
      </c>
      <c r="C307" s="6">
        <f>CtrlData!F313</f>
        <v>1</v>
      </c>
      <c r="D307" s="6">
        <f>CtrlData!G313</f>
        <v>0</v>
      </c>
      <c r="E307" s="6">
        <f>CtrlData!H313</f>
        <v>0</v>
      </c>
      <c r="F307" s="6">
        <f>CtrlData!I313</f>
        <v>0</v>
      </c>
      <c r="G307" s="6">
        <f>CtrlData!J313</f>
        <v>0</v>
      </c>
      <c r="H307" s="6">
        <f>CtrlData!K313</f>
        <v>0</v>
      </c>
      <c r="I307" s="6">
        <f>CtrlData!L313</f>
        <v>0</v>
      </c>
      <c r="J307" s="6">
        <f>CtrlData!M313</f>
        <v>0</v>
      </c>
      <c r="K307" s="6">
        <f>CtrlData!N313</f>
        <v>0</v>
      </c>
      <c r="L307" s="6">
        <f>CtrlData!O313</f>
        <v>0</v>
      </c>
      <c r="M307" s="6">
        <f>CtrlData!P313</f>
        <v>0</v>
      </c>
      <c r="N307" s="6">
        <f>CtrlData!Q313</f>
        <v>0</v>
      </c>
      <c r="O307" s="6">
        <f>CtrlData!R313</f>
        <v>1</v>
      </c>
      <c r="P307" s="6">
        <f>CtrlData!S313</f>
        <v>0</v>
      </c>
      <c r="Q307" s="6">
        <f>CtrlData!T313</f>
        <v>0</v>
      </c>
      <c r="R307" s="6">
        <f>CtrlData!U313</f>
        <v>0</v>
      </c>
      <c r="S307" s="6">
        <f>CtrlData!V313</f>
        <v>5.69</v>
      </c>
      <c r="T307" s="6">
        <f>CtrlData!W313</f>
        <v>75942</v>
      </c>
      <c r="U307" s="6">
        <f>CtrlData!X313</f>
        <v>3523</v>
      </c>
      <c r="V307" s="6">
        <f>CtrlData!Y313</f>
        <v>92.11</v>
      </c>
      <c r="W307" s="6">
        <f>CtrlData!Z313</f>
        <v>-3.23</v>
      </c>
      <c r="X307" s="6">
        <f>CtrlData!AA313</f>
        <v>82.01</v>
      </c>
      <c r="Y307" s="6">
        <f>CtrlData!AB313</f>
        <v>1.98</v>
      </c>
      <c r="Z307" s="6">
        <f>CtrlData!AC313</f>
        <v>34225</v>
      </c>
      <c r="AA307" s="6">
        <f>CtrlData!AD313</f>
        <v>15.82</v>
      </c>
      <c r="AB307" s="6">
        <f>CtrlData!AE313</f>
        <v>140002</v>
      </c>
      <c r="AC307" s="6">
        <f>CtrlData!AF313</f>
        <v>10.29</v>
      </c>
      <c r="AD307" s="6">
        <f>CtrlData!AG313</f>
        <v>5</v>
      </c>
      <c r="AE307" s="6">
        <f>CtrlData!AH313</f>
        <v>2.79</v>
      </c>
    </row>
    <row r="308" spans="1:31">
      <c r="A308" s="6">
        <f>CtrlData!A314</f>
        <v>199612</v>
      </c>
      <c r="B308" s="6">
        <f>CtrlData!E314</f>
        <v>12966.15</v>
      </c>
      <c r="C308" s="6">
        <f>CtrlData!F314</f>
        <v>0</v>
      </c>
      <c r="D308" s="6">
        <f>CtrlData!G314</f>
        <v>0</v>
      </c>
      <c r="E308" s="6">
        <f>CtrlData!H314</f>
        <v>0</v>
      </c>
      <c r="F308" s="6">
        <f>CtrlData!I314</f>
        <v>0</v>
      </c>
      <c r="G308" s="6">
        <f>CtrlData!J314</f>
        <v>0</v>
      </c>
      <c r="H308" s="6">
        <f>CtrlData!K314</f>
        <v>0</v>
      </c>
      <c r="I308" s="6">
        <f>CtrlData!L314</f>
        <v>0</v>
      </c>
      <c r="J308" s="6">
        <f>CtrlData!M314</f>
        <v>0</v>
      </c>
      <c r="K308" s="6">
        <f>CtrlData!N314</f>
        <v>0</v>
      </c>
      <c r="L308" s="6">
        <f>CtrlData!O314</f>
        <v>0</v>
      </c>
      <c r="M308" s="6">
        <f>CtrlData!P314</f>
        <v>0</v>
      </c>
      <c r="N308" s="6">
        <f>CtrlData!Q314</f>
        <v>1</v>
      </c>
      <c r="O308" s="6">
        <f>CtrlData!R314</f>
        <v>0</v>
      </c>
      <c r="P308" s="6">
        <f>CtrlData!S314</f>
        <v>0</v>
      </c>
      <c r="Q308" s="6">
        <f>CtrlData!T314</f>
        <v>0</v>
      </c>
      <c r="R308" s="6">
        <f>CtrlData!U314</f>
        <v>1</v>
      </c>
      <c r="S308" s="6">
        <f>CtrlData!V314</f>
        <v>6.93</v>
      </c>
      <c r="T308" s="6">
        <f>CtrlData!W314</f>
        <v>76718</v>
      </c>
      <c r="U308" s="6">
        <f>CtrlData!X314</f>
        <v>3568</v>
      </c>
      <c r="V308" s="6">
        <f>CtrlData!Y314</f>
        <v>91.94</v>
      </c>
      <c r="W308" s="6">
        <f>CtrlData!Z314</f>
        <v>-3.58</v>
      </c>
      <c r="X308" s="6">
        <f>CtrlData!AA314</f>
        <v>82.58</v>
      </c>
      <c r="Y308" s="6">
        <f>CtrlData!AB314</f>
        <v>2.52</v>
      </c>
      <c r="Z308" s="6">
        <f>CtrlData!AC314</f>
        <v>32862</v>
      </c>
      <c r="AA308" s="6">
        <f>CtrlData!AD314</f>
        <v>8.31</v>
      </c>
      <c r="AB308" s="6">
        <f>CtrlData!AE314</f>
        <v>138448</v>
      </c>
      <c r="AC308" s="6">
        <f>CtrlData!AF314</f>
        <v>9.1300000000000008</v>
      </c>
      <c r="AD308" s="6">
        <f>CtrlData!AG314</f>
        <v>5</v>
      </c>
      <c r="AE308" s="6">
        <f>CtrlData!AH314</f>
        <v>2.6</v>
      </c>
    </row>
    <row r="309" spans="1:31">
      <c r="A309" s="6">
        <f>CtrlData!A315</f>
        <v>199611</v>
      </c>
      <c r="B309" s="6">
        <f>CtrlData!E315</f>
        <v>16558.07</v>
      </c>
      <c r="C309" s="6">
        <f>CtrlData!F315</f>
        <v>0</v>
      </c>
      <c r="D309" s="6">
        <f>CtrlData!G315</f>
        <v>0</v>
      </c>
      <c r="E309" s="6">
        <f>CtrlData!H315</f>
        <v>0</v>
      </c>
      <c r="F309" s="6">
        <f>CtrlData!I315</f>
        <v>0</v>
      </c>
      <c r="G309" s="6">
        <f>CtrlData!J315</f>
        <v>0</v>
      </c>
      <c r="H309" s="6">
        <f>CtrlData!K315</f>
        <v>0</v>
      </c>
      <c r="I309" s="6">
        <f>CtrlData!L315</f>
        <v>0</v>
      </c>
      <c r="J309" s="6">
        <f>CtrlData!M315</f>
        <v>0</v>
      </c>
      <c r="K309" s="6">
        <f>CtrlData!N315</f>
        <v>0</v>
      </c>
      <c r="L309" s="6">
        <f>CtrlData!O315</f>
        <v>0</v>
      </c>
      <c r="M309" s="6">
        <f>CtrlData!P315</f>
        <v>1</v>
      </c>
      <c r="N309" s="6">
        <f>CtrlData!Q315</f>
        <v>0</v>
      </c>
      <c r="O309" s="6">
        <f>CtrlData!R315</f>
        <v>0</v>
      </c>
      <c r="P309" s="6">
        <f>CtrlData!S315</f>
        <v>0</v>
      </c>
      <c r="Q309" s="6">
        <f>CtrlData!T315</f>
        <v>0</v>
      </c>
      <c r="R309" s="6">
        <f>CtrlData!U315</f>
        <v>1</v>
      </c>
      <c r="S309" s="6">
        <f>CtrlData!V315</f>
        <v>6.93</v>
      </c>
      <c r="T309" s="6">
        <f>CtrlData!W315</f>
        <v>76718</v>
      </c>
      <c r="U309" s="6">
        <f>CtrlData!X315</f>
        <v>3568</v>
      </c>
      <c r="V309" s="6">
        <f>CtrlData!Y315</f>
        <v>92.1</v>
      </c>
      <c r="W309" s="6">
        <f>CtrlData!Z315</f>
        <v>-3.58</v>
      </c>
      <c r="X309" s="6">
        <f>CtrlData!AA315</f>
        <v>83.16</v>
      </c>
      <c r="Y309" s="6">
        <f>CtrlData!AB315</f>
        <v>3.2</v>
      </c>
      <c r="Z309" s="6">
        <f>CtrlData!AC315</f>
        <v>31890</v>
      </c>
      <c r="AA309" s="6">
        <f>CtrlData!AD315</f>
        <v>8.75</v>
      </c>
      <c r="AB309" s="6">
        <f>CtrlData!AE315</f>
        <v>137450</v>
      </c>
      <c r="AC309" s="6">
        <f>CtrlData!AF315</f>
        <v>10.210000000000001</v>
      </c>
      <c r="AD309" s="6">
        <f>CtrlData!AG315</f>
        <v>5</v>
      </c>
      <c r="AE309" s="6">
        <f>CtrlData!AH315</f>
        <v>2.6</v>
      </c>
    </row>
    <row r="310" spans="1:31">
      <c r="A310" s="6">
        <f>CtrlData!A316</f>
        <v>199610</v>
      </c>
      <c r="B310" s="6">
        <f>CtrlData!E316</f>
        <v>10048.36</v>
      </c>
      <c r="C310" s="6">
        <f>CtrlData!F316</f>
        <v>0</v>
      </c>
      <c r="D310" s="6">
        <f>CtrlData!G316</f>
        <v>0</v>
      </c>
      <c r="E310" s="6">
        <f>CtrlData!H316</f>
        <v>0</v>
      </c>
      <c r="F310" s="6">
        <f>CtrlData!I316</f>
        <v>0</v>
      </c>
      <c r="G310" s="6">
        <f>CtrlData!J316</f>
        <v>0</v>
      </c>
      <c r="H310" s="6">
        <f>CtrlData!K316</f>
        <v>0</v>
      </c>
      <c r="I310" s="6">
        <f>CtrlData!L316</f>
        <v>0</v>
      </c>
      <c r="J310" s="6">
        <f>CtrlData!M316</f>
        <v>0</v>
      </c>
      <c r="K310" s="6">
        <f>CtrlData!N316</f>
        <v>0</v>
      </c>
      <c r="L310" s="6">
        <f>CtrlData!O316</f>
        <v>1</v>
      </c>
      <c r="M310" s="6">
        <f>CtrlData!P316</f>
        <v>0</v>
      </c>
      <c r="N310" s="6">
        <f>CtrlData!Q316</f>
        <v>0</v>
      </c>
      <c r="O310" s="6">
        <f>CtrlData!R316</f>
        <v>0</v>
      </c>
      <c r="P310" s="6">
        <f>CtrlData!S316</f>
        <v>0</v>
      </c>
      <c r="Q310" s="6">
        <f>CtrlData!T316</f>
        <v>0</v>
      </c>
      <c r="R310" s="6">
        <f>CtrlData!U316</f>
        <v>1</v>
      </c>
      <c r="S310" s="6">
        <f>CtrlData!V316</f>
        <v>6.93</v>
      </c>
      <c r="T310" s="6">
        <f>CtrlData!W316</f>
        <v>76718</v>
      </c>
      <c r="U310" s="6">
        <f>CtrlData!X316</f>
        <v>3568</v>
      </c>
      <c r="V310" s="6">
        <f>CtrlData!Y316</f>
        <v>92.59</v>
      </c>
      <c r="W310" s="6">
        <f>CtrlData!Z316</f>
        <v>-3.58</v>
      </c>
      <c r="X310" s="6">
        <f>CtrlData!AA316</f>
        <v>83.22</v>
      </c>
      <c r="Y310" s="6">
        <f>CtrlData!AB316</f>
        <v>3.69</v>
      </c>
      <c r="Z310" s="6">
        <f>CtrlData!AC316</f>
        <v>31560</v>
      </c>
      <c r="AA310" s="6">
        <f>CtrlData!AD316</f>
        <v>5.78</v>
      </c>
      <c r="AB310" s="6">
        <f>CtrlData!AE316</f>
        <v>136646</v>
      </c>
      <c r="AC310" s="6">
        <f>CtrlData!AF316</f>
        <v>10</v>
      </c>
      <c r="AD310" s="6">
        <f>CtrlData!AG316</f>
        <v>5</v>
      </c>
      <c r="AE310" s="6">
        <f>CtrlData!AH316</f>
        <v>2.6</v>
      </c>
    </row>
    <row r="311" spans="1:31">
      <c r="A311" s="6">
        <f>CtrlData!A317</f>
        <v>199609</v>
      </c>
      <c r="B311" s="6">
        <f>CtrlData!E317</f>
        <v>9715.06</v>
      </c>
      <c r="C311" s="6">
        <f>CtrlData!F317</f>
        <v>0</v>
      </c>
      <c r="D311" s="6">
        <f>CtrlData!G317</f>
        <v>0</v>
      </c>
      <c r="E311" s="6">
        <f>CtrlData!H317</f>
        <v>0</v>
      </c>
      <c r="F311" s="6">
        <f>CtrlData!I317</f>
        <v>0</v>
      </c>
      <c r="G311" s="6">
        <f>CtrlData!J317</f>
        <v>0</v>
      </c>
      <c r="H311" s="6">
        <f>CtrlData!K317</f>
        <v>0</v>
      </c>
      <c r="I311" s="6">
        <f>CtrlData!L317</f>
        <v>0</v>
      </c>
      <c r="J311" s="6">
        <f>CtrlData!M317</f>
        <v>0</v>
      </c>
      <c r="K311" s="6">
        <f>CtrlData!N317</f>
        <v>1</v>
      </c>
      <c r="L311" s="6">
        <f>CtrlData!O317</f>
        <v>0</v>
      </c>
      <c r="M311" s="6">
        <f>CtrlData!P317</f>
        <v>0</v>
      </c>
      <c r="N311" s="6">
        <f>CtrlData!Q317</f>
        <v>0</v>
      </c>
      <c r="O311" s="6">
        <f>CtrlData!R317</f>
        <v>0</v>
      </c>
      <c r="P311" s="6">
        <f>CtrlData!S317</f>
        <v>0</v>
      </c>
      <c r="Q311" s="6">
        <f>CtrlData!T317</f>
        <v>1</v>
      </c>
      <c r="R311" s="6">
        <f>CtrlData!U317</f>
        <v>0</v>
      </c>
      <c r="S311" s="6">
        <f>CtrlData!V317</f>
        <v>6.2</v>
      </c>
      <c r="T311" s="6">
        <f>CtrlData!W317</f>
        <v>73446</v>
      </c>
      <c r="U311" s="6">
        <f>CtrlData!X317</f>
        <v>3423</v>
      </c>
      <c r="V311" s="6">
        <f>CtrlData!Y317</f>
        <v>93.16</v>
      </c>
      <c r="W311" s="6">
        <f>CtrlData!Z317</f>
        <v>-3.38</v>
      </c>
      <c r="X311" s="6">
        <f>CtrlData!AA317</f>
        <v>83.55</v>
      </c>
      <c r="Y311" s="6">
        <f>CtrlData!AB317</f>
        <v>3.84</v>
      </c>
      <c r="Z311" s="6">
        <f>CtrlData!AC317</f>
        <v>31449</v>
      </c>
      <c r="AA311" s="6">
        <f>CtrlData!AD317</f>
        <v>6.19</v>
      </c>
      <c r="AB311" s="6">
        <f>CtrlData!AE317</f>
        <v>135803</v>
      </c>
      <c r="AC311" s="6">
        <f>CtrlData!AF317</f>
        <v>10.14</v>
      </c>
      <c r="AD311" s="6">
        <f>CtrlData!AG317</f>
        <v>5</v>
      </c>
      <c r="AE311" s="6">
        <f>CtrlData!AH317</f>
        <v>3.03</v>
      </c>
    </row>
    <row r="312" spans="1:31">
      <c r="A312" s="6">
        <f>CtrlData!A318</f>
        <v>199608</v>
      </c>
      <c r="B312" s="6">
        <f>CtrlData!E318</f>
        <v>9568.76</v>
      </c>
      <c r="C312" s="6">
        <f>CtrlData!F318</f>
        <v>0</v>
      </c>
      <c r="D312" s="6">
        <f>CtrlData!G318</f>
        <v>0</v>
      </c>
      <c r="E312" s="6">
        <f>CtrlData!H318</f>
        <v>0</v>
      </c>
      <c r="F312" s="6">
        <f>CtrlData!I318</f>
        <v>0</v>
      </c>
      <c r="G312" s="6">
        <f>CtrlData!J318</f>
        <v>0</v>
      </c>
      <c r="H312" s="6">
        <f>CtrlData!K318</f>
        <v>0</v>
      </c>
      <c r="I312" s="6">
        <f>CtrlData!L318</f>
        <v>0</v>
      </c>
      <c r="J312" s="6">
        <f>CtrlData!M318</f>
        <v>1</v>
      </c>
      <c r="K312" s="6">
        <f>CtrlData!N318</f>
        <v>0</v>
      </c>
      <c r="L312" s="6">
        <f>CtrlData!O318</f>
        <v>0</v>
      </c>
      <c r="M312" s="6">
        <f>CtrlData!P318</f>
        <v>0</v>
      </c>
      <c r="N312" s="6">
        <f>CtrlData!Q318</f>
        <v>0</v>
      </c>
      <c r="O312" s="6">
        <f>CtrlData!R318</f>
        <v>0</v>
      </c>
      <c r="P312" s="6">
        <f>CtrlData!S318</f>
        <v>0</v>
      </c>
      <c r="Q312" s="6">
        <f>CtrlData!T318</f>
        <v>1</v>
      </c>
      <c r="R312" s="6">
        <f>CtrlData!U318</f>
        <v>0</v>
      </c>
      <c r="S312" s="6">
        <f>CtrlData!V318</f>
        <v>6.2</v>
      </c>
      <c r="T312" s="6">
        <f>CtrlData!W318</f>
        <v>73446</v>
      </c>
      <c r="U312" s="6">
        <f>CtrlData!X318</f>
        <v>3423</v>
      </c>
      <c r="V312" s="6">
        <f>CtrlData!Y318</f>
        <v>93.5</v>
      </c>
      <c r="W312" s="6">
        <f>CtrlData!Z318</f>
        <v>-3.38</v>
      </c>
      <c r="X312" s="6">
        <f>CtrlData!AA318</f>
        <v>84.02</v>
      </c>
      <c r="Y312" s="6">
        <f>CtrlData!AB318</f>
        <v>5.05</v>
      </c>
      <c r="Z312" s="6">
        <f>CtrlData!AC318</f>
        <v>31576</v>
      </c>
      <c r="AA312" s="6">
        <f>CtrlData!AD318</f>
        <v>3.72</v>
      </c>
      <c r="AB312" s="6">
        <f>CtrlData!AE318</f>
        <v>135004</v>
      </c>
      <c r="AC312" s="6">
        <f>CtrlData!AF318</f>
        <v>9.3800000000000008</v>
      </c>
      <c r="AD312" s="6">
        <f>CtrlData!AG318</f>
        <v>5</v>
      </c>
      <c r="AE312" s="6">
        <f>CtrlData!AH318</f>
        <v>3.03</v>
      </c>
    </row>
    <row r="313" spans="1:31">
      <c r="A313" s="6">
        <f>CtrlData!A319</f>
        <v>199607</v>
      </c>
      <c r="B313" s="6">
        <f>CtrlData!E319</f>
        <v>9654.4699999999993</v>
      </c>
      <c r="C313" s="6">
        <f>CtrlData!F319</f>
        <v>0</v>
      </c>
      <c r="D313" s="6">
        <f>CtrlData!G319</f>
        <v>0</v>
      </c>
      <c r="E313" s="6">
        <f>CtrlData!H319</f>
        <v>0</v>
      </c>
      <c r="F313" s="6">
        <f>CtrlData!I319</f>
        <v>0</v>
      </c>
      <c r="G313" s="6">
        <f>CtrlData!J319</f>
        <v>0</v>
      </c>
      <c r="H313" s="6">
        <f>CtrlData!K319</f>
        <v>0</v>
      </c>
      <c r="I313" s="6">
        <f>CtrlData!L319</f>
        <v>1</v>
      </c>
      <c r="J313" s="6">
        <f>CtrlData!M319</f>
        <v>0</v>
      </c>
      <c r="K313" s="6">
        <f>CtrlData!N319</f>
        <v>0</v>
      </c>
      <c r="L313" s="6">
        <f>CtrlData!O319</f>
        <v>0</v>
      </c>
      <c r="M313" s="6">
        <f>CtrlData!P319</f>
        <v>0</v>
      </c>
      <c r="N313" s="6">
        <f>CtrlData!Q319</f>
        <v>0</v>
      </c>
      <c r="O313" s="6">
        <f>CtrlData!R319</f>
        <v>0</v>
      </c>
      <c r="P313" s="6">
        <f>CtrlData!S319</f>
        <v>0</v>
      </c>
      <c r="Q313" s="6">
        <f>CtrlData!T319</f>
        <v>1</v>
      </c>
      <c r="R313" s="6">
        <f>CtrlData!U319</f>
        <v>0</v>
      </c>
      <c r="S313" s="6">
        <f>CtrlData!V319</f>
        <v>6.2</v>
      </c>
      <c r="T313" s="6">
        <f>CtrlData!W319</f>
        <v>73446</v>
      </c>
      <c r="U313" s="6">
        <f>CtrlData!X319</f>
        <v>3423</v>
      </c>
      <c r="V313" s="6">
        <f>CtrlData!Y319</f>
        <v>92.88</v>
      </c>
      <c r="W313" s="6">
        <f>CtrlData!Z319</f>
        <v>-3.38</v>
      </c>
      <c r="X313" s="6">
        <f>CtrlData!AA319</f>
        <v>80.94</v>
      </c>
      <c r="Y313" s="6">
        <f>CtrlData!AB319</f>
        <v>1.45</v>
      </c>
      <c r="Z313" s="6">
        <f>CtrlData!AC319</f>
        <v>32094</v>
      </c>
      <c r="AA313" s="6">
        <f>CtrlData!AD319</f>
        <v>7.51</v>
      </c>
      <c r="AB313" s="6">
        <f>CtrlData!AE319</f>
        <v>134462</v>
      </c>
      <c r="AC313" s="6">
        <f>CtrlData!AF319</f>
        <v>10.14</v>
      </c>
      <c r="AD313" s="6">
        <f>CtrlData!AG319</f>
        <v>5.25</v>
      </c>
      <c r="AE313" s="6">
        <f>CtrlData!AH319</f>
        <v>3.03</v>
      </c>
    </row>
    <row r="314" spans="1:31">
      <c r="A314" s="6">
        <f>CtrlData!A320</f>
        <v>199606</v>
      </c>
      <c r="B314" s="6">
        <f>CtrlData!E320</f>
        <v>13658.42</v>
      </c>
      <c r="C314" s="6">
        <f>CtrlData!F320</f>
        <v>0</v>
      </c>
      <c r="D314" s="6">
        <f>CtrlData!G320</f>
        <v>0</v>
      </c>
      <c r="E314" s="6">
        <f>CtrlData!H320</f>
        <v>0</v>
      </c>
      <c r="F314" s="6">
        <f>CtrlData!I320</f>
        <v>0</v>
      </c>
      <c r="G314" s="6">
        <f>CtrlData!J320</f>
        <v>0</v>
      </c>
      <c r="H314" s="6">
        <f>CtrlData!K320</f>
        <v>1</v>
      </c>
      <c r="I314" s="6">
        <f>CtrlData!L320</f>
        <v>0</v>
      </c>
      <c r="J314" s="6">
        <f>CtrlData!M320</f>
        <v>0</v>
      </c>
      <c r="K314" s="6">
        <f>CtrlData!N320</f>
        <v>0</v>
      </c>
      <c r="L314" s="6">
        <f>CtrlData!O320</f>
        <v>0</v>
      </c>
      <c r="M314" s="6">
        <f>CtrlData!P320</f>
        <v>0</v>
      </c>
      <c r="N314" s="6">
        <f>CtrlData!Q320</f>
        <v>0</v>
      </c>
      <c r="O314" s="6">
        <f>CtrlData!R320</f>
        <v>0</v>
      </c>
      <c r="P314" s="6">
        <f>CtrlData!S320</f>
        <v>1</v>
      </c>
      <c r="Q314" s="6">
        <f>CtrlData!T320</f>
        <v>0</v>
      </c>
      <c r="R314" s="6">
        <f>CtrlData!U320</f>
        <v>0</v>
      </c>
      <c r="S314" s="6">
        <f>CtrlData!V320</f>
        <v>5.75</v>
      </c>
      <c r="T314" s="6">
        <f>CtrlData!W320</f>
        <v>72003</v>
      </c>
      <c r="U314" s="6">
        <f>CtrlData!X320</f>
        <v>3362</v>
      </c>
      <c r="V314" s="6">
        <f>CtrlData!Y320</f>
        <v>94.44</v>
      </c>
      <c r="W314" s="6">
        <f>CtrlData!Z320</f>
        <v>-0.44</v>
      </c>
      <c r="X314" s="6">
        <f>CtrlData!AA320</f>
        <v>82.16</v>
      </c>
      <c r="Y314" s="6">
        <f>CtrlData!AB320</f>
        <v>2.38</v>
      </c>
      <c r="Z314" s="6">
        <f>CtrlData!AC320</f>
        <v>31520</v>
      </c>
      <c r="AA314" s="6">
        <f>CtrlData!AD320</f>
        <v>7.48</v>
      </c>
      <c r="AB314" s="6">
        <f>CtrlData!AE320</f>
        <v>132305</v>
      </c>
      <c r="AC314" s="6">
        <f>CtrlData!AF320</f>
        <v>9.69</v>
      </c>
      <c r="AD314" s="6">
        <f>CtrlData!AG320</f>
        <v>5.25</v>
      </c>
      <c r="AE314" s="6">
        <f>CtrlData!AH320</f>
        <v>2.6</v>
      </c>
    </row>
    <row r="315" spans="1:31">
      <c r="A315" s="6">
        <f>CtrlData!A321</f>
        <v>199605</v>
      </c>
      <c r="B315" s="6">
        <f>CtrlData!E321</f>
        <v>12742.66</v>
      </c>
      <c r="C315" s="6">
        <f>CtrlData!F321</f>
        <v>0</v>
      </c>
      <c r="D315" s="6">
        <f>CtrlData!G321</f>
        <v>0</v>
      </c>
      <c r="E315" s="6">
        <f>CtrlData!H321</f>
        <v>0</v>
      </c>
      <c r="F315" s="6">
        <f>CtrlData!I321</f>
        <v>0</v>
      </c>
      <c r="G315" s="6">
        <f>CtrlData!J321</f>
        <v>1</v>
      </c>
      <c r="H315" s="6">
        <f>CtrlData!K321</f>
        <v>0</v>
      </c>
      <c r="I315" s="6">
        <f>CtrlData!L321</f>
        <v>0</v>
      </c>
      <c r="J315" s="6">
        <f>CtrlData!M321</f>
        <v>0</v>
      </c>
      <c r="K315" s="6">
        <f>CtrlData!N321</f>
        <v>0</v>
      </c>
      <c r="L315" s="6">
        <f>CtrlData!O321</f>
        <v>0</v>
      </c>
      <c r="M315" s="6">
        <f>CtrlData!P321</f>
        <v>0</v>
      </c>
      <c r="N315" s="6">
        <f>CtrlData!Q321</f>
        <v>0</v>
      </c>
      <c r="O315" s="6">
        <f>CtrlData!R321</f>
        <v>0</v>
      </c>
      <c r="P315" s="6">
        <f>CtrlData!S321</f>
        <v>1</v>
      </c>
      <c r="Q315" s="6">
        <f>CtrlData!T321</f>
        <v>0</v>
      </c>
      <c r="R315" s="6">
        <f>CtrlData!U321</f>
        <v>0</v>
      </c>
      <c r="S315" s="6">
        <f>CtrlData!V321</f>
        <v>5.75</v>
      </c>
      <c r="T315" s="6">
        <f>CtrlData!W321</f>
        <v>72003</v>
      </c>
      <c r="U315" s="6">
        <f>CtrlData!X321</f>
        <v>3362</v>
      </c>
      <c r="V315" s="6">
        <f>CtrlData!Y321</f>
        <v>93.97</v>
      </c>
      <c r="W315" s="6">
        <f>CtrlData!Z321</f>
        <v>-0.44</v>
      </c>
      <c r="X315" s="6">
        <f>CtrlData!AA321</f>
        <v>81.680000000000007</v>
      </c>
      <c r="Y315" s="6">
        <f>CtrlData!AB321</f>
        <v>2.88</v>
      </c>
      <c r="Z315" s="6">
        <f>CtrlData!AC321</f>
        <v>30966</v>
      </c>
      <c r="AA315" s="6">
        <f>CtrlData!AD321</f>
        <v>4.0999999999999996</v>
      </c>
      <c r="AB315" s="6">
        <f>CtrlData!AE321</f>
        <v>130576</v>
      </c>
      <c r="AC315" s="6">
        <f>CtrlData!AF321</f>
        <v>9.3000000000000007</v>
      </c>
      <c r="AD315" s="6">
        <f>CtrlData!AG321</f>
        <v>5.25</v>
      </c>
      <c r="AE315" s="6">
        <f>CtrlData!AH321</f>
        <v>2.6</v>
      </c>
    </row>
    <row r="316" spans="1:31">
      <c r="A316" s="6">
        <f>CtrlData!A322</f>
        <v>199604</v>
      </c>
      <c r="B316" s="6">
        <f>CtrlData!E322</f>
        <v>19933.57</v>
      </c>
      <c r="C316" s="6">
        <f>CtrlData!F322</f>
        <v>0</v>
      </c>
      <c r="D316" s="6">
        <f>CtrlData!G322</f>
        <v>0</v>
      </c>
      <c r="E316" s="6">
        <f>CtrlData!H322</f>
        <v>0</v>
      </c>
      <c r="F316" s="6">
        <f>CtrlData!I322</f>
        <v>1</v>
      </c>
      <c r="G316" s="6">
        <f>CtrlData!J322</f>
        <v>0</v>
      </c>
      <c r="H316" s="6">
        <f>CtrlData!K322</f>
        <v>0</v>
      </c>
      <c r="I316" s="6">
        <f>CtrlData!L322</f>
        <v>0</v>
      </c>
      <c r="J316" s="6">
        <f>CtrlData!M322</f>
        <v>0</v>
      </c>
      <c r="K316" s="6">
        <f>CtrlData!N322</f>
        <v>0</v>
      </c>
      <c r="L316" s="6">
        <f>CtrlData!O322</f>
        <v>0</v>
      </c>
      <c r="M316" s="6">
        <f>CtrlData!P322</f>
        <v>0</v>
      </c>
      <c r="N316" s="6">
        <f>CtrlData!Q322</f>
        <v>0</v>
      </c>
      <c r="O316" s="6">
        <f>CtrlData!R322</f>
        <v>0</v>
      </c>
      <c r="P316" s="6">
        <f>CtrlData!S322</f>
        <v>1</v>
      </c>
      <c r="Q316" s="6">
        <f>CtrlData!T322</f>
        <v>0</v>
      </c>
      <c r="R316" s="6">
        <f>CtrlData!U322</f>
        <v>0</v>
      </c>
      <c r="S316" s="6">
        <f>CtrlData!V322</f>
        <v>5.75</v>
      </c>
      <c r="T316" s="6">
        <f>CtrlData!W322</f>
        <v>72003</v>
      </c>
      <c r="U316" s="6">
        <f>CtrlData!X322</f>
        <v>3362</v>
      </c>
      <c r="V316" s="6">
        <f>CtrlData!Y322</f>
        <v>94.03</v>
      </c>
      <c r="W316" s="6">
        <f>CtrlData!Z322</f>
        <v>-0.44</v>
      </c>
      <c r="X316" s="6">
        <f>CtrlData!AA322</f>
        <v>81.78</v>
      </c>
      <c r="Y316" s="6">
        <f>CtrlData!AB322</f>
        <v>2.82</v>
      </c>
      <c r="Z316" s="6">
        <f>CtrlData!AC322</f>
        <v>31304</v>
      </c>
      <c r="AA316" s="6">
        <f>CtrlData!AD322</f>
        <v>3.06</v>
      </c>
      <c r="AB316" s="6">
        <f>CtrlData!AE322</f>
        <v>129819</v>
      </c>
      <c r="AC316" s="6">
        <f>CtrlData!AF322</f>
        <v>8.31</v>
      </c>
      <c r="AD316" s="6">
        <f>CtrlData!AG322</f>
        <v>5.5</v>
      </c>
      <c r="AE316" s="6">
        <f>CtrlData!AH322</f>
        <v>2.6</v>
      </c>
    </row>
    <row r="317" spans="1:31">
      <c r="A317" s="6">
        <f>CtrlData!A323</f>
        <v>199603</v>
      </c>
      <c r="B317" s="6">
        <f>CtrlData!E323</f>
        <v>6645.89</v>
      </c>
      <c r="C317" s="6">
        <f>CtrlData!F323</f>
        <v>0</v>
      </c>
      <c r="D317" s="6">
        <f>CtrlData!G323</f>
        <v>0</v>
      </c>
      <c r="E317" s="6">
        <f>CtrlData!H323</f>
        <v>1</v>
      </c>
      <c r="F317" s="6">
        <f>CtrlData!I323</f>
        <v>0</v>
      </c>
      <c r="G317" s="6">
        <f>CtrlData!J323</f>
        <v>0</v>
      </c>
      <c r="H317" s="6">
        <f>CtrlData!K323</f>
        <v>0</v>
      </c>
      <c r="I317" s="6">
        <f>CtrlData!L323</f>
        <v>0</v>
      </c>
      <c r="J317" s="6">
        <f>CtrlData!M323</f>
        <v>0</v>
      </c>
      <c r="K317" s="6">
        <f>CtrlData!N323</f>
        <v>0</v>
      </c>
      <c r="L317" s="6">
        <f>CtrlData!O323</f>
        <v>0</v>
      </c>
      <c r="M317" s="6">
        <f>CtrlData!P323</f>
        <v>0</v>
      </c>
      <c r="N317" s="6">
        <f>CtrlData!Q323</f>
        <v>0</v>
      </c>
      <c r="O317" s="6">
        <f>CtrlData!R323</f>
        <v>1</v>
      </c>
      <c r="P317" s="6">
        <f>CtrlData!S323</f>
        <v>0</v>
      </c>
      <c r="Q317" s="6">
        <f>CtrlData!T323</f>
        <v>0</v>
      </c>
      <c r="R317" s="6">
        <f>CtrlData!U323</f>
        <v>0</v>
      </c>
      <c r="S317" s="6">
        <f>CtrlData!V323</f>
        <v>5.77</v>
      </c>
      <c r="T317" s="6">
        <f>CtrlData!W323</f>
        <v>70306</v>
      </c>
      <c r="U317" s="6">
        <f>CtrlData!X323</f>
        <v>3288</v>
      </c>
      <c r="V317" s="6">
        <f>CtrlData!Y323</f>
        <v>95.07</v>
      </c>
      <c r="W317" s="6">
        <f>CtrlData!Z323</f>
        <v>1.59</v>
      </c>
      <c r="X317" s="6">
        <f>CtrlData!AA323</f>
        <v>80.75</v>
      </c>
      <c r="Y317" s="6">
        <f>CtrlData!AB323</f>
        <v>3.01</v>
      </c>
      <c r="Z317" s="6">
        <f>CtrlData!AC323</f>
        <v>31298</v>
      </c>
      <c r="AA317" s="6">
        <f>CtrlData!AD323</f>
        <v>3.17</v>
      </c>
      <c r="AB317" s="6">
        <f>CtrlData!AE323</f>
        <v>129762</v>
      </c>
      <c r="AC317" s="6">
        <f>CtrlData!AF323</f>
        <v>8.31</v>
      </c>
      <c r="AD317" s="6">
        <f>CtrlData!AG323</f>
        <v>5.5</v>
      </c>
      <c r="AE317" s="6">
        <f>CtrlData!AH323</f>
        <v>2.2400000000000002</v>
      </c>
    </row>
    <row r="318" spans="1:31">
      <c r="A318" s="6">
        <f>CtrlData!A324</f>
        <v>199602</v>
      </c>
      <c r="B318" s="6">
        <f>CtrlData!E324</f>
        <v>3017.79</v>
      </c>
      <c r="C318" s="6">
        <f>CtrlData!F324</f>
        <v>0</v>
      </c>
      <c r="D318" s="6">
        <f>CtrlData!G324</f>
        <v>1</v>
      </c>
      <c r="E318" s="6">
        <f>CtrlData!H324</f>
        <v>0</v>
      </c>
      <c r="F318" s="6">
        <f>CtrlData!I324</f>
        <v>0</v>
      </c>
      <c r="G318" s="6">
        <f>CtrlData!J324</f>
        <v>0</v>
      </c>
      <c r="H318" s="6">
        <f>CtrlData!K324</f>
        <v>0</v>
      </c>
      <c r="I318" s="6">
        <f>CtrlData!L324</f>
        <v>0</v>
      </c>
      <c r="J318" s="6">
        <f>CtrlData!M324</f>
        <v>0</v>
      </c>
      <c r="K318" s="6">
        <f>CtrlData!N324</f>
        <v>0</v>
      </c>
      <c r="L318" s="6">
        <f>CtrlData!O324</f>
        <v>0</v>
      </c>
      <c r="M318" s="6">
        <f>CtrlData!P324</f>
        <v>0</v>
      </c>
      <c r="N318" s="6">
        <f>CtrlData!Q324</f>
        <v>0</v>
      </c>
      <c r="O318" s="6">
        <f>CtrlData!R324</f>
        <v>1</v>
      </c>
      <c r="P318" s="6">
        <f>CtrlData!S324</f>
        <v>0</v>
      </c>
      <c r="Q318" s="6">
        <f>CtrlData!T324</f>
        <v>0</v>
      </c>
      <c r="R318" s="6">
        <f>CtrlData!U324</f>
        <v>0</v>
      </c>
      <c r="S318" s="6">
        <f>CtrlData!V324</f>
        <v>5.77</v>
      </c>
      <c r="T318" s="6">
        <f>CtrlData!W324</f>
        <v>70306</v>
      </c>
      <c r="U318" s="6">
        <f>CtrlData!X324</f>
        <v>3288</v>
      </c>
      <c r="V318" s="6">
        <f>CtrlData!Y324</f>
        <v>95.3</v>
      </c>
      <c r="W318" s="6">
        <f>CtrlData!Z324</f>
        <v>1.59</v>
      </c>
      <c r="X318" s="6">
        <f>CtrlData!AA324</f>
        <v>81.22</v>
      </c>
      <c r="Y318" s="6">
        <f>CtrlData!AB324</f>
        <v>3.76</v>
      </c>
      <c r="Z318" s="6">
        <f>CtrlData!AC324</f>
        <v>32022</v>
      </c>
      <c r="AA318" s="6">
        <f>CtrlData!AD324</f>
        <v>2.63</v>
      </c>
      <c r="AB318" s="6">
        <f>CtrlData!AE324</f>
        <v>129887</v>
      </c>
      <c r="AC318" s="6">
        <f>CtrlData!AF324</f>
        <v>8.83</v>
      </c>
      <c r="AD318" s="6">
        <f>CtrlData!AG324</f>
        <v>5.5</v>
      </c>
      <c r="AE318" s="6">
        <f>CtrlData!AH324</f>
        <v>2.2400000000000002</v>
      </c>
    </row>
    <row r="319" spans="1:31">
      <c r="A319" s="6">
        <f>CtrlData!A325</f>
        <v>199601</v>
      </c>
      <c r="B319" s="6">
        <f>CtrlData!E325</f>
        <v>6599.78</v>
      </c>
      <c r="C319" s="6">
        <f>CtrlData!F325</f>
        <v>1</v>
      </c>
      <c r="D319" s="6">
        <f>CtrlData!G325</f>
        <v>0</v>
      </c>
      <c r="E319" s="6">
        <f>CtrlData!H325</f>
        <v>0</v>
      </c>
      <c r="F319" s="6">
        <f>CtrlData!I325</f>
        <v>0</v>
      </c>
      <c r="G319" s="6">
        <f>CtrlData!J325</f>
        <v>0</v>
      </c>
      <c r="H319" s="6">
        <f>CtrlData!K325</f>
        <v>0</v>
      </c>
      <c r="I319" s="6">
        <f>CtrlData!L325</f>
        <v>0</v>
      </c>
      <c r="J319" s="6">
        <f>CtrlData!M325</f>
        <v>0</v>
      </c>
      <c r="K319" s="6">
        <f>CtrlData!N325</f>
        <v>0</v>
      </c>
      <c r="L319" s="6">
        <f>CtrlData!O325</f>
        <v>0</v>
      </c>
      <c r="M319" s="6">
        <f>CtrlData!P325</f>
        <v>0</v>
      </c>
      <c r="N319" s="6">
        <f>CtrlData!Q325</f>
        <v>0</v>
      </c>
      <c r="O319" s="6">
        <f>CtrlData!R325</f>
        <v>1</v>
      </c>
      <c r="P319" s="6">
        <f>CtrlData!S325</f>
        <v>0</v>
      </c>
      <c r="Q319" s="6">
        <f>CtrlData!T325</f>
        <v>0</v>
      </c>
      <c r="R319" s="6">
        <f>CtrlData!U325</f>
        <v>0</v>
      </c>
      <c r="S319" s="6">
        <f>CtrlData!V325</f>
        <v>5.77</v>
      </c>
      <c r="T319" s="6">
        <f>CtrlData!W325</f>
        <v>70306</v>
      </c>
      <c r="U319" s="6">
        <f>CtrlData!X325</f>
        <v>3288</v>
      </c>
      <c r="V319" s="6">
        <f>CtrlData!Y325</f>
        <v>95.21</v>
      </c>
      <c r="W319" s="6">
        <f>CtrlData!Z325</f>
        <v>1.59</v>
      </c>
      <c r="X319" s="6">
        <f>CtrlData!AA325</f>
        <v>80.42</v>
      </c>
      <c r="Y319" s="6">
        <f>CtrlData!AB325</f>
        <v>2.29</v>
      </c>
      <c r="Z319" s="6">
        <f>CtrlData!AC325</f>
        <v>30761</v>
      </c>
      <c r="AA319" s="6">
        <f>CtrlData!AD325</f>
        <v>-7.02</v>
      </c>
      <c r="AB319" s="6">
        <f>CtrlData!AE325</f>
        <v>128037</v>
      </c>
      <c r="AC319" s="6">
        <f>CtrlData!AF325</f>
        <v>7.01</v>
      </c>
      <c r="AD319" s="6">
        <f>CtrlData!AG325</f>
        <v>5.5</v>
      </c>
      <c r="AE319" s="6">
        <f>CtrlData!AH325</f>
        <v>2.2400000000000002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99"/>
  <sheetViews>
    <sheetView workbookViewId="0">
      <selection activeCell="S8" sqref="S8"/>
    </sheetView>
  </sheetViews>
  <sheetFormatPr defaultRowHeight="13.5"/>
  <cols>
    <col min="1" max="16384" width="9" style="6"/>
  </cols>
  <sheetData>
    <row r="1" spans="1:31" s="7" customFormat="1">
      <c r="A1" s="7" t="s">
        <v>15</v>
      </c>
      <c r="B1" s="7" t="str">
        <f>CtrlData!E2</f>
        <v>成交億</v>
      </c>
      <c r="C1" s="7" t="str">
        <f>CtrlData!F2</f>
        <v>m1</v>
      </c>
      <c r="D1" s="7" t="str">
        <f>CtrlData!G2</f>
        <v>m2</v>
      </c>
      <c r="E1" s="7" t="str">
        <f>CtrlData!H2</f>
        <v>m3</v>
      </c>
      <c r="F1" s="7" t="str">
        <f>CtrlData!I2</f>
        <v>m4</v>
      </c>
      <c r="G1" s="7" t="str">
        <f>CtrlData!J2</f>
        <v>m5</v>
      </c>
      <c r="H1" s="7" t="str">
        <f>CtrlData!K2</f>
        <v>m6</v>
      </c>
      <c r="I1" s="7" t="str">
        <f>CtrlData!L2</f>
        <v>m7</v>
      </c>
      <c r="J1" s="7" t="str">
        <f>CtrlData!M2</f>
        <v>m8</v>
      </c>
      <c r="K1" s="7" t="str">
        <f>CtrlData!N2</f>
        <v>m9</v>
      </c>
      <c r="L1" s="7" t="str">
        <f>CtrlData!O2</f>
        <v>m10</v>
      </c>
      <c r="M1" s="7" t="str">
        <f>CtrlData!P2</f>
        <v>m11</v>
      </c>
      <c r="N1" s="7" t="str">
        <f>CtrlData!Q2</f>
        <v>m12</v>
      </c>
      <c r="O1" s="7" t="str">
        <f>CtrlData!R2</f>
        <v>q1</v>
      </c>
      <c r="P1" s="7" t="str">
        <f>CtrlData!S2</f>
        <v>q2</v>
      </c>
      <c r="Q1" s="7" t="str">
        <f>CtrlData!T2</f>
        <v>q3</v>
      </c>
      <c r="R1" s="7" t="str">
        <f>CtrlData!U2</f>
        <v>q4</v>
      </c>
      <c r="S1" s="7" t="str">
        <f>CtrlData!V2</f>
        <v>GDP%</v>
      </c>
      <c r="T1" s="7" t="str">
        <f>CtrlData!W2</f>
        <v>GDP</v>
      </c>
      <c r="U1" s="7" t="str">
        <f>CtrlData!X2</f>
        <v>人均GDP</v>
      </c>
      <c r="V1" s="7" t="str">
        <f>CtrlData!Y2</f>
        <v>WPI</v>
      </c>
      <c r="W1" s="7" t="str">
        <f>CtrlData!Z2</f>
        <v>WPI%</v>
      </c>
      <c r="X1" s="7" t="str">
        <f>CtrlData!AA2</f>
        <v>CPI</v>
      </c>
      <c r="Y1" s="7" t="str">
        <f>CtrlData!AB2</f>
        <v>CPI%</v>
      </c>
      <c r="Z1" s="7" t="s">
        <v>219</v>
      </c>
      <c r="AA1" s="7" t="s">
        <v>220</v>
      </c>
      <c r="AB1" s="7" t="s">
        <v>27</v>
      </c>
      <c r="AC1" s="7" t="s">
        <v>28</v>
      </c>
      <c r="AD1" s="7" t="s">
        <v>221</v>
      </c>
      <c r="AE1" s="7" t="s">
        <v>222</v>
      </c>
    </row>
    <row r="2" spans="1:31">
      <c r="A2" s="6">
        <f>CtrlData!A8</f>
        <v>202206</v>
      </c>
      <c r="B2" s="6">
        <f>CtrlData!E8</f>
        <v>50842.24022</v>
      </c>
      <c r="C2" s="6">
        <f>CtrlData!F8</f>
        <v>0</v>
      </c>
      <c r="D2" s="6">
        <f>CtrlData!G8</f>
        <v>0</v>
      </c>
      <c r="E2" s="6">
        <f>CtrlData!H8</f>
        <v>0</v>
      </c>
      <c r="F2" s="6">
        <f>CtrlData!I8</f>
        <v>0</v>
      </c>
      <c r="G2" s="6">
        <f>CtrlData!J8</f>
        <v>0</v>
      </c>
      <c r="H2" s="6">
        <f>CtrlData!K8</f>
        <v>1</v>
      </c>
      <c r="I2" s="6">
        <f>CtrlData!L8</f>
        <v>0</v>
      </c>
      <c r="J2" s="6">
        <f>CtrlData!M8</f>
        <v>0</v>
      </c>
      <c r="K2" s="6">
        <f>CtrlData!N8</f>
        <v>0</v>
      </c>
      <c r="L2" s="6">
        <f>CtrlData!O8</f>
        <v>0</v>
      </c>
      <c r="M2" s="6">
        <f>CtrlData!P8</f>
        <v>0</v>
      </c>
      <c r="N2" s="6">
        <f>CtrlData!Q8</f>
        <v>0</v>
      </c>
      <c r="O2" s="6">
        <f>CtrlData!R8</f>
        <v>0</v>
      </c>
      <c r="P2" s="6">
        <f>CtrlData!S8</f>
        <v>1</v>
      </c>
      <c r="Q2" s="6">
        <f>CtrlData!T8</f>
        <v>0</v>
      </c>
      <c r="R2" s="6">
        <f>CtrlData!U8</f>
        <v>0</v>
      </c>
      <c r="S2" s="6">
        <f>CtrlData!V8</f>
        <v>3.05</v>
      </c>
      <c r="T2" s="6">
        <f>CtrlData!W8</f>
        <v>186883</v>
      </c>
      <c r="U2" s="6">
        <f>CtrlData!X8</f>
        <v>8046</v>
      </c>
      <c r="V2" s="6">
        <f>CtrlData!Y8</f>
        <v>119.61</v>
      </c>
      <c r="W2" s="6">
        <f>CtrlData!Z8</f>
        <v>16.28</v>
      </c>
      <c r="X2" s="6">
        <f>CtrlData!AA8</f>
        <v>107.82</v>
      </c>
      <c r="Y2" s="6">
        <f>CtrlData!AB8</f>
        <v>3.59</v>
      </c>
      <c r="Z2" s="6">
        <f>CtrlData!AC8</f>
        <v>254745</v>
      </c>
      <c r="AA2" s="6">
        <f>CtrlData!AD8</f>
        <v>7.03</v>
      </c>
      <c r="AB2" s="6">
        <f>CtrlData!AE8</f>
        <v>558262</v>
      </c>
      <c r="AC2" s="6">
        <f>CtrlData!AF8</f>
        <v>7.35</v>
      </c>
      <c r="AD2" s="6">
        <f>CtrlData!AG8</f>
        <v>1.5</v>
      </c>
      <c r="AE2" s="6">
        <f>CtrlData!AH8</f>
        <v>3.74</v>
      </c>
    </row>
    <row r="3" spans="1:31">
      <c r="A3" s="6">
        <f>CtrlData!A9</f>
        <v>202205</v>
      </c>
      <c r="B3" s="6">
        <f>CtrlData!E9</f>
        <v>49991.329389999999</v>
      </c>
      <c r="C3" s="6">
        <f>CtrlData!F9</f>
        <v>0</v>
      </c>
      <c r="D3" s="6">
        <f>CtrlData!G9</f>
        <v>0</v>
      </c>
      <c r="E3" s="6">
        <f>CtrlData!H9</f>
        <v>0</v>
      </c>
      <c r="F3" s="6">
        <f>CtrlData!I9</f>
        <v>0</v>
      </c>
      <c r="G3" s="6">
        <f>CtrlData!J9</f>
        <v>1</v>
      </c>
      <c r="H3" s="6">
        <f>CtrlData!K9</f>
        <v>0</v>
      </c>
      <c r="I3" s="6">
        <f>CtrlData!L9</f>
        <v>0</v>
      </c>
      <c r="J3" s="6">
        <f>CtrlData!M9</f>
        <v>0</v>
      </c>
      <c r="K3" s="6">
        <f>CtrlData!N9</f>
        <v>0</v>
      </c>
      <c r="L3" s="6">
        <f>CtrlData!O9</f>
        <v>0</v>
      </c>
      <c r="M3" s="6">
        <f>CtrlData!P9</f>
        <v>0</v>
      </c>
      <c r="N3" s="6">
        <f>CtrlData!Q9</f>
        <v>0</v>
      </c>
      <c r="O3" s="6">
        <f>CtrlData!R9</f>
        <v>0</v>
      </c>
      <c r="P3" s="6">
        <f>CtrlData!S9</f>
        <v>1</v>
      </c>
      <c r="Q3" s="6">
        <f>CtrlData!T9</f>
        <v>0</v>
      </c>
      <c r="R3" s="6">
        <f>CtrlData!U9</f>
        <v>0</v>
      </c>
      <c r="S3" s="6">
        <f>CtrlData!V9</f>
        <v>3.05</v>
      </c>
      <c r="T3" s="6">
        <f>CtrlData!W9</f>
        <v>186883</v>
      </c>
      <c r="U3" s="6">
        <f>CtrlData!X9</f>
        <v>8046</v>
      </c>
      <c r="V3" s="6">
        <f>CtrlData!Y9</f>
        <v>119.4</v>
      </c>
      <c r="W3" s="6">
        <f>CtrlData!Z9</f>
        <v>16.28</v>
      </c>
      <c r="X3" s="6">
        <f>CtrlData!AA9</f>
        <v>107.41</v>
      </c>
      <c r="Y3" s="6">
        <f>CtrlData!AB9</f>
        <v>3.4</v>
      </c>
      <c r="Z3" s="6">
        <f>CtrlData!AC9</f>
        <v>252762</v>
      </c>
      <c r="AA3" s="6">
        <f>CtrlData!AD9</f>
        <v>8.2799999999999994</v>
      </c>
      <c r="AB3" s="6">
        <f>CtrlData!AE9</f>
        <v>555437</v>
      </c>
      <c r="AC3" s="6">
        <f>CtrlData!AF9</f>
        <v>7.49</v>
      </c>
      <c r="AD3" s="6">
        <f>CtrlData!AG9</f>
        <v>1.375</v>
      </c>
      <c r="AE3" s="6">
        <f>CtrlData!AH9</f>
        <v>3.74</v>
      </c>
    </row>
    <row r="4" spans="1:31">
      <c r="A4" s="6">
        <f>CtrlData!A10</f>
        <v>202204</v>
      </c>
      <c r="B4" s="6">
        <f>CtrlData!E10</f>
        <v>51471.295230000003</v>
      </c>
      <c r="C4" s="6">
        <f>CtrlData!F10</f>
        <v>0</v>
      </c>
      <c r="D4" s="6">
        <f>CtrlData!G10</f>
        <v>0</v>
      </c>
      <c r="E4" s="6">
        <f>CtrlData!H10</f>
        <v>0</v>
      </c>
      <c r="F4" s="6">
        <f>CtrlData!I10</f>
        <v>1</v>
      </c>
      <c r="G4" s="6">
        <f>CtrlData!J10</f>
        <v>0</v>
      </c>
      <c r="H4" s="6">
        <f>CtrlData!K10</f>
        <v>0</v>
      </c>
      <c r="I4" s="6">
        <f>CtrlData!L10</f>
        <v>0</v>
      </c>
      <c r="J4" s="6">
        <f>CtrlData!M10</f>
        <v>0</v>
      </c>
      <c r="K4" s="6">
        <f>CtrlData!N10</f>
        <v>0</v>
      </c>
      <c r="L4" s="6">
        <f>CtrlData!O10</f>
        <v>0</v>
      </c>
      <c r="M4" s="6">
        <f>CtrlData!P10</f>
        <v>0</v>
      </c>
      <c r="N4" s="6">
        <f>CtrlData!Q10</f>
        <v>0</v>
      </c>
      <c r="O4" s="6">
        <f>CtrlData!R10</f>
        <v>0</v>
      </c>
      <c r="P4" s="6">
        <f>CtrlData!S10</f>
        <v>1</v>
      </c>
      <c r="Q4" s="6">
        <f>CtrlData!T10</f>
        <v>0</v>
      </c>
      <c r="R4" s="6">
        <f>CtrlData!U10</f>
        <v>0</v>
      </c>
      <c r="S4" s="6">
        <f>CtrlData!V10</f>
        <v>3.05</v>
      </c>
      <c r="T4" s="6">
        <f>CtrlData!W10</f>
        <v>186883</v>
      </c>
      <c r="U4" s="6">
        <f>CtrlData!X10</f>
        <v>8046</v>
      </c>
      <c r="V4" s="6">
        <f>CtrlData!Y10</f>
        <v>117.37</v>
      </c>
      <c r="W4" s="6">
        <f>CtrlData!Z10</f>
        <v>16.28</v>
      </c>
      <c r="X4" s="6">
        <f>CtrlData!AA10</f>
        <v>107.14</v>
      </c>
      <c r="Y4" s="6">
        <f>CtrlData!AB10</f>
        <v>3.38</v>
      </c>
      <c r="Z4" s="6">
        <f>CtrlData!AC10</f>
        <v>253797</v>
      </c>
      <c r="AA4" s="6">
        <f>CtrlData!AD10</f>
        <v>9.06</v>
      </c>
      <c r="AB4" s="6">
        <f>CtrlData!AE10</f>
        <v>552913</v>
      </c>
      <c r="AC4" s="6">
        <f>CtrlData!AF10</f>
        <v>8.24</v>
      </c>
      <c r="AD4" s="6">
        <f>CtrlData!AG10</f>
        <v>1.375</v>
      </c>
      <c r="AE4" s="6">
        <f>CtrlData!AH10</f>
        <v>3.74</v>
      </c>
    </row>
    <row r="5" spans="1:31">
      <c r="A5" s="6">
        <f>CtrlData!A11</f>
        <v>202203</v>
      </c>
      <c r="B5" s="6">
        <f>CtrlData!E11</f>
        <v>75120.65625</v>
      </c>
      <c r="C5" s="6">
        <f>CtrlData!F11</f>
        <v>0</v>
      </c>
      <c r="D5" s="6">
        <f>CtrlData!G11</f>
        <v>0</v>
      </c>
      <c r="E5" s="6">
        <f>CtrlData!H11</f>
        <v>1</v>
      </c>
      <c r="F5" s="6">
        <f>CtrlData!I11</f>
        <v>0</v>
      </c>
      <c r="G5" s="6">
        <f>CtrlData!J11</f>
        <v>0</v>
      </c>
      <c r="H5" s="6">
        <f>CtrlData!K11</f>
        <v>0</v>
      </c>
      <c r="I5" s="6">
        <f>CtrlData!L11</f>
        <v>0</v>
      </c>
      <c r="J5" s="6">
        <f>CtrlData!M11</f>
        <v>0</v>
      </c>
      <c r="K5" s="6">
        <f>CtrlData!N11</f>
        <v>0</v>
      </c>
      <c r="L5" s="6">
        <f>CtrlData!O11</f>
        <v>0</v>
      </c>
      <c r="M5" s="6">
        <f>CtrlData!P11</f>
        <v>0</v>
      </c>
      <c r="N5" s="6">
        <f>CtrlData!Q11</f>
        <v>0</v>
      </c>
      <c r="O5" s="6">
        <f>CtrlData!R11</f>
        <v>1</v>
      </c>
      <c r="P5" s="6">
        <f>CtrlData!S11</f>
        <v>0</v>
      </c>
      <c r="Q5" s="6">
        <f>CtrlData!T11</f>
        <v>0</v>
      </c>
      <c r="R5" s="6">
        <f>CtrlData!U11</f>
        <v>0</v>
      </c>
      <c r="S5" s="6">
        <f>CtrlData!V11</f>
        <v>3.72</v>
      </c>
      <c r="T5" s="6">
        <f>CtrlData!W11</f>
        <v>200947</v>
      </c>
      <c r="U5" s="6">
        <f>CtrlData!X11</f>
        <v>8616</v>
      </c>
      <c r="V5" s="6">
        <f>CtrlData!Y11</f>
        <v>114.48</v>
      </c>
      <c r="W5" s="6">
        <f>CtrlData!Z11</f>
        <v>14.16</v>
      </c>
      <c r="X5" s="6">
        <f>CtrlData!AA11</f>
        <v>106.33</v>
      </c>
      <c r="Y5" s="6">
        <f>CtrlData!AB11</f>
        <v>3.27</v>
      </c>
      <c r="Z5" s="6">
        <f>CtrlData!AC11</f>
        <v>254905</v>
      </c>
      <c r="AA5" s="6">
        <f>CtrlData!AD11</f>
        <v>10.39</v>
      </c>
      <c r="AB5" s="6">
        <f>CtrlData!AE11</f>
        <v>550499</v>
      </c>
      <c r="AC5" s="6">
        <f>CtrlData!AF11</f>
        <v>8.2200000000000006</v>
      </c>
      <c r="AD5" s="6">
        <f>CtrlData!AG11</f>
        <v>1.375</v>
      </c>
      <c r="AE5" s="6">
        <f>CtrlData!AH11</f>
        <v>3.66</v>
      </c>
    </row>
    <row r="6" spans="1:31">
      <c r="A6" s="6">
        <f>CtrlData!A12</f>
        <v>202202</v>
      </c>
      <c r="B6" s="6">
        <f>CtrlData!E12</f>
        <v>46332.63192</v>
      </c>
      <c r="C6" s="6">
        <f>CtrlData!F12</f>
        <v>0</v>
      </c>
      <c r="D6" s="6">
        <f>CtrlData!G12</f>
        <v>1</v>
      </c>
      <c r="E6" s="6">
        <f>CtrlData!H12</f>
        <v>0</v>
      </c>
      <c r="F6" s="6">
        <f>CtrlData!I12</f>
        <v>0</v>
      </c>
      <c r="G6" s="6">
        <f>CtrlData!J12</f>
        <v>0</v>
      </c>
      <c r="H6" s="6">
        <f>CtrlData!K12</f>
        <v>0</v>
      </c>
      <c r="I6" s="6">
        <f>CtrlData!L12</f>
        <v>0</v>
      </c>
      <c r="J6" s="6">
        <f>CtrlData!M12</f>
        <v>0</v>
      </c>
      <c r="K6" s="6">
        <f>CtrlData!N12</f>
        <v>0</v>
      </c>
      <c r="L6" s="6">
        <f>CtrlData!O12</f>
        <v>0</v>
      </c>
      <c r="M6" s="6">
        <f>CtrlData!P12</f>
        <v>0</v>
      </c>
      <c r="N6" s="6">
        <f>CtrlData!Q12</f>
        <v>0</v>
      </c>
      <c r="O6" s="6">
        <f>CtrlData!R12</f>
        <v>1</v>
      </c>
      <c r="P6" s="6">
        <f>CtrlData!S12</f>
        <v>0</v>
      </c>
      <c r="Q6" s="6">
        <f>CtrlData!T12</f>
        <v>0</v>
      </c>
      <c r="R6" s="6">
        <f>CtrlData!U12</f>
        <v>0</v>
      </c>
      <c r="S6" s="6">
        <f>CtrlData!V12</f>
        <v>3.72</v>
      </c>
      <c r="T6" s="6">
        <f>CtrlData!W12</f>
        <v>200947</v>
      </c>
      <c r="U6" s="6">
        <f>CtrlData!X12</f>
        <v>8616</v>
      </c>
      <c r="V6" s="6">
        <f>CtrlData!Y12</f>
        <v>109.97</v>
      </c>
      <c r="W6" s="6">
        <f>CtrlData!Z12</f>
        <v>14.16</v>
      </c>
      <c r="X6" s="6">
        <f>CtrlData!AA12</f>
        <v>105.99</v>
      </c>
      <c r="Y6" s="6">
        <f>CtrlData!AB12</f>
        <v>2.33</v>
      </c>
      <c r="Z6" s="6">
        <f>CtrlData!AC12</f>
        <v>254989</v>
      </c>
      <c r="AA6" s="6">
        <f>CtrlData!AD12</f>
        <v>11.25</v>
      </c>
      <c r="AB6" s="6">
        <f>CtrlData!AE12</f>
        <v>547642</v>
      </c>
      <c r="AC6" s="6">
        <f>CtrlData!AF12</f>
        <v>7.65</v>
      </c>
      <c r="AD6" s="6">
        <f>CtrlData!AG12</f>
        <v>1.125</v>
      </c>
      <c r="AE6" s="6">
        <f>CtrlData!AH12</f>
        <v>3.66</v>
      </c>
    </row>
    <row r="7" spans="1:31">
      <c r="A7" s="6">
        <f>CtrlData!A13</f>
        <v>202201</v>
      </c>
      <c r="B7" s="6">
        <f>CtrlData!E13</f>
        <v>52611.501510000002</v>
      </c>
      <c r="C7" s="6">
        <f>CtrlData!F13</f>
        <v>1</v>
      </c>
      <c r="D7" s="6">
        <f>CtrlData!G13</f>
        <v>0</v>
      </c>
      <c r="E7" s="6">
        <f>CtrlData!H13</f>
        <v>0</v>
      </c>
      <c r="F7" s="6">
        <f>CtrlData!I13</f>
        <v>0</v>
      </c>
      <c r="G7" s="6">
        <f>CtrlData!J13</f>
        <v>0</v>
      </c>
      <c r="H7" s="6">
        <f>CtrlData!K13</f>
        <v>0</v>
      </c>
      <c r="I7" s="6">
        <f>CtrlData!L13</f>
        <v>0</v>
      </c>
      <c r="J7" s="6">
        <f>CtrlData!M13</f>
        <v>0</v>
      </c>
      <c r="K7" s="6">
        <f>CtrlData!N13</f>
        <v>0</v>
      </c>
      <c r="L7" s="6">
        <f>CtrlData!O13</f>
        <v>0</v>
      </c>
      <c r="M7" s="6">
        <f>CtrlData!P13</f>
        <v>0</v>
      </c>
      <c r="N7" s="6">
        <f>CtrlData!Q13</f>
        <v>0</v>
      </c>
      <c r="O7" s="6">
        <f>CtrlData!R13</f>
        <v>1</v>
      </c>
      <c r="P7" s="6">
        <f>CtrlData!S13</f>
        <v>0</v>
      </c>
      <c r="Q7" s="6">
        <f>CtrlData!T13</f>
        <v>0</v>
      </c>
      <c r="R7" s="6">
        <f>CtrlData!U13</f>
        <v>0</v>
      </c>
      <c r="S7" s="6">
        <f>CtrlData!V13</f>
        <v>3.72</v>
      </c>
      <c r="T7" s="6">
        <f>CtrlData!W13</f>
        <v>200947</v>
      </c>
      <c r="U7" s="6">
        <f>CtrlData!X13</f>
        <v>8616</v>
      </c>
      <c r="V7" s="6">
        <f>CtrlData!Y13</f>
        <v>107.78</v>
      </c>
      <c r="W7" s="6">
        <f>CtrlData!Z13</f>
        <v>14.16</v>
      </c>
      <c r="X7" s="6">
        <f>CtrlData!AA13</f>
        <v>106</v>
      </c>
      <c r="Y7" s="6">
        <f>CtrlData!AB13</f>
        <v>2.83</v>
      </c>
      <c r="Z7" s="6">
        <f>CtrlData!AC13</f>
        <v>252219</v>
      </c>
      <c r="AA7" s="6">
        <f>CtrlData!AD13</f>
        <v>11.87</v>
      </c>
      <c r="AB7" s="6">
        <f>CtrlData!AE13</f>
        <v>543067</v>
      </c>
      <c r="AC7" s="6">
        <f>CtrlData!AF13</f>
        <v>8.5299999999999994</v>
      </c>
      <c r="AD7" s="6">
        <f>CtrlData!AG13</f>
        <v>1.125</v>
      </c>
      <c r="AE7" s="6">
        <f>CtrlData!AH13</f>
        <v>3.66</v>
      </c>
    </row>
    <row r="8" spans="1:31">
      <c r="A8" s="6">
        <f>CtrlData!A14</f>
        <v>202112</v>
      </c>
      <c r="B8" s="6">
        <f>CtrlData!E14</f>
        <v>65276.750099999997</v>
      </c>
      <c r="C8" s="6">
        <f>CtrlData!F14</f>
        <v>0</v>
      </c>
      <c r="D8" s="6">
        <f>CtrlData!G14</f>
        <v>0</v>
      </c>
      <c r="E8" s="6">
        <f>CtrlData!H14</f>
        <v>0</v>
      </c>
      <c r="F8" s="6">
        <f>CtrlData!I14</f>
        <v>0</v>
      </c>
      <c r="G8" s="6">
        <f>CtrlData!J14</f>
        <v>0</v>
      </c>
      <c r="H8" s="6">
        <f>CtrlData!K14</f>
        <v>0</v>
      </c>
      <c r="I8" s="6">
        <f>CtrlData!L14</f>
        <v>0</v>
      </c>
      <c r="J8" s="6">
        <f>CtrlData!M14</f>
        <v>0</v>
      </c>
      <c r="K8" s="6">
        <f>CtrlData!N14</f>
        <v>0</v>
      </c>
      <c r="L8" s="6">
        <f>CtrlData!O14</f>
        <v>0</v>
      </c>
      <c r="M8" s="6">
        <f>CtrlData!P14</f>
        <v>0</v>
      </c>
      <c r="N8" s="6">
        <f>CtrlData!Q14</f>
        <v>1</v>
      </c>
      <c r="O8" s="6">
        <f>CtrlData!R14</f>
        <v>0</v>
      </c>
      <c r="P8" s="6">
        <f>CtrlData!S14</f>
        <v>0</v>
      </c>
      <c r="Q8" s="6">
        <f>CtrlData!T14</f>
        <v>0</v>
      </c>
      <c r="R8" s="6">
        <f>CtrlData!U14</f>
        <v>1</v>
      </c>
      <c r="S8" s="6">
        <f>CtrlData!V14</f>
        <v>5.32</v>
      </c>
      <c r="T8" s="6">
        <f>CtrlData!W14</f>
        <v>207272</v>
      </c>
      <c r="U8" s="6">
        <f>CtrlData!X14</f>
        <v>8857</v>
      </c>
      <c r="V8" s="6">
        <f>CtrlData!Y14</f>
        <v>106.75</v>
      </c>
      <c r="W8" s="6">
        <f>CtrlData!Z14</f>
        <v>12.64</v>
      </c>
      <c r="X8" s="6">
        <f>CtrlData!AA14</f>
        <v>105.41</v>
      </c>
      <c r="Y8" s="6">
        <f>CtrlData!AB14</f>
        <v>2.63</v>
      </c>
      <c r="Z8" s="6">
        <f>CtrlData!AC14</f>
        <v>247580</v>
      </c>
      <c r="AA8" s="6">
        <f>CtrlData!AD14</f>
        <v>12.09</v>
      </c>
      <c r="AB8" s="6">
        <f>CtrlData!AE14</f>
        <v>537090</v>
      </c>
      <c r="AC8" s="6">
        <f>CtrlData!AF14</f>
        <v>7.35</v>
      </c>
      <c r="AD8" s="6">
        <f>CtrlData!AG14</f>
        <v>1.125</v>
      </c>
      <c r="AE8" s="6">
        <f>CtrlData!AH14</f>
        <v>3.64</v>
      </c>
    </row>
    <row r="9" spans="1:31">
      <c r="A9" s="6">
        <f>CtrlData!A15</f>
        <v>202111</v>
      </c>
      <c r="B9" s="6">
        <f>CtrlData!E15</f>
        <v>79426.901729999998</v>
      </c>
      <c r="C9" s="6">
        <f>CtrlData!F15</f>
        <v>0</v>
      </c>
      <c r="D9" s="6">
        <f>CtrlData!G15</f>
        <v>0</v>
      </c>
      <c r="E9" s="6">
        <f>CtrlData!H15</f>
        <v>0</v>
      </c>
      <c r="F9" s="6">
        <f>CtrlData!I15</f>
        <v>0</v>
      </c>
      <c r="G9" s="6">
        <f>CtrlData!J15</f>
        <v>0</v>
      </c>
      <c r="H9" s="6">
        <f>CtrlData!K15</f>
        <v>0</v>
      </c>
      <c r="I9" s="6">
        <f>CtrlData!L15</f>
        <v>0</v>
      </c>
      <c r="J9" s="6">
        <f>CtrlData!M15</f>
        <v>0</v>
      </c>
      <c r="K9" s="6">
        <f>CtrlData!N15</f>
        <v>0</v>
      </c>
      <c r="L9" s="6">
        <f>CtrlData!O15</f>
        <v>0</v>
      </c>
      <c r="M9" s="6">
        <f>CtrlData!P15</f>
        <v>1</v>
      </c>
      <c r="N9" s="6">
        <f>CtrlData!Q15</f>
        <v>0</v>
      </c>
      <c r="O9" s="6">
        <f>CtrlData!R15</f>
        <v>0</v>
      </c>
      <c r="P9" s="6">
        <f>CtrlData!S15</f>
        <v>0</v>
      </c>
      <c r="Q9" s="6">
        <f>CtrlData!T15</f>
        <v>0</v>
      </c>
      <c r="R9" s="6">
        <f>CtrlData!U15</f>
        <v>1</v>
      </c>
      <c r="S9" s="6">
        <f>CtrlData!V15</f>
        <v>5.32</v>
      </c>
      <c r="T9" s="6">
        <f>CtrlData!W15</f>
        <v>207272</v>
      </c>
      <c r="U9" s="6">
        <f>CtrlData!X15</f>
        <v>8857</v>
      </c>
      <c r="V9" s="6">
        <f>CtrlData!Y15</f>
        <v>107.52</v>
      </c>
      <c r="W9" s="6">
        <f>CtrlData!Z15</f>
        <v>12.64</v>
      </c>
      <c r="X9" s="6">
        <f>CtrlData!AA15</f>
        <v>105.62</v>
      </c>
      <c r="Y9" s="6">
        <f>CtrlData!AB15</f>
        <v>2.85</v>
      </c>
      <c r="Z9" s="6">
        <f>CtrlData!AC15</f>
        <v>244578</v>
      </c>
      <c r="AA9" s="6">
        <f>CtrlData!AD15</f>
        <v>13.13</v>
      </c>
      <c r="AB9" s="6">
        <f>CtrlData!AE15</f>
        <v>533117</v>
      </c>
      <c r="AC9" s="6">
        <f>CtrlData!AF15</f>
        <v>8.18</v>
      </c>
      <c r="AD9" s="6">
        <f>CtrlData!AG15</f>
        <v>1.125</v>
      </c>
      <c r="AE9" s="6">
        <f>CtrlData!AH15</f>
        <v>3.64</v>
      </c>
    </row>
    <row r="10" spans="1:31">
      <c r="A10" s="6">
        <f>CtrlData!A16</f>
        <v>202110</v>
      </c>
      <c r="B10" s="6">
        <f>CtrlData!E16</f>
        <v>59018.259839999999</v>
      </c>
      <c r="C10" s="6">
        <f>CtrlData!F16</f>
        <v>0</v>
      </c>
      <c r="D10" s="6">
        <f>CtrlData!G16</f>
        <v>0</v>
      </c>
      <c r="E10" s="6">
        <f>CtrlData!H16</f>
        <v>0</v>
      </c>
      <c r="F10" s="6">
        <f>CtrlData!I16</f>
        <v>0</v>
      </c>
      <c r="G10" s="6">
        <f>CtrlData!J16</f>
        <v>0</v>
      </c>
      <c r="H10" s="6">
        <f>CtrlData!K16</f>
        <v>0</v>
      </c>
      <c r="I10" s="6">
        <f>CtrlData!L16</f>
        <v>0</v>
      </c>
      <c r="J10" s="6">
        <f>CtrlData!M16</f>
        <v>0</v>
      </c>
      <c r="K10" s="6">
        <f>CtrlData!N16</f>
        <v>0</v>
      </c>
      <c r="L10" s="6">
        <f>CtrlData!O16</f>
        <v>1</v>
      </c>
      <c r="M10" s="6">
        <f>CtrlData!P16</f>
        <v>0</v>
      </c>
      <c r="N10" s="6">
        <f>CtrlData!Q16</f>
        <v>0</v>
      </c>
      <c r="O10" s="6">
        <f>CtrlData!R16</f>
        <v>0</v>
      </c>
      <c r="P10" s="6">
        <f>CtrlData!S16</f>
        <v>0</v>
      </c>
      <c r="Q10" s="6">
        <f>CtrlData!T16</f>
        <v>0</v>
      </c>
      <c r="R10" s="6">
        <f>CtrlData!U16</f>
        <v>1</v>
      </c>
      <c r="S10" s="6">
        <f>CtrlData!V16</f>
        <v>5.32</v>
      </c>
      <c r="T10" s="6">
        <f>CtrlData!W16</f>
        <v>207272</v>
      </c>
      <c r="U10" s="6">
        <f>CtrlData!X16</f>
        <v>8857</v>
      </c>
      <c r="V10" s="6">
        <f>CtrlData!Y16</f>
        <v>107.34</v>
      </c>
      <c r="W10" s="6">
        <f>CtrlData!Z16</f>
        <v>12.64</v>
      </c>
      <c r="X10" s="6">
        <f>CtrlData!AA16</f>
        <v>105.37</v>
      </c>
      <c r="Y10" s="6">
        <f>CtrlData!AB16</f>
        <v>2.5499999999999998</v>
      </c>
      <c r="Z10" s="6">
        <f>CtrlData!AC16</f>
        <v>242079</v>
      </c>
      <c r="AA10" s="6">
        <f>CtrlData!AD16</f>
        <v>14.81</v>
      </c>
      <c r="AB10" s="6">
        <f>CtrlData!AE16</f>
        <v>528043</v>
      </c>
      <c r="AC10" s="6">
        <f>CtrlData!AF16</f>
        <v>8.51</v>
      </c>
      <c r="AD10" s="6">
        <f>CtrlData!AG16</f>
        <v>1.125</v>
      </c>
      <c r="AE10" s="6">
        <f>CtrlData!AH16</f>
        <v>3.64</v>
      </c>
    </row>
    <row r="11" spans="1:31">
      <c r="A11" s="6">
        <f>CtrlData!A17</f>
        <v>202109</v>
      </c>
      <c r="B11" s="6">
        <f>CtrlData!E17</f>
        <v>59960.666129999998</v>
      </c>
      <c r="C11" s="6">
        <f>CtrlData!F17</f>
        <v>0</v>
      </c>
      <c r="D11" s="6">
        <f>CtrlData!G17</f>
        <v>0</v>
      </c>
      <c r="E11" s="6">
        <f>CtrlData!H17</f>
        <v>0</v>
      </c>
      <c r="F11" s="6">
        <f>CtrlData!I17</f>
        <v>0</v>
      </c>
      <c r="G11" s="6">
        <f>CtrlData!J17</f>
        <v>0</v>
      </c>
      <c r="H11" s="6">
        <f>CtrlData!K17</f>
        <v>0</v>
      </c>
      <c r="I11" s="6">
        <f>CtrlData!L17</f>
        <v>0</v>
      </c>
      <c r="J11" s="6">
        <f>CtrlData!M17</f>
        <v>0</v>
      </c>
      <c r="K11" s="6">
        <f>CtrlData!N17</f>
        <v>1</v>
      </c>
      <c r="L11" s="6">
        <f>CtrlData!O17</f>
        <v>0</v>
      </c>
      <c r="M11" s="6">
        <f>CtrlData!P17</f>
        <v>0</v>
      </c>
      <c r="N11" s="6">
        <f>CtrlData!Q17</f>
        <v>0</v>
      </c>
      <c r="O11" s="6">
        <f>CtrlData!R17</f>
        <v>0</v>
      </c>
      <c r="P11" s="6">
        <f>CtrlData!S17</f>
        <v>0</v>
      </c>
      <c r="Q11" s="6">
        <f>CtrlData!T17</f>
        <v>1</v>
      </c>
      <c r="R11" s="6">
        <f>CtrlData!U17</f>
        <v>0</v>
      </c>
      <c r="S11" s="6">
        <f>CtrlData!V17</f>
        <v>4.37</v>
      </c>
      <c r="T11" s="6">
        <f>CtrlData!W17</f>
        <v>194760</v>
      </c>
      <c r="U11" s="6">
        <f>CtrlData!X17</f>
        <v>8302</v>
      </c>
      <c r="V11" s="6">
        <f>CtrlData!Y17</f>
        <v>105.21</v>
      </c>
      <c r="W11" s="6">
        <f>CtrlData!Z17</f>
        <v>12.09</v>
      </c>
      <c r="X11" s="6">
        <f>CtrlData!AA17</f>
        <v>105.06</v>
      </c>
      <c r="Y11" s="6">
        <f>CtrlData!AB17</f>
        <v>2.6</v>
      </c>
      <c r="Z11" s="6">
        <f>CtrlData!AC17</f>
        <v>241560</v>
      </c>
      <c r="AA11" s="6">
        <f>CtrlData!AD17</f>
        <v>15.22</v>
      </c>
      <c r="AB11" s="6">
        <f>CtrlData!AE17</f>
        <v>527867</v>
      </c>
      <c r="AC11" s="6">
        <f>CtrlData!AF17</f>
        <v>8.89</v>
      </c>
      <c r="AD11" s="6">
        <f>CtrlData!AG17</f>
        <v>1.125</v>
      </c>
      <c r="AE11" s="6">
        <f>CtrlData!AH17</f>
        <v>3.96</v>
      </c>
    </row>
    <row r="12" spans="1:31">
      <c r="A12" s="6">
        <f>CtrlData!A18</f>
        <v>202108</v>
      </c>
      <c r="B12" s="6">
        <f>CtrlData!E18</f>
        <v>81241.301770000005</v>
      </c>
      <c r="C12" s="6">
        <f>CtrlData!F18</f>
        <v>0</v>
      </c>
      <c r="D12" s="6">
        <f>CtrlData!G18</f>
        <v>0</v>
      </c>
      <c r="E12" s="6">
        <f>CtrlData!H18</f>
        <v>0</v>
      </c>
      <c r="F12" s="6">
        <f>CtrlData!I18</f>
        <v>0</v>
      </c>
      <c r="G12" s="6">
        <f>CtrlData!J18</f>
        <v>0</v>
      </c>
      <c r="H12" s="6">
        <f>CtrlData!K18</f>
        <v>0</v>
      </c>
      <c r="I12" s="6">
        <f>CtrlData!L18</f>
        <v>0</v>
      </c>
      <c r="J12" s="6">
        <f>CtrlData!M18</f>
        <v>1</v>
      </c>
      <c r="K12" s="6">
        <f>CtrlData!N18</f>
        <v>0</v>
      </c>
      <c r="L12" s="6">
        <f>CtrlData!O18</f>
        <v>0</v>
      </c>
      <c r="M12" s="6">
        <f>CtrlData!P18</f>
        <v>0</v>
      </c>
      <c r="N12" s="6">
        <f>CtrlData!Q18</f>
        <v>0</v>
      </c>
      <c r="O12" s="6">
        <f>CtrlData!R18</f>
        <v>0</v>
      </c>
      <c r="P12" s="6">
        <f>CtrlData!S18</f>
        <v>0</v>
      </c>
      <c r="Q12" s="6">
        <f>CtrlData!T18</f>
        <v>1</v>
      </c>
      <c r="R12" s="6">
        <f>CtrlData!U18</f>
        <v>0</v>
      </c>
      <c r="S12" s="6">
        <f>CtrlData!V18</f>
        <v>4.37</v>
      </c>
      <c r="T12" s="6">
        <f>CtrlData!W18</f>
        <v>194760</v>
      </c>
      <c r="U12" s="6">
        <f>CtrlData!X18</f>
        <v>8302</v>
      </c>
      <c r="V12" s="6">
        <f>CtrlData!Y18</f>
        <v>104.99</v>
      </c>
      <c r="W12" s="6">
        <f>CtrlData!Z18</f>
        <v>12.09</v>
      </c>
      <c r="X12" s="6">
        <f>CtrlData!AA18</f>
        <v>104.9</v>
      </c>
      <c r="Y12" s="6">
        <f>CtrlData!AB18</f>
        <v>2.34</v>
      </c>
      <c r="Z12" s="6">
        <f>CtrlData!AC18</f>
        <v>239778</v>
      </c>
      <c r="AA12" s="6">
        <f>CtrlData!AD18</f>
        <v>15.19</v>
      </c>
      <c r="AB12" s="6">
        <f>CtrlData!AE18</f>
        <v>524253</v>
      </c>
      <c r="AC12" s="6">
        <f>CtrlData!AF18</f>
        <v>8.59</v>
      </c>
      <c r="AD12" s="6">
        <f>CtrlData!AG18</f>
        <v>1.125</v>
      </c>
      <c r="AE12" s="6">
        <f>CtrlData!AH18</f>
        <v>3.96</v>
      </c>
    </row>
    <row r="13" spans="1:31">
      <c r="A13" s="6">
        <f>CtrlData!A19</f>
        <v>202107</v>
      </c>
      <c r="B13" s="6">
        <f>CtrlData!E19</f>
        <v>123807.7427</v>
      </c>
      <c r="C13" s="6">
        <f>CtrlData!F19</f>
        <v>0</v>
      </c>
      <c r="D13" s="6">
        <f>CtrlData!G19</f>
        <v>0</v>
      </c>
      <c r="E13" s="6">
        <f>CtrlData!H19</f>
        <v>0</v>
      </c>
      <c r="F13" s="6">
        <f>CtrlData!I19</f>
        <v>0</v>
      </c>
      <c r="G13" s="6">
        <f>CtrlData!J19</f>
        <v>0</v>
      </c>
      <c r="H13" s="6">
        <f>CtrlData!K19</f>
        <v>0</v>
      </c>
      <c r="I13" s="6">
        <f>CtrlData!L19</f>
        <v>1</v>
      </c>
      <c r="J13" s="6">
        <f>CtrlData!M19</f>
        <v>0</v>
      </c>
      <c r="K13" s="6">
        <f>CtrlData!N19</f>
        <v>0</v>
      </c>
      <c r="L13" s="6">
        <f>CtrlData!O19</f>
        <v>0</v>
      </c>
      <c r="M13" s="6">
        <f>CtrlData!P19</f>
        <v>0</v>
      </c>
      <c r="N13" s="6">
        <f>CtrlData!Q19</f>
        <v>0</v>
      </c>
      <c r="O13" s="6">
        <f>CtrlData!R19</f>
        <v>0</v>
      </c>
      <c r="P13" s="6">
        <f>CtrlData!S19</f>
        <v>0</v>
      </c>
      <c r="Q13" s="6">
        <f>CtrlData!T19</f>
        <v>1</v>
      </c>
      <c r="R13" s="6">
        <f>CtrlData!U19</f>
        <v>0</v>
      </c>
      <c r="S13" s="6">
        <f>CtrlData!V19</f>
        <v>4.37</v>
      </c>
      <c r="T13" s="6">
        <f>CtrlData!W19</f>
        <v>194760</v>
      </c>
      <c r="U13" s="6">
        <f>CtrlData!X19</f>
        <v>8302</v>
      </c>
      <c r="V13" s="6">
        <f>CtrlData!Y19</f>
        <v>104.54</v>
      </c>
      <c r="W13" s="6">
        <f>CtrlData!Z19</f>
        <v>12.09</v>
      </c>
      <c r="X13" s="6">
        <f>CtrlData!AA19</f>
        <v>104.29</v>
      </c>
      <c r="Y13" s="6">
        <f>CtrlData!AB19</f>
        <v>1.91</v>
      </c>
      <c r="Z13" s="6">
        <f>CtrlData!AC19</f>
        <v>237605</v>
      </c>
      <c r="AA13" s="6">
        <f>CtrlData!AD19</f>
        <v>15.97</v>
      </c>
      <c r="AB13" s="6">
        <f>CtrlData!AE19</f>
        <v>520317</v>
      </c>
      <c r="AC13" s="6">
        <f>CtrlData!AF19</f>
        <v>8.7100000000000009</v>
      </c>
      <c r="AD13" s="6">
        <f>CtrlData!AG19</f>
        <v>1.125</v>
      </c>
      <c r="AE13" s="6">
        <f>CtrlData!AH19</f>
        <v>3.96</v>
      </c>
    </row>
    <row r="14" spans="1:31">
      <c r="A14" s="6">
        <f>CtrlData!A20</f>
        <v>202106</v>
      </c>
      <c r="B14" s="6">
        <f>CtrlData!E20</f>
        <v>101137.33538999999</v>
      </c>
      <c r="C14" s="6">
        <f>CtrlData!F20</f>
        <v>0</v>
      </c>
      <c r="D14" s="6">
        <f>CtrlData!G20</f>
        <v>0</v>
      </c>
      <c r="E14" s="6">
        <f>CtrlData!H20</f>
        <v>0</v>
      </c>
      <c r="F14" s="6">
        <f>CtrlData!I20</f>
        <v>0</v>
      </c>
      <c r="G14" s="6">
        <f>CtrlData!J20</f>
        <v>0</v>
      </c>
      <c r="H14" s="6">
        <f>CtrlData!K20</f>
        <v>1</v>
      </c>
      <c r="I14" s="6">
        <f>CtrlData!L20</f>
        <v>0</v>
      </c>
      <c r="J14" s="6">
        <f>CtrlData!M20</f>
        <v>0</v>
      </c>
      <c r="K14" s="6">
        <f>CtrlData!N20</f>
        <v>0</v>
      </c>
      <c r="L14" s="6">
        <f>CtrlData!O20</f>
        <v>0</v>
      </c>
      <c r="M14" s="6">
        <f>CtrlData!P20</f>
        <v>0</v>
      </c>
      <c r="N14" s="6">
        <f>CtrlData!Q20</f>
        <v>0</v>
      </c>
      <c r="O14" s="6">
        <f>CtrlData!R20</f>
        <v>0</v>
      </c>
      <c r="P14" s="6">
        <f>CtrlData!S20</f>
        <v>1</v>
      </c>
      <c r="Q14" s="6">
        <f>CtrlData!T20</f>
        <v>0</v>
      </c>
      <c r="R14" s="6">
        <f>CtrlData!U20</f>
        <v>0</v>
      </c>
      <c r="S14" s="6">
        <f>CtrlData!V20</f>
        <v>7.76</v>
      </c>
      <c r="T14" s="6">
        <f>CtrlData!W20</f>
        <v>186795</v>
      </c>
      <c r="U14" s="6">
        <f>CtrlData!X20</f>
        <v>7947</v>
      </c>
      <c r="V14" s="6">
        <f>CtrlData!Y20</f>
        <v>102.86</v>
      </c>
      <c r="W14" s="6">
        <f>CtrlData!Z20</f>
        <v>10.98</v>
      </c>
      <c r="X14" s="6">
        <f>CtrlData!AA20</f>
        <v>104.08</v>
      </c>
      <c r="Y14" s="6">
        <f>CtrlData!AB20</f>
        <v>1.83</v>
      </c>
      <c r="Z14" s="6">
        <f>CtrlData!AC20</f>
        <v>235697</v>
      </c>
      <c r="AA14" s="6">
        <f>CtrlData!AD20</f>
        <v>17.100000000000001</v>
      </c>
      <c r="AB14" s="6">
        <f>CtrlData!AE20</f>
        <v>518576</v>
      </c>
      <c r="AC14" s="6">
        <f>CtrlData!AF20</f>
        <v>8.91</v>
      </c>
      <c r="AD14" s="6">
        <f>CtrlData!AG20</f>
        <v>1.125</v>
      </c>
      <c r="AE14" s="6">
        <f>CtrlData!AH20</f>
        <v>4.8</v>
      </c>
    </row>
    <row r="15" spans="1:31">
      <c r="A15" s="6">
        <f>CtrlData!A21</f>
        <v>202105</v>
      </c>
      <c r="B15" s="6">
        <f>CtrlData!E21</f>
        <v>110116.02211999999</v>
      </c>
      <c r="C15" s="6">
        <f>CtrlData!F21</f>
        <v>0</v>
      </c>
      <c r="D15" s="6">
        <f>CtrlData!G21</f>
        <v>0</v>
      </c>
      <c r="E15" s="6">
        <f>CtrlData!H21</f>
        <v>0</v>
      </c>
      <c r="F15" s="6">
        <f>CtrlData!I21</f>
        <v>0</v>
      </c>
      <c r="G15" s="6">
        <f>CtrlData!J21</f>
        <v>1</v>
      </c>
      <c r="H15" s="6">
        <f>CtrlData!K21</f>
        <v>0</v>
      </c>
      <c r="I15" s="6">
        <f>CtrlData!L21</f>
        <v>0</v>
      </c>
      <c r="J15" s="6">
        <f>CtrlData!M21</f>
        <v>0</v>
      </c>
      <c r="K15" s="6">
        <f>CtrlData!N21</f>
        <v>0</v>
      </c>
      <c r="L15" s="6">
        <f>CtrlData!O21</f>
        <v>0</v>
      </c>
      <c r="M15" s="6">
        <f>CtrlData!P21</f>
        <v>0</v>
      </c>
      <c r="N15" s="6">
        <f>CtrlData!Q21</f>
        <v>0</v>
      </c>
      <c r="O15" s="6">
        <f>CtrlData!R21</f>
        <v>0</v>
      </c>
      <c r="P15" s="6">
        <f>CtrlData!S21</f>
        <v>1</v>
      </c>
      <c r="Q15" s="6">
        <f>CtrlData!T21</f>
        <v>0</v>
      </c>
      <c r="R15" s="6">
        <f>CtrlData!U21</f>
        <v>0</v>
      </c>
      <c r="S15" s="6">
        <f>CtrlData!V21</f>
        <v>7.76</v>
      </c>
      <c r="T15" s="6">
        <f>CtrlData!W21</f>
        <v>186795</v>
      </c>
      <c r="U15" s="6">
        <f>CtrlData!X21</f>
        <v>7947</v>
      </c>
      <c r="V15" s="6">
        <f>CtrlData!Y21</f>
        <v>102.16</v>
      </c>
      <c r="W15" s="6">
        <f>CtrlData!Z21</f>
        <v>10.98</v>
      </c>
      <c r="X15" s="6">
        <f>CtrlData!AA21</f>
        <v>103.88</v>
      </c>
      <c r="Y15" s="6">
        <f>CtrlData!AB21</f>
        <v>2.4500000000000002</v>
      </c>
      <c r="Z15" s="6">
        <f>CtrlData!AC21</f>
        <v>232884</v>
      </c>
      <c r="AA15" s="6">
        <f>CtrlData!AD21</f>
        <v>17.41</v>
      </c>
      <c r="AB15" s="6">
        <f>CtrlData!AE21</f>
        <v>514558</v>
      </c>
      <c r="AC15" s="6">
        <f>CtrlData!AF21</f>
        <v>9.2200000000000006</v>
      </c>
      <c r="AD15" s="6">
        <f>CtrlData!AG21</f>
        <v>1.125</v>
      </c>
      <c r="AE15" s="6">
        <f>CtrlData!AH21</f>
        <v>4.8</v>
      </c>
    </row>
    <row r="16" spans="1:31">
      <c r="A16" s="6">
        <f>CtrlData!A22</f>
        <v>202104</v>
      </c>
      <c r="B16" s="6">
        <f>CtrlData!E22</f>
        <v>85229.038839999994</v>
      </c>
      <c r="C16" s="6">
        <f>CtrlData!F22</f>
        <v>0</v>
      </c>
      <c r="D16" s="6">
        <f>CtrlData!G22</f>
        <v>0</v>
      </c>
      <c r="E16" s="6">
        <f>CtrlData!H22</f>
        <v>0</v>
      </c>
      <c r="F16" s="6">
        <f>CtrlData!I22</f>
        <v>1</v>
      </c>
      <c r="G16" s="6">
        <f>CtrlData!J22</f>
        <v>0</v>
      </c>
      <c r="H16" s="6">
        <f>CtrlData!K22</f>
        <v>0</v>
      </c>
      <c r="I16" s="6">
        <f>CtrlData!L22</f>
        <v>0</v>
      </c>
      <c r="J16" s="6">
        <f>CtrlData!M22</f>
        <v>0</v>
      </c>
      <c r="K16" s="6">
        <f>CtrlData!N22</f>
        <v>0</v>
      </c>
      <c r="L16" s="6">
        <f>CtrlData!O22</f>
        <v>0</v>
      </c>
      <c r="M16" s="6">
        <f>CtrlData!P22</f>
        <v>0</v>
      </c>
      <c r="N16" s="6">
        <f>CtrlData!Q22</f>
        <v>0</v>
      </c>
      <c r="O16" s="6">
        <f>CtrlData!R22</f>
        <v>0</v>
      </c>
      <c r="P16" s="6">
        <f>CtrlData!S22</f>
        <v>1</v>
      </c>
      <c r="Q16" s="6">
        <f>CtrlData!T22</f>
        <v>0</v>
      </c>
      <c r="R16" s="6">
        <f>CtrlData!U22</f>
        <v>0</v>
      </c>
      <c r="S16" s="6">
        <f>CtrlData!V22</f>
        <v>7.76</v>
      </c>
      <c r="T16" s="6">
        <f>CtrlData!W22</f>
        <v>186795</v>
      </c>
      <c r="U16" s="6">
        <f>CtrlData!X22</f>
        <v>7947</v>
      </c>
      <c r="V16" s="6">
        <f>CtrlData!Y22</f>
        <v>101.56</v>
      </c>
      <c r="W16" s="6">
        <f>CtrlData!Z22</f>
        <v>10.98</v>
      </c>
      <c r="X16" s="6">
        <f>CtrlData!AA22</f>
        <v>103.64</v>
      </c>
      <c r="Y16" s="6">
        <f>CtrlData!AB22</f>
        <v>2.1</v>
      </c>
      <c r="Z16" s="6">
        <f>CtrlData!AC22</f>
        <v>231119</v>
      </c>
      <c r="AA16" s="6">
        <f>CtrlData!AD22</f>
        <v>18.11</v>
      </c>
      <c r="AB16" s="6">
        <f>CtrlData!AE22</f>
        <v>511373</v>
      </c>
      <c r="AC16" s="6">
        <f>CtrlData!AF22</f>
        <v>8.99</v>
      </c>
      <c r="AD16" s="6">
        <f>CtrlData!AG22</f>
        <v>1.125</v>
      </c>
      <c r="AE16" s="6">
        <f>CtrlData!AH22</f>
        <v>4.8</v>
      </c>
    </row>
    <row r="17" spans="1:31">
      <c r="A17" s="6">
        <f>CtrlData!A23</f>
        <v>202103</v>
      </c>
      <c r="B17" s="6">
        <f>CtrlData!E23</f>
        <v>70550.350430000006</v>
      </c>
      <c r="C17" s="6">
        <f>CtrlData!F23</f>
        <v>0</v>
      </c>
      <c r="D17" s="6">
        <f>CtrlData!G23</f>
        <v>0</v>
      </c>
      <c r="E17" s="6">
        <f>CtrlData!H23</f>
        <v>1</v>
      </c>
      <c r="F17" s="6">
        <f>CtrlData!I23</f>
        <v>0</v>
      </c>
      <c r="G17" s="6">
        <f>CtrlData!J23</f>
        <v>0</v>
      </c>
      <c r="H17" s="6">
        <f>CtrlData!K23</f>
        <v>0</v>
      </c>
      <c r="I17" s="6">
        <f>CtrlData!L23</f>
        <v>0</v>
      </c>
      <c r="J17" s="6">
        <f>CtrlData!M23</f>
        <v>0</v>
      </c>
      <c r="K17" s="6">
        <f>CtrlData!N23</f>
        <v>0</v>
      </c>
      <c r="L17" s="6">
        <f>CtrlData!O23</f>
        <v>0</v>
      </c>
      <c r="M17" s="6">
        <f>CtrlData!P23</f>
        <v>0</v>
      </c>
      <c r="N17" s="6">
        <f>CtrlData!Q23</f>
        <v>0</v>
      </c>
      <c r="O17" s="6">
        <f>CtrlData!R23</f>
        <v>1</v>
      </c>
      <c r="P17" s="6">
        <f>CtrlData!S23</f>
        <v>0</v>
      </c>
      <c r="Q17" s="6">
        <f>CtrlData!T23</f>
        <v>0</v>
      </c>
      <c r="R17" s="6">
        <f>CtrlData!U23</f>
        <v>0</v>
      </c>
      <c r="S17" s="6">
        <f>CtrlData!V23</f>
        <v>9.1999999999999993</v>
      </c>
      <c r="T17" s="6">
        <f>CtrlData!W23</f>
        <v>186115</v>
      </c>
      <c r="U17" s="6">
        <f>CtrlData!X23</f>
        <v>7905</v>
      </c>
      <c r="V17" s="6">
        <f>CtrlData!Y23</f>
        <v>100.28</v>
      </c>
      <c r="W17" s="6">
        <f>CtrlData!Z23</f>
        <v>5.19</v>
      </c>
      <c r="X17" s="6">
        <f>CtrlData!AA23</f>
        <v>102.96</v>
      </c>
      <c r="Y17" s="6">
        <f>CtrlData!AB23</f>
        <v>1.23</v>
      </c>
      <c r="Z17" s="6">
        <f>CtrlData!AC23</f>
        <v>229819</v>
      </c>
      <c r="AA17" s="6">
        <f>CtrlData!AD23</f>
        <v>17.739999999999998</v>
      </c>
      <c r="AB17" s="6">
        <f>CtrlData!AE23</f>
        <v>509203</v>
      </c>
      <c r="AC17" s="6">
        <f>CtrlData!AF23</f>
        <v>8.6999999999999993</v>
      </c>
      <c r="AD17" s="6">
        <f>CtrlData!AG23</f>
        <v>1.125</v>
      </c>
      <c r="AE17" s="6">
        <f>CtrlData!AH23</f>
        <v>3.67</v>
      </c>
    </row>
    <row r="18" spans="1:31">
      <c r="A18" s="6">
        <f>CtrlData!A24</f>
        <v>202102</v>
      </c>
      <c r="B18" s="6">
        <f>CtrlData!E24</f>
        <v>45145.679629999999</v>
      </c>
      <c r="C18" s="6">
        <f>CtrlData!F24</f>
        <v>0</v>
      </c>
      <c r="D18" s="6">
        <f>CtrlData!G24</f>
        <v>1</v>
      </c>
      <c r="E18" s="6">
        <f>CtrlData!H24</f>
        <v>0</v>
      </c>
      <c r="F18" s="6">
        <f>CtrlData!I24</f>
        <v>0</v>
      </c>
      <c r="G18" s="6">
        <f>CtrlData!J24</f>
        <v>0</v>
      </c>
      <c r="H18" s="6">
        <f>CtrlData!K24</f>
        <v>0</v>
      </c>
      <c r="I18" s="6">
        <f>CtrlData!L24</f>
        <v>0</v>
      </c>
      <c r="J18" s="6">
        <f>CtrlData!M24</f>
        <v>0</v>
      </c>
      <c r="K18" s="6">
        <f>CtrlData!N24</f>
        <v>0</v>
      </c>
      <c r="L18" s="6">
        <f>CtrlData!O24</f>
        <v>0</v>
      </c>
      <c r="M18" s="6">
        <f>CtrlData!P24</f>
        <v>0</v>
      </c>
      <c r="N18" s="6">
        <f>CtrlData!Q24</f>
        <v>0</v>
      </c>
      <c r="O18" s="6">
        <f>CtrlData!R24</f>
        <v>1</v>
      </c>
      <c r="P18" s="6">
        <f>CtrlData!S24</f>
        <v>0</v>
      </c>
      <c r="Q18" s="6">
        <f>CtrlData!T24</f>
        <v>0</v>
      </c>
      <c r="R18" s="6">
        <f>CtrlData!U24</f>
        <v>0</v>
      </c>
      <c r="S18" s="6">
        <f>CtrlData!V24</f>
        <v>9.1999999999999993</v>
      </c>
      <c r="T18" s="6">
        <f>CtrlData!W24</f>
        <v>186115</v>
      </c>
      <c r="U18" s="6">
        <f>CtrlData!X24</f>
        <v>7905</v>
      </c>
      <c r="V18" s="6">
        <f>CtrlData!Y24</f>
        <v>98.08</v>
      </c>
      <c r="W18" s="6">
        <f>CtrlData!Z24</f>
        <v>5.19</v>
      </c>
      <c r="X18" s="6">
        <f>CtrlData!AA24</f>
        <v>103.58</v>
      </c>
      <c r="Y18" s="6">
        <f>CtrlData!AB24</f>
        <v>1.38</v>
      </c>
      <c r="Z18" s="6">
        <f>CtrlData!AC24</f>
        <v>229565</v>
      </c>
      <c r="AA18" s="6">
        <f>CtrlData!AD24</f>
        <v>18.329999999999998</v>
      </c>
      <c r="AB18" s="6">
        <f>CtrlData!AE24</f>
        <v>508623</v>
      </c>
      <c r="AC18" s="6">
        <f>CtrlData!AF24</f>
        <v>9.17</v>
      </c>
      <c r="AD18" s="6">
        <f>CtrlData!AG24</f>
        <v>1.125</v>
      </c>
      <c r="AE18" s="6">
        <f>CtrlData!AH24</f>
        <v>3.67</v>
      </c>
    </row>
    <row r="19" spans="1:31">
      <c r="A19" s="6">
        <f>CtrlData!A25</f>
        <v>202101</v>
      </c>
      <c r="B19" s="6">
        <f>CtrlData!E25</f>
        <v>74259.858059999999</v>
      </c>
      <c r="C19" s="6">
        <f>CtrlData!F25</f>
        <v>1</v>
      </c>
      <c r="D19" s="6">
        <f>CtrlData!G25</f>
        <v>0</v>
      </c>
      <c r="E19" s="6">
        <f>CtrlData!H25</f>
        <v>0</v>
      </c>
      <c r="F19" s="6">
        <f>CtrlData!I25</f>
        <v>0</v>
      </c>
      <c r="G19" s="6">
        <f>CtrlData!J25</f>
        <v>0</v>
      </c>
      <c r="H19" s="6">
        <f>CtrlData!K25</f>
        <v>0</v>
      </c>
      <c r="I19" s="6">
        <f>CtrlData!L25</f>
        <v>0</v>
      </c>
      <c r="J19" s="6">
        <f>CtrlData!M25</f>
        <v>0</v>
      </c>
      <c r="K19" s="6">
        <f>CtrlData!N25</f>
        <v>0</v>
      </c>
      <c r="L19" s="6">
        <f>CtrlData!O25</f>
        <v>0</v>
      </c>
      <c r="M19" s="6">
        <f>CtrlData!P25</f>
        <v>0</v>
      </c>
      <c r="N19" s="6">
        <f>CtrlData!Q25</f>
        <v>0</v>
      </c>
      <c r="O19" s="6">
        <f>CtrlData!R25</f>
        <v>1</v>
      </c>
      <c r="P19" s="6">
        <f>CtrlData!S25</f>
        <v>0</v>
      </c>
      <c r="Q19" s="6">
        <f>CtrlData!T25</f>
        <v>0</v>
      </c>
      <c r="R19" s="6">
        <f>CtrlData!U25</f>
        <v>0</v>
      </c>
      <c r="S19" s="6">
        <f>CtrlData!V25</f>
        <v>9.1999999999999993</v>
      </c>
      <c r="T19" s="6">
        <f>CtrlData!W25</f>
        <v>186115</v>
      </c>
      <c r="U19" s="6">
        <f>CtrlData!X25</f>
        <v>7905</v>
      </c>
      <c r="V19" s="6">
        <f>CtrlData!Y25</f>
        <v>96.84</v>
      </c>
      <c r="W19" s="6">
        <f>CtrlData!Z25</f>
        <v>5.19</v>
      </c>
      <c r="X19" s="6">
        <f>CtrlData!AA25</f>
        <v>103.08</v>
      </c>
      <c r="Y19" s="6">
        <f>CtrlData!AB25</f>
        <v>-0.19</v>
      </c>
      <c r="Z19" s="6">
        <f>CtrlData!AC25</f>
        <v>226228</v>
      </c>
      <c r="AA19" s="6">
        <f>CtrlData!AD25</f>
        <v>17.54</v>
      </c>
      <c r="AB19" s="6">
        <f>CtrlData!AE25</f>
        <v>503468</v>
      </c>
      <c r="AC19" s="6">
        <f>CtrlData!AF25</f>
        <v>8.11</v>
      </c>
      <c r="AD19" s="6">
        <f>CtrlData!AG25</f>
        <v>1.125</v>
      </c>
      <c r="AE19" s="6">
        <f>CtrlData!AH25</f>
        <v>3.67</v>
      </c>
    </row>
    <row r="20" spans="1:31">
      <c r="A20" s="6">
        <f>CtrlData!A26</f>
        <v>202012</v>
      </c>
      <c r="B20" s="6">
        <f>CtrlData!E26</f>
        <v>61939.037960000001</v>
      </c>
      <c r="C20" s="6">
        <f>CtrlData!F26</f>
        <v>0</v>
      </c>
      <c r="D20" s="6">
        <f>CtrlData!G26</f>
        <v>0</v>
      </c>
      <c r="E20" s="6">
        <f>CtrlData!H26</f>
        <v>0</v>
      </c>
      <c r="F20" s="6">
        <f>CtrlData!I26</f>
        <v>0</v>
      </c>
      <c r="G20" s="6">
        <f>CtrlData!J26</f>
        <v>0</v>
      </c>
      <c r="H20" s="6">
        <f>CtrlData!K26</f>
        <v>0</v>
      </c>
      <c r="I20" s="6">
        <f>CtrlData!L26</f>
        <v>0</v>
      </c>
      <c r="J20" s="6">
        <f>CtrlData!M26</f>
        <v>0</v>
      </c>
      <c r="K20" s="6">
        <f>CtrlData!N26</f>
        <v>0</v>
      </c>
      <c r="L20" s="6">
        <f>CtrlData!O26</f>
        <v>0</v>
      </c>
      <c r="M20" s="6">
        <f>CtrlData!P26</f>
        <v>0</v>
      </c>
      <c r="N20" s="6">
        <f>CtrlData!Q26</f>
        <v>1</v>
      </c>
      <c r="O20" s="6">
        <f>CtrlData!R26</f>
        <v>0</v>
      </c>
      <c r="P20" s="6">
        <f>CtrlData!S26</f>
        <v>0</v>
      </c>
      <c r="Q20" s="6">
        <f>CtrlData!T26</f>
        <v>0</v>
      </c>
      <c r="R20" s="6">
        <f>CtrlData!U26</f>
        <v>1</v>
      </c>
      <c r="S20" s="6">
        <f>CtrlData!V26</f>
        <v>5.3</v>
      </c>
      <c r="T20" s="6">
        <f>CtrlData!W26</f>
        <v>184210</v>
      </c>
      <c r="U20" s="6">
        <f>CtrlData!X26</f>
        <v>7817</v>
      </c>
      <c r="V20" s="6">
        <f>CtrlData!Y26</f>
        <v>94.77</v>
      </c>
      <c r="W20" s="6">
        <f>CtrlData!Z26</f>
        <v>-4.79</v>
      </c>
      <c r="X20" s="6">
        <f>CtrlData!AA26</f>
        <v>102.71</v>
      </c>
      <c r="Y20" s="6">
        <f>CtrlData!AB26</f>
        <v>0.05</v>
      </c>
      <c r="Z20" s="6">
        <f>CtrlData!AC26</f>
        <v>219579</v>
      </c>
      <c r="AA20" s="6">
        <f>CtrlData!AD26</f>
        <v>16.89</v>
      </c>
      <c r="AB20" s="6">
        <f>CtrlData!AE26</f>
        <v>497214</v>
      </c>
      <c r="AC20" s="6">
        <f>CtrlData!AF26</f>
        <v>9.36</v>
      </c>
      <c r="AD20" s="6">
        <f>CtrlData!AG26</f>
        <v>1.125</v>
      </c>
      <c r="AE20" s="6">
        <f>CtrlData!AH26</f>
        <v>3.68</v>
      </c>
    </row>
    <row r="21" spans="1:31">
      <c r="A21" s="6">
        <f>CtrlData!A27</f>
        <v>202011</v>
      </c>
      <c r="B21" s="6">
        <f>CtrlData!E27</f>
        <v>48037.195229999998</v>
      </c>
      <c r="C21" s="6">
        <f>CtrlData!F27</f>
        <v>0</v>
      </c>
      <c r="D21" s="6">
        <f>CtrlData!G27</f>
        <v>0</v>
      </c>
      <c r="E21" s="6">
        <f>CtrlData!H27</f>
        <v>0</v>
      </c>
      <c r="F21" s="6">
        <f>CtrlData!I27</f>
        <v>0</v>
      </c>
      <c r="G21" s="6">
        <f>CtrlData!J27</f>
        <v>0</v>
      </c>
      <c r="H21" s="6">
        <f>CtrlData!K27</f>
        <v>0</v>
      </c>
      <c r="I21" s="6">
        <f>CtrlData!L27</f>
        <v>0</v>
      </c>
      <c r="J21" s="6">
        <f>CtrlData!M27</f>
        <v>0</v>
      </c>
      <c r="K21" s="6">
        <f>CtrlData!N27</f>
        <v>0</v>
      </c>
      <c r="L21" s="6">
        <f>CtrlData!O27</f>
        <v>0</v>
      </c>
      <c r="M21" s="6">
        <f>CtrlData!P27</f>
        <v>1</v>
      </c>
      <c r="N21" s="6">
        <f>CtrlData!Q27</f>
        <v>0</v>
      </c>
      <c r="O21" s="6">
        <f>CtrlData!R27</f>
        <v>0</v>
      </c>
      <c r="P21" s="6">
        <f>CtrlData!S27</f>
        <v>0</v>
      </c>
      <c r="Q21" s="6">
        <f>CtrlData!T27</f>
        <v>0</v>
      </c>
      <c r="R21" s="6">
        <f>CtrlData!U27</f>
        <v>1</v>
      </c>
      <c r="S21" s="6">
        <f>CtrlData!V27</f>
        <v>5.3</v>
      </c>
      <c r="T21" s="6">
        <f>CtrlData!W27</f>
        <v>184210</v>
      </c>
      <c r="U21" s="6">
        <f>CtrlData!X27</f>
        <v>7817</v>
      </c>
      <c r="V21" s="6">
        <f>CtrlData!Y27</f>
        <v>93.84</v>
      </c>
      <c r="W21" s="6">
        <f>CtrlData!Z27</f>
        <v>-4.79</v>
      </c>
      <c r="X21" s="6">
        <f>CtrlData!AA27</f>
        <v>102.69</v>
      </c>
      <c r="Y21" s="6">
        <f>CtrlData!AB27</f>
        <v>0.09</v>
      </c>
      <c r="Z21" s="6">
        <f>CtrlData!AC27</f>
        <v>214199</v>
      </c>
      <c r="AA21" s="6">
        <f>CtrlData!AD27</f>
        <v>14.97</v>
      </c>
      <c r="AB21" s="6">
        <f>CtrlData!AE27</f>
        <v>492449</v>
      </c>
      <c r="AC21" s="6">
        <f>CtrlData!AF27</f>
        <v>7.58</v>
      </c>
      <c r="AD21" s="6">
        <f>CtrlData!AG27</f>
        <v>1.125</v>
      </c>
      <c r="AE21" s="6">
        <f>CtrlData!AH27</f>
        <v>3.68</v>
      </c>
    </row>
    <row r="22" spans="1:31">
      <c r="A22" s="6">
        <f>CtrlData!A28</f>
        <v>202010</v>
      </c>
      <c r="B22" s="6">
        <f>CtrlData!E28</f>
        <v>33999.138379999997</v>
      </c>
      <c r="C22" s="6">
        <f>CtrlData!F28</f>
        <v>0</v>
      </c>
      <c r="D22" s="6">
        <f>CtrlData!G28</f>
        <v>0</v>
      </c>
      <c r="E22" s="6">
        <f>CtrlData!H28</f>
        <v>0</v>
      </c>
      <c r="F22" s="6">
        <f>CtrlData!I28</f>
        <v>0</v>
      </c>
      <c r="G22" s="6">
        <f>CtrlData!J28</f>
        <v>0</v>
      </c>
      <c r="H22" s="6">
        <f>CtrlData!K28</f>
        <v>0</v>
      </c>
      <c r="I22" s="6">
        <f>CtrlData!L28</f>
        <v>0</v>
      </c>
      <c r="J22" s="6">
        <f>CtrlData!M28</f>
        <v>0</v>
      </c>
      <c r="K22" s="6">
        <f>CtrlData!N28</f>
        <v>0</v>
      </c>
      <c r="L22" s="6">
        <f>CtrlData!O28</f>
        <v>1</v>
      </c>
      <c r="M22" s="6">
        <f>CtrlData!P28</f>
        <v>0</v>
      </c>
      <c r="N22" s="6">
        <f>CtrlData!Q28</f>
        <v>0</v>
      </c>
      <c r="O22" s="6">
        <f>CtrlData!R28</f>
        <v>0</v>
      </c>
      <c r="P22" s="6">
        <f>CtrlData!S28</f>
        <v>0</v>
      </c>
      <c r="Q22" s="6">
        <f>CtrlData!T28</f>
        <v>0</v>
      </c>
      <c r="R22" s="6">
        <f>CtrlData!U28</f>
        <v>1</v>
      </c>
      <c r="S22" s="6">
        <f>CtrlData!V28</f>
        <v>5.3</v>
      </c>
      <c r="T22" s="6">
        <f>CtrlData!W28</f>
        <v>184210</v>
      </c>
      <c r="U22" s="6">
        <f>CtrlData!X28</f>
        <v>7817</v>
      </c>
      <c r="V22" s="6">
        <f>CtrlData!Y28</f>
        <v>93.17</v>
      </c>
      <c r="W22" s="6">
        <f>CtrlData!Z28</f>
        <v>-4.79</v>
      </c>
      <c r="X22" s="6">
        <f>CtrlData!AA28</f>
        <v>102.75</v>
      </c>
      <c r="Y22" s="6">
        <f>CtrlData!AB28</f>
        <v>-0.26</v>
      </c>
      <c r="Z22" s="6">
        <f>CtrlData!AC28</f>
        <v>210614</v>
      </c>
      <c r="AA22" s="6">
        <f>CtrlData!AD28</f>
        <v>13.44</v>
      </c>
      <c r="AB22" s="6">
        <f>CtrlData!AE28</f>
        <v>486915</v>
      </c>
      <c r="AC22" s="6">
        <f>CtrlData!AF28</f>
        <v>7.02</v>
      </c>
      <c r="AD22" s="6">
        <f>CtrlData!AG28</f>
        <v>1.125</v>
      </c>
      <c r="AE22" s="6">
        <f>CtrlData!AH28</f>
        <v>3.68</v>
      </c>
    </row>
    <row r="23" spans="1:31">
      <c r="A23" s="6">
        <f>CtrlData!A29</f>
        <v>202009</v>
      </c>
      <c r="B23" s="6">
        <f>CtrlData!E29</f>
        <v>43712.710249999996</v>
      </c>
      <c r="C23" s="6">
        <f>CtrlData!F29</f>
        <v>0</v>
      </c>
      <c r="D23" s="6">
        <f>CtrlData!G29</f>
        <v>0</v>
      </c>
      <c r="E23" s="6">
        <f>CtrlData!H29</f>
        <v>0</v>
      </c>
      <c r="F23" s="6">
        <f>CtrlData!I29</f>
        <v>0</v>
      </c>
      <c r="G23" s="6">
        <f>CtrlData!J29</f>
        <v>0</v>
      </c>
      <c r="H23" s="6">
        <f>CtrlData!K29</f>
        <v>0</v>
      </c>
      <c r="I23" s="6">
        <f>CtrlData!L29</f>
        <v>0</v>
      </c>
      <c r="J23" s="6">
        <f>CtrlData!M29</f>
        <v>0</v>
      </c>
      <c r="K23" s="6">
        <f>CtrlData!N29</f>
        <v>1</v>
      </c>
      <c r="L23" s="6">
        <f>CtrlData!O29</f>
        <v>0</v>
      </c>
      <c r="M23" s="6">
        <f>CtrlData!P29</f>
        <v>0</v>
      </c>
      <c r="N23" s="6">
        <f>CtrlData!Q29</f>
        <v>0</v>
      </c>
      <c r="O23" s="6">
        <f>CtrlData!R29</f>
        <v>0</v>
      </c>
      <c r="P23" s="6">
        <f>CtrlData!S29</f>
        <v>0</v>
      </c>
      <c r="Q23" s="6">
        <f>CtrlData!T29</f>
        <v>1</v>
      </c>
      <c r="R23" s="6">
        <f>CtrlData!U29</f>
        <v>0</v>
      </c>
      <c r="S23" s="6">
        <f>CtrlData!V29</f>
        <v>4.3099999999999996</v>
      </c>
      <c r="T23" s="6">
        <f>CtrlData!W29</f>
        <v>172024</v>
      </c>
      <c r="U23" s="6">
        <f>CtrlData!X29</f>
        <v>7297</v>
      </c>
      <c r="V23" s="6">
        <f>CtrlData!Y29</f>
        <v>93.86</v>
      </c>
      <c r="W23" s="6">
        <f>CtrlData!Z29</f>
        <v>-8.15</v>
      </c>
      <c r="X23" s="6">
        <f>CtrlData!AA29</f>
        <v>102.4</v>
      </c>
      <c r="Y23" s="6">
        <f>CtrlData!AB29</f>
        <v>-0.57999999999999996</v>
      </c>
      <c r="Z23" s="6">
        <f>CtrlData!AC29</f>
        <v>210117</v>
      </c>
      <c r="AA23" s="6">
        <f>CtrlData!AD29</f>
        <v>11.79</v>
      </c>
      <c r="AB23" s="6">
        <f>CtrlData!AE29</f>
        <v>485673</v>
      </c>
      <c r="AC23" s="6">
        <f>CtrlData!AF29</f>
        <v>7.04</v>
      </c>
      <c r="AD23" s="6">
        <f>CtrlData!AG29</f>
        <v>1.125</v>
      </c>
      <c r="AE23" s="6">
        <f>CtrlData!AH29</f>
        <v>3.83</v>
      </c>
    </row>
    <row r="24" spans="1:31">
      <c r="A24" s="6">
        <f>CtrlData!A30</f>
        <v>202008</v>
      </c>
      <c r="B24" s="6">
        <f>CtrlData!E30</f>
        <v>48598.790180000004</v>
      </c>
      <c r="C24" s="6">
        <f>CtrlData!F30</f>
        <v>0</v>
      </c>
      <c r="D24" s="6">
        <f>CtrlData!G30</f>
        <v>0</v>
      </c>
      <c r="E24" s="6">
        <f>CtrlData!H30</f>
        <v>0</v>
      </c>
      <c r="F24" s="6">
        <f>CtrlData!I30</f>
        <v>0</v>
      </c>
      <c r="G24" s="6">
        <f>CtrlData!J30</f>
        <v>0</v>
      </c>
      <c r="H24" s="6">
        <f>CtrlData!K30</f>
        <v>0</v>
      </c>
      <c r="I24" s="6">
        <f>CtrlData!L30</f>
        <v>0</v>
      </c>
      <c r="J24" s="6">
        <f>CtrlData!M30</f>
        <v>1</v>
      </c>
      <c r="K24" s="6">
        <f>CtrlData!N30</f>
        <v>0</v>
      </c>
      <c r="L24" s="6">
        <f>CtrlData!O30</f>
        <v>0</v>
      </c>
      <c r="M24" s="6">
        <f>CtrlData!P30</f>
        <v>0</v>
      </c>
      <c r="N24" s="6">
        <f>CtrlData!Q30</f>
        <v>0</v>
      </c>
      <c r="O24" s="6">
        <f>CtrlData!R30</f>
        <v>0</v>
      </c>
      <c r="P24" s="6">
        <f>CtrlData!S30</f>
        <v>0</v>
      </c>
      <c r="Q24" s="6">
        <f>CtrlData!T30</f>
        <v>1</v>
      </c>
      <c r="R24" s="6">
        <f>CtrlData!U30</f>
        <v>0</v>
      </c>
      <c r="S24" s="6">
        <f>CtrlData!V30</f>
        <v>4.3099999999999996</v>
      </c>
      <c r="T24" s="6">
        <f>CtrlData!W30</f>
        <v>172024</v>
      </c>
      <c r="U24" s="6">
        <f>CtrlData!X30</f>
        <v>7297</v>
      </c>
      <c r="V24" s="6">
        <f>CtrlData!Y30</f>
        <v>93.89</v>
      </c>
      <c r="W24" s="6">
        <f>CtrlData!Z30</f>
        <v>-8.15</v>
      </c>
      <c r="X24" s="6">
        <f>CtrlData!AA30</f>
        <v>102.5</v>
      </c>
      <c r="Y24" s="6">
        <f>CtrlData!AB30</f>
        <v>-0.33</v>
      </c>
      <c r="Z24" s="6">
        <f>CtrlData!AC30</f>
        <v>207795</v>
      </c>
      <c r="AA24" s="6">
        <f>CtrlData!AD30</f>
        <v>11.34</v>
      </c>
      <c r="AB24" s="6">
        <f>CtrlData!AE30</f>
        <v>483436</v>
      </c>
      <c r="AC24" s="6">
        <f>CtrlData!AF30</f>
        <v>6.72</v>
      </c>
      <c r="AD24" s="6">
        <f>CtrlData!AG30</f>
        <v>1.125</v>
      </c>
      <c r="AE24" s="6">
        <f>CtrlData!AH30</f>
        <v>3.83</v>
      </c>
    </row>
    <row r="25" spans="1:31">
      <c r="A25" s="6">
        <f>CtrlData!A31</f>
        <v>202007</v>
      </c>
      <c r="B25" s="6">
        <f>CtrlData!E31</f>
        <v>53238.681210000002</v>
      </c>
      <c r="C25" s="6">
        <f>CtrlData!F31</f>
        <v>0</v>
      </c>
      <c r="D25" s="6">
        <f>CtrlData!G31</f>
        <v>0</v>
      </c>
      <c r="E25" s="6">
        <f>CtrlData!H31</f>
        <v>0</v>
      </c>
      <c r="F25" s="6">
        <f>CtrlData!I31</f>
        <v>0</v>
      </c>
      <c r="G25" s="6">
        <f>CtrlData!J31</f>
        <v>0</v>
      </c>
      <c r="H25" s="6">
        <f>CtrlData!K31</f>
        <v>0</v>
      </c>
      <c r="I25" s="6">
        <f>CtrlData!L31</f>
        <v>1</v>
      </c>
      <c r="J25" s="6">
        <f>CtrlData!M31</f>
        <v>0</v>
      </c>
      <c r="K25" s="6">
        <f>CtrlData!N31</f>
        <v>0</v>
      </c>
      <c r="L25" s="6">
        <f>CtrlData!O31</f>
        <v>0</v>
      </c>
      <c r="M25" s="6">
        <f>CtrlData!P31</f>
        <v>0</v>
      </c>
      <c r="N25" s="6">
        <f>CtrlData!Q31</f>
        <v>0</v>
      </c>
      <c r="O25" s="6">
        <f>CtrlData!R31</f>
        <v>0</v>
      </c>
      <c r="P25" s="6">
        <f>CtrlData!S31</f>
        <v>0</v>
      </c>
      <c r="Q25" s="6">
        <f>CtrlData!T31</f>
        <v>1</v>
      </c>
      <c r="R25" s="6">
        <f>CtrlData!U31</f>
        <v>0</v>
      </c>
      <c r="S25" s="6">
        <f>CtrlData!V31</f>
        <v>4.3099999999999996</v>
      </c>
      <c r="T25" s="6">
        <f>CtrlData!W31</f>
        <v>172024</v>
      </c>
      <c r="U25" s="6">
        <f>CtrlData!X31</f>
        <v>7297</v>
      </c>
      <c r="V25" s="6">
        <f>CtrlData!Y31</f>
        <v>93.31</v>
      </c>
      <c r="W25" s="6">
        <f>CtrlData!Z31</f>
        <v>-8.15</v>
      </c>
      <c r="X25" s="6">
        <f>CtrlData!AA31</f>
        <v>102.34</v>
      </c>
      <c r="Y25" s="6">
        <f>CtrlData!AB31</f>
        <v>-0.51</v>
      </c>
      <c r="Z25" s="6">
        <f>CtrlData!AC31</f>
        <v>203647</v>
      </c>
      <c r="AA25" s="6">
        <f>CtrlData!AD31</f>
        <v>10.74</v>
      </c>
      <c r="AB25" s="6">
        <f>CtrlData!AE31</f>
        <v>478654</v>
      </c>
      <c r="AC25" s="6">
        <f>CtrlData!AF31</f>
        <v>6.27</v>
      </c>
      <c r="AD25" s="6">
        <f>CtrlData!AG31</f>
        <v>1.125</v>
      </c>
      <c r="AE25" s="6">
        <f>CtrlData!AH31</f>
        <v>3.83</v>
      </c>
    </row>
    <row r="26" spans="1:31">
      <c r="A26" s="6">
        <f>CtrlData!A32</f>
        <v>202006</v>
      </c>
      <c r="B26" s="6">
        <f>CtrlData!E32</f>
        <v>39376.205070000004</v>
      </c>
      <c r="C26" s="6">
        <f>CtrlData!F32</f>
        <v>0</v>
      </c>
      <c r="D26" s="6">
        <f>CtrlData!G32</f>
        <v>0</v>
      </c>
      <c r="E26" s="6">
        <f>CtrlData!H32</f>
        <v>0</v>
      </c>
      <c r="F26" s="6">
        <f>CtrlData!I32</f>
        <v>0</v>
      </c>
      <c r="G26" s="6">
        <f>CtrlData!J32</f>
        <v>0</v>
      </c>
      <c r="H26" s="6">
        <f>CtrlData!K32</f>
        <v>1</v>
      </c>
      <c r="I26" s="6">
        <f>CtrlData!L32</f>
        <v>0</v>
      </c>
      <c r="J26" s="6">
        <f>CtrlData!M32</f>
        <v>0</v>
      </c>
      <c r="K26" s="6">
        <f>CtrlData!N32</f>
        <v>0</v>
      </c>
      <c r="L26" s="6">
        <f>CtrlData!O32</f>
        <v>0</v>
      </c>
      <c r="M26" s="6">
        <f>CtrlData!P32</f>
        <v>0</v>
      </c>
      <c r="N26" s="6">
        <f>CtrlData!Q32</f>
        <v>0</v>
      </c>
      <c r="O26" s="6">
        <f>CtrlData!R32</f>
        <v>0</v>
      </c>
      <c r="P26" s="6">
        <f>CtrlData!S32</f>
        <v>1</v>
      </c>
      <c r="Q26" s="6">
        <f>CtrlData!T32</f>
        <v>0</v>
      </c>
      <c r="R26" s="6">
        <f>CtrlData!U32</f>
        <v>0</v>
      </c>
      <c r="S26" s="6">
        <f>CtrlData!V32</f>
        <v>0.63</v>
      </c>
      <c r="T26" s="6">
        <f>CtrlData!W32</f>
        <v>157584</v>
      </c>
      <c r="U26" s="6">
        <f>CtrlData!X32</f>
        <v>6680</v>
      </c>
      <c r="V26" s="6">
        <f>CtrlData!Y32</f>
        <v>92.68</v>
      </c>
      <c r="W26" s="6">
        <f>CtrlData!Z32</f>
        <v>-10.31</v>
      </c>
      <c r="X26" s="6">
        <f>CtrlData!AA32</f>
        <v>102.21</v>
      </c>
      <c r="Y26" s="6">
        <f>CtrlData!AB32</f>
        <v>-0.75</v>
      </c>
      <c r="Z26" s="6">
        <f>CtrlData!AC32</f>
        <v>200827</v>
      </c>
      <c r="AA26" s="6">
        <f>CtrlData!AD32</f>
        <v>9.68</v>
      </c>
      <c r="AB26" s="6">
        <f>CtrlData!AE32</f>
        <v>474773</v>
      </c>
      <c r="AC26" s="6">
        <f>CtrlData!AF32</f>
        <v>5.32</v>
      </c>
      <c r="AD26" s="6">
        <f>CtrlData!AG32</f>
        <v>1.125</v>
      </c>
      <c r="AE26" s="6">
        <f>CtrlData!AH32</f>
        <v>3.96</v>
      </c>
    </row>
    <row r="27" spans="1:31">
      <c r="A27" s="6">
        <f>CtrlData!A33</f>
        <v>202005</v>
      </c>
      <c r="B27" s="6">
        <f>CtrlData!E33</f>
        <v>35720.282039999998</v>
      </c>
      <c r="C27" s="6">
        <f>CtrlData!F33</f>
        <v>0</v>
      </c>
      <c r="D27" s="6">
        <f>CtrlData!G33</f>
        <v>0</v>
      </c>
      <c r="E27" s="6">
        <f>CtrlData!H33</f>
        <v>0</v>
      </c>
      <c r="F27" s="6">
        <f>CtrlData!I33</f>
        <v>0</v>
      </c>
      <c r="G27" s="6">
        <f>CtrlData!J33</f>
        <v>1</v>
      </c>
      <c r="H27" s="6">
        <f>CtrlData!K33</f>
        <v>0</v>
      </c>
      <c r="I27" s="6">
        <f>CtrlData!L33</f>
        <v>0</v>
      </c>
      <c r="J27" s="6">
        <f>CtrlData!M33</f>
        <v>0</v>
      </c>
      <c r="K27" s="6">
        <f>CtrlData!N33</f>
        <v>0</v>
      </c>
      <c r="L27" s="6">
        <f>CtrlData!O33</f>
        <v>0</v>
      </c>
      <c r="M27" s="6">
        <f>CtrlData!P33</f>
        <v>0</v>
      </c>
      <c r="N27" s="6">
        <f>CtrlData!Q33</f>
        <v>0</v>
      </c>
      <c r="O27" s="6">
        <f>CtrlData!R33</f>
        <v>0</v>
      </c>
      <c r="P27" s="6">
        <f>CtrlData!S33</f>
        <v>1</v>
      </c>
      <c r="Q27" s="6">
        <f>CtrlData!T33</f>
        <v>0</v>
      </c>
      <c r="R27" s="6">
        <f>CtrlData!U33</f>
        <v>0</v>
      </c>
      <c r="S27" s="6">
        <f>CtrlData!V33</f>
        <v>0.63</v>
      </c>
      <c r="T27" s="6">
        <f>CtrlData!W33</f>
        <v>157584</v>
      </c>
      <c r="U27" s="6">
        <f>CtrlData!X33</f>
        <v>6680</v>
      </c>
      <c r="V27" s="6">
        <f>CtrlData!Y33</f>
        <v>91.45</v>
      </c>
      <c r="W27" s="6">
        <f>CtrlData!Z33</f>
        <v>-10.31</v>
      </c>
      <c r="X27" s="6">
        <f>CtrlData!AA33</f>
        <v>101.4</v>
      </c>
      <c r="Y27" s="6">
        <f>CtrlData!AB33</f>
        <v>-1.21</v>
      </c>
      <c r="Z27" s="6">
        <f>CtrlData!AC33</f>
        <v>197799</v>
      </c>
      <c r="AA27" s="6">
        <f>CtrlData!AD33</f>
        <v>9.4600000000000009</v>
      </c>
      <c r="AB27" s="6">
        <f>CtrlData!AE33</f>
        <v>471164</v>
      </c>
      <c r="AC27" s="6">
        <f>CtrlData!AF33</f>
        <v>4.96</v>
      </c>
      <c r="AD27" s="6">
        <f>CtrlData!AG33</f>
        <v>1.125</v>
      </c>
      <c r="AE27" s="6">
        <f>CtrlData!AH33</f>
        <v>3.96</v>
      </c>
    </row>
    <row r="28" spans="1:31">
      <c r="A28" s="6">
        <f>CtrlData!A34</f>
        <v>202004</v>
      </c>
      <c r="B28" s="6">
        <f>CtrlData!E34</f>
        <v>33145.704230000003</v>
      </c>
      <c r="C28" s="6">
        <f>CtrlData!F34</f>
        <v>0</v>
      </c>
      <c r="D28" s="6">
        <f>CtrlData!G34</f>
        <v>0</v>
      </c>
      <c r="E28" s="6">
        <f>CtrlData!H34</f>
        <v>0</v>
      </c>
      <c r="F28" s="6">
        <f>CtrlData!I34</f>
        <v>1</v>
      </c>
      <c r="G28" s="6">
        <f>CtrlData!J34</f>
        <v>0</v>
      </c>
      <c r="H28" s="6">
        <f>CtrlData!K34</f>
        <v>0</v>
      </c>
      <c r="I28" s="6">
        <f>CtrlData!L34</f>
        <v>0</v>
      </c>
      <c r="J28" s="6">
        <f>CtrlData!M34</f>
        <v>0</v>
      </c>
      <c r="K28" s="6">
        <f>CtrlData!N34</f>
        <v>0</v>
      </c>
      <c r="L28" s="6">
        <f>CtrlData!O34</f>
        <v>0</v>
      </c>
      <c r="M28" s="6">
        <f>CtrlData!P34</f>
        <v>0</v>
      </c>
      <c r="N28" s="6">
        <f>CtrlData!Q34</f>
        <v>0</v>
      </c>
      <c r="O28" s="6">
        <f>CtrlData!R34</f>
        <v>0</v>
      </c>
      <c r="P28" s="6">
        <f>CtrlData!S34</f>
        <v>1</v>
      </c>
      <c r="Q28" s="6">
        <f>CtrlData!T34</f>
        <v>0</v>
      </c>
      <c r="R28" s="6">
        <f>CtrlData!U34</f>
        <v>0</v>
      </c>
      <c r="S28" s="6">
        <f>CtrlData!V34</f>
        <v>0.63</v>
      </c>
      <c r="T28" s="6">
        <f>CtrlData!W34</f>
        <v>157584</v>
      </c>
      <c r="U28" s="6">
        <f>CtrlData!X34</f>
        <v>6680</v>
      </c>
      <c r="V28" s="6">
        <f>CtrlData!Y34</f>
        <v>91.91</v>
      </c>
      <c r="W28" s="6">
        <f>CtrlData!Z34</f>
        <v>-10.31</v>
      </c>
      <c r="X28" s="6">
        <f>CtrlData!AA34</f>
        <v>101.51</v>
      </c>
      <c r="Y28" s="6">
        <f>CtrlData!AB34</f>
        <v>-0.97</v>
      </c>
      <c r="Z28" s="6">
        <f>CtrlData!AC34</f>
        <v>196305</v>
      </c>
      <c r="AA28" s="6">
        <f>CtrlData!AD34</f>
        <v>7.48</v>
      </c>
      <c r="AB28" s="6">
        <f>CtrlData!AE34</f>
        <v>469869</v>
      </c>
      <c r="AC28" s="6">
        <f>CtrlData!AF34</f>
        <v>4.18</v>
      </c>
      <c r="AD28" s="6">
        <f>CtrlData!AG34</f>
        <v>1.125</v>
      </c>
      <c r="AE28" s="6">
        <f>CtrlData!AH34</f>
        <v>3.96</v>
      </c>
    </row>
    <row r="29" spans="1:31">
      <c r="A29" s="6">
        <f>CtrlData!A35</f>
        <v>202003</v>
      </c>
      <c r="B29" s="6">
        <f>CtrlData!E35</f>
        <v>42741.312819999999</v>
      </c>
      <c r="C29" s="6">
        <f>CtrlData!F35</f>
        <v>0</v>
      </c>
      <c r="D29" s="6">
        <f>CtrlData!G35</f>
        <v>0</v>
      </c>
      <c r="E29" s="6">
        <f>CtrlData!H35</f>
        <v>1</v>
      </c>
      <c r="F29" s="6">
        <f>CtrlData!I35</f>
        <v>0</v>
      </c>
      <c r="G29" s="6">
        <f>CtrlData!J35</f>
        <v>0</v>
      </c>
      <c r="H29" s="6">
        <f>CtrlData!K35</f>
        <v>0</v>
      </c>
      <c r="I29" s="6">
        <f>CtrlData!L35</f>
        <v>0</v>
      </c>
      <c r="J29" s="6">
        <f>CtrlData!M35</f>
        <v>0</v>
      </c>
      <c r="K29" s="6">
        <f>CtrlData!N35</f>
        <v>0</v>
      </c>
      <c r="L29" s="6">
        <f>CtrlData!O35</f>
        <v>0</v>
      </c>
      <c r="M29" s="6">
        <f>CtrlData!P35</f>
        <v>0</v>
      </c>
      <c r="N29" s="6">
        <f>CtrlData!Q35</f>
        <v>0</v>
      </c>
      <c r="O29" s="6">
        <f>CtrlData!R35</f>
        <v>1</v>
      </c>
      <c r="P29" s="6">
        <f>CtrlData!S35</f>
        <v>0</v>
      </c>
      <c r="Q29" s="6">
        <f>CtrlData!T35</f>
        <v>0</v>
      </c>
      <c r="R29" s="6">
        <f>CtrlData!U35</f>
        <v>0</v>
      </c>
      <c r="S29" s="6">
        <f>CtrlData!V35</f>
        <v>2.99</v>
      </c>
      <c r="T29" s="6">
        <f>CtrlData!W35</f>
        <v>155506</v>
      </c>
      <c r="U29" s="6">
        <f>CtrlData!X35</f>
        <v>6589</v>
      </c>
      <c r="V29" s="6">
        <f>CtrlData!Y35</f>
        <v>95.33</v>
      </c>
      <c r="W29" s="6">
        <f>CtrlData!Z35</f>
        <v>-7.51</v>
      </c>
      <c r="X29" s="6">
        <f>CtrlData!AA35</f>
        <v>101.71</v>
      </c>
      <c r="Y29" s="6">
        <f>CtrlData!AB35</f>
        <v>-0.03</v>
      </c>
      <c r="Z29" s="6">
        <f>CtrlData!AC35</f>
        <v>194377</v>
      </c>
      <c r="AA29" s="6">
        <f>CtrlData!AD35</f>
        <v>7.4</v>
      </c>
      <c r="AB29" s="6">
        <f>CtrlData!AE35</f>
        <v>467536</v>
      </c>
      <c r="AC29" s="6">
        <f>CtrlData!AF35</f>
        <v>4.4800000000000004</v>
      </c>
      <c r="AD29" s="6">
        <f>CtrlData!AG35</f>
        <v>1.125</v>
      </c>
      <c r="AE29" s="6">
        <f>CtrlData!AH35</f>
        <v>3.72</v>
      </c>
    </row>
    <row r="30" spans="1:31">
      <c r="A30" s="6">
        <f>CtrlData!A36</f>
        <v>202002</v>
      </c>
      <c r="B30" s="6">
        <f>CtrlData!E36</f>
        <v>27744.106179999999</v>
      </c>
      <c r="C30" s="6">
        <f>CtrlData!F36</f>
        <v>0</v>
      </c>
      <c r="D30" s="6">
        <f>CtrlData!G36</f>
        <v>1</v>
      </c>
      <c r="E30" s="6">
        <f>CtrlData!H36</f>
        <v>0</v>
      </c>
      <c r="F30" s="6">
        <f>CtrlData!I36</f>
        <v>0</v>
      </c>
      <c r="G30" s="6">
        <f>CtrlData!J36</f>
        <v>0</v>
      </c>
      <c r="H30" s="6">
        <f>CtrlData!K36</f>
        <v>0</v>
      </c>
      <c r="I30" s="6">
        <f>CtrlData!L36</f>
        <v>0</v>
      </c>
      <c r="J30" s="6">
        <f>CtrlData!M36</f>
        <v>0</v>
      </c>
      <c r="K30" s="6">
        <f>CtrlData!N36</f>
        <v>0</v>
      </c>
      <c r="L30" s="6">
        <f>CtrlData!O36</f>
        <v>0</v>
      </c>
      <c r="M30" s="6">
        <f>CtrlData!P36</f>
        <v>0</v>
      </c>
      <c r="N30" s="6">
        <f>CtrlData!Q36</f>
        <v>0</v>
      </c>
      <c r="O30" s="6">
        <f>CtrlData!R36</f>
        <v>1</v>
      </c>
      <c r="P30" s="6">
        <f>CtrlData!S36</f>
        <v>0</v>
      </c>
      <c r="Q30" s="6">
        <f>CtrlData!T36</f>
        <v>0</v>
      </c>
      <c r="R30" s="6">
        <f>CtrlData!U36</f>
        <v>0</v>
      </c>
      <c r="S30" s="6">
        <f>CtrlData!V36</f>
        <v>2.99</v>
      </c>
      <c r="T30" s="6">
        <f>CtrlData!W36</f>
        <v>155506</v>
      </c>
      <c r="U30" s="6">
        <f>CtrlData!X36</f>
        <v>6589</v>
      </c>
      <c r="V30" s="6">
        <f>CtrlData!Y36</f>
        <v>97.99</v>
      </c>
      <c r="W30" s="6">
        <f>CtrlData!Z36</f>
        <v>-7.51</v>
      </c>
      <c r="X30" s="6">
        <f>CtrlData!AA36</f>
        <v>102.17</v>
      </c>
      <c r="Y30" s="6">
        <f>CtrlData!AB36</f>
        <v>-0.21</v>
      </c>
      <c r="Z30" s="6">
        <f>CtrlData!AC36</f>
        <v>193608</v>
      </c>
      <c r="AA30" s="6">
        <f>CtrlData!AD36</f>
        <v>7.43</v>
      </c>
      <c r="AB30" s="6">
        <f>CtrlData!AE36</f>
        <v>466110</v>
      </c>
      <c r="AC30" s="6">
        <f>CtrlData!AF36</f>
        <v>4.4800000000000004</v>
      </c>
      <c r="AD30" s="6">
        <f>CtrlData!AG36</f>
        <v>1.375</v>
      </c>
      <c r="AE30" s="6">
        <f>CtrlData!AH36</f>
        <v>3.72</v>
      </c>
    </row>
    <row r="31" spans="1:31">
      <c r="A31" s="6">
        <f>CtrlData!A37</f>
        <v>202001</v>
      </c>
      <c r="B31" s="6">
        <f>CtrlData!E37</f>
        <v>23572.100770000001</v>
      </c>
      <c r="C31" s="6">
        <f>CtrlData!F37</f>
        <v>1</v>
      </c>
      <c r="D31" s="6">
        <f>CtrlData!G37</f>
        <v>0</v>
      </c>
      <c r="E31" s="6">
        <f>CtrlData!H37</f>
        <v>0</v>
      </c>
      <c r="F31" s="6">
        <f>CtrlData!I37</f>
        <v>0</v>
      </c>
      <c r="G31" s="6">
        <f>CtrlData!J37</f>
        <v>0</v>
      </c>
      <c r="H31" s="6">
        <f>CtrlData!K37</f>
        <v>0</v>
      </c>
      <c r="I31" s="6">
        <f>CtrlData!L37</f>
        <v>0</v>
      </c>
      <c r="J31" s="6">
        <f>CtrlData!M37</f>
        <v>0</v>
      </c>
      <c r="K31" s="6">
        <f>CtrlData!N37</f>
        <v>0</v>
      </c>
      <c r="L31" s="6">
        <f>CtrlData!O37</f>
        <v>0</v>
      </c>
      <c r="M31" s="6">
        <f>CtrlData!P37</f>
        <v>0</v>
      </c>
      <c r="N31" s="6">
        <f>CtrlData!Q37</f>
        <v>0</v>
      </c>
      <c r="O31" s="6">
        <f>CtrlData!R37</f>
        <v>1</v>
      </c>
      <c r="P31" s="6">
        <f>CtrlData!S37</f>
        <v>0</v>
      </c>
      <c r="Q31" s="6">
        <f>CtrlData!T37</f>
        <v>0</v>
      </c>
      <c r="R31" s="6">
        <f>CtrlData!U37</f>
        <v>0</v>
      </c>
      <c r="S31" s="6">
        <f>CtrlData!V37</f>
        <v>2.99</v>
      </c>
      <c r="T31" s="6">
        <f>CtrlData!W37</f>
        <v>155506</v>
      </c>
      <c r="U31" s="6">
        <f>CtrlData!X37</f>
        <v>6589</v>
      </c>
      <c r="V31" s="6">
        <f>CtrlData!Y37</f>
        <v>98.88</v>
      </c>
      <c r="W31" s="6">
        <f>CtrlData!Z37</f>
        <v>-7.51</v>
      </c>
      <c r="X31" s="6">
        <f>CtrlData!AA37</f>
        <v>103.28</v>
      </c>
      <c r="Y31" s="6">
        <f>CtrlData!AB37</f>
        <v>1.86</v>
      </c>
      <c r="Z31" s="6">
        <f>CtrlData!AC37</f>
        <v>192034</v>
      </c>
      <c r="AA31" s="6">
        <f>CtrlData!AD37</f>
        <v>7.23</v>
      </c>
      <c r="AB31" s="6">
        <f>CtrlData!AE37</f>
        <v>462595</v>
      </c>
      <c r="AC31" s="6">
        <f>CtrlData!AF37</f>
        <v>4.5999999999999996</v>
      </c>
      <c r="AD31" s="6">
        <f>CtrlData!AG37</f>
        <v>1.375</v>
      </c>
      <c r="AE31" s="6">
        <f>CtrlData!AH37</f>
        <v>3.72</v>
      </c>
    </row>
    <row r="32" spans="1:31">
      <c r="A32" s="6">
        <f>CtrlData!A38</f>
        <v>201912</v>
      </c>
      <c r="B32" s="6">
        <f>CtrlData!E38</f>
        <v>27812.306430000001</v>
      </c>
      <c r="C32" s="6">
        <f>CtrlData!F38</f>
        <v>0</v>
      </c>
      <c r="D32" s="6">
        <f>CtrlData!G38</f>
        <v>0</v>
      </c>
      <c r="E32" s="6">
        <f>CtrlData!H38</f>
        <v>0</v>
      </c>
      <c r="F32" s="6">
        <f>CtrlData!I38</f>
        <v>0</v>
      </c>
      <c r="G32" s="6">
        <f>CtrlData!J38</f>
        <v>0</v>
      </c>
      <c r="H32" s="6">
        <f>CtrlData!K38</f>
        <v>0</v>
      </c>
      <c r="I32" s="6">
        <f>CtrlData!L38</f>
        <v>0</v>
      </c>
      <c r="J32" s="6">
        <f>CtrlData!M38</f>
        <v>0</v>
      </c>
      <c r="K32" s="6">
        <f>CtrlData!N38</f>
        <v>0</v>
      </c>
      <c r="L32" s="6">
        <f>CtrlData!O38</f>
        <v>0</v>
      </c>
      <c r="M32" s="6">
        <f>CtrlData!P38</f>
        <v>0</v>
      </c>
      <c r="N32" s="6">
        <f>CtrlData!Q38</f>
        <v>1</v>
      </c>
      <c r="O32" s="6">
        <f>CtrlData!R38</f>
        <v>0</v>
      </c>
      <c r="P32" s="6">
        <f>CtrlData!S38</f>
        <v>0</v>
      </c>
      <c r="Q32" s="6">
        <f>CtrlData!T38</f>
        <v>0</v>
      </c>
      <c r="R32" s="6">
        <f>CtrlData!U38</f>
        <v>1</v>
      </c>
      <c r="S32" s="6">
        <f>CtrlData!V38</f>
        <v>3.7</v>
      </c>
      <c r="T32" s="6">
        <f>CtrlData!W38</f>
        <v>161931</v>
      </c>
      <c r="U32" s="6">
        <f>CtrlData!X38</f>
        <v>6862</v>
      </c>
      <c r="V32" s="6">
        <f>CtrlData!Y38</f>
        <v>99.54</v>
      </c>
      <c r="W32" s="6">
        <f>CtrlData!Z38</f>
        <v>-3.48</v>
      </c>
      <c r="X32" s="6">
        <f>CtrlData!AA38</f>
        <v>102.66</v>
      </c>
      <c r="Y32" s="6">
        <f>CtrlData!AB38</f>
        <v>1.1399999999999999</v>
      </c>
      <c r="Z32" s="6">
        <f>CtrlData!AC38</f>
        <v>189014</v>
      </c>
      <c r="AA32" s="6">
        <f>CtrlData!AD38</f>
        <v>7.59</v>
      </c>
      <c r="AB32" s="6">
        <f>CtrlData!AE38</f>
        <v>458473</v>
      </c>
      <c r="AC32" s="6">
        <f>CtrlData!AF38</f>
        <v>4.5199999999999996</v>
      </c>
      <c r="AD32" s="6">
        <f>CtrlData!AG38</f>
        <v>1.375</v>
      </c>
      <c r="AE32" s="6">
        <f>CtrlData!AH38</f>
        <v>3.67</v>
      </c>
    </row>
    <row r="33" spans="1:31">
      <c r="A33" s="6">
        <f>CtrlData!A39</f>
        <v>201911</v>
      </c>
      <c r="B33" s="6">
        <f>CtrlData!E39</f>
        <v>27871.016919999998</v>
      </c>
      <c r="C33" s="6">
        <f>CtrlData!F39</f>
        <v>0</v>
      </c>
      <c r="D33" s="6">
        <f>CtrlData!G39</f>
        <v>0</v>
      </c>
      <c r="E33" s="6">
        <f>CtrlData!H39</f>
        <v>0</v>
      </c>
      <c r="F33" s="6">
        <f>CtrlData!I39</f>
        <v>0</v>
      </c>
      <c r="G33" s="6">
        <f>CtrlData!J39</f>
        <v>0</v>
      </c>
      <c r="H33" s="6">
        <f>CtrlData!K39</f>
        <v>0</v>
      </c>
      <c r="I33" s="6">
        <f>CtrlData!L39</f>
        <v>0</v>
      </c>
      <c r="J33" s="6">
        <f>CtrlData!M39</f>
        <v>0</v>
      </c>
      <c r="K33" s="6">
        <f>CtrlData!N39</f>
        <v>0</v>
      </c>
      <c r="L33" s="6">
        <f>CtrlData!O39</f>
        <v>0</v>
      </c>
      <c r="M33" s="6">
        <f>CtrlData!P39</f>
        <v>1</v>
      </c>
      <c r="N33" s="6">
        <f>CtrlData!Q39</f>
        <v>0</v>
      </c>
      <c r="O33" s="6">
        <f>CtrlData!R39</f>
        <v>0</v>
      </c>
      <c r="P33" s="6">
        <f>CtrlData!S39</f>
        <v>0</v>
      </c>
      <c r="Q33" s="6">
        <f>CtrlData!T39</f>
        <v>0</v>
      </c>
      <c r="R33" s="6">
        <f>CtrlData!U39</f>
        <v>1</v>
      </c>
      <c r="S33" s="6">
        <f>CtrlData!V39</f>
        <v>3.7</v>
      </c>
      <c r="T33" s="6">
        <f>CtrlData!W39</f>
        <v>161931</v>
      </c>
      <c r="U33" s="6">
        <f>CtrlData!X39</f>
        <v>6862</v>
      </c>
      <c r="V33" s="6">
        <f>CtrlData!Y39</f>
        <v>99.72</v>
      </c>
      <c r="W33" s="6">
        <f>CtrlData!Z39</f>
        <v>-3.48</v>
      </c>
      <c r="X33" s="6">
        <f>CtrlData!AA39</f>
        <v>102.6</v>
      </c>
      <c r="Y33" s="6">
        <f>CtrlData!AB39</f>
        <v>0.57999999999999996</v>
      </c>
      <c r="Z33" s="6">
        <f>CtrlData!AC39</f>
        <v>187404</v>
      </c>
      <c r="AA33" s="6">
        <f>CtrlData!AD39</f>
        <v>7.87</v>
      </c>
      <c r="AB33" s="6">
        <f>CtrlData!AE39</f>
        <v>457668</v>
      </c>
      <c r="AC33" s="6">
        <f>CtrlData!AF39</f>
        <v>4.2300000000000004</v>
      </c>
      <c r="AD33" s="6">
        <f>CtrlData!AG39</f>
        <v>1.375</v>
      </c>
      <c r="AE33" s="6">
        <f>CtrlData!AH39</f>
        <v>3.67</v>
      </c>
    </row>
    <row r="34" spans="1:31">
      <c r="A34" s="6">
        <f>CtrlData!A40</f>
        <v>201910</v>
      </c>
      <c r="B34" s="6">
        <f>CtrlData!E40</f>
        <v>27971.759999999998</v>
      </c>
      <c r="C34" s="6">
        <f>CtrlData!F40</f>
        <v>0</v>
      </c>
      <c r="D34" s="6">
        <f>CtrlData!G40</f>
        <v>0</v>
      </c>
      <c r="E34" s="6">
        <f>CtrlData!H40</f>
        <v>0</v>
      </c>
      <c r="F34" s="6">
        <f>CtrlData!I40</f>
        <v>0</v>
      </c>
      <c r="G34" s="6">
        <f>CtrlData!J40</f>
        <v>0</v>
      </c>
      <c r="H34" s="6">
        <f>CtrlData!K40</f>
        <v>0</v>
      </c>
      <c r="I34" s="6">
        <f>CtrlData!L40</f>
        <v>0</v>
      </c>
      <c r="J34" s="6">
        <f>CtrlData!M40</f>
        <v>0</v>
      </c>
      <c r="K34" s="6">
        <f>CtrlData!N40</f>
        <v>0</v>
      </c>
      <c r="L34" s="6">
        <f>CtrlData!O40</f>
        <v>1</v>
      </c>
      <c r="M34" s="6">
        <f>CtrlData!P40</f>
        <v>0</v>
      </c>
      <c r="N34" s="6">
        <f>CtrlData!Q40</f>
        <v>0</v>
      </c>
      <c r="O34" s="6">
        <f>CtrlData!R40</f>
        <v>0</v>
      </c>
      <c r="P34" s="6">
        <f>CtrlData!S40</f>
        <v>0</v>
      </c>
      <c r="Q34" s="6">
        <f>CtrlData!T40</f>
        <v>0</v>
      </c>
      <c r="R34" s="6">
        <f>CtrlData!U40</f>
        <v>1</v>
      </c>
      <c r="S34" s="6">
        <f>CtrlData!V40</f>
        <v>3.7</v>
      </c>
      <c r="T34" s="6">
        <f>CtrlData!W40</f>
        <v>161931</v>
      </c>
      <c r="U34" s="6">
        <f>CtrlData!X40</f>
        <v>6862</v>
      </c>
      <c r="V34" s="6">
        <f>CtrlData!Y40</f>
        <v>100.49</v>
      </c>
      <c r="W34" s="6">
        <f>CtrlData!Z40</f>
        <v>-3.48</v>
      </c>
      <c r="X34" s="6">
        <f>CtrlData!AA40</f>
        <v>103.02</v>
      </c>
      <c r="Y34" s="6">
        <f>CtrlData!AB40</f>
        <v>0.37</v>
      </c>
      <c r="Z34" s="6">
        <f>CtrlData!AC40</f>
        <v>186632</v>
      </c>
      <c r="AA34" s="6">
        <f>CtrlData!AD40</f>
        <v>7.21</v>
      </c>
      <c r="AB34" s="6">
        <f>CtrlData!AE40</f>
        <v>454835</v>
      </c>
      <c r="AC34" s="6">
        <f>CtrlData!AF40</f>
        <v>4.2300000000000004</v>
      </c>
      <c r="AD34" s="6">
        <f>CtrlData!AG40</f>
        <v>1.375</v>
      </c>
      <c r="AE34" s="6">
        <f>CtrlData!AH40</f>
        <v>3.67</v>
      </c>
    </row>
    <row r="35" spans="1:31">
      <c r="A35" s="6">
        <f>CtrlData!A41</f>
        <v>201909</v>
      </c>
      <c r="B35" s="6">
        <f>CtrlData!E41</f>
        <v>22772.077679999999</v>
      </c>
      <c r="C35" s="6">
        <f>CtrlData!F41</f>
        <v>0</v>
      </c>
      <c r="D35" s="6">
        <f>CtrlData!G41</f>
        <v>0</v>
      </c>
      <c r="E35" s="6">
        <f>CtrlData!H41</f>
        <v>0</v>
      </c>
      <c r="F35" s="6">
        <f>CtrlData!I41</f>
        <v>0</v>
      </c>
      <c r="G35" s="6">
        <f>CtrlData!J41</f>
        <v>0</v>
      </c>
      <c r="H35" s="6">
        <f>CtrlData!K41</f>
        <v>0</v>
      </c>
      <c r="I35" s="6">
        <f>CtrlData!L41</f>
        <v>0</v>
      </c>
      <c r="J35" s="6">
        <f>CtrlData!M41</f>
        <v>0</v>
      </c>
      <c r="K35" s="6">
        <f>CtrlData!N41</f>
        <v>1</v>
      </c>
      <c r="L35" s="6">
        <f>CtrlData!O41</f>
        <v>0</v>
      </c>
      <c r="M35" s="6">
        <f>CtrlData!P41</f>
        <v>0</v>
      </c>
      <c r="N35" s="6">
        <f>CtrlData!Q41</f>
        <v>0</v>
      </c>
      <c r="O35" s="6">
        <f>CtrlData!R41</f>
        <v>0</v>
      </c>
      <c r="P35" s="6">
        <f>CtrlData!S41</f>
        <v>0</v>
      </c>
      <c r="Q35" s="6">
        <f>CtrlData!T41</f>
        <v>1</v>
      </c>
      <c r="R35" s="6">
        <f>CtrlData!U41</f>
        <v>0</v>
      </c>
      <c r="S35" s="6">
        <f>CtrlData!V41</f>
        <v>3.43</v>
      </c>
      <c r="T35" s="6">
        <f>CtrlData!W41</f>
        <v>152789</v>
      </c>
      <c r="U35" s="6">
        <f>CtrlData!X41</f>
        <v>6475</v>
      </c>
      <c r="V35" s="6">
        <f>CtrlData!Y41</f>
        <v>102.19</v>
      </c>
      <c r="W35" s="6">
        <f>CtrlData!Z41</f>
        <v>-4.8</v>
      </c>
      <c r="X35" s="6">
        <f>CtrlData!AA41</f>
        <v>103</v>
      </c>
      <c r="Y35" s="6">
        <f>CtrlData!AB41</f>
        <v>0.42</v>
      </c>
      <c r="Z35" s="6">
        <f>CtrlData!AC41</f>
        <v>187446</v>
      </c>
      <c r="AA35" s="6">
        <f>CtrlData!AD41</f>
        <v>7.67</v>
      </c>
      <c r="AB35" s="6">
        <f>CtrlData!AE41</f>
        <v>453277</v>
      </c>
      <c r="AC35" s="6">
        <f>CtrlData!AF41</f>
        <v>3.56</v>
      </c>
      <c r="AD35" s="6">
        <f>CtrlData!AG41</f>
        <v>1.375</v>
      </c>
      <c r="AE35" s="6">
        <f>CtrlData!AH41</f>
        <v>3.8</v>
      </c>
    </row>
    <row r="36" spans="1:31">
      <c r="A36" s="6">
        <f>CtrlData!A42</f>
        <v>201908</v>
      </c>
      <c r="B36" s="6">
        <f>CtrlData!E42</f>
        <v>26292.794720000002</v>
      </c>
      <c r="C36" s="6">
        <f>CtrlData!F42</f>
        <v>0</v>
      </c>
      <c r="D36" s="6">
        <f>CtrlData!G42</f>
        <v>0</v>
      </c>
      <c r="E36" s="6">
        <f>CtrlData!H42</f>
        <v>0</v>
      </c>
      <c r="F36" s="6">
        <f>CtrlData!I42</f>
        <v>0</v>
      </c>
      <c r="G36" s="6">
        <f>CtrlData!J42</f>
        <v>0</v>
      </c>
      <c r="H36" s="6">
        <f>CtrlData!K42</f>
        <v>0</v>
      </c>
      <c r="I36" s="6">
        <f>CtrlData!L42</f>
        <v>0</v>
      </c>
      <c r="J36" s="6">
        <f>CtrlData!M42</f>
        <v>1</v>
      </c>
      <c r="K36" s="6">
        <f>CtrlData!N42</f>
        <v>0</v>
      </c>
      <c r="L36" s="6">
        <f>CtrlData!O42</f>
        <v>0</v>
      </c>
      <c r="M36" s="6">
        <f>CtrlData!P42</f>
        <v>0</v>
      </c>
      <c r="N36" s="6">
        <f>CtrlData!Q42</f>
        <v>0</v>
      </c>
      <c r="O36" s="6">
        <f>CtrlData!R42</f>
        <v>0</v>
      </c>
      <c r="P36" s="6">
        <f>CtrlData!S42</f>
        <v>0</v>
      </c>
      <c r="Q36" s="6">
        <f>CtrlData!T42</f>
        <v>1</v>
      </c>
      <c r="R36" s="6">
        <f>CtrlData!U42</f>
        <v>0</v>
      </c>
      <c r="S36" s="6">
        <f>CtrlData!V42</f>
        <v>3.43</v>
      </c>
      <c r="T36" s="6">
        <f>CtrlData!W42</f>
        <v>152789</v>
      </c>
      <c r="U36" s="6">
        <f>CtrlData!X42</f>
        <v>6475</v>
      </c>
      <c r="V36" s="6">
        <f>CtrlData!Y42</f>
        <v>102.96</v>
      </c>
      <c r="W36" s="6">
        <f>CtrlData!Z42</f>
        <v>-4.8</v>
      </c>
      <c r="X36" s="6">
        <f>CtrlData!AA42</f>
        <v>102.84</v>
      </c>
      <c r="Y36" s="6">
        <f>CtrlData!AB42</f>
        <v>0.43</v>
      </c>
      <c r="Z36" s="6">
        <f>CtrlData!AC42</f>
        <v>187268</v>
      </c>
      <c r="AA36" s="6">
        <f>CtrlData!AD42</f>
        <v>7.57</v>
      </c>
      <c r="AB36" s="6">
        <f>CtrlData!AE42</f>
        <v>453135</v>
      </c>
      <c r="AC36" s="6">
        <f>CtrlData!AF42</f>
        <v>3.51</v>
      </c>
      <c r="AD36" s="6">
        <f>CtrlData!AG42</f>
        <v>1.375</v>
      </c>
      <c r="AE36" s="6">
        <f>CtrlData!AH42</f>
        <v>3.8</v>
      </c>
    </row>
    <row r="37" spans="1:31">
      <c r="A37" s="6">
        <f>CtrlData!A43</f>
        <v>201907</v>
      </c>
      <c r="B37" s="6">
        <f>CtrlData!E43</f>
        <v>26937.929639999998</v>
      </c>
      <c r="C37" s="6">
        <f>CtrlData!F43</f>
        <v>0</v>
      </c>
      <c r="D37" s="6">
        <f>CtrlData!G43</f>
        <v>0</v>
      </c>
      <c r="E37" s="6">
        <f>CtrlData!H43</f>
        <v>0</v>
      </c>
      <c r="F37" s="6">
        <f>CtrlData!I43</f>
        <v>0</v>
      </c>
      <c r="G37" s="6">
        <f>CtrlData!J43</f>
        <v>0</v>
      </c>
      <c r="H37" s="6">
        <f>CtrlData!K43</f>
        <v>0</v>
      </c>
      <c r="I37" s="6">
        <f>CtrlData!L43</f>
        <v>1</v>
      </c>
      <c r="J37" s="6">
        <f>CtrlData!M43</f>
        <v>0</v>
      </c>
      <c r="K37" s="6">
        <f>CtrlData!N43</f>
        <v>0</v>
      </c>
      <c r="L37" s="6">
        <f>CtrlData!O43</f>
        <v>0</v>
      </c>
      <c r="M37" s="6">
        <f>CtrlData!P43</f>
        <v>0</v>
      </c>
      <c r="N37" s="6">
        <f>CtrlData!Q43</f>
        <v>0</v>
      </c>
      <c r="O37" s="6">
        <f>CtrlData!R43</f>
        <v>0</v>
      </c>
      <c r="P37" s="6">
        <f>CtrlData!S43</f>
        <v>0</v>
      </c>
      <c r="Q37" s="6">
        <f>CtrlData!T43</f>
        <v>1</v>
      </c>
      <c r="R37" s="6">
        <f>CtrlData!U43</f>
        <v>0</v>
      </c>
      <c r="S37" s="6">
        <f>CtrlData!V43</f>
        <v>3.43</v>
      </c>
      <c r="T37" s="6">
        <f>CtrlData!W43</f>
        <v>152789</v>
      </c>
      <c r="U37" s="6">
        <f>CtrlData!X43</f>
        <v>6475</v>
      </c>
      <c r="V37" s="6">
        <f>CtrlData!Y43</f>
        <v>102.54</v>
      </c>
      <c r="W37" s="6">
        <f>CtrlData!Z43</f>
        <v>-4.8</v>
      </c>
      <c r="X37" s="6">
        <f>CtrlData!AA43</f>
        <v>102.86</v>
      </c>
      <c r="Y37" s="6">
        <f>CtrlData!AB43</f>
        <v>0.38</v>
      </c>
      <c r="Z37" s="6">
        <f>CtrlData!AC43</f>
        <v>184632</v>
      </c>
      <c r="AA37" s="6">
        <f>CtrlData!AD43</f>
        <v>7.33</v>
      </c>
      <c r="AB37" s="6">
        <f>CtrlData!AE43</f>
        <v>452028</v>
      </c>
      <c r="AC37" s="6">
        <f>CtrlData!AF43</f>
        <v>3.26</v>
      </c>
      <c r="AD37" s="6">
        <f>CtrlData!AG43</f>
        <v>1.375</v>
      </c>
      <c r="AE37" s="6">
        <f>CtrlData!AH43</f>
        <v>3.8</v>
      </c>
    </row>
    <row r="38" spans="1:31">
      <c r="A38" s="6">
        <f>CtrlData!A44</f>
        <v>201906</v>
      </c>
      <c r="B38" s="6">
        <f>CtrlData!E44</f>
        <v>20044.11146</v>
      </c>
      <c r="C38" s="6">
        <f>CtrlData!F44</f>
        <v>0</v>
      </c>
      <c r="D38" s="6">
        <f>CtrlData!G44</f>
        <v>0</v>
      </c>
      <c r="E38" s="6">
        <f>CtrlData!H44</f>
        <v>0</v>
      </c>
      <c r="F38" s="6">
        <f>CtrlData!I44</f>
        <v>0</v>
      </c>
      <c r="G38" s="6">
        <f>CtrlData!J44</f>
        <v>0</v>
      </c>
      <c r="H38" s="6">
        <f>CtrlData!K44</f>
        <v>1</v>
      </c>
      <c r="I38" s="6">
        <f>CtrlData!L44</f>
        <v>0</v>
      </c>
      <c r="J38" s="6">
        <f>CtrlData!M44</f>
        <v>0</v>
      </c>
      <c r="K38" s="6">
        <f>CtrlData!N44</f>
        <v>0</v>
      </c>
      <c r="L38" s="6">
        <f>CtrlData!O44</f>
        <v>0</v>
      </c>
      <c r="M38" s="6">
        <f>CtrlData!P44</f>
        <v>0</v>
      </c>
      <c r="N38" s="6">
        <f>CtrlData!Q44</f>
        <v>0</v>
      </c>
      <c r="O38" s="6">
        <f>CtrlData!R44</f>
        <v>0</v>
      </c>
      <c r="P38" s="6">
        <f>CtrlData!S44</f>
        <v>1</v>
      </c>
      <c r="Q38" s="6">
        <f>CtrlData!T44</f>
        <v>0</v>
      </c>
      <c r="R38" s="6">
        <f>CtrlData!U44</f>
        <v>0</v>
      </c>
      <c r="S38" s="6">
        <f>CtrlData!V44</f>
        <v>2.99</v>
      </c>
      <c r="T38" s="6">
        <f>CtrlData!W44</f>
        <v>148093</v>
      </c>
      <c r="U38" s="6">
        <f>CtrlData!X44</f>
        <v>6276</v>
      </c>
      <c r="V38" s="6">
        <f>CtrlData!Y44</f>
        <v>103.33</v>
      </c>
      <c r="W38" s="6">
        <f>CtrlData!Z44</f>
        <v>-2.0099999999999998</v>
      </c>
      <c r="X38" s="6">
        <f>CtrlData!AA44</f>
        <v>102.98</v>
      </c>
      <c r="Y38" s="6">
        <f>CtrlData!AB44</f>
        <v>0.85</v>
      </c>
      <c r="Z38" s="6">
        <f>CtrlData!AC44</f>
        <v>182744</v>
      </c>
      <c r="AA38" s="6">
        <f>CtrlData!AD44</f>
        <v>7.87</v>
      </c>
      <c r="AB38" s="6">
        <f>CtrlData!AE44</f>
        <v>450382</v>
      </c>
      <c r="AC38" s="6">
        <f>CtrlData!AF44</f>
        <v>3.36</v>
      </c>
      <c r="AD38" s="6">
        <f>CtrlData!AG44</f>
        <v>1.375</v>
      </c>
      <c r="AE38" s="6">
        <f>CtrlData!AH44</f>
        <v>3.73</v>
      </c>
    </row>
    <row r="39" spans="1:31">
      <c r="A39" s="6">
        <f>CtrlData!A45</f>
        <v>201905</v>
      </c>
      <c r="B39" s="6">
        <f>CtrlData!E45</f>
        <v>25925.13264</v>
      </c>
      <c r="C39" s="6">
        <f>CtrlData!F45</f>
        <v>0</v>
      </c>
      <c r="D39" s="6">
        <f>CtrlData!G45</f>
        <v>0</v>
      </c>
      <c r="E39" s="6">
        <f>CtrlData!H45</f>
        <v>0</v>
      </c>
      <c r="F39" s="6">
        <f>CtrlData!I45</f>
        <v>0</v>
      </c>
      <c r="G39" s="6">
        <f>CtrlData!J45</f>
        <v>1</v>
      </c>
      <c r="H39" s="6">
        <f>CtrlData!K45</f>
        <v>0</v>
      </c>
      <c r="I39" s="6">
        <f>CtrlData!L45</f>
        <v>0</v>
      </c>
      <c r="J39" s="6">
        <f>CtrlData!M45</f>
        <v>0</v>
      </c>
      <c r="K39" s="6">
        <f>CtrlData!N45</f>
        <v>0</v>
      </c>
      <c r="L39" s="6">
        <f>CtrlData!O45</f>
        <v>0</v>
      </c>
      <c r="M39" s="6">
        <f>CtrlData!P45</f>
        <v>0</v>
      </c>
      <c r="N39" s="6">
        <f>CtrlData!Q45</f>
        <v>0</v>
      </c>
      <c r="O39" s="6">
        <f>CtrlData!R45</f>
        <v>0</v>
      </c>
      <c r="P39" s="6">
        <f>CtrlData!S45</f>
        <v>1</v>
      </c>
      <c r="Q39" s="6">
        <f>CtrlData!T45</f>
        <v>0</v>
      </c>
      <c r="R39" s="6">
        <f>CtrlData!U45</f>
        <v>0</v>
      </c>
      <c r="S39" s="6">
        <f>CtrlData!V45</f>
        <v>2.99</v>
      </c>
      <c r="T39" s="6">
        <f>CtrlData!W45</f>
        <v>148093</v>
      </c>
      <c r="U39" s="6">
        <f>CtrlData!X45</f>
        <v>6276</v>
      </c>
      <c r="V39" s="6">
        <f>CtrlData!Y45</f>
        <v>104.15</v>
      </c>
      <c r="W39" s="6">
        <f>CtrlData!Z45</f>
        <v>-2.0099999999999998</v>
      </c>
      <c r="X39" s="6">
        <f>CtrlData!AA45</f>
        <v>102.64</v>
      </c>
      <c r="Y39" s="6">
        <f>CtrlData!AB45</f>
        <v>0.93</v>
      </c>
      <c r="Z39" s="6">
        <f>CtrlData!AC45</f>
        <v>183473</v>
      </c>
      <c r="AA39" s="6">
        <f>CtrlData!AD45</f>
        <v>7.1</v>
      </c>
      <c r="AB39" s="6">
        <f>CtrlData!AE45</f>
        <v>452276</v>
      </c>
      <c r="AC39" s="6">
        <f>CtrlData!AF45</f>
        <v>3.13</v>
      </c>
      <c r="AD39" s="6">
        <f>CtrlData!AG45</f>
        <v>1.375</v>
      </c>
      <c r="AE39" s="6">
        <f>CtrlData!AH45</f>
        <v>3.73</v>
      </c>
    </row>
    <row r="40" spans="1:31">
      <c r="A40" s="6">
        <f>CtrlData!A46</f>
        <v>201904</v>
      </c>
      <c r="B40" s="6">
        <f>CtrlData!E46</f>
        <v>26442.734260000001</v>
      </c>
      <c r="C40" s="6">
        <f>CtrlData!F46</f>
        <v>0</v>
      </c>
      <c r="D40" s="6">
        <f>CtrlData!G46</f>
        <v>0</v>
      </c>
      <c r="E40" s="6">
        <f>CtrlData!H46</f>
        <v>0</v>
      </c>
      <c r="F40" s="6">
        <f>CtrlData!I46</f>
        <v>1</v>
      </c>
      <c r="G40" s="6">
        <f>CtrlData!J46</f>
        <v>0</v>
      </c>
      <c r="H40" s="6">
        <f>CtrlData!K46</f>
        <v>0</v>
      </c>
      <c r="I40" s="6">
        <f>CtrlData!L46</f>
        <v>0</v>
      </c>
      <c r="J40" s="6">
        <f>CtrlData!M46</f>
        <v>0</v>
      </c>
      <c r="K40" s="6">
        <f>CtrlData!N46</f>
        <v>0</v>
      </c>
      <c r="L40" s="6">
        <f>CtrlData!O46</f>
        <v>0</v>
      </c>
      <c r="M40" s="6">
        <f>CtrlData!P46</f>
        <v>0</v>
      </c>
      <c r="N40" s="6">
        <f>CtrlData!Q46</f>
        <v>0</v>
      </c>
      <c r="O40" s="6">
        <f>CtrlData!R46</f>
        <v>0</v>
      </c>
      <c r="P40" s="6">
        <f>CtrlData!S46</f>
        <v>1</v>
      </c>
      <c r="Q40" s="6">
        <f>CtrlData!T46</f>
        <v>0</v>
      </c>
      <c r="R40" s="6">
        <f>CtrlData!U46</f>
        <v>0</v>
      </c>
      <c r="S40" s="6">
        <f>CtrlData!V46</f>
        <v>2.99</v>
      </c>
      <c r="T40" s="6">
        <f>CtrlData!W46</f>
        <v>148093</v>
      </c>
      <c r="U40" s="6">
        <f>CtrlData!X46</f>
        <v>6276</v>
      </c>
      <c r="V40" s="6">
        <f>CtrlData!Y46</f>
        <v>103.53</v>
      </c>
      <c r="W40" s="6">
        <f>CtrlData!Z46</f>
        <v>-2.0099999999999998</v>
      </c>
      <c r="X40" s="6">
        <f>CtrlData!AA46</f>
        <v>102.5</v>
      </c>
      <c r="Y40" s="6">
        <f>CtrlData!AB46</f>
        <v>0.66</v>
      </c>
      <c r="Z40" s="6">
        <f>CtrlData!AC46</f>
        <v>182616</v>
      </c>
      <c r="AA40" s="6">
        <f>CtrlData!AD46</f>
        <v>7.61</v>
      </c>
      <c r="AB40" s="6">
        <f>CtrlData!AE46</f>
        <v>450874</v>
      </c>
      <c r="AC40" s="6">
        <f>CtrlData!AF46</f>
        <v>3.61</v>
      </c>
      <c r="AD40" s="6">
        <f>CtrlData!AG46</f>
        <v>1.375</v>
      </c>
      <c r="AE40" s="6">
        <f>CtrlData!AH46</f>
        <v>3.73</v>
      </c>
    </row>
    <row r="41" spans="1:31">
      <c r="A41" s="6">
        <f>CtrlData!A47</f>
        <v>201903</v>
      </c>
      <c r="B41" s="6">
        <f>CtrlData!E47</f>
        <v>22701.379730000001</v>
      </c>
      <c r="C41" s="6">
        <f>CtrlData!F47</f>
        <v>0</v>
      </c>
      <c r="D41" s="6">
        <f>CtrlData!G47</f>
        <v>0</v>
      </c>
      <c r="E41" s="6">
        <f>CtrlData!H47</f>
        <v>1</v>
      </c>
      <c r="F41" s="6">
        <f>CtrlData!I47</f>
        <v>0</v>
      </c>
      <c r="G41" s="6">
        <f>CtrlData!J47</f>
        <v>0</v>
      </c>
      <c r="H41" s="6">
        <f>CtrlData!K47</f>
        <v>0</v>
      </c>
      <c r="I41" s="6">
        <f>CtrlData!L47</f>
        <v>0</v>
      </c>
      <c r="J41" s="6">
        <f>CtrlData!M47</f>
        <v>0</v>
      </c>
      <c r="K41" s="6">
        <f>CtrlData!N47</f>
        <v>0</v>
      </c>
      <c r="L41" s="6">
        <f>CtrlData!O47</f>
        <v>0</v>
      </c>
      <c r="M41" s="6">
        <f>CtrlData!P47</f>
        <v>0</v>
      </c>
      <c r="N41" s="6">
        <f>CtrlData!Q47</f>
        <v>0</v>
      </c>
      <c r="O41" s="6">
        <f>CtrlData!R47</f>
        <v>1</v>
      </c>
      <c r="P41" s="6">
        <f>CtrlData!S47</f>
        <v>0</v>
      </c>
      <c r="Q41" s="6">
        <f>CtrlData!T47</f>
        <v>0</v>
      </c>
      <c r="R41" s="6">
        <f>CtrlData!U47</f>
        <v>0</v>
      </c>
      <c r="S41" s="6">
        <f>CtrlData!V47</f>
        <v>2.0499999999999998</v>
      </c>
      <c r="T41" s="6">
        <f>CtrlData!W47</f>
        <v>148523</v>
      </c>
      <c r="U41" s="6">
        <f>CtrlData!X47</f>
        <v>6295</v>
      </c>
      <c r="V41" s="6">
        <f>CtrlData!Y47</f>
        <v>103.07</v>
      </c>
      <c r="W41" s="6">
        <f>CtrlData!Z47</f>
        <v>1.19</v>
      </c>
      <c r="X41" s="6">
        <f>CtrlData!AA47</f>
        <v>101.74</v>
      </c>
      <c r="Y41" s="6">
        <f>CtrlData!AB47</f>
        <v>0.56000000000000005</v>
      </c>
      <c r="Z41" s="6">
        <f>CtrlData!AC47</f>
        <v>181621</v>
      </c>
      <c r="AA41" s="6">
        <f>CtrlData!AD47</f>
        <v>7.55</v>
      </c>
      <c r="AB41" s="6">
        <f>CtrlData!AE47</f>
        <v>447760</v>
      </c>
      <c r="AC41" s="6">
        <f>CtrlData!AF47</f>
        <v>3.34</v>
      </c>
      <c r="AD41" s="6">
        <f>CtrlData!AG47</f>
        <v>1.375</v>
      </c>
      <c r="AE41" s="6">
        <f>CtrlData!AH47</f>
        <v>3.68</v>
      </c>
    </row>
    <row r="42" spans="1:31">
      <c r="A42" s="6">
        <f>CtrlData!A48</f>
        <v>201902</v>
      </c>
      <c r="B42" s="6">
        <f>CtrlData!E48</f>
        <v>16320.63096</v>
      </c>
      <c r="C42" s="6">
        <f>CtrlData!F48</f>
        <v>0</v>
      </c>
      <c r="D42" s="6">
        <f>CtrlData!G48</f>
        <v>1</v>
      </c>
      <c r="E42" s="6">
        <f>CtrlData!H48</f>
        <v>0</v>
      </c>
      <c r="F42" s="6">
        <f>CtrlData!I48</f>
        <v>0</v>
      </c>
      <c r="G42" s="6">
        <f>CtrlData!J48</f>
        <v>0</v>
      </c>
      <c r="H42" s="6">
        <f>CtrlData!K48</f>
        <v>0</v>
      </c>
      <c r="I42" s="6">
        <f>CtrlData!L48</f>
        <v>0</v>
      </c>
      <c r="J42" s="6">
        <f>CtrlData!M48</f>
        <v>0</v>
      </c>
      <c r="K42" s="6">
        <f>CtrlData!N48</f>
        <v>0</v>
      </c>
      <c r="L42" s="6">
        <f>CtrlData!O48</f>
        <v>0</v>
      </c>
      <c r="M42" s="6">
        <f>CtrlData!P48</f>
        <v>0</v>
      </c>
      <c r="N42" s="6">
        <f>CtrlData!Q48</f>
        <v>0</v>
      </c>
      <c r="O42" s="6">
        <f>CtrlData!R48</f>
        <v>1</v>
      </c>
      <c r="P42" s="6">
        <f>CtrlData!S48</f>
        <v>0</v>
      </c>
      <c r="Q42" s="6">
        <f>CtrlData!T48</f>
        <v>0</v>
      </c>
      <c r="R42" s="6">
        <f>CtrlData!U48</f>
        <v>0</v>
      </c>
      <c r="S42" s="6">
        <f>CtrlData!V48</f>
        <v>2.0499999999999998</v>
      </c>
      <c r="T42" s="6">
        <f>CtrlData!W48</f>
        <v>148523</v>
      </c>
      <c r="U42" s="6">
        <f>CtrlData!X48</f>
        <v>6295</v>
      </c>
      <c r="V42" s="6">
        <f>CtrlData!Y48</f>
        <v>102.59</v>
      </c>
      <c r="W42" s="6">
        <f>CtrlData!Z48</f>
        <v>1.19</v>
      </c>
      <c r="X42" s="6">
        <f>CtrlData!AA48</f>
        <v>102.38</v>
      </c>
      <c r="Y42" s="6">
        <f>CtrlData!AB48</f>
        <v>0.22</v>
      </c>
      <c r="Z42" s="6">
        <f>CtrlData!AC48</f>
        <v>180950</v>
      </c>
      <c r="AA42" s="6">
        <f>CtrlData!AD48</f>
        <v>5.97</v>
      </c>
      <c r="AB42" s="6">
        <f>CtrlData!AE48</f>
        <v>446683</v>
      </c>
      <c r="AC42" s="6">
        <f>CtrlData!AF48</f>
        <v>2.99</v>
      </c>
      <c r="AD42" s="6">
        <f>CtrlData!AG48</f>
        <v>1.375</v>
      </c>
      <c r="AE42" s="6">
        <f>CtrlData!AH48</f>
        <v>3.68</v>
      </c>
    </row>
    <row r="43" spans="1:31">
      <c r="A43" s="6">
        <f>CtrlData!A49</f>
        <v>201901</v>
      </c>
      <c r="B43" s="6">
        <f>CtrlData!E49</f>
        <v>19471.316859999999</v>
      </c>
      <c r="C43" s="6">
        <f>CtrlData!F49</f>
        <v>1</v>
      </c>
      <c r="D43" s="6">
        <f>CtrlData!G49</f>
        <v>0</v>
      </c>
      <c r="E43" s="6">
        <f>CtrlData!H49</f>
        <v>0</v>
      </c>
      <c r="F43" s="6">
        <f>CtrlData!I49</f>
        <v>0</v>
      </c>
      <c r="G43" s="6">
        <f>CtrlData!J49</f>
        <v>0</v>
      </c>
      <c r="H43" s="6">
        <f>CtrlData!K49</f>
        <v>0</v>
      </c>
      <c r="I43" s="6">
        <f>CtrlData!L49</f>
        <v>0</v>
      </c>
      <c r="J43" s="6">
        <f>CtrlData!M49</f>
        <v>0</v>
      </c>
      <c r="K43" s="6">
        <f>CtrlData!N49</f>
        <v>0</v>
      </c>
      <c r="L43" s="6">
        <f>CtrlData!O49</f>
        <v>0</v>
      </c>
      <c r="M43" s="6">
        <f>CtrlData!P49</f>
        <v>0</v>
      </c>
      <c r="N43" s="6">
        <f>CtrlData!Q49</f>
        <v>0</v>
      </c>
      <c r="O43" s="6">
        <f>CtrlData!R49</f>
        <v>1</v>
      </c>
      <c r="P43" s="6">
        <f>CtrlData!S49</f>
        <v>0</v>
      </c>
      <c r="Q43" s="6">
        <f>CtrlData!T49</f>
        <v>0</v>
      </c>
      <c r="R43" s="6">
        <f>CtrlData!U49</f>
        <v>0</v>
      </c>
      <c r="S43" s="6">
        <f>CtrlData!V49</f>
        <v>2.0499999999999998</v>
      </c>
      <c r="T43" s="6">
        <f>CtrlData!W49</f>
        <v>148523</v>
      </c>
      <c r="U43" s="6">
        <f>CtrlData!X49</f>
        <v>6295</v>
      </c>
      <c r="V43" s="6">
        <f>CtrlData!Y49</f>
        <v>102.28</v>
      </c>
      <c r="W43" s="6">
        <f>CtrlData!Z49</f>
        <v>1.19</v>
      </c>
      <c r="X43" s="6">
        <f>CtrlData!AA49</f>
        <v>101.39</v>
      </c>
      <c r="Y43" s="6">
        <f>CtrlData!AB49</f>
        <v>0.18</v>
      </c>
      <c r="Z43" s="6">
        <f>CtrlData!AC49</f>
        <v>178458</v>
      </c>
      <c r="AA43" s="6">
        <f>CtrlData!AD49</f>
        <v>7.07</v>
      </c>
      <c r="AB43" s="6">
        <f>CtrlData!AE49</f>
        <v>442258</v>
      </c>
      <c r="AC43" s="6">
        <f>CtrlData!AF49</f>
        <v>3.38</v>
      </c>
      <c r="AD43" s="6">
        <f>CtrlData!AG49</f>
        <v>1.375</v>
      </c>
      <c r="AE43" s="6">
        <f>CtrlData!AH49</f>
        <v>3.68</v>
      </c>
    </row>
    <row r="44" spans="1:31">
      <c r="A44" s="6">
        <f>CtrlData!A50</f>
        <v>201812</v>
      </c>
      <c r="B44" s="6">
        <f>CtrlData!E50</f>
        <v>20673.606169999999</v>
      </c>
      <c r="C44" s="6">
        <f>CtrlData!F50</f>
        <v>0</v>
      </c>
      <c r="D44" s="6">
        <f>CtrlData!G50</f>
        <v>0</v>
      </c>
      <c r="E44" s="6">
        <f>CtrlData!H50</f>
        <v>0</v>
      </c>
      <c r="F44" s="6">
        <f>CtrlData!I50</f>
        <v>0</v>
      </c>
      <c r="G44" s="6">
        <f>CtrlData!J50</f>
        <v>0</v>
      </c>
      <c r="H44" s="6">
        <f>CtrlData!K50</f>
        <v>0</v>
      </c>
      <c r="I44" s="6">
        <f>CtrlData!L50</f>
        <v>0</v>
      </c>
      <c r="J44" s="6">
        <f>CtrlData!M50</f>
        <v>0</v>
      </c>
      <c r="K44" s="6">
        <f>CtrlData!N50</f>
        <v>0</v>
      </c>
      <c r="L44" s="6">
        <f>CtrlData!O50</f>
        <v>0</v>
      </c>
      <c r="M44" s="6">
        <f>CtrlData!P50</f>
        <v>0</v>
      </c>
      <c r="N44" s="6">
        <f>CtrlData!Q50</f>
        <v>1</v>
      </c>
      <c r="O44" s="6">
        <f>CtrlData!R50</f>
        <v>0</v>
      </c>
      <c r="P44" s="6">
        <f>CtrlData!S50</f>
        <v>0</v>
      </c>
      <c r="Q44" s="6">
        <f>CtrlData!T50</f>
        <v>0</v>
      </c>
      <c r="R44" s="6">
        <f>CtrlData!U50</f>
        <v>1</v>
      </c>
      <c r="S44" s="6">
        <f>CtrlData!V50</f>
        <v>2.12</v>
      </c>
      <c r="T44" s="6">
        <f>CtrlData!W50</f>
        <v>155404</v>
      </c>
      <c r="U44" s="6">
        <f>CtrlData!X50</f>
        <v>6589</v>
      </c>
      <c r="V44" s="6">
        <f>CtrlData!Y50</f>
        <v>103.13</v>
      </c>
      <c r="W44" s="6">
        <f>CtrlData!Z50</f>
        <v>0.78</v>
      </c>
      <c r="X44" s="6">
        <f>CtrlData!AA50</f>
        <v>101.5</v>
      </c>
      <c r="Y44" s="6">
        <f>CtrlData!AB50</f>
        <v>-0.06</v>
      </c>
      <c r="Z44" s="6">
        <f>CtrlData!AC50</f>
        <v>175928</v>
      </c>
      <c r="AA44" s="6">
        <f>CtrlData!AD50</f>
        <v>5.82</v>
      </c>
      <c r="AB44" s="6">
        <f>CtrlData!AE50</f>
        <v>440316</v>
      </c>
      <c r="AC44" s="6">
        <f>CtrlData!AF50</f>
        <v>2.65</v>
      </c>
      <c r="AD44" s="6">
        <f>CtrlData!AG50</f>
        <v>1.375</v>
      </c>
      <c r="AE44" s="6">
        <f>CtrlData!AH50</f>
        <v>3.66</v>
      </c>
    </row>
    <row r="45" spans="1:31">
      <c r="A45" s="6">
        <f>CtrlData!A51</f>
        <v>201811</v>
      </c>
      <c r="B45" s="6">
        <f>CtrlData!E51</f>
        <v>24843.610229999998</v>
      </c>
      <c r="C45" s="6">
        <f>CtrlData!F51</f>
        <v>0</v>
      </c>
      <c r="D45" s="6">
        <f>CtrlData!G51</f>
        <v>0</v>
      </c>
      <c r="E45" s="6">
        <f>CtrlData!H51</f>
        <v>0</v>
      </c>
      <c r="F45" s="6">
        <f>CtrlData!I51</f>
        <v>0</v>
      </c>
      <c r="G45" s="6">
        <f>CtrlData!J51</f>
        <v>0</v>
      </c>
      <c r="H45" s="6">
        <f>CtrlData!K51</f>
        <v>0</v>
      </c>
      <c r="I45" s="6">
        <f>CtrlData!L51</f>
        <v>0</v>
      </c>
      <c r="J45" s="6">
        <f>CtrlData!M51</f>
        <v>0</v>
      </c>
      <c r="K45" s="6">
        <f>CtrlData!N51</f>
        <v>0</v>
      </c>
      <c r="L45" s="6">
        <f>CtrlData!O51</f>
        <v>0</v>
      </c>
      <c r="M45" s="6">
        <f>CtrlData!P51</f>
        <v>1</v>
      </c>
      <c r="N45" s="6">
        <f>CtrlData!Q51</f>
        <v>0</v>
      </c>
      <c r="O45" s="6">
        <f>CtrlData!R51</f>
        <v>0</v>
      </c>
      <c r="P45" s="6">
        <f>CtrlData!S51</f>
        <v>0</v>
      </c>
      <c r="Q45" s="6">
        <f>CtrlData!T51</f>
        <v>0</v>
      </c>
      <c r="R45" s="6">
        <f>CtrlData!U51</f>
        <v>1</v>
      </c>
      <c r="S45" s="6">
        <f>CtrlData!V51</f>
        <v>2.12</v>
      </c>
      <c r="T45" s="6">
        <f>CtrlData!W51</f>
        <v>155404</v>
      </c>
      <c r="U45" s="6">
        <f>CtrlData!X51</f>
        <v>6589</v>
      </c>
      <c r="V45" s="6">
        <f>CtrlData!Y51</f>
        <v>105.06</v>
      </c>
      <c r="W45" s="6">
        <f>CtrlData!Z51</f>
        <v>0.78</v>
      </c>
      <c r="X45" s="6">
        <f>CtrlData!AA51</f>
        <v>102.01</v>
      </c>
      <c r="Y45" s="6">
        <f>CtrlData!AB51</f>
        <v>0.28999999999999998</v>
      </c>
      <c r="Z45" s="6">
        <f>CtrlData!AC51</f>
        <v>174390</v>
      </c>
      <c r="AA45" s="6">
        <f>CtrlData!AD51</f>
        <v>5.44</v>
      </c>
      <c r="AB45" s="6">
        <f>CtrlData!AE51</f>
        <v>439487</v>
      </c>
      <c r="AC45" s="6">
        <f>CtrlData!AF51</f>
        <v>3.22</v>
      </c>
      <c r="AD45" s="6">
        <f>CtrlData!AG51</f>
        <v>1.375</v>
      </c>
      <c r="AE45" s="6">
        <f>CtrlData!AH51</f>
        <v>3.66</v>
      </c>
    </row>
    <row r="46" spans="1:31">
      <c r="A46" s="6">
        <f>CtrlData!A52</f>
        <v>201810</v>
      </c>
      <c r="B46" s="6">
        <f>CtrlData!E52</f>
        <v>26774.323209999999</v>
      </c>
      <c r="C46" s="6">
        <f>CtrlData!F52</f>
        <v>0</v>
      </c>
      <c r="D46" s="6">
        <f>CtrlData!G52</f>
        <v>0</v>
      </c>
      <c r="E46" s="6">
        <f>CtrlData!H52</f>
        <v>0</v>
      </c>
      <c r="F46" s="6">
        <f>CtrlData!I52</f>
        <v>0</v>
      </c>
      <c r="G46" s="6">
        <f>CtrlData!J52</f>
        <v>0</v>
      </c>
      <c r="H46" s="6">
        <f>CtrlData!K52</f>
        <v>0</v>
      </c>
      <c r="I46" s="6">
        <f>CtrlData!L52</f>
        <v>0</v>
      </c>
      <c r="J46" s="6">
        <f>CtrlData!M52</f>
        <v>0</v>
      </c>
      <c r="K46" s="6">
        <f>CtrlData!N52</f>
        <v>0</v>
      </c>
      <c r="L46" s="6">
        <f>CtrlData!O52</f>
        <v>1</v>
      </c>
      <c r="M46" s="6">
        <f>CtrlData!P52</f>
        <v>0</v>
      </c>
      <c r="N46" s="6">
        <f>CtrlData!Q52</f>
        <v>0</v>
      </c>
      <c r="O46" s="6">
        <f>CtrlData!R52</f>
        <v>0</v>
      </c>
      <c r="P46" s="6">
        <f>CtrlData!S52</f>
        <v>0</v>
      </c>
      <c r="Q46" s="6">
        <f>CtrlData!T52</f>
        <v>0</v>
      </c>
      <c r="R46" s="6">
        <f>CtrlData!U52</f>
        <v>1</v>
      </c>
      <c r="S46" s="6">
        <f>CtrlData!V52</f>
        <v>2.12</v>
      </c>
      <c r="T46" s="6">
        <f>CtrlData!W52</f>
        <v>155404</v>
      </c>
      <c r="U46" s="6">
        <f>CtrlData!X52</f>
        <v>6589</v>
      </c>
      <c r="V46" s="6">
        <f>CtrlData!Y52</f>
        <v>107.33</v>
      </c>
      <c r="W46" s="6">
        <f>CtrlData!Z52</f>
        <v>0.78</v>
      </c>
      <c r="X46" s="6">
        <f>CtrlData!AA52</f>
        <v>102.64</v>
      </c>
      <c r="Y46" s="6">
        <f>CtrlData!AB52</f>
        <v>1.1599999999999999</v>
      </c>
      <c r="Z46" s="6">
        <f>CtrlData!AC52</f>
        <v>174445</v>
      </c>
      <c r="AA46" s="6">
        <f>CtrlData!AD52</f>
        <v>5.0199999999999996</v>
      </c>
      <c r="AB46" s="6">
        <f>CtrlData!AE52</f>
        <v>438210</v>
      </c>
      <c r="AC46" s="6">
        <f>CtrlData!AF52</f>
        <v>3.03</v>
      </c>
      <c r="AD46" s="6">
        <f>CtrlData!AG52</f>
        <v>1.375</v>
      </c>
      <c r="AE46" s="6">
        <f>CtrlData!AH52</f>
        <v>3.66</v>
      </c>
    </row>
    <row r="47" spans="1:31">
      <c r="A47" s="6">
        <f>CtrlData!A53</f>
        <v>201809</v>
      </c>
      <c r="B47" s="6">
        <f>CtrlData!E53</f>
        <v>24159.502420000001</v>
      </c>
      <c r="C47" s="6">
        <f>CtrlData!F53</f>
        <v>0</v>
      </c>
      <c r="D47" s="6">
        <f>CtrlData!G53</f>
        <v>0</v>
      </c>
      <c r="E47" s="6">
        <f>CtrlData!H53</f>
        <v>0</v>
      </c>
      <c r="F47" s="6">
        <f>CtrlData!I53</f>
        <v>0</v>
      </c>
      <c r="G47" s="6">
        <f>CtrlData!J53</f>
        <v>0</v>
      </c>
      <c r="H47" s="6">
        <f>CtrlData!K53</f>
        <v>0</v>
      </c>
      <c r="I47" s="6">
        <f>CtrlData!L53</f>
        <v>0</v>
      </c>
      <c r="J47" s="6">
        <f>CtrlData!M53</f>
        <v>0</v>
      </c>
      <c r="K47" s="6">
        <f>CtrlData!N53</f>
        <v>1</v>
      </c>
      <c r="L47" s="6">
        <f>CtrlData!O53</f>
        <v>0</v>
      </c>
      <c r="M47" s="6">
        <f>CtrlData!P53</f>
        <v>0</v>
      </c>
      <c r="N47" s="6">
        <f>CtrlData!Q53</f>
        <v>0</v>
      </c>
      <c r="O47" s="6">
        <f>CtrlData!R53</f>
        <v>0</v>
      </c>
      <c r="P47" s="6">
        <f>CtrlData!S53</f>
        <v>0</v>
      </c>
      <c r="Q47" s="6">
        <f>CtrlData!T53</f>
        <v>1</v>
      </c>
      <c r="R47" s="6">
        <f>CtrlData!U53</f>
        <v>0</v>
      </c>
      <c r="S47" s="6">
        <f>CtrlData!V53</f>
        <v>2.29</v>
      </c>
      <c r="T47" s="6">
        <f>CtrlData!W53</f>
        <v>149874</v>
      </c>
      <c r="U47" s="6">
        <f>CtrlData!X53</f>
        <v>6356</v>
      </c>
      <c r="V47" s="6">
        <f>CtrlData!Y53</f>
        <v>107.34</v>
      </c>
      <c r="W47" s="6">
        <f>CtrlData!Z53</f>
        <v>6.29</v>
      </c>
      <c r="X47" s="6">
        <f>CtrlData!AA53</f>
        <v>102.57</v>
      </c>
      <c r="Y47" s="6">
        <f>CtrlData!AB53</f>
        <v>1.72</v>
      </c>
      <c r="Z47" s="6">
        <f>CtrlData!AC53</f>
        <v>174549</v>
      </c>
      <c r="AA47" s="6">
        <f>CtrlData!AD53</f>
        <v>5.45</v>
      </c>
      <c r="AB47" s="6">
        <f>CtrlData!AE53</f>
        <v>438374</v>
      </c>
      <c r="AC47" s="6">
        <f>CtrlData!AF53</f>
        <v>3.33</v>
      </c>
      <c r="AD47" s="6">
        <f>CtrlData!AG53</f>
        <v>1.375</v>
      </c>
      <c r="AE47" s="6">
        <f>CtrlData!AH53</f>
        <v>3.76</v>
      </c>
    </row>
    <row r="48" spans="1:31">
      <c r="A48" s="6">
        <f>CtrlData!A54</f>
        <v>201808</v>
      </c>
      <c r="B48" s="6">
        <f>CtrlData!E54</f>
        <v>28811.952799999999</v>
      </c>
      <c r="C48" s="6">
        <f>CtrlData!F54</f>
        <v>0</v>
      </c>
      <c r="D48" s="6">
        <f>CtrlData!G54</f>
        <v>0</v>
      </c>
      <c r="E48" s="6">
        <f>CtrlData!H54</f>
        <v>0</v>
      </c>
      <c r="F48" s="6">
        <f>CtrlData!I54</f>
        <v>0</v>
      </c>
      <c r="G48" s="6">
        <f>CtrlData!J54</f>
        <v>0</v>
      </c>
      <c r="H48" s="6">
        <f>CtrlData!K54</f>
        <v>0</v>
      </c>
      <c r="I48" s="6">
        <f>CtrlData!L54</f>
        <v>0</v>
      </c>
      <c r="J48" s="6">
        <f>CtrlData!M54</f>
        <v>1</v>
      </c>
      <c r="K48" s="6">
        <f>CtrlData!N54</f>
        <v>0</v>
      </c>
      <c r="L48" s="6">
        <f>CtrlData!O54</f>
        <v>0</v>
      </c>
      <c r="M48" s="6">
        <f>CtrlData!P54</f>
        <v>0</v>
      </c>
      <c r="N48" s="6">
        <f>CtrlData!Q54</f>
        <v>0</v>
      </c>
      <c r="O48" s="6">
        <f>CtrlData!R54</f>
        <v>0</v>
      </c>
      <c r="P48" s="6">
        <f>CtrlData!S54</f>
        <v>0</v>
      </c>
      <c r="Q48" s="6">
        <f>CtrlData!T54</f>
        <v>1</v>
      </c>
      <c r="R48" s="6">
        <f>CtrlData!U54</f>
        <v>0</v>
      </c>
      <c r="S48" s="6">
        <f>CtrlData!V54</f>
        <v>2.29</v>
      </c>
      <c r="T48" s="6">
        <f>CtrlData!W54</f>
        <v>149874</v>
      </c>
      <c r="U48" s="6">
        <f>CtrlData!X54</f>
        <v>6356</v>
      </c>
      <c r="V48" s="6">
        <f>CtrlData!Y54</f>
        <v>106.87</v>
      </c>
      <c r="W48" s="6">
        <f>CtrlData!Z54</f>
        <v>6.29</v>
      </c>
      <c r="X48" s="6">
        <f>CtrlData!AA54</f>
        <v>102.4</v>
      </c>
      <c r="Y48" s="6">
        <f>CtrlData!AB54</f>
        <v>1.54</v>
      </c>
      <c r="Z48" s="6">
        <f>CtrlData!AC54</f>
        <v>174149</v>
      </c>
      <c r="AA48" s="6">
        <f>CtrlData!AD54</f>
        <v>4.8899999999999997</v>
      </c>
      <c r="AB48" s="6">
        <f>CtrlData!AE54</f>
        <v>438438</v>
      </c>
      <c r="AC48" s="6">
        <f>CtrlData!AF54</f>
        <v>3.17</v>
      </c>
      <c r="AD48" s="6">
        <f>CtrlData!AG54</f>
        <v>1.375</v>
      </c>
      <c r="AE48" s="6">
        <f>CtrlData!AH54</f>
        <v>3.76</v>
      </c>
    </row>
    <row r="49" spans="1:31">
      <c r="A49" s="6">
        <f>CtrlData!A55</f>
        <v>201807</v>
      </c>
      <c r="B49" s="6">
        <f>CtrlData!E55</f>
        <v>31198.27593</v>
      </c>
      <c r="C49" s="6">
        <f>CtrlData!F55</f>
        <v>0</v>
      </c>
      <c r="D49" s="6">
        <f>CtrlData!G55</f>
        <v>0</v>
      </c>
      <c r="E49" s="6">
        <f>CtrlData!H55</f>
        <v>0</v>
      </c>
      <c r="F49" s="6">
        <f>CtrlData!I55</f>
        <v>0</v>
      </c>
      <c r="G49" s="6">
        <f>CtrlData!J55</f>
        <v>0</v>
      </c>
      <c r="H49" s="6">
        <f>CtrlData!K55</f>
        <v>0</v>
      </c>
      <c r="I49" s="6">
        <f>CtrlData!L55</f>
        <v>1</v>
      </c>
      <c r="J49" s="6">
        <f>CtrlData!M55</f>
        <v>0</v>
      </c>
      <c r="K49" s="6">
        <f>CtrlData!N55</f>
        <v>0</v>
      </c>
      <c r="L49" s="6">
        <f>CtrlData!O55</f>
        <v>0</v>
      </c>
      <c r="M49" s="6">
        <f>CtrlData!P55</f>
        <v>0</v>
      </c>
      <c r="N49" s="6">
        <f>CtrlData!Q55</f>
        <v>0</v>
      </c>
      <c r="O49" s="6">
        <f>CtrlData!R55</f>
        <v>0</v>
      </c>
      <c r="P49" s="6">
        <f>CtrlData!S55</f>
        <v>0</v>
      </c>
      <c r="Q49" s="6">
        <f>CtrlData!T55</f>
        <v>1</v>
      </c>
      <c r="R49" s="6">
        <f>CtrlData!U55</f>
        <v>0</v>
      </c>
      <c r="S49" s="6">
        <f>CtrlData!V55</f>
        <v>2.29</v>
      </c>
      <c r="T49" s="6">
        <f>CtrlData!W55</f>
        <v>149874</v>
      </c>
      <c r="U49" s="6">
        <f>CtrlData!X55</f>
        <v>6356</v>
      </c>
      <c r="V49" s="6">
        <f>CtrlData!Y55</f>
        <v>106.34</v>
      </c>
      <c r="W49" s="6">
        <f>CtrlData!Z55</f>
        <v>6.29</v>
      </c>
      <c r="X49" s="6">
        <f>CtrlData!AA55</f>
        <v>102.47</v>
      </c>
      <c r="Y49" s="6">
        <f>CtrlData!AB55</f>
        <v>1.76</v>
      </c>
      <c r="Z49" s="6">
        <f>CtrlData!AC55</f>
        <v>172016</v>
      </c>
      <c r="AA49" s="6">
        <f>CtrlData!AD55</f>
        <v>6</v>
      </c>
      <c r="AB49" s="6">
        <f>CtrlData!AE55</f>
        <v>437234</v>
      </c>
      <c r="AC49" s="6">
        <f>CtrlData!AF55</f>
        <v>3.75</v>
      </c>
      <c r="AD49" s="6">
        <f>CtrlData!AG55</f>
        <v>1.375</v>
      </c>
      <c r="AE49" s="6">
        <f>CtrlData!AH55</f>
        <v>3.76</v>
      </c>
    </row>
    <row r="50" spans="1:31">
      <c r="A50" s="6">
        <f>CtrlData!A56</f>
        <v>201806</v>
      </c>
      <c r="B50" s="6">
        <f>CtrlData!E56</f>
        <v>32052.542539999999</v>
      </c>
      <c r="C50" s="6">
        <f>CtrlData!F56</f>
        <v>0</v>
      </c>
      <c r="D50" s="6">
        <f>CtrlData!G56</f>
        <v>0</v>
      </c>
      <c r="E50" s="6">
        <f>CtrlData!H56</f>
        <v>0</v>
      </c>
      <c r="F50" s="6">
        <f>CtrlData!I56</f>
        <v>0</v>
      </c>
      <c r="G50" s="6">
        <f>CtrlData!J56</f>
        <v>0</v>
      </c>
      <c r="H50" s="6">
        <f>CtrlData!K56</f>
        <v>1</v>
      </c>
      <c r="I50" s="6">
        <f>CtrlData!L56</f>
        <v>0</v>
      </c>
      <c r="J50" s="6">
        <f>CtrlData!M56</f>
        <v>0</v>
      </c>
      <c r="K50" s="6">
        <f>CtrlData!N56</f>
        <v>0</v>
      </c>
      <c r="L50" s="6">
        <f>CtrlData!O56</f>
        <v>0</v>
      </c>
      <c r="M50" s="6">
        <f>CtrlData!P56</f>
        <v>0</v>
      </c>
      <c r="N50" s="6">
        <f>CtrlData!Q56</f>
        <v>0</v>
      </c>
      <c r="O50" s="6">
        <f>CtrlData!R56</f>
        <v>0</v>
      </c>
      <c r="P50" s="6">
        <f>CtrlData!S56</f>
        <v>1</v>
      </c>
      <c r="Q50" s="6">
        <f>CtrlData!T56</f>
        <v>0</v>
      </c>
      <c r="R50" s="6">
        <f>CtrlData!U56</f>
        <v>0</v>
      </c>
      <c r="S50" s="6">
        <f>CtrlData!V56</f>
        <v>3.42</v>
      </c>
      <c r="T50" s="6">
        <f>CtrlData!W56</f>
        <v>150531</v>
      </c>
      <c r="U50" s="6">
        <f>CtrlData!X56</f>
        <v>6385</v>
      </c>
      <c r="V50" s="6">
        <f>CtrlData!Y56</f>
        <v>105.45</v>
      </c>
      <c r="W50" s="6">
        <f>CtrlData!Z56</f>
        <v>6.66</v>
      </c>
      <c r="X50" s="6">
        <f>CtrlData!AA56</f>
        <v>102.11</v>
      </c>
      <c r="Y50" s="6">
        <f>CtrlData!AB56</f>
        <v>1.4</v>
      </c>
      <c r="Z50" s="6">
        <f>CtrlData!AC56</f>
        <v>170226</v>
      </c>
      <c r="AA50" s="6">
        <f>CtrlData!AD56</f>
        <v>5.42</v>
      </c>
      <c r="AB50" s="6">
        <f>CtrlData!AE56</f>
        <v>437069</v>
      </c>
      <c r="AC50" s="6">
        <f>CtrlData!AF56</f>
        <v>3.76</v>
      </c>
      <c r="AD50" s="6">
        <f>CtrlData!AG56</f>
        <v>1.375</v>
      </c>
      <c r="AE50" s="6">
        <f>CtrlData!AH56</f>
        <v>3.7</v>
      </c>
    </row>
    <row r="51" spans="1:31">
      <c r="A51" s="6">
        <f>CtrlData!A57</f>
        <v>201805</v>
      </c>
      <c r="B51" s="6">
        <f>CtrlData!E57</f>
        <v>31184.941630000001</v>
      </c>
      <c r="C51" s="6">
        <f>CtrlData!F57</f>
        <v>0</v>
      </c>
      <c r="D51" s="6">
        <f>CtrlData!G57</f>
        <v>0</v>
      </c>
      <c r="E51" s="6">
        <f>CtrlData!H57</f>
        <v>0</v>
      </c>
      <c r="F51" s="6">
        <f>CtrlData!I57</f>
        <v>0</v>
      </c>
      <c r="G51" s="6">
        <f>CtrlData!J57</f>
        <v>1</v>
      </c>
      <c r="H51" s="6">
        <f>CtrlData!K57</f>
        <v>0</v>
      </c>
      <c r="I51" s="6">
        <f>CtrlData!L57</f>
        <v>0</v>
      </c>
      <c r="J51" s="6">
        <f>CtrlData!M57</f>
        <v>0</v>
      </c>
      <c r="K51" s="6">
        <f>CtrlData!N57</f>
        <v>0</v>
      </c>
      <c r="L51" s="6">
        <f>CtrlData!O57</f>
        <v>0</v>
      </c>
      <c r="M51" s="6">
        <f>CtrlData!P57</f>
        <v>0</v>
      </c>
      <c r="N51" s="6">
        <f>CtrlData!Q57</f>
        <v>0</v>
      </c>
      <c r="O51" s="6">
        <f>CtrlData!R57</f>
        <v>0</v>
      </c>
      <c r="P51" s="6">
        <f>CtrlData!S57</f>
        <v>1</v>
      </c>
      <c r="Q51" s="6">
        <f>CtrlData!T57</f>
        <v>0</v>
      </c>
      <c r="R51" s="6">
        <f>CtrlData!U57</f>
        <v>0</v>
      </c>
      <c r="S51" s="6">
        <f>CtrlData!V57</f>
        <v>3.42</v>
      </c>
      <c r="T51" s="6">
        <f>CtrlData!W57</f>
        <v>150531</v>
      </c>
      <c r="U51" s="6">
        <f>CtrlData!X57</f>
        <v>6385</v>
      </c>
      <c r="V51" s="6">
        <f>CtrlData!Y57</f>
        <v>104.56</v>
      </c>
      <c r="W51" s="6">
        <f>CtrlData!Z57</f>
        <v>6.66</v>
      </c>
      <c r="X51" s="6">
        <f>CtrlData!AA57</f>
        <v>101.69</v>
      </c>
      <c r="Y51" s="6">
        <f>CtrlData!AB57</f>
        <v>1.75</v>
      </c>
      <c r="Z51" s="6">
        <f>CtrlData!AC57</f>
        <v>171100</v>
      </c>
      <c r="AA51" s="6">
        <f>CtrlData!AD57</f>
        <v>5.79</v>
      </c>
      <c r="AB51" s="6">
        <f>CtrlData!AE57</f>
        <v>437387</v>
      </c>
      <c r="AC51" s="6">
        <f>CtrlData!AF57</f>
        <v>4.01</v>
      </c>
      <c r="AD51" s="6">
        <f>CtrlData!AG57</f>
        <v>1.375</v>
      </c>
      <c r="AE51" s="6">
        <f>CtrlData!AH57</f>
        <v>3.7</v>
      </c>
    </row>
    <row r="52" spans="1:31">
      <c r="A52" s="6">
        <f>CtrlData!A58</f>
        <v>201804</v>
      </c>
      <c r="B52" s="6">
        <f>CtrlData!E58</f>
        <v>24219.17482</v>
      </c>
      <c r="C52" s="6">
        <f>CtrlData!F58</f>
        <v>0</v>
      </c>
      <c r="D52" s="6">
        <f>CtrlData!G58</f>
        <v>0</v>
      </c>
      <c r="E52" s="6">
        <f>CtrlData!H58</f>
        <v>0</v>
      </c>
      <c r="F52" s="6">
        <f>CtrlData!I58</f>
        <v>1</v>
      </c>
      <c r="G52" s="6">
        <f>CtrlData!J58</f>
        <v>0</v>
      </c>
      <c r="H52" s="6">
        <f>CtrlData!K58</f>
        <v>0</v>
      </c>
      <c r="I52" s="6">
        <f>CtrlData!L58</f>
        <v>0</v>
      </c>
      <c r="J52" s="6">
        <f>CtrlData!M58</f>
        <v>0</v>
      </c>
      <c r="K52" s="6">
        <f>CtrlData!N58</f>
        <v>0</v>
      </c>
      <c r="L52" s="6">
        <f>CtrlData!O58</f>
        <v>0</v>
      </c>
      <c r="M52" s="6">
        <f>CtrlData!P58</f>
        <v>0</v>
      </c>
      <c r="N52" s="6">
        <f>CtrlData!Q58</f>
        <v>0</v>
      </c>
      <c r="O52" s="6">
        <f>CtrlData!R58</f>
        <v>0</v>
      </c>
      <c r="P52" s="6">
        <f>CtrlData!S58</f>
        <v>1</v>
      </c>
      <c r="Q52" s="6">
        <f>CtrlData!T58</f>
        <v>0</v>
      </c>
      <c r="R52" s="6">
        <f>CtrlData!U58</f>
        <v>0</v>
      </c>
      <c r="S52" s="6">
        <f>CtrlData!V58</f>
        <v>3.42</v>
      </c>
      <c r="T52" s="6">
        <f>CtrlData!W58</f>
        <v>150531</v>
      </c>
      <c r="U52" s="6">
        <f>CtrlData!X58</f>
        <v>6385</v>
      </c>
      <c r="V52" s="6">
        <f>CtrlData!Y58</f>
        <v>102.83</v>
      </c>
      <c r="W52" s="6">
        <f>CtrlData!Z58</f>
        <v>6.66</v>
      </c>
      <c r="X52" s="6">
        <f>CtrlData!AA58</f>
        <v>101.83</v>
      </c>
      <c r="Y52" s="6">
        <f>CtrlData!AB58</f>
        <v>2</v>
      </c>
      <c r="Z52" s="6">
        <f>CtrlData!AC58</f>
        <v>169638</v>
      </c>
      <c r="AA52" s="6">
        <f>CtrlData!AD58</f>
        <v>5.93</v>
      </c>
      <c r="AB52" s="6">
        <f>CtrlData!AE58</f>
        <v>434752</v>
      </c>
      <c r="AC52" s="6">
        <f>CtrlData!AF58</f>
        <v>3.47</v>
      </c>
      <c r="AD52" s="6">
        <f>CtrlData!AG58</f>
        <v>1.375</v>
      </c>
      <c r="AE52" s="6">
        <f>CtrlData!AH58</f>
        <v>3.7</v>
      </c>
    </row>
    <row r="53" spans="1:31">
      <c r="A53" s="6">
        <f>CtrlData!A59</f>
        <v>201803</v>
      </c>
      <c r="B53" s="6">
        <f>CtrlData!E59</f>
        <v>28515.047149999999</v>
      </c>
      <c r="C53" s="6">
        <f>CtrlData!F59</f>
        <v>0</v>
      </c>
      <c r="D53" s="6">
        <f>CtrlData!G59</f>
        <v>0</v>
      </c>
      <c r="E53" s="6">
        <f>CtrlData!H59</f>
        <v>1</v>
      </c>
      <c r="F53" s="6">
        <f>CtrlData!I59</f>
        <v>0</v>
      </c>
      <c r="G53" s="6">
        <f>CtrlData!J59</f>
        <v>0</v>
      </c>
      <c r="H53" s="6">
        <f>CtrlData!K59</f>
        <v>0</v>
      </c>
      <c r="I53" s="6">
        <f>CtrlData!L59</f>
        <v>0</v>
      </c>
      <c r="J53" s="6">
        <f>CtrlData!M59</f>
        <v>0</v>
      </c>
      <c r="K53" s="6">
        <f>CtrlData!N59</f>
        <v>0</v>
      </c>
      <c r="L53" s="6">
        <f>CtrlData!O59</f>
        <v>0</v>
      </c>
      <c r="M53" s="6">
        <f>CtrlData!P59</f>
        <v>0</v>
      </c>
      <c r="N53" s="6">
        <f>CtrlData!Q59</f>
        <v>0</v>
      </c>
      <c r="O53" s="6">
        <f>CtrlData!R59</f>
        <v>1</v>
      </c>
      <c r="P53" s="6">
        <f>CtrlData!S59</f>
        <v>0</v>
      </c>
      <c r="Q53" s="6">
        <f>CtrlData!T59</f>
        <v>0</v>
      </c>
      <c r="R53" s="6">
        <f>CtrlData!U59</f>
        <v>0</v>
      </c>
      <c r="S53" s="6">
        <f>CtrlData!V59</f>
        <v>3.41</v>
      </c>
      <c r="T53" s="6">
        <f>CtrlData!W59</f>
        <v>153442</v>
      </c>
      <c r="U53" s="6">
        <f>CtrlData!X59</f>
        <v>6508</v>
      </c>
      <c r="V53" s="6">
        <f>CtrlData!Y59</f>
        <v>101.86</v>
      </c>
      <c r="W53" s="6">
        <f>CtrlData!Z59</f>
        <v>0.57999999999999996</v>
      </c>
      <c r="X53" s="6">
        <f>CtrlData!AA59</f>
        <v>101.17</v>
      </c>
      <c r="Y53" s="6">
        <f>CtrlData!AB59</f>
        <v>1.59</v>
      </c>
      <c r="Z53" s="6">
        <f>CtrlData!AC59</f>
        <v>169947</v>
      </c>
      <c r="AA53" s="6">
        <f>CtrlData!AD59</f>
        <v>5.3</v>
      </c>
      <c r="AB53" s="6">
        <f>CtrlData!AE59</f>
        <v>434306</v>
      </c>
      <c r="AC53" s="6">
        <f>CtrlData!AF59</f>
        <v>3.45</v>
      </c>
      <c r="AD53" s="6">
        <f>CtrlData!AG59</f>
        <v>1.375</v>
      </c>
      <c r="AE53" s="6">
        <f>CtrlData!AH59</f>
        <v>3.66</v>
      </c>
    </row>
    <row r="54" spans="1:31">
      <c r="A54" s="6">
        <f>CtrlData!A60</f>
        <v>201802</v>
      </c>
      <c r="B54" s="6">
        <f>CtrlData!E60</f>
        <v>18495.25722</v>
      </c>
      <c r="C54" s="6">
        <f>CtrlData!F60</f>
        <v>0</v>
      </c>
      <c r="D54" s="6">
        <f>CtrlData!G60</f>
        <v>1</v>
      </c>
      <c r="E54" s="6">
        <f>CtrlData!H60</f>
        <v>0</v>
      </c>
      <c r="F54" s="6">
        <f>CtrlData!I60</f>
        <v>0</v>
      </c>
      <c r="G54" s="6">
        <f>CtrlData!J60</f>
        <v>0</v>
      </c>
      <c r="H54" s="6">
        <f>CtrlData!K60</f>
        <v>0</v>
      </c>
      <c r="I54" s="6">
        <f>CtrlData!L60</f>
        <v>0</v>
      </c>
      <c r="J54" s="6">
        <f>CtrlData!M60</f>
        <v>0</v>
      </c>
      <c r="K54" s="6">
        <f>CtrlData!N60</f>
        <v>0</v>
      </c>
      <c r="L54" s="6">
        <f>CtrlData!O60</f>
        <v>0</v>
      </c>
      <c r="M54" s="6">
        <f>CtrlData!P60</f>
        <v>0</v>
      </c>
      <c r="N54" s="6">
        <f>CtrlData!Q60</f>
        <v>0</v>
      </c>
      <c r="O54" s="6">
        <f>CtrlData!R60</f>
        <v>1</v>
      </c>
      <c r="P54" s="6">
        <f>CtrlData!S60</f>
        <v>0</v>
      </c>
      <c r="Q54" s="6">
        <f>CtrlData!T60</f>
        <v>0</v>
      </c>
      <c r="R54" s="6">
        <f>CtrlData!U60</f>
        <v>0</v>
      </c>
      <c r="S54" s="6">
        <f>CtrlData!V60</f>
        <v>3.41</v>
      </c>
      <c r="T54" s="6">
        <f>CtrlData!W60</f>
        <v>153442</v>
      </c>
      <c r="U54" s="6">
        <f>CtrlData!X60</f>
        <v>6508</v>
      </c>
      <c r="V54" s="6">
        <f>CtrlData!Y60</f>
        <v>101.95</v>
      </c>
      <c r="W54" s="6">
        <f>CtrlData!Z60</f>
        <v>0.57999999999999996</v>
      </c>
      <c r="X54" s="6">
        <f>CtrlData!AA60</f>
        <v>102.16</v>
      </c>
      <c r="Y54" s="6">
        <f>CtrlData!AB60</f>
        <v>2.2000000000000002</v>
      </c>
      <c r="Z54" s="6">
        <f>CtrlData!AC60</f>
        <v>170755</v>
      </c>
      <c r="AA54" s="6">
        <f>CtrlData!AD60</f>
        <v>5.55</v>
      </c>
      <c r="AB54" s="6">
        <f>CtrlData!AE60</f>
        <v>434028</v>
      </c>
      <c r="AC54" s="6">
        <f>CtrlData!AF60</f>
        <v>3.64</v>
      </c>
      <c r="AD54" s="6">
        <f>CtrlData!AG60</f>
        <v>1.375</v>
      </c>
      <c r="AE54" s="6">
        <f>CtrlData!AH60</f>
        <v>3.66</v>
      </c>
    </row>
    <row r="55" spans="1:31">
      <c r="A55" s="6">
        <f>CtrlData!A61</f>
        <v>201801</v>
      </c>
      <c r="B55" s="6">
        <f>CtrlData!E61</f>
        <v>30695.527050000001</v>
      </c>
      <c r="C55" s="6">
        <f>CtrlData!F61</f>
        <v>1</v>
      </c>
      <c r="D55" s="6">
        <f>CtrlData!G61</f>
        <v>0</v>
      </c>
      <c r="E55" s="6">
        <f>CtrlData!H61</f>
        <v>0</v>
      </c>
      <c r="F55" s="6">
        <f>CtrlData!I61</f>
        <v>0</v>
      </c>
      <c r="G55" s="6">
        <f>CtrlData!J61</f>
        <v>0</v>
      </c>
      <c r="H55" s="6">
        <f>CtrlData!K61</f>
        <v>0</v>
      </c>
      <c r="I55" s="6">
        <f>CtrlData!L61</f>
        <v>0</v>
      </c>
      <c r="J55" s="6">
        <f>CtrlData!M61</f>
        <v>0</v>
      </c>
      <c r="K55" s="6">
        <f>CtrlData!N61</f>
        <v>0</v>
      </c>
      <c r="L55" s="6">
        <f>CtrlData!O61</f>
        <v>0</v>
      </c>
      <c r="M55" s="6">
        <f>CtrlData!P61</f>
        <v>0</v>
      </c>
      <c r="N55" s="6">
        <f>CtrlData!Q61</f>
        <v>0</v>
      </c>
      <c r="O55" s="6">
        <f>CtrlData!R61</f>
        <v>1</v>
      </c>
      <c r="P55" s="6">
        <f>CtrlData!S61</f>
        <v>0</v>
      </c>
      <c r="Q55" s="6">
        <f>CtrlData!T61</f>
        <v>0</v>
      </c>
      <c r="R55" s="6">
        <f>CtrlData!U61</f>
        <v>0</v>
      </c>
      <c r="S55" s="6">
        <f>CtrlData!V61</f>
        <v>3.41</v>
      </c>
      <c r="T55" s="6">
        <f>CtrlData!W61</f>
        <v>153442</v>
      </c>
      <c r="U55" s="6">
        <f>CtrlData!X61</f>
        <v>6508</v>
      </c>
      <c r="V55" s="6">
        <f>CtrlData!Y61</f>
        <v>102.01</v>
      </c>
      <c r="W55" s="6">
        <f>CtrlData!Z61</f>
        <v>0.57999999999999996</v>
      </c>
      <c r="X55" s="6">
        <f>CtrlData!AA61</f>
        <v>101.21</v>
      </c>
      <c r="Y55" s="6">
        <f>CtrlData!AB61</f>
        <v>0.89</v>
      </c>
      <c r="Z55" s="6">
        <f>CtrlData!AC61</f>
        <v>167487</v>
      </c>
      <c r="AA55" s="6">
        <f>CtrlData!AD61</f>
        <v>3.23</v>
      </c>
      <c r="AB55" s="6">
        <f>CtrlData!AE61</f>
        <v>428810</v>
      </c>
      <c r="AC55" s="6">
        <f>CtrlData!AF61</f>
        <v>3.21</v>
      </c>
      <c r="AD55" s="6">
        <f>CtrlData!AG61</f>
        <v>1.375</v>
      </c>
      <c r="AE55" s="6">
        <f>CtrlData!AH61</f>
        <v>3.66</v>
      </c>
    </row>
    <row r="56" spans="1:31">
      <c r="A56" s="6">
        <f>CtrlData!A62</f>
        <v>201712</v>
      </c>
      <c r="B56" s="6">
        <f>CtrlData!E62</f>
        <v>24555.14342</v>
      </c>
      <c r="C56" s="6">
        <f>CtrlData!F62</f>
        <v>0</v>
      </c>
      <c r="D56" s="6">
        <f>CtrlData!G62</f>
        <v>0</v>
      </c>
      <c r="E56" s="6">
        <f>CtrlData!H62</f>
        <v>0</v>
      </c>
      <c r="F56" s="6">
        <f>CtrlData!I62</f>
        <v>0</v>
      </c>
      <c r="G56" s="6">
        <f>CtrlData!J62</f>
        <v>0</v>
      </c>
      <c r="H56" s="6">
        <f>CtrlData!K62</f>
        <v>0</v>
      </c>
      <c r="I56" s="6">
        <f>CtrlData!L62</f>
        <v>0</v>
      </c>
      <c r="J56" s="6">
        <f>CtrlData!M62</f>
        <v>0</v>
      </c>
      <c r="K56" s="6">
        <f>CtrlData!N62</f>
        <v>0</v>
      </c>
      <c r="L56" s="6">
        <f>CtrlData!O62</f>
        <v>0</v>
      </c>
      <c r="M56" s="6">
        <f>CtrlData!P62</f>
        <v>0</v>
      </c>
      <c r="N56" s="6">
        <f>CtrlData!Q62</f>
        <v>1</v>
      </c>
      <c r="O56" s="6">
        <f>CtrlData!R62</f>
        <v>0</v>
      </c>
      <c r="P56" s="6">
        <f>CtrlData!S62</f>
        <v>0</v>
      </c>
      <c r="Q56" s="6">
        <f>CtrlData!T62</f>
        <v>0</v>
      </c>
      <c r="R56" s="6">
        <f>CtrlData!U62</f>
        <v>1</v>
      </c>
      <c r="S56" s="6">
        <f>CtrlData!V62</f>
        <v>3.71</v>
      </c>
      <c r="T56" s="6">
        <f>CtrlData!W62</f>
        <v>156516</v>
      </c>
      <c r="U56" s="6">
        <f>CtrlData!X62</f>
        <v>6641</v>
      </c>
      <c r="V56" s="6">
        <f>CtrlData!Y62</f>
        <v>102.33</v>
      </c>
      <c r="W56" s="6">
        <f>CtrlData!Z62</f>
        <v>0.31</v>
      </c>
      <c r="X56" s="6">
        <f>CtrlData!AA62</f>
        <v>101.56</v>
      </c>
      <c r="Y56" s="6">
        <f>CtrlData!AB62</f>
        <v>1.22</v>
      </c>
      <c r="Z56" s="6">
        <f>CtrlData!AC62</f>
        <v>166457</v>
      </c>
      <c r="AA56" s="6">
        <f>CtrlData!AD62</f>
        <v>3.48</v>
      </c>
      <c r="AB56" s="6">
        <f>CtrlData!AE62</f>
        <v>427190</v>
      </c>
      <c r="AC56" s="6">
        <f>CtrlData!AF62</f>
        <v>3.56</v>
      </c>
      <c r="AD56" s="6">
        <f>CtrlData!AG62</f>
        <v>1.375</v>
      </c>
      <c r="AE56" s="6">
        <f>CtrlData!AH62</f>
        <v>3.66</v>
      </c>
    </row>
    <row r="57" spans="1:31">
      <c r="A57" s="6">
        <f>CtrlData!A63</f>
        <v>201711</v>
      </c>
      <c r="B57" s="6">
        <f>CtrlData!E63</f>
        <v>29522.559939999999</v>
      </c>
      <c r="C57" s="6">
        <f>CtrlData!F63</f>
        <v>0</v>
      </c>
      <c r="D57" s="6">
        <f>CtrlData!G63</f>
        <v>0</v>
      </c>
      <c r="E57" s="6">
        <f>CtrlData!H63</f>
        <v>0</v>
      </c>
      <c r="F57" s="6">
        <f>CtrlData!I63</f>
        <v>0</v>
      </c>
      <c r="G57" s="6">
        <f>CtrlData!J63</f>
        <v>0</v>
      </c>
      <c r="H57" s="6">
        <f>CtrlData!K63</f>
        <v>0</v>
      </c>
      <c r="I57" s="6">
        <f>CtrlData!L63</f>
        <v>0</v>
      </c>
      <c r="J57" s="6">
        <f>CtrlData!M63</f>
        <v>0</v>
      </c>
      <c r="K57" s="6">
        <f>CtrlData!N63</f>
        <v>0</v>
      </c>
      <c r="L57" s="6">
        <f>CtrlData!O63</f>
        <v>0</v>
      </c>
      <c r="M57" s="6">
        <f>CtrlData!P63</f>
        <v>1</v>
      </c>
      <c r="N57" s="6">
        <f>CtrlData!Q63</f>
        <v>0</v>
      </c>
      <c r="O57" s="6">
        <f>CtrlData!R63</f>
        <v>0</v>
      </c>
      <c r="P57" s="6">
        <f>CtrlData!S63</f>
        <v>0</v>
      </c>
      <c r="Q57" s="6">
        <f>CtrlData!T63</f>
        <v>0</v>
      </c>
      <c r="R57" s="6">
        <f>CtrlData!U63</f>
        <v>1</v>
      </c>
      <c r="S57" s="6">
        <f>CtrlData!V63</f>
        <v>3.71</v>
      </c>
      <c r="T57" s="6">
        <f>CtrlData!W63</f>
        <v>156516</v>
      </c>
      <c r="U57" s="6">
        <f>CtrlData!X63</f>
        <v>6641</v>
      </c>
      <c r="V57" s="6">
        <f>CtrlData!Y63</f>
        <v>102.04</v>
      </c>
      <c r="W57" s="6">
        <f>CtrlData!Z63</f>
        <v>0.31</v>
      </c>
      <c r="X57" s="6">
        <f>CtrlData!AA63</f>
        <v>101.71</v>
      </c>
      <c r="Y57" s="6">
        <f>CtrlData!AB63</f>
        <v>0.34</v>
      </c>
      <c r="Z57" s="6">
        <f>CtrlData!AC63</f>
        <v>165944</v>
      </c>
      <c r="AA57" s="6">
        <f>CtrlData!AD63</f>
        <v>4.53</v>
      </c>
      <c r="AB57" s="6">
        <f>CtrlData!AE63</f>
        <v>426309</v>
      </c>
      <c r="AC57" s="6">
        <f>CtrlData!AF63</f>
        <v>4.01</v>
      </c>
      <c r="AD57" s="6">
        <f>CtrlData!AG63</f>
        <v>1.375</v>
      </c>
      <c r="AE57" s="6">
        <f>CtrlData!AH63</f>
        <v>3.66</v>
      </c>
    </row>
    <row r="58" spans="1:31">
      <c r="A58" s="6">
        <f>CtrlData!A64</f>
        <v>201710</v>
      </c>
      <c r="B58" s="6">
        <f>CtrlData!E64</f>
        <v>23081.73155</v>
      </c>
      <c r="C58" s="6">
        <f>CtrlData!F64</f>
        <v>0</v>
      </c>
      <c r="D58" s="6">
        <f>CtrlData!G64</f>
        <v>0</v>
      </c>
      <c r="E58" s="6">
        <f>CtrlData!H64</f>
        <v>0</v>
      </c>
      <c r="F58" s="6">
        <f>CtrlData!I64</f>
        <v>0</v>
      </c>
      <c r="G58" s="6">
        <f>CtrlData!J64</f>
        <v>0</v>
      </c>
      <c r="H58" s="6">
        <f>CtrlData!K64</f>
        <v>0</v>
      </c>
      <c r="I58" s="6">
        <f>CtrlData!L64</f>
        <v>0</v>
      </c>
      <c r="J58" s="6">
        <f>CtrlData!M64</f>
        <v>0</v>
      </c>
      <c r="K58" s="6">
        <f>CtrlData!N64</f>
        <v>0</v>
      </c>
      <c r="L58" s="6">
        <f>CtrlData!O64</f>
        <v>1</v>
      </c>
      <c r="M58" s="6">
        <f>CtrlData!P64</f>
        <v>0</v>
      </c>
      <c r="N58" s="6">
        <f>CtrlData!Q64</f>
        <v>0</v>
      </c>
      <c r="O58" s="6">
        <f>CtrlData!R64</f>
        <v>0</v>
      </c>
      <c r="P58" s="6">
        <f>CtrlData!S64</f>
        <v>0</v>
      </c>
      <c r="Q58" s="6">
        <f>CtrlData!T64</f>
        <v>0</v>
      </c>
      <c r="R58" s="6">
        <f>CtrlData!U64</f>
        <v>1</v>
      </c>
      <c r="S58" s="6">
        <f>CtrlData!V64</f>
        <v>3.71</v>
      </c>
      <c r="T58" s="6">
        <f>CtrlData!W64</f>
        <v>156516</v>
      </c>
      <c r="U58" s="6">
        <f>CtrlData!X64</f>
        <v>6641</v>
      </c>
      <c r="V58" s="6">
        <f>CtrlData!Y64</f>
        <v>101.55</v>
      </c>
      <c r="W58" s="6">
        <f>CtrlData!Z64</f>
        <v>0.31</v>
      </c>
      <c r="X58" s="6">
        <f>CtrlData!AA64</f>
        <v>101.46</v>
      </c>
      <c r="Y58" s="6">
        <f>CtrlData!AB64</f>
        <v>-0.33</v>
      </c>
      <c r="Z58" s="6">
        <f>CtrlData!AC64</f>
        <v>165647</v>
      </c>
      <c r="AA58" s="6">
        <f>CtrlData!AD64</f>
        <v>4.42</v>
      </c>
      <c r="AB58" s="6">
        <f>CtrlData!AE64</f>
        <v>423847</v>
      </c>
      <c r="AC58" s="6">
        <f>CtrlData!AF64</f>
        <v>3.79</v>
      </c>
      <c r="AD58" s="6">
        <f>CtrlData!AG64</f>
        <v>1.375</v>
      </c>
      <c r="AE58" s="6">
        <f>CtrlData!AH64</f>
        <v>3.66</v>
      </c>
    </row>
    <row r="59" spans="1:31">
      <c r="A59" s="6">
        <f>CtrlData!A65</f>
        <v>201709</v>
      </c>
      <c r="B59" s="6">
        <f>CtrlData!E65</f>
        <v>26837.296269999999</v>
      </c>
      <c r="C59" s="6">
        <f>CtrlData!F65</f>
        <v>0</v>
      </c>
      <c r="D59" s="6">
        <f>CtrlData!G65</f>
        <v>0</v>
      </c>
      <c r="E59" s="6">
        <f>CtrlData!H65</f>
        <v>0</v>
      </c>
      <c r="F59" s="6">
        <f>CtrlData!I65</f>
        <v>0</v>
      </c>
      <c r="G59" s="6">
        <f>CtrlData!J65</f>
        <v>0</v>
      </c>
      <c r="H59" s="6">
        <f>CtrlData!K65</f>
        <v>0</v>
      </c>
      <c r="I59" s="6">
        <f>CtrlData!L65</f>
        <v>0</v>
      </c>
      <c r="J59" s="6">
        <f>CtrlData!M65</f>
        <v>0</v>
      </c>
      <c r="K59" s="6">
        <f>CtrlData!N65</f>
        <v>1</v>
      </c>
      <c r="L59" s="6">
        <f>CtrlData!O65</f>
        <v>0</v>
      </c>
      <c r="M59" s="6">
        <f>CtrlData!P65</f>
        <v>0</v>
      </c>
      <c r="N59" s="6">
        <f>CtrlData!Q65</f>
        <v>0</v>
      </c>
      <c r="O59" s="6">
        <f>CtrlData!R65</f>
        <v>0</v>
      </c>
      <c r="P59" s="6">
        <f>CtrlData!S65</f>
        <v>0</v>
      </c>
      <c r="Q59" s="6">
        <f>CtrlData!T65</f>
        <v>1</v>
      </c>
      <c r="R59" s="6">
        <f>CtrlData!U65</f>
        <v>0</v>
      </c>
      <c r="S59" s="6">
        <f>CtrlData!V65</f>
        <v>3.61</v>
      </c>
      <c r="T59" s="6">
        <f>CtrlData!W65</f>
        <v>150431</v>
      </c>
      <c r="U59" s="6">
        <f>CtrlData!X65</f>
        <v>6385</v>
      </c>
      <c r="V59" s="6">
        <f>CtrlData!Y65</f>
        <v>100.99</v>
      </c>
      <c r="W59" s="6">
        <f>CtrlData!Z65</f>
        <v>1.92</v>
      </c>
      <c r="X59" s="6">
        <f>CtrlData!AA65</f>
        <v>100.84</v>
      </c>
      <c r="Y59" s="6">
        <f>CtrlData!AB65</f>
        <v>0.49</v>
      </c>
      <c r="Z59" s="6">
        <f>CtrlData!AC65</f>
        <v>165890</v>
      </c>
      <c r="AA59" s="6">
        <f>CtrlData!AD65</f>
        <v>4.55</v>
      </c>
      <c r="AB59" s="6">
        <f>CtrlData!AE65</f>
        <v>424219</v>
      </c>
      <c r="AC59" s="6">
        <f>CtrlData!AF65</f>
        <v>3.58</v>
      </c>
      <c r="AD59" s="6">
        <f>CtrlData!AG65</f>
        <v>1.375</v>
      </c>
      <c r="AE59" s="6">
        <f>CtrlData!AH65</f>
        <v>3.77</v>
      </c>
    </row>
    <row r="60" spans="1:31">
      <c r="A60" s="6">
        <f>CtrlData!A66</f>
        <v>201708</v>
      </c>
      <c r="B60" s="6">
        <f>CtrlData!E66</f>
        <v>26197.288550000001</v>
      </c>
      <c r="C60" s="6">
        <f>CtrlData!F66</f>
        <v>0</v>
      </c>
      <c r="D60" s="6">
        <f>CtrlData!G66</f>
        <v>0</v>
      </c>
      <c r="E60" s="6">
        <f>CtrlData!H66</f>
        <v>0</v>
      </c>
      <c r="F60" s="6">
        <f>CtrlData!I66</f>
        <v>0</v>
      </c>
      <c r="G60" s="6">
        <f>CtrlData!J66</f>
        <v>0</v>
      </c>
      <c r="H60" s="6">
        <f>CtrlData!K66</f>
        <v>0</v>
      </c>
      <c r="I60" s="6">
        <f>CtrlData!L66</f>
        <v>0</v>
      </c>
      <c r="J60" s="6">
        <f>CtrlData!M66</f>
        <v>1</v>
      </c>
      <c r="K60" s="6">
        <f>CtrlData!N66</f>
        <v>0</v>
      </c>
      <c r="L60" s="6">
        <f>CtrlData!O66</f>
        <v>0</v>
      </c>
      <c r="M60" s="6">
        <f>CtrlData!P66</f>
        <v>0</v>
      </c>
      <c r="N60" s="6">
        <f>CtrlData!Q66</f>
        <v>0</v>
      </c>
      <c r="O60" s="6">
        <f>CtrlData!R66</f>
        <v>0</v>
      </c>
      <c r="P60" s="6">
        <f>CtrlData!S66</f>
        <v>0</v>
      </c>
      <c r="Q60" s="6">
        <f>CtrlData!T66</f>
        <v>1</v>
      </c>
      <c r="R60" s="6">
        <f>CtrlData!U66</f>
        <v>0</v>
      </c>
      <c r="S60" s="6">
        <f>CtrlData!V66</f>
        <v>3.61</v>
      </c>
      <c r="T60" s="6">
        <f>CtrlData!W66</f>
        <v>150431</v>
      </c>
      <c r="U60" s="6">
        <f>CtrlData!X66</f>
        <v>6385</v>
      </c>
      <c r="V60" s="6">
        <f>CtrlData!Y66</f>
        <v>100.08</v>
      </c>
      <c r="W60" s="6">
        <f>CtrlData!Z66</f>
        <v>1.92</v>
      </c>
      <c r="X60" s="6">
        <f>CtrlData!AA66</f>
        <v>100.85</v>
      </c>
      <c r="Y60" s="6">
        <f>CtrlData!AB66</f>
        <v>0.96</v>
      </c>
      <c r="Z60" s="6">
        <f>CtrlData!AC66</f>
        <v>165523</v>
      </c>
      <c r="AA60" s="6">
        <f>CtrlData!AD66</f>
        <v>4.71</v>
      </c>
      <c r="AB60" s="6">
        <f>CtrlData!AE66</f>
        <v>423936</v>
      </c>
      <c r="AC60" s="6">
        <f>CtrlData!AF66</f>
        <v>3.74</v>
      </c>
      <c r="AD60" s="6">
        <f>CtrlData!AG66</f>
        <v>1.375</v>
      </c>
      <c r="AE60" s="6">
        <f>CtrlData!AH66</f>
        <v>3.77</v>
      </c>
    </row>
    <row r="61" spans="1:31">
      <c r="A61" s="6">
        <f>CtrlData!A67</f>
        <v>201707</v>
      </c>
      <c r="B61" s="6">
        <f>CtrlData!E67</f>
        <v>20575.77637</v>
      </c>
      <c r="C61" s="6">
        <f>CtrlData!F67</f>
        <v>0</v>
      </c>
      <c r="D61" s="6">
        <f>CtrlData!G67</f>
        <v>0</v>
      </c>
      <c r="E61" s="6">
        <f>CtrlData!H67</f>
        <v>0</v>
      </c>
      <c r="F61" s="6">
        <f>CtrlData!I67</f>
        <v>0</v>
      </c>
      <c r="G61" s="6">
        <f>CtrlData!J67</f>
        <v>0</v>
      </c>
      <c r="H61" s="6">
        <f>CtrlData!K67</f>
        <v>0</v>
      </c>
      <c r="I61" s="6">
        <f>CtrlData!L67</f>
        <v>1</v>
      </c>
      <c r="J61" s="6">
        <f>CtrlData!M67</f>
        <v>0</v>
      </c>
      <c r="K61" s="6">
        <f>CtrlData!N67</f>
        <v>0</v>
      </c>
      <c r="L61" s="6">
        <f>CtrlData!O67</f>
        <v>0</v>
      </c>
      <c r="M61" s="6">
        <f>CtrlData!P67</f>
        <v>0</v>
      </c>
      <c r="N61" s="6">
        <f>CtrlData!Q67</f>
        <v>0</v>
      </c>
      <c r="O61" s="6">
        <f>CtrlData!R67</f>
        <v>0</v>
      </c>
      <c r="P61" s="6">
        <f>CtrlData!S67</f>
        <v>0</v>
      </c>
      <c r="Q61" s="6">
        <f>CtrlData!T67</f>
        <v>1</v>
      </c>
      <c r="R61" s="6">
        <f>CtrlData!U67</f>
        <v>0</v>
      </c>
      <c r="S61" s="6">
        <f>CtrlData!V67</f>
        <v>3.61</v>
      </c>
      <c r="T61" s="6">
        <f>CtrlData!W67</f>
        <v>150431</v>
      </c>
      <c r="U61" s="6">
        <f>CtrlData!X67</f>
        <v>6385</v>
      </c>
      <c r="V61" s="6">
        <f>CtrlData!Y67</f>
        <v>99.35</v>
      </c>
      <c r="W61" s="6">
        <f>CtrlData!Z67</f>
        <v>1.92</v>
      </c>
      <c r="X61" s="6">
        <f>CtrlData!AA67</f>
        <v>100.7</v>
      </c>
      <c r="Y61" s="6">
        <f>CtrlData!AB67</f>
        <v>0.77</v>
      </c>
      <c r="Z61" s="6">
        <f>CtrlData!AC67</f>
        <v>162655</v>
      </c>
      <c r="AA61" s="6">
        <f>CtrlData!AD67</f>
        <v>4.83</v>
      </c>
      <c r="AB61" s="6">
        <f>CtrlData!AE67</f>
        <v>421707</v>
      </c>
      <c r="AC61" s="6">
        <f>CtrlData!AF67</f>
        <v>3.26</v>
      </c>
      <c r="AD61" s="6">
        <f>CtrlData!AG67</f>
        <v>1.375</v>
      </c>
      <c r="AE61" s="6">
        <f>CtrlData!AH67</f>
        <v>3.77</v>
      </c>
    </row>
    <row r="62" spans="1:31">
      <c r="A62" s="6">
        <f>CtrlData!A68</f>
        <v>201706</v>
      </c>
      <c r="B62" s="6">
        <f>CtrlData!E68</f>
        <v>22016.853169999998</v>
      </c>
      <c r="C62" s="6">
        <f>CtrlData!F68</f>
        <v>0</v>
      </c>
      <c r="D62" s="6">
        <f>CtrlData!G68</f>
        <v>0</v>
      </c>
      <c r="E62" s="6">
        <f>CtrlData!H68</f>
        <v>0</v>
      </c>
      <c r="F62" s="6">
        <f>CtrlData!I68</f>
        <v>0</v>
      </c>
      <c r="G62" s="6">
        <f>CtrlData!J68</f>
        <v>0</v>
      </c>
      <c r="H62" s="6">
        <f>CtrlData!K68</f>
        <v>1</v>
      </c>
      <c r="I62" s="6">
        <f>CtrlData!L68</f>
        <v>0</v>
      </c>
      <c r="J62" s="6">
        <f>CtrlData!M68</f>
        <v>0</v>
      </c>
      <c r="K62" s="6">
        <f>CtrlData!N68</f>
        <v>0</v>
      </c>
      <c r="L62" s="6">
        <f>CtrlData!O68</f>
        <v>0</v>
      </c>
      <c r="M62" s="6">
        <f>CtrlData!P68</f>
        <v>0</v>
      </c>
      <c r="N62" s="6">
        <f>CtrlData!Q68</f>
        <v>0</v>
      </c>
      <c r="O62" s="6">
        <f>CtrlData!R68</f>
        <v>0</v>
      </c>
      <c r="P62" s="6">
        <f>CtrlData!S68</f>
        <v>1</v>
      </c>
      <c r="Q62" s="6">
        <f>CtrlData!T68</f>
        <v>0</v>
      </c>
      <c r="R62" s="6">
        <f>CtrlData!U68</f>
        <v>0</v>
      </c>
      <c r="S62" s="6">
        <f>CtrlData!V68</f>
        <v>2.64</v>
      </c>
      <c r="T62" s="6">
        <f>CtrlData!W68</f>
        <v>142223</v>
      </c>
      <c r="U62" s="6">
        <f>CtrlData!X68</f>
        <v>6039</v>
      </c>
      <c r="V62" s="6">
        <f>CtrlData!Y68</f>
        <v>98.87</v>
      </c>
      <c r="W62" s="6">
        <f>CtrlData!Z68</f>
        <v>-1.74</v>
      </c>
      <c r="X62" s="6">
        <f>CtrlData!AA68</f>
        <v>100.7</v>
      </c>
      <c r="Y62" s="6">
        <f>CtrlData!AB68</f>
        <v>1</v>
      </c>
      <c r="Z62" s="6">
        <f>CtrlData!AC68</f>
        <v>160741</v>
      </c>
      <c r="AA62" s="6">
        <f>CtrlData!AD68</f>
        <v>4.87</v>
      </c>
      <c r="AB62" s="6">
        <f>CtrlData!AE68</f>
        <v>419869</v>
      </c>
      <c r="AC62" s="6">
        <f>CtrlData!AF68</f>
        <v>3.57</v>
      </c>
      <c r="AD62" s="6">
        <f>CtrlData!AG68</f>
        <v>1.375</v>
      </c>
      <c r="AE62" s="6">
        <f>CtrlData!AH68</f>
        <v>3.74</v>
      </c>
    </row>
    <row r="63" spans="1:31">
      <c r="A63" s="6">
        <f>CtrlData!A69</f>
        <v>201705</v>
      </c>
      <c r="B63" s="6">
        <f>CtrlData!E69</f>
        <v>18077.047879999998</v>
      </c>
      <c r="C63" s="6">
        <f>CtrlData!F69</f>
        <v>0</v>
      </c>
      <c r="D63" s="6">
        <f>CtrlData!G69</f>
        <v>0</v>
      </c>
      <c r="E63" s="6">
        <f>CtrlData!H69</f>
        <v>0</v>
      </c>
      <c r="F63" s="6">
        <f>CtrlData!I69</f>
        <v>0</v>
      </c>
      <c r="G63" s="6">
        <f>CtrlData!J69</f>
        <v>1</v>
      </c>
      <c r="H63" s="6">
        <f>CtrlData!K69</f>
        <v>0</v>
      </c>
      <c r="I63" s="6">
        <f>CtrlData!L69</f>
        <v>0</v>
      </c>
      <c r="J63" s="6">
        <f>CtrlData!M69</f>
        <v>0</v>
      </c>
      <c r="K63" s="6">
        <f>CtrlData!N69</f>
        <v>0</v>
      </c>
      <c r="L63" s="6">
        <f>CtrlData!O69</f>
        <v>0</v>
      </c>
      <c r="M63" s="6">
        <f>CtrlData!P69</f>
        <v>0</v>
      </c>
      <c r="N63" s="6">
        <f>CtrlData!Q69</f>
        <v>0</v>
      </c>
      <c r="O63" s="6">
        <f>CtrlData!R69</f>
        <v>0</v>
      </c>
      <c r="P63" s="6">
        <f>CtrlData!S69</f>
        <v>1</v>
      </c>
      <c r="Q63" s="6">
        <f>CtrlData!T69</f>
        <v>0</v>
      </c>
      <c r="R63" s="6">
        <f>CtrlData!U69</f>
        <v>0</v>
      </c>
      <c r="S63" s="6">
        <f>CtrlData!V69</f>
        <v>2.64</v>
      </c>
      <c r="T63" s="6">
        <f>CtrlData!W69</f>
        <v>142223</v>
      </c>
      <c r="U63" s="6">
        <f>CtrlData!X69</f>
        <v>6039</v>
      </c>
      <c r="V63" s="6">
        <f>CtrlData!Y69</f>
        <v>99.03</v>
      </c>
      <c r="W63" s="6">
        <f>CtrlData!Z69</f>
        <v>-1.74</v>
      </c>
      <c r="X63" s="6">
        <f>CtrlData!AA69</f>
        <v>99.94</v>
      </c>
      <c r="Y63" s="6">
        <f>CtrlData!AB69</f>
        <v>0.59</v>
      </c>
      <c r="Z63" s="6">
        <f>CtrlData!AC69</f>
        <v>160888</v>
      </c>
      <c r="AA63" s="6">
        <f>CtrlData!AD69</f>
        <v>4.51</v>
      </c>
      <c r="AB63" s="6">
        <f>CtrlData!AE69</f>
        <v>421673</v>
      </c>
      <c r="AC63" s="6">
        <f>CtrlData!AF69</f>
        <v>3.81</v>
      </c>
      <c r="AD63" s="6">
        <f>CtrlData!AG69</f>
        <v>1.375</v>
      </c>
      <c r="AE63" s="6">
        <f>CtrlData!AH69</f>
        <v>3.74</v>
      </c>
    </row>
    <row r="64" spans="1:31">
      <c r="A64" s="6">
        <f>CtrlData!A70</f>
        <v>201704</v>
      </c>
      <c r="B64" s="6">
        <f>CtrlData!E70</f>
        <v>16119.763000000001</v>
      </c>
      <c r="C64" s="6">
        <f>CtrlData!F70</f>
        <v>0</v>
      </c>
      <c r="D64" s="6">
        <f>CtrlData!G70</f>
        <v>0</v>
      </c>
      <c r="E64" s="6">
        <f>CtrlData!H70</f>
        <v>0</v>
      </c>
      <c r="F64" s="6">
        <f>CtrlData!I70</f>
        <v>1</v>
      </c>
      <c r="G64" s="6">
        <f>CtrlData!J70</f>
        <v>0</v>
      </c>
      <c r="H64" s="6">
        <f>CtrlData!K70</f>
        <v>0</v>
      </c>
      <c r="I64" s="6">
        <f>CtrlData!L70</f>
        <v>0</v>
      </c>
      <c r="J64" s="6">
        <f>CtrlData!M70</f>
        <v>0</v>
      </c>
      <c r="K64" s="6">
        <f>CtrlData!N70</f>
        <v>0</v>
      </c>
      <c r="L64" s="6">
        <f>CtrlData!O70</f>
        <v>0</v>
      </c>
      <c r="M64" s="6">
        <f>CtrlData!P70</f>
        <v>0</v>
      </c>
      <c r="N64" s="6">
        <f>CtrlData!Q70</f>
        <v>0</v>
      </c>
      <c r="O64" s="6">
        <f>CtrlData!R70</f>
        <v>0</v>
      </c>
      <c r="P64" s="6">
        <f>CtrlData!S70</f>
        <v>1</v>
      </c>
      <c r="Q64" s="6">
        <f>CtrlData!T70</f>
        <v>0</v>
      </c>
      <c r="R64" s="6">
        <f>CtrlData!U70</f>
        <v>0</v>
      </c>
      <c r="S64" s="6">
        <f>CtrlData!V70</f>
        <v>2.64</v>
      </c>
      <c r="T64" s="6">
        <f>CtrlData!W70</f>
        <v>142223</v>
      </c>
      <c r="U64" s="6">
        <f>CtrlData!X70</f>
        <v>6039</v>
      </c>
      <c r="V64" s="6">
        <f>CtrlData!Y70</f>
        <v>100.34</v>
      </c>
      <c r="W64" s="6">
        <f>CtrlData!Z70</f>
        <v>-1.74</v>
      </c>
      <c r="X64" s="6">
        <f>CtrlData!AA70</f>
        <v>99.83</v>
      </c>
      <c r="Y64" s="6">
        <f>CtrlData!AB70</f>
        <v>0.1</v>
      </c>
      <c r="Z64" s="6">
        <f>CtrlData!AC70</f>
        <v>160641</v>
      </c>
      <c r="AA64" s="6">
        <f>CtrlData!AD70</f>
        <v>3.69</v>
      </c>
      <c r="AB64" s="6">
        <f>CtrlData!AE70</f>
        <v>419672</v>
      </c>
      <c r="AC64" s="6">
        <f>CtrlData!AF70</f>
        <v>3.49</v>
      </c>
      <c r="AD64" s="6">
        <f>CtrlData!AG70</f>
        <v>1.375</v>
      </c>
      <c r="AE64" s="6">
        <f>CtrlData!AH70</f>
        <v>3.74</v>
      </c>
    </row>
    <row r="65" spans="1:31">
      <c r="A65" s="6">
        <f>CtrlData!A71</f>
        <v>201703</v>
      </c>
      <c r="B65" s="6">
        <f>CtrlData!E71</f>
        <v>20972.513999999999</v>
      </c>
      <c r="C65" s="6">
        <f>CtrlData!F71</f>
        <v>0</v>
      </c>
      <c r="D65" s="6">
        <f>CtrlData!G71</f>
        <v>0</v>
      </c>
      <c r="E65" s="6">
        <f>CtrlData!H71</f>
        <v>1</v>
      </c>
      <c r="F65" s="6">
        <f>CtrlData!I71</f>
        <v>0</v>
      </c>
      <c r="G65" s="6">
        <f>CtrlData!J71</f>
        <v>0</v>
      </c>
      <c r="H65" s="6">
        <f>CtrlData!K71</f>
        <v>0</v>
      </c>
      <c r="I65" s="6">
        <f>CtrlData!L71</f>
        <v>0</v>
      </c>
      <c r="J65" s="6">
        <f>CtrlData!M71</f>
        <v>0</v>
      </c>
      <c r="K65" s="6">
        <f>CtrlData!N71</f>
        <v>0</v>
      </c>
      <c r="L65" s="6">
        <f>CtrlData!O71</f>
        <v>0</v>
      </c>
      <c r="M65" s="6">
        <f>CtrlData!P71</f>
        <v>0</v>
      </c>
      <c r="N65" s="6">
        <f>CtrlData!Q71</f>
        <v>0</v>
      </c>
      <c r="O65" s="6">
        <f>CtrlData!R71</f>
        <v>1</v>
      </c>
      <c r="P65" s="6">
        <f>CtrlData!S71</f>
        <v>0</v>
      </c>
      <c r="Q65" s="6">
        <f>CtrlData!T71</f>
        <v>0</v>
      </c>
      <c r="R65" s="6">
        <f>CtrlData!U71</f>
        <v>0</v>
      </c>
      <c r="S65" s="6">
        <f>CtrlData!V71</f>
        <v>3.24</v>
      </c>
      <c r="T65" s="6">
        <f>CtrlData!W71</f>
        <v>141610</v>
      </c>
      <c r="U65" s="6">
        <f>CtrlData!X71</f>
        <v>6015</v>
      </c>
      <c r="V65" s="6">
        <f>CtrlData!Y71</f>
        <v>101.27</v>
      </c>
      <c r="W65" s="6">
        <f>CtrlData!Z71</f>
        <v>1.71</v>
      </c>
      <c r="X65" s="6">
        <f>CtrlData!AA71</f>
        <v>99.59</v>
      </c>
      <c r="Y65" s="6">
        <f>CtrlData!AB71</f>
        <v>0.18</v>
      </c>
      <c r="Z65" s="6">
        <f>CtrlData!AC71</f>
        <v>161150</v>
      </c>
      <c r="AA65" s="6">
        <f>CtrlData!AD71</f>
        <v>4.4000000000000004</v>
      </c>
      <c r="AB65" s="6">
        <f>CtrlData!AE71</f>
        <v>419212</v>
      </c>
      <c r="AC65" s="6">
        <f>CtrlData!AF71</f>
        <v>3.59</v>
      </c>
      <c r="AD65" s="6">
        <f>CtrlData!AG71</f>
        <v>1.375</v>
      </c>
      <c r="AE65" s="6">
        <f>CtrlData!AH71</f>
        <v>3.78</v>
      </c>
    </row>
    <row r="66" spans="1:31">
      <c r="A66" s="6">
        <f>CtrlData!A72</f>
        <v>201702</v>
      </c>
      <c r="B66" s="6">
        <f>CtrlData!E72</f>
        <v>18832.652429999998</v>
      </c>
      <c r="C66" s="6">
        <f>CtrlData!F72</f>
        <v>0</v>
      </c>
      <c r="D66" s="6">
        <f>CtrlData!G72</f>
        <v>1</v>
      </c>
      <c r="E66" s="6">
        <f>CtrlData!H72</f>
        <v>0</v>
      </c>
      <c r="F66" s="6">
        <f>CtrlData!I72</f>
        <v>0</v>
      </c>
      <c r="G66" s="6">
        <f>CtrlData!J72</f>
        <v>0</v>
      </c>
      <c r="H66" s="6">
        <f>CtrlData!K72</f>
        <v>0</v>
      </c>
      <c r="I66" s="6">
        <f>CtrlData!L72</f>
        <v>0</v>
      </c>
      <c r="J66" s="6">
        <f>CtrlData!M72</f>
        <v>0</v>
      </c>
      <c r="K66" s="6">
        <f>CtrlData!N72</f>
        <v>0</v>
      </c>
      <c r="L66" s="6">
        <f>CtrlData!O72</f>
        <v>0</v>
      </c>
      <c r="M66" s="6">
        <f>CtrlData!P72</f>
        <v>0</v>
      </c>
      <c r="N66" s="6">
        <f>CtrlData!Q72</f>
        <v>0</v>
      </c>
      <c r="O66" s="6">
        <f>CtrlData!R72</f>
        <v>1</v>
      </c>
      <c r="P66" s="6">
        <f>CtrlData!S72</f>
        <v>0</v>
      </c>
      <c r="Q66" s="6">
        <f>CtrlData!T72</f>
        <v>0</v>
      </c>
      <c r="R66" s="6">
        <f>CtrlData!U72</f>
        <v>0</v>
      </c>
      <c r="S66" s="6">
        <f>CtrlData!V72</f>
        <v>3.24</v>
      </c>
      <c r="T66" s="6">
        <f>CtrlData!W72</f>
        <v>141610</v>
      </c>
      <c r="U66" s="6">
        <f>CtrlData!X72</f>
        <v>6015</v>
      </c>
      <c r="V66" s="6">
        <f>CtrlData!Y72</f>
        <v>102.16</v>
      </c>
      <c r="W66" s="6">
        <f>CtrlData!Z72</f>
        <v>1.71</v>
      </c>
      <c r="X66" s="6">
        <f>CtrlData!AA72</f>
        <v>99.96</v>
      </c>
      <c r="Y66" s="6">
        <f>CtrlData!AB72</f>
        <v>-0.06</v>
      </c>
      <c r="Z66" s="6">
        <f>CtrlData!AC72</f>
        <v>162382</v>
      </c>
      <c r="AA66" s="6">
        <f>CtrlData!AD72</f>
        <v>4.68</v>
      </c>
      <c r="AB66" s="6">
        <f>CtrlData!AE72</f>
        <v>418230</v>
      </c>
      <c r="AC66" s="6">
        <f>CtrlData!AF72</f>
        <v>3.45</v>
      </c>
      <c r="AD66" s="6">
        <f>CtrlData!AG72</f>
        <v>1.375</v>
      </c>
      <c r="AE66" s="6">
        <f>CtrlData!AH72</f>
        <v>3.78</v>
      </c>
    </row>
    <row r="67" spans="1:31">
      <c r="A67" s="6">
        <f>CtrlData!A73</f>
        <v>201701</v>
      </c>
      <c r="B67" s="6">
        <f>CtrlData!E73</f>
        <v>11200.192719999999</v>
      </c>
      <c r="C67" s="6">
        <f>CtrlData!F73</f>
        <v>1</v>
      </c>
      <c r="D67" s="6">
        <f>CtrlData!G73</f>
        <v>0</v>
      </c>
      <c r="E67" s="6">
        <f>CtrlData!H73</f>
        <v>0</v>
      </c>
      <c r="F67" s="6">
        <f>CtrlData!I73</f>
        <v>0</v>
      </c>
      <c r="G67" s="6">
        <f>CtrlData!J73</f>
        <v>0</v>
      </c>
      <c r="H67" s="6">
        <f>CtrlData!K73</f>
        <v>0</v>
      </c>
      <c r="I67" s="6">
        <f>CtrlData!L73</f>
        <v>0</v>
      </c>
      <c r="J67" s="6">
        <f>CtrlData!M73</f>
        <v>0</v>
      </c>
      <c r="K67" s="6">
        <f>CtrlData!N73</f>
        <v>0</v>
      </c>
      <c r="L67" s="6">
        <f>CtrlData!O73</f>
        <v>0</v>
      </c>
      <c r="M67" s="6">
        <f>CtrlData!P73</f>
        <v>0</v>
      </c>
      <c r="N67" s="6">
        <f>CtrlData!Q73</f>
        <v>0</v>
      </c>
      <c r="O67" s="6">
        <f>CtrlData!R73</f>
        <v>1</v>
      </c>
      <c r="P67" s="6">
        <f>CtrlData!S73</f>
        <v>0</v>
      </c>
      <c r="Q67" s="6">
        <f>CtrlData!T73</f>
        <v>0</v>
      </c>
      <c r="R67" s="6">
        <f>CtrlData!U73</f>
        <v>0</v>
      </c>
      <c r="S67" s="6">
        <f>CtrlData!V73</f>
        <v>3.24</v>
      </c>
      <c r="T67" s="6">
        <f>CtrlData!W73</f>
        <v>141610</v>
      </c>
      <c r="U67" s="6">
        <f>CtrlData!X73</f>
        <v>6015</v>
      </c>
      <c r="V67" s="6">
        <f>CtrlData!Y73</f>
        <v>102.76</v>
      </c>
      <c r="W67" s="6">
        <f>CtrlData!Z73</f>
        <v>1.71</v>
      </c>
      <c r="X67" s="6">
        <f>CtrlData!AA73</f>
        <v>100.32</v>
      </c>
      <c r="Y67" s="6">
        <f>CtrlData!AB73</f>
        <v>2.2400000000000002</v>
      </c>
      <c r="Z67" s="6">
        <f>CtrlData!AC73</f>
        <v>162441</v>
      </c>
      <c r="AA67" s="6">
        <f>CtrlData!AD73</f>
        <v>6.12</v>
      </c>
      <c r="AB67" s="6">
        <f>CtrlData!AE73</f>
        <v>414630</v>
      </c>
      <c r="AC67" s="6">
        <f>CtrlData!AF73</f>
        <v>3.54</v>
      </c>
      <c r="AD67" s="6">
        <f>CtrlData!AG73</f>
        <v>1.375</v>
      </c>
      <c r="AE67" s="6">
        <f>CtrlData!AH73</f>
        <v>3.78</v>
      </c>
    </row>
    <row r="68" spans="1:31">
      <c r="A68" s="6">
        <f>CtrlData!A74</f>
        <v>201612</v>
      </c>
      <c r="B68" s="6">
        <f>CtrlData!E74</f>
        <v>13999.133330000001</v>
      </c>
      <c r="C68" s="6">
        <f>CtrlData!F74</f>
        <v>0</v>
      </c>
      <c r="D68" s="6">
        <f>CtrlData!G74</f>
        <v>0</v>
      </c>
      <c r="E68" s="6">
        <f>CtrlData!H74</f>
        <v>0</v>
      </c>
      <c r="F68" s="6">
        <f>CtrlData!I74</f>
        <v>0</v>
      </c>
      <c r="G68" s="6">
        <f>CtrlData!J74</f>
        <v>0</v>
      </c>
      <c r="H68" s="6">
        <f>CtrlData!K74</f>
        <v>0</v>
      </c>
      <c r="I68" s="6">
        <f>CtrlData!L74</f>
        <v>0</v>
      </c>
      <c r="J68" s="6">
        <f>CtrlData!M74</f>
        <v>0</v>
      </c>
      <c r="K68" s="6">
        <f>CtrlData!N74</f>
        <v>0</v>
      </c>
      <c r="L68" s="6">
        <f>CtrlData!O74</f>
        <v>0</v>
      </c>
      <c r="M68" s="6">
        <f>CtrlData!P74</f>
        <v>0</v>
      </c>
      <c r="N68" s="6">
        <f>CtrlData!Q74</f>
        <v>1</v>
      </c>
      <c r="O68" s="6">
        <f>CtrlData!R74</f>
        <v>0</v>
      </c>
      <c r="P68" s="6">
        <f>CtrlData!S74</f>
        <v>0</v>
      </c>
      <c r="Q68" s="6">
        <f>CtrlData!T74</f>
        <v>0</v>
      </c>
      <c r="R68" s="6">
        <f>CtrlData!U74</f>
        <v>1</v>
      </c>
      <c r="S68" s="6">
        <f>CtrlData!V74</f>
        <v>3.92</v>
      </c>
      <c r="T68" s="6">
        <f>CtrlData!W74</f>
        <v>144128</v>
      </c>
      <c r="U68" s="6">
        <f>CtrlData!X74</f>
        <v>6124</v>
      </c>
      <c r="V68" s="6">
        <f>CtrlData!Y74</f>
        <v>102.01</v>
      </c>
      <c r="W68" s="6">
        <f>CtrlData!Z74</f>
        <v>1.79</v>
      </c>
      <c r="X68" s="6">
        <f>CtrlData!AA74</f>
        <v>100.34</v>
      </c>
      <c r="Y68" s="6">
        <f>CtrlData!AB74</f>
        <v>1.69</v>
      </c>
      <c r="Z68" s="6">
        <f>CtrlData!AC74</f>
        <v>160011</v>
      </c>
      <c r="AA68" s="6">
        <f>CtrlData!AD74</f>
        <v>5.79</v>
      </c>
      <c r="AB68" s="6">
        <f>CtrlData!AE74</f>
        <v>412352</v>
      </c>
      <c r="AC68" s="6">
        <f>CtrlData!AF74</f>
        <v>3.55</v>
      </c>
      <c r="AD68" s="6">
        <f>CtrlData!AG74</f>
        <v>1.375</v>
      </c>
      <c r="AE68" s="6">
        <f>CtrlData!AH74</f>
        <v>3.79</v>
      </c>
    </row>
    <row r="69" spans="1:31">
      <c r="A69" s="6">
        <f>CtrlData!A75</f>
        <v>201611</v>
      </c>
      <c r="B69" s="6">
        <f>CtrlData!E75</f>
        <v>16637.725259999999</v>
      </c>
      <c r="C69" s="6">
        <f>CtrlData!F75</f>
        <v>0</v>
      </c>
      <c r="D69" s="6">
        <f>CtrlData!G75</f>
        <v>0</v>
      </c>
      <c r="E69" s="6">
        <f>CtrlData!H75</f>
        <v>0</v>
      </c>
      <c r="F69" s="6">
        <f>CtrlData!I75</f>
        <v>0</v>
      </c>
      <c r="G69" s="6">
        <f>CtrlData!J75</f>
        <v>0</v>
      </c>
      <c r="H69" s="6">
        <f>CtrlData!K75</f>
        <v>0</v>
      </c>
      <c r="I69" s="6">
        <f>CtrlData!L75</f>
        <v>0</v>
      </c>
      <c r="J69" s="6">
        <f>CtrlData!M75</f>
        <v>0</v>
      </c>
      <c r="K69" s="6">
        <f>CtrlData!N75</f>
        <v>0</v>
      </c>
      <c r="L69" s="6">
        <f>CtrlData!O75</f>
        <v>0</v>
      </c>
      <c r="M69" s="6">
        <f>CtrlData!P75</f>
        <v>1</v>
      </c>
      <c r="N69" s="6">
        <f>CtrlData!Q75</f>
        <v>0</v>
      </c>
      <c r="O69" s="6">
        <f>CtrlData!R75</f>
        <v>0</v>
      </c>
      <c r="P69" s="6">
        <f>CtrlData!S75</f>
        <v>0</v>
      </c>
      <c r="Q69" s="6">
        <f>CtrlData!T75</f>
        <v>0</v>
      </c>
      <c r="R69" s="6">
        <f>CtrlData!U75</f>
        <v>1</v>
      </c>
      <c r="S69" s="6">
        <f>CtrlData!V75</f>
        <v>3.92</v>
      </c>
      <c r="T69" s="6">
        <f>CtrlData!W75</f>
        <v>144128</v>
      </c>
      <c r="U69" s="6">
        <f>CtrlData!X75</f>
        <v>6124</v>
      </c>
      <c r="V69" s="6">
        <f>CtrlData!Y75</f>
        <v>100.47</v>
      </c>
      <c r="W69" s="6">
        <f>CtrlData!Z75</f>
        <v>1.79</v>
      </c>
      <c r="X69" s="6">
        <f>CtrlData!AA75</f>
        <v>101.37</v>
      </c>
      <c r="Y69" s="6">
        <f>CtrlData!AB75</f>
        <v>1.97</v>
      </c>
      <c r="Z69" s="6">
        <f>CtrlData!AC75</f>
        <v>158957</v>
      </c>
      <c r="AA69" s="6">
        <f>CtrlData!AD75</f>
        <v>5.96</v>
      </c>
      <c r="AB69" s="6">
        <f>CtrlData!AE75</f>
        <v>409654</v>
      </c>
      <c r="AC69" s="6">
        <f>CtrlData!AF75</f>
        <v>3.77</v>
      </c>
      <c r="AD69" s="6">
        <f>CtrlData!AG75</f>
        <v>1.375</v>
      </c>
      <c r="AE69" s="6">
        <f>CtrlData!AH75</f>
        <v>3.79</v>
      </c>
    </row>
    <row r="70" spans="1:31">
      <c r="A70" s="6">
        <f>CtrlData!A76</f>
        <v>201610</v>
      </c>
      <c r="B70" s="6">
        <f>CtrlData!E76</f>
        <v>13220.575070000001</v>
      </c>
      <c r="C70" s="6">
        <f>CtrlData!F76</f>
        <v>0</v>
      </c>
      <c r="D70" s="6">
        <f>CtrlData!G76</f>
        <v>0</v>
      </c>
      <c r="E70" s="6">
        <f>CtrlData!H76</f>
        <v>0</v>
      </c>
      <c r="F70" s="6">
        <f>CtrlData!I76</f>
        <v>0</v>
      </c>
      <c r="G70" s="6">
        <f>CtrlData!J76</f>
        <v>0</v>
      </c>
      <c r="H70" s="6">
        <f>CtrlData!K76</f>
        <v>0</v>
      </c>
      <c r="I70" s="6">
        <f>CtrlData!L76</f>
        <v>0</v>
      </c>
      <c r="J70" s="6">
        <f>CtrlData!M76</f>
        <v>0</v>
      </c>
      <c r="K70" s="6">
        <f>CtrlData!N76</f>
        <v>0</v>
      </c>
      <c r="L70" s="6">
        <f>CtrlData!O76</f>
        <v>1</v>
      </c>
      <c r="M70" s="6">
        <f>CtrlData!P76</f>
        <v>0</v>
      </c>
      <c r="N70" s="6">
        <f>CtrlData!Q76</f>
        <v>0</v>
      </c>
      <c r="O70" s="6">
        <f>CtrlData!R76</f>
        <v>0</v>
      </c>
      <c r="P70" s="6">
        <f>CtrlData!S76</f>
        <v>0</v>
      </c>
      <c r="Q70" s="6">
        <f>CtrlData!T76</f>
        <v>0</v>
      </c>
      <c r="R70" s="6">
        <f>CtrlData!U76</f>
        <v>1</v>
      </c>
      <c r="S70" s="6">
        <f>CtrlData!V76</f>
        <v>3.92</v>
      </c>
      <c r="T70" s="6">
        <f>CtrlData!W76</f>
        <v>144128</v>
      </c>
      <c r="U70" s="6">
        <f>CtrlData!X76</f>
        <v>6124</v>
      </c>
      <c r="V70" s="6">
        <f>CtrlData!Y76</f>
        <v>99.9</v>
      </c>
      <c r="W70" s="6">
        <f>CtrlData!Z76</f>
        <v>1.79</v>
      </c>
      <c r="X70" s="6">
        <f>CtrlData!AA76</f>
        <v>101.8</v>
      </c>
      <c r="Y70" s="6">
        <f>CtrlData!AB76</f>
        <v>1.7</v>
      </c>
      <c r="Z70" s="6">
        <f>CtrlData!AC76</f>
        <v>158354</v>
      </c>
      <c r="AA70" s="6">
        <f>CtrlData!AD76</f>
        <v>6.53</v>
      </c>
      <c r="AB70" s="6">
        <f>CtrlData!AE76</f>
        <v>408147</v>
      </c>
      <c r="AC70" s="6">
        <f>CtrlData!AF76</f>
        <v>3.83</v>
      </c>
      <c r="AD70" s="6">
        <f>CtrlData!AG76</f>
        <v>1.375</v>
      </c>
      <c r="AE70" s="6">
        <f>CtrlData!AH76</f>
        <v>3.79</v>
      </c>
    </row>
    <row r="71" spans="1:31">
      <c r="A71" s="6">
        <f>CtrlData!A77</f>
        <v>201609</v>
      </c>
      <c r="B71" s="6">
        <f>CtrlData!E77</f>
        <v>14300.0725</v>
      </c>
      <c r="C71" s="6">
        <f>CtrlData!F77</f>
        <v>0</v>
      </c>
      <c r="D71" s="6">
        <f>CtrlData!G77</f>
        <v>0</v>
      </c>
      <c r="E71" s="6">
        <f>CtrlData!H77</f>
        <v>0</v>
      </c>
      <c r="F71" s="6">
        <f>CtrlData!I77</f>
        <v>0</v>
      </c>
      <c r="G71" s="6">
        <f>CtrlData!J77</f>
        <v>0</v>
      </c>
      <c r="H71" s="6">
        <f>CtrlData!K77</f>
        <v>0</v>
      </c>
      <c r="I71" s="6">
        <f>CtrlData!L77</f>
        <v>0</v>
      </c>
      <c r="J71" s="6">
        <f>CtrlData!M77</f>
        <v>0</v>
      </c>
      <c r="K71" s="6">
        <f>CtrlData!N77</f>
        <v>1</v>
      </c>
      <c r="L71" s="6">
        <f>CtrlData!O77</f>
        <v>0</v>
      </c>
      <c r="M71" s="6">
        <f>CtrlData!P77</f>
        <v>0</v>
      </c>
      <c r="N71" s="6">
        <f>CtrlData!Q77</f>
        <v>0</v>
      </c>
      <c r="O71" s="6">
        <f>CtrlData!R77</f>
        <v>0</v>
      </c>
      <c r="P71" s="6">
        <f>CtrlData!S77</f>
        <v>0</v>
      </c>
      <c r="Q71" s="6">
        <f>CtrlData!T77</f>
        <v>1</v>
      </c>
      <c r="R71" s="6">
        <f>CtrlData!U77</f>
        <v>0</v>
      </c>
      <c r="S71" s="6">
        <f>CtrlData!V77</f>
        <v>3</v>
      </c>
      <c r="T71" s="6">
        <f>CtrlData!W77</f>
        <v>138351</v>
      </c>
      <c r="U71" s="6">
        <f>CtrlData!X77</f>
        <v>5882</v>
      </c>
      <c r="V71" s="6">
        <f>CtrlData!Y77</f>
        <v>99.09</v>
      </c>
      <c r="W71" s="6">
        <f>CtrlData!Z77</f>
        <v>-3.78</v>
      </c>
      <c r="X71" s="6">
        <f>CtrlData!AA77</f>
        <v>100.35</v>
      </c>
      <c r="Y71" s="6">
        <f>CtrlData!AB77</f>
        <v>0.34</v>
      </c>
      <c r="Z71" s="6">
        <f>CtrlData!AC77</f>
        <v>158727</v>
      </c>
      <c r="AA71" s="6">
        <f>CtrlData!AD77</f>
        <v>5.91</v>
      </c>
      <c r="AB71" s="6">
        <f>CtrlData!AE77</f>
        <v>408681</v>
      </c>
      <c r="AC71" s="6">
        <f>CtrlData!AF77</f>
        <v>3.98</v>
      </c>
      <c r="AD71" s="6">
        <f>CtrlData!AG77</f>
        <v>1.375</v>
      </c>
      <c r="AE71" s="6">
        <f>CtrlData!AH77</f>
        <v>3.99</v>
      </c>
    </row>
    <row r="72" spans="1:31">
      <c r="A72" s="6">
        <f>CtrlData!A78</f>
        <v>201608</v>
      </c>
      <c r="B72" s="6">
        <f>CtrlData!E78</f>
        <v>17838.376</v>
      </c>
      <c r="C72" s="6">
        <f>CtrlData!F78</f>
        <v>0</v>
      </c>
      <c r="D72" s="6">
        <f>CtrlData!G78</f>
        <v>0</v>
      </c>
      <c r="E72" s="6">
        <f>CtrlData!H78</f>
        <v>0</v>
      </c>
      <c r="F72" s="6">
        <f>CtrlData!I78</f>
        <v>0</v>
      </c>
      <c r="G72" s="6">
        <f>CtrlData!J78</f>
        <v>0</v>
      </c>
      <c r="H72" s="6">
        <f>CtrlData!K78</f>
        <v>0</v>
      </c>
      <c r="I72" s="6">
        <f>CtrlData!L78</f>
        <v>0</v>
      </c>
      <c r="J72" s="6">
        <f>CtrlData!M78</f>
        <v>1</v>
      </c>
      <c r="K72" s="6">
        <f>CtrlData!N78</f>
        <v>0</v>
      </c>
      <c r="L72" s="6">
        <f>CtrlData!O78</f>
        <v>0</v>
      </c>
      <c r="M72" s="6">
        <f>CtrlData!P78</f>
        <v>0</v>
      </c>
      <c r="N72" s="6">
        <f>CtrlData!Q78</f>
        <v>0</v>
      </c>
      <c r="O72" s="6">
        <f>CtrlData!R78</f>
        <v>0</v>
      </c>
      <c r="P72" s="6">
        <f>CtrlData!S78</f>
        <v>0</v>
      </c>
      <c r="Q72" s="6">
        <f>CtrlData!T78</f>
        <v>1</v>
      </c>
      <c r="R72" s="6">
        <f>CtrlData!U78</f>
        <v>0</v>
      </c>
      <c r="S72" s="6">
        <f>CtrlData!V78</f>
        <v>3</v>
      </c>
      <c r="T72" s="6">
        <f>CtrlData!W78</f>
        <v>138351</v>
      </c>
      <c r="U72" s="6">
        <f>CtrlData!X78</f>
        <v>5882</v>
      </c>
      <c r="V72" s="6">
        <f>CtrlData!Y78</f>
        <v>98.92</v>
      </c>
      <c r="W72" s="6">
        <f>CtrlData!Z78</f>
        <v>-3.78</v>
      </c>
      <c r="X72" s="6">
        <f>CtrlData!AA78</f>
        <v>99.89</v>
      </c>
      <c r="Y72" s="6">
        <f>CtrlData!AB78</f>
        <v>0.56000000000000005</v>
      </c>
      <c r="Z72" s="6">
        <f>CtrlData!AC78</f>
        <v>157479</v>
      </c>
      <c r="AA72" s="6">
        <f>CtrlData!AD78</f>
        <v>6.49</v>
      </c>
      <c r="AB72" s="6">
        <f>CtrlData!AE78</f>
        <v>408628</v>
      </c>
      <c r="AC72" s="6">
        <f>CtrlData!AF78</f>
        <v>4.24</v>
      </c>
      <c r="AD72" s="6">
        <f>CtrlData!AG78</f>
        <v>1.375</v>
      </c>
      <c r="AE72" s="6">
        <f>CtrlData!AH78</f>
        <v>3.99</v>
      </c>
    </row>
    <row r="73" spans="1:31">
      <c r="A73" s="6">
        <f>CtrlData!A79</f>
        <v>201607</v>
      </c>
      <c r="B73" s="6">
        <f>CtrlData!E79</f>
        <v>17362.144680000001</v>
      </c>
      <c r="C73" s="6">
        <f>CtrlData!F79</f>
        <v>0</v>
      </c>
      <c r="D73" s="6">
        <f>CtrlData!G79</f>
        <v>0</v>
      </c>
      <c r="E73" s="6">
        <f>CtrlData!H79</f>
        <v>0</v>
      </c>
      <c r="F73" s="6">
        <f>CtrlData!I79</f>
        <v>0</v>
      </c>
      <c r="G73" s="6">
        <f>CtrlData!J79</f>
        <v>0</v>
      </c>
      <c r="H73" s="6">
        <f>CtrlData!K79</f>
        <v>0</v>
      </c>
      <c r="I73" s="6">
        <f>CtrlData!L79</f>
        <v>1</v>
      </c>
      <c r="J73" s="6">
        <f>CtrlData!M79</f>
        <v>0</v>
      </c>
      <c r="K73" s="6">
        <f>CtrlData!N79</f>
        <v>0</v>
      </c>
      <c r="L73" s="6">
        <f>CtrlData!O79</f>
        <v>0</v>
      </c>
      <c r="M73" s="6">
        <f>CtrlData!P79</f>
        <v>0</v>
      </c>
      <c r="N73" s="6">
        <f>CtrlData!Q79</f>
        <v>0</v>
      </c>
      <c r="O73" s="6">
        <f>CtrlData!R79</f>
        <v>0</v>
      </c>
      <c r="P73" s="6">
        <f>CtrlData!S79</f>
        <v>0</v>
      </c>
      <c r="Q73" s="6">
        <f>CtrlData!T79</f>
        <v>1</v>
      </c>
      <c r="R73" s="6">
        <f>CtrlData!U79</f>
        <v>0</v>
      </c>
      <c r="S73" s="6">
        <f>CtrlData!V79</f>
        <v>3</v>
      </c>
      <c r="T73" s="6">
        <f>CtrlData!W79</f>
        <v>138351</v>
      </c>
      <c r="U73" s="6">
        <f>CtrlData!X79</f>
        <v>5882</v>
      </c>
      <c r="V73" s="6">
        <f>CtrlData!Y79</f>
        <v>100.01</v>
      </c>
      <c r="W73" s="6">
        <f>CtrlData!Z79</f>
        <v>-3.78</v>
      </c>
      <c r="X73" s="6">
        <f>CtrlData!AA79</f>
        <v>99.93</v>
      </c>
      <c r="Y73" s="6">
        <f>CtrlData!AB79</f>
        <v>1.24</v>
      </c>
      <c r="Z73" s="6">
        <f>CtrlData!AC79</f>
        <v>154966</v>
      </c>
      <c r="AA73" s="6">
        <f>CtrlData!AD79</f>
        <v>6.33</v>
      </c>
      <c r="AB73" s="6">
        <f>CtrlData!AE79</f>
        <v>407037</v>
      </c>
      <c r="AC73" s="6">
        <f>CtrlData!AF79</f>
        <v>4.71</v>
      </c>
      <c r="AD73" s="6">
        <f>CtrlData!AG79</f>
        <v>1.375</v>
      </c>
      <c r="AE73" s="6">
        <f>CtrlData!AH79</f>
        <v>3.99</v>
      </c>
    </row>
    <row r="74" spans="1:31">
      <c r="A74" s="6">
        <f>CtrlData!A80</f>
        <v>201606</v>
      </c>
      <c r="B74" s="6">
        <f>CtrlData!E80</f>
        <v>15596.01858</v>
      </c>
      <c r="C74" s="6">
        <f>CtrlData!F80</f>
        <v>0</v>
      </c>
      <c r="D74" s="6">
        <f>CtrlData!G80</f>
        <v>0</v>
      </c>
      <c r="E74" s="6">
        <f>CtrlData!H80</f>
        <v>0</v>
      </c>
      <c r="F74" s="6">
        <f>CtrlData!I80</f>
        <v>0</v>
      </c>
      <c r="G74" s="6">
        <f>CtrlData!J80</f>
        <v>0</v>
      </c>
      <c r="H74" s="6">
        <f>CtrlData!K80</f>
        <v>1</v>
      </c>
      <c r="I74" s="6">
        <f>CtrlData!L80</f>
        <v>0</v>
      </c>
      <c r="J74" s="6">
        <f>CtrlData!M80</f>
        <v>0</v>
      </c>
      <c r="K74" s="6">
        <f>CtrlData!N80</f>
        <v>0</v>
      </c>
      <c r="L74" s="6">
        <f>CtrlData!O80</f>
        <v>0</v>
      </c>
      <c r="M74" s="6">
        <f>CtrlData!P80</f>
        <v>0</v>
      </c>
      <c r="N74" s="6">
        <f>CtrlData!Q80</f>
        <v>0</v>
      </c>
      <c r="O74" s="6">
        <f>CtrlData!R80</f>
        <v>0</v>
      </c>
      <c r="P74" s="6">
        <f>CtrlData!S80</f>
        <v>1</v>
      </c>
      <c r="Q74" s="6">
        <f>CtrlData!T80</f>
        <v>0</v>
      </c>
      <c r="R74" s="6">
        <f>CtrlData!U80</f>
        <v>0</v>
      </c>
      <c r="S74" s="6">
        <f>CtrlData!V80</f>
        <v>1.69</v>
      </c>
      <c r="T74" s="6">
        <f>CtrlData!W80</f>
        <v>131157</v>
      </c>
      <c r="U74" s="6">
        <f>CtrlData!X80</f>
        <v>5580</v>
      </c>
      <c r="V74" s="6">
        <f>CtrlData!Y80</f>
        <v>100.62</v>
      </c>
      <c r="W74" s="6">
        <f>CtrlData!Z80</f>
        <v>-2.8</v>
      </c>
      <c r="X74" s="6">
        <f>CtrlData!AA80</f>
        <v>99.7</v>
      </c>
      <c r="Y74" s="6">
        <f>CtrlData!AB80</f>
        <v>0.9</v>
      </c>
      <c r="Z74" s="6">
        <f>CtrlData!AC80</f>
        <v>153917</v>
      </c>
      <c r="AA74" s="6">
        <f>CtrlData!AD80</f>
        <v>5.91</v>
      </c>
      <c r="AB74" s="6">
        <f>CtrlData!AE80</f>
        <v>404865</v>
      </c>
      <c r="AC74" s="6">
        <f>CtrlData!AF80</f>
        <v>4.6500000000000004</v>
      </c>
      <c r="AD74" s="6">
        <f>CtrlData!AG80</f>
        <v>1.5</v>
      </c>
      <c r="AE74" s="6">
        <f>CtrlData!AH80</f>
        <v>3.92</v>
      </c>
    </row>
    <row r="75" spans="1:31">
      <c r="A75" s="6">
        <f>CtrlData!A81</f>
        <v>201605</v>
      </c>
      <c r="B75" s="6">
        <f>CtrlData!E81</f>
        <v>15854.936820000001</v>
      </c>
      <c r="C75" s="6">
        <f>CtrlData!F81</f>
        <v>0</v>
      </c>
      <c r="D75" s="6">
        <f>CtrlData!G81</f>
        <v>0</v>
      </c>
      <c r="E75" s="6">
        <f>CtrlData!H81</f>
        <v>0</v>
      </c>
      <c r="F75" s="6">
        <f>CtrlData!I81</f>
        <v>0</v>
      </c>
      <c r="G75" s="6">
        <f>CtrlData!J81</f>
        <v>1</v>
      </c>
      <c r="H75" s="6">
        <f>CtrlData!K81</f>
        <v>0</v>
      </c>
      <c r="I75" s="6">
        <f>CtrlData!L81</f>
        <v>0</v>
      </c>
      <c r="J75" s="6">
        <f>CtrlData!M81</f>
        <v>0</v>
      </c>
      <c r="K75" s="6">
        <f>CtrlData!N81</f>
        <v>0</v>
      </c>
      <c r="L75" s="6">
        <f>CtrlData!O81</f>
        <v>0</v>
      </c>
      <c r="M75" s="6">
        <f>CtrlData!P81</f>
        <v>0</v>
      </c>
      <c r="N75" s="6">
        <f>CtrlData!Q81</f>
        <v>0</v>
      </c>
      <c r="O75" s="6">
        <f>CtrlData!R81</f>
        <v>0</v>
      </c>
      <c r="P75" s="6">
        <f>CtrlData!S81</f>
        <v>1</v>
      </c>
      <c r="Q75" s="6">
        <f>CtrlData!T81</f>
        <v>0</v>
      </c>
      <c r="R75" s="6">
        <f>CtrlData!U81</f>
        <v>0</v>
      </c>
      <c r="S75" s="6">
        <f>CtrlData!V81</f>
        <v>1.69</v>
      </c>
      <c r="T75" s="6">
        <f>CtrlData!W81</f>
        <v>131157</v>
      </c>
      <c r="U75" s="6">
        <f>CtrlData!X81</f>
        <v>5580</v>
      </c>
      <c r="V75" s="6">
        <f>CtrlData!Y81</f>
        <v>100.32</v>
      </c>
      <c r="W75" s="6">
        <f>CtrlData!Z81</f>
        <v>-2.8</v>
      </c>
      <c r="X75" s="6">
        <f>CtrlData!AA81</f>
        <v>99.35</v>
      </c>
      <c r="Y75" s="6">
        <f>CtrlData!AB81</f>
        <v>1.23</v>
      </c>
      <c r="Z75" s="6">
        <f>CtrlData!AC81</f>
        <v>154790</v>
      </c>
      <c r="AA75" s="6">
        <f>CtrlData!AD81</f>
        <v>5.72</v>
      </c>
      <c r="AB75" s="6">
        <f>CtrlData!AE81</f>
        <v>405184</v>
      </c>
      <c r="AC75" s="6">
        <f>CtrlData!AF81</f>
        <v>3.88</v>
      </c>
      <c r="AD75" s="6">
        <f>CtrlData!AG81</f>
        <v>1.5</v>
      </c>
      <c r="AE75" s="6">
        <f>CtrlData!AH81</f>
        <v>3.92</v>
      </c>
    </row>
    <row r="76" spans="1:31">
      <c r="A76" s="6">
        <f>CtrlData!A82</f>
        <v>201604</v>
      </c>
      <c r="B76" s="6">
        <f>CtrlData!E82</f>
        <v>14851.27881</v>
      </c>
      <c r="C76" s="6">
        <f>CtrlData!F82</f>
        <v>0</v>
      </c>
      <c r="D76" s="6">
        <f>CtrlData!G82</f>
        <v>0</v>
      </c>
      <c r="E76" s="6">
        <f>CtrlData!H82</f>
        <v>0</v>
      </c>
      <c r="F76" s="6">
        <f>CtrlData!I82</f>
        <v>1</v>
      </c>
      <c r="G76" s="6">
        <f>CtrlData!J82</f>
        <v>0</v>
      </c>
      <c r="H76" s="6">
        <f>CtrlData!K82</f>
        <v>0</v>
      </c>
      <c r="I76" s="6">
        <f>CtrlData!L82</f>
        <v>0</v>
      </c>
      <c r="J76" s="6">
        <f>CtrlData!M82</f>
        <v>0</v>
      </c>
      <c r="K76" s="6">
        <f>CtrlData!N82</f>
        <v>0</v>
      </c>
      <c r="L76" s="6">
        <f>CtrlData!O82</f>
        <v>0</v>
      </c>
      <c r="M76" s="6">
        <f>CtrlData!P82</f>
        <v>0</v>
      </c>
      <c r="N76" s="6">
        <f>CtrlData!Q82</f>
        <v>0</v>
      </c>
      <c r="O76" s="6">
        <f>CtrlData!R82</f>
        <v>0</v>
      </c>
      <c r="P76" s="6">
        <f>CtrlData!S82</f>
        <v>1</v>
      </c>
      <c r="Q76" s="6">
        <f>CtrlData!T82</f>
        <v>0</v>
      </c>
      <c r="R76" s="6">
        <f>CtrlData!U82</f>
        <v>0</v>
      </c>
      <c r="S76" s="6">
        <f>CtrlData!V82</f>
        <v>1.69</v>
      </c>
      <c r="T76" s="6">
        <f>CtrlData!W82</f>
        <v>131157</v>
      </c>
      <c r="U76" s="6">
        <f>CtrlData!X82</f>
        <v>5580</v>
      </c>
      <c r="V76" s="6">
        <f>CtrlData!Y82</f>
        <v>99.36</v>
      </c>
      <c r="W76" s="6">
        <f>CtrlData!Z82</f>
        <v>-2.8</v>
      </c>
      <c r="X76" s="6">
        <f>CtrlData!AA82</f>
        <v>99.73</v>
      </c>
      <c r="Y76" s="6">
        <f>CtrlData!AB82</f>
        <v>1.87</v>
      </c>
      <c r="Z76" s="6">
        <f>CtrlData!AC82</f>
        <v>154152</v>
      </c>
      <c r="AA76" s="6">
        <f>CtrlData!AD82</f>
        <v>6.22</v>
      </c>
      <c r="AB76" s="6">
        <f>CtrlData!AE82</f>
        <v>404971</v>
      </c>
      <c r="AC76" s="6">
        <f>CtrlData!AF82</f>
        <v>4.58</v>
      </c>
      <c r="AD76" s="6">
        <f>CtrlData!AG82</f>
        <v>1.5</v>
      </c>
      <c r="AE76" s="6">
        <f>CtrlData!AH82</f>
        <v>3.92</v>
      </c>
    </row>
    <row r="77" spans="1:31">
      <c r="A77" s="6">
        <f>CtrlData!A83</f>
        <v>201603</v>
      </c>
      <c r="B77" s="6">
        <f>CtrlData!E83</f>
        <v>21393.398450000001</v>
      </c>
      <c r="C77" s="6">
        <f>CtrlData!F83</f>
        <v>0</v>
      </c>
      <c r="D77" s="6">
        <f>CtrlData!G83</f>
        <v>0</v>
      </c>
      <c r="E77" s="6">
        <f>CtrlData!H83</f>
        <v>1</v>
      </c>
      <c r="F77" s="6">
        <f>CtrlData!I83</f>
        <v>0</v>
      </c>
      <c r="G77" s="6">
        <f>CtrlData!J83</f>
        <v>0</v>
      </c>
      <c r="H77" s="6">
        <f>CtrlData!K83</f>
        <v>0</v>
      </c>
      <c r="I77" s="6">
        <f>CtrlData!L83</f>
        <v>0</v>
      </c>
      <c r="J77" s="6">
        <f>CtrlData!M83</f>
        <v>0</v>
      </c>
      <c r="K77" s="6">
        <f>CtrlData!N83</f>
        <v>0</v>
      </c>
      <c r="L77" s="6">
        <f>CtrlData!O83</f>
        <v>0</v>
      </c>
      <c r="M77" s="6">
        <f>CtrlData!P83</f>
        <v>0</v>
      </c>
      <c r="N77" s="6">
        <f>CtrlData!Q83</f>
        <v>0</v>
      </c>
      <c r="O77" s="6">
        <f>CtrlData!R83</f>
        <v>1</v>
      </c>
      <c r="P77" s="6">
        <f>CtrlData!S83</f>
        <v>0</v>
      </c>
      <c r="Q77" s="6">
        <f>CtrlData!T83</f>
        <v>0</v>
      </c>
      <c r="R77" s="6">
        <f>CtrlData!U83</f>
        <v>0</v>
      </c>
      <c r="S77" s="6">
        <f>CtrlData!V83</f>
        <v>-0.09</v>
      </c>
      <c r="T77" s="6">
        <f>CtrlData!W83</f>
        <v>129366</v>
      </c>
      <c r="U77" s="6">
        <f>CtrlData!X83</f>
        <v>5505</v>
      </c>
      <c r="V77" s="6">
        <f>CtrlData!Y83</f>
        <v>99.57</v>
      </c>
      <c r="W77" s="6">
        <f>CtrlData!Z83</f>
        <v>-4.93</v>
      </c>
      <c r="X77" s="6">
        <f>CtrlData!AA83</f>
        <v>99.41</v>
      </c>
      <c r="Y77" s="6">
        <f>CtrlData!AB83</f>
        <v>2.0099999999999998</v>
      </c>
      <c r="Z77" s="6">
        <f>CtrlData!AC83</f>
        <v>154112</v>
      </c>
      <c r="AA77" s="6">
        <f>CtrlData!AD83</f>
        <v>6.14</v>
      </c>
      <c r="AB77" s="6">
        <f>CtrlData!AE83</f>
        <v>404498</v>
      </c>
      <c r="AC77" s="6">
        <f>CtrlData!AF83</f>
        <v>4.7</v>
      </c>
      <c r="AD77" s="6">
        <f>CtrlData!AG83</f>
        <v>1.5</v>
      </c>
      <c r="AE77" s="6">
        <f>CtrlData!AH83</f>
        <v>3.89</v>
      </c>
    </row>
    <row r="78" spans="1:31">
      <c r="A78" s="6">
        <f>CtrlData!A84</f>
        <v>201602</v>
      </c>
      <c r="B78" s="6">
        <f>CtrlData!E84</f>
        <v>10755.55017</v>
      </c>
      <c r="C78" s="6">
        <f>CtrlData!F84</f>
        <v>0</v>
      </c>
      <c r="D78" s="6">
        <f>CtrlData!G84</f>
        <v>1</v>
      </c>
      <c r="E78" s="6">
        <f>CtrlData!H84</f>
        <v>0</v>
      </c>
      <c r="F78" s="6">
        <f>CtrlData!I84</f>
        <v>0</v>
      </c>
      <c r="G78" s="6">
        <f>CtrlData!J84</f>
        <v>0</v>
      </c>
      <c r="H78" s="6">
        <f>CtrlData!K84</f>
        <v>0</v>
      </c>
      <c r="I78" s="6">
        <f>CtrlData!L84</f>
        <v>0</v>
      </c>
      <c r="J78" s="6">
        <f>CtrlData!M84</f>
        <v>0</v>
      </c>
      <c r="K78" s="6">
        <f>CtrlData!N84</f>
        <v>0</v>
      </c>
      <c r="L78" s="6">
        <f>CtrlData!O84</f>
        <v>0</v>
      </c>
      <c r="M78" s="6">
        <f>CtrlData!P84</f>
        <v>0</v>
      </c>
      <c r="N78" s="6">
        <f>CtrlData!Q84</f>
        <v>0</v>
      </c>
      <c r="O78" s="6">
        <f>CtrlData!R84</f>
        <v>1</v>
      </c>
      <c r="P78" s="6">
        <f>CtrlData!S84</f>
        <v>0</v>
      </c>
      <c r="Q78" s="6">
        <f>CtrlData!T84</f>
        <v>0</v>
      </c>
      <c r="R78" s="6">
        <f>CtrlData!U84</f>
        <v>0</v>
      </c>
      <c r="S78" s="6">
        <f>CtrlData!V84</f>
        <v>-0.09</v>
      </c>
      <c r="T78" s="6">
        <f>CtrlData!W84</f>
        <v>129366</v>
      </c>
      <c r="U78" s="6">
        <f>CtrlData!X84</f>
        <v>5505</v>
      </c>
      <c r="V78" s="6">
        <f>CtrlData!Y84</f>
        <v>99.7</v>
      </c>
      <c r="W78" s="6">
        <f>CtrlData!Z84</f>
        <v>-4.93</v>
      </c>
      <c r="X78" s="6">
        <f>CtrlData!AA84</f>
        <v>100.02</v>
      </c>
      <c r="Y78" s="6">
        <f>CtrlData!AB84</f>
        <v>2.41</v>
      </c>
      <c r="Z78" s="6">
        <f>CtrlData!AC84</f>
        <v>154540</v>
      </c>
      <c r="AA78" s="6">
        <f>CtrlData!AD84</f>
        <v>5.58</v>
      </c>
      <c r="AB78" s="6">
        <f>CtrlData!AE84</f>
        <v>403859</v>
      </c>
      <c r="AC78" s="6">
        <f>CtrlData!AF84</f>
        <v>4.7300000000000004</v>
      </c>
      <c r="AD78" s="6">
        <f>CtrlData!AG84</f>
        <v>1.625</v>
      </c>
      <c r="AE78" s="6">
        <f>CtrlData!AH84</f>
        <v>3.89</v>
      </c>
    </row>
    <row r="79" spans="1:31">
      <c r="A79" s="6">
        <f>CtrlData!A85</f>
        <v>201601</v>
      </c>
      <c r="B79" s="6">
        <f>CtrlData!E85</f>
        <v>17346.979009999999</v>
      </c>
      <c r="C79" s="6">
        <f>CtrlData!F85</f>
        <v>1</v>
      </c>
      <c r="D79" s="6">
        <f>CtrlData!G85</f>
        <v>0</v>
      </c>
      <c r="E79" s="6">
        <f>CtrlData!H85</f>
        <v>0</v>
      </c>
      <c r="F79" s="6">
        <f>CtrlData!I85</f>
        <v>0</v>
      </c>
      <c r="G79" s="6">
        <f>CtrlData!J85</f>
        <v>0</v>
      </c>
      <c r="H79" s="6">
        <f>CtrlData!K85</f>
        <v>0</v>
      </c>
      <c r="I79" s="6">
        <f>CtrlData!L85</f>
        <v>0</v>
      </c>
      <c r="J79" s="6">
        <f>CtrlData!M85</f>
        <v>0</v>
      </c>
      <c r="K79" s="6">
        <f>CtrlData!N85</f>
        <v>0</v>
      </c>
      <c r="L79" s="6">
        <f>CtrlData!O85</f>
        <v>0</v>
      </c>
      <c r="M79" s="6">
        <f>CtrlData!P85</f>
        <v>0</v>
      </c>
      <c r="N79" s="6">
        <f>CtrlData!Q85</f>
        <v>0</v>
      </c>
      <c r="O79" s="6">
        <f>CtrlData!R85</f>
        <v>1</v>
      </c>
      <c r="P79" s="6">
        <f>CtrlData!S85</f>
        <v>0</v>
      </c>
      <c r="Q79" s="6">
        <f>CtrlData!T85</f>
        <v>0</v>
      </c>
      <c r="R79" s="6">
        <f>CtrlData!U85</f>
        <v>0</v>
      </c>
      <c r="S79" s="6">
        <f>CtrlData!V85</f>
        <v>-0.09</v>
      </c>
      <c r="T79" s="6">
        <f>CtrlData!W85</f>
        <v>129366</v>
      </c>
      <c r="U79" s="6">
        <f>CtrlData!X85</f>
        <v>5505</v>
      </c>
      <c r="V79" s="6">
        <f>CtrlData!Y85</f>
        <v>100.01</v>
      </c>
      <c r="W79" s="6">
        <f>CtrlData!Z85</f>
        <v>-4.93</v>
      </c>
      <c r="X79" s="6">
        <f>CtrlData!AA85</f>
        <v>98.12</v>
      </c>
      <c r="Y79" s="6">
        <f>CtrlData!AB85</f>
        <v>0.81</v>
      </c>
      <c r="Z79" s="6">
        <f>CtrlData!AC85</f>
        <v>153176</v>
      </c>
      <c r="AA79" s="6">
        <f>CtrlData!AD85</f>
        <v>7.08</v>
      </c>
      <c r="AB79" s="6">
        <f>CtrlData!AE85</f>
        <v>399752</v>
      </c>
      <c r="AC79" s="6">
        <f>CtrlData!AF85</f>
        <v>5.8</v>
      </c>
      <c r="AD79" s="6">
        <f>CtrlData!AG85</f>
        <v>1.625</v>
      </c>
      <c r="AE79" s="6">
        <f>CtrlData!AH85</f>
        <v>3.89</v>
      </c>
    </row>
    <row r="80" spans="1:31">
      <c r="A80" s="6">
        <f>CtrlData!A86</f>
        <v>201512</v>
      </c>
      <c r="B80" s="6">
        <f>CtrlData!E86</f>
        <v>17466.04319</v>
      </c>
      <c r="C80" s="6">
        <f>CtrlData!F86</f>
        <v>0</v>
      </c>
      <c r="D80" s="6">
        <f>CtrlData!G86</f>
        <v>0</v>
      </c>
      <c r="E80" s="6">
        <f>CtrlData!H86</f>
        <v>0</v>
      </c>
      <c r="F80" s="6">
        <f>CtrlData!I86</f>
        <v>0</v>
      </c>
      <c r="G80" s="6">
        <f>CtrlData!J86</f>
        <v>0</v>
      </c>
      <c r="H80" s="6">
        <f>CtrlData!K86</f>
        <v>0</v>
      </c>
      <c r="I80" s="6">
        <f>CtrlData!L86</f>
        <v>0</v>
      </c>
      <c r="J80" s="6">
        <f>CtrlData!M86</f>
        <v>0</v>
      </c>
      <c r="K80" s="6">
        <f>CtrlData!N86</f>
        <v>0</v>
      </c>
      <c r="L80" s="6">
        <f>CtrlData!O86</f>
        <v>0</v>
      </c>
      <c r="M80" s="6">
        <f>CtrlData!P86</f>
        <v>0</v>
      </c>
      <c r="N80" s="6">
        <f>CtrlData!Q86</f>
        <v>1</v>
      </c>
      <c r="O80" s="6">
        <f>CtrlData!R86</f>
        <v>0</v>
      </c>
      <c r="P80" s="6">
        <f>CtrlData!S86</f>
        <v>0</v>
      </c>
      <c r="Q80" s="6">
        <f>CtrlData!T86</f>
        <v>0</v>
      </c>
      <c r="R80" s="6">
        <f>CtrlData!U86</f>
        <v>1</v>
      </c>
      <c r="S80" s="6">
        <f>CtrlData!V86</f>
        <v>-0.2</v>
      </c>
      <c r="T80" s="6">
        <f>CtrlData!W86</f>
        <v>133778</v>
      </c>
      <c r="U80" s="6">
        <f>CtrlData!X86</f>
        <v>5698</v>
      </c>
      <c r="V80" s="6">
        <f>CtrlData!Y86</f>
        <v>100.22</v>
      </c>
      <c r="W80" s="6">
        <f>CtrlData!Z86</f>
        <v>-7.3</v>
      </c>
      <c r="X80" s="6">
        <f>CtrlData!AA86</f>
        <v>98.67</v>
      </c>
      <c r="Y80" s="6">
        <f>CtrlData!AB86</f>
        <v>0.13</v>
      </c>
      <c r="Z80" s="6">
        <f>CtrlData!AC86</f>
        <v>150937</v>
      </c>
      <c r="AA80" s="6">
        <f>CtrlData!AD86</f>
        <v>6.87</v>
      </c>
      <c r="AB80" s="6">
        <f>CtrlData!AE86</f>
        <v>396061</v>
      </c>
      <c r="AC80" s="6">
        <f>CtrlData!AF86</f>
        <v>5.8</v>
      </c>
      <c r="AD80" s="6">
        <f>CtrlData!AG86</f>
        <v>1.625</v>
      </c>
      <c r="AE80" s="6">
        <f>CtrlData!AH86</f>
        <v>3.87</v>
      </c>
    </row>
    <row r="81" spans="1:31">
      <c r="A81" s="6">
        <f>CtrlData!A87</f>
        <v>201511</v>
      </c>
      <c r="B81" s="6">
        <f>CtrlData!E87</f>
        <v>18941.634440000002</v>
      </c>
      <c r="C81" s="6">
        <f>CtrlData!F87</f>
        <v>0</v>
      </c>
      <c r="D81" s="6">
        <f>CtrlData!G87</f>
        <v>0</v>
      </c>
      <c r="E81" s="6">
        <f>CtrlData!H87</f>
        <v>0</v>
      </c>
      <c r="F81" s="6">
        <f>CtrlData!I87</f>
        <v>0</v>
      </c>
      <c r="G81" s="6">
        <f>CtrlData!J87</f>
        <v>0</v>
      </c>
      <c r="H81" s="6">
        <f>CtrlData!K87</f>
        <v>0</v>
      </c>
      <c r="I81" s="6">
        <f>CtrlData!L87</f>
        <v>0</v>
      </c>
      <c r="J81" s="6">
        <f>CtrlData!M87</f>
        <v>0</v>
      </c>
      <c r="K81" s="6">
        <f>CtrlData!N87</f>
        <v>0</v>
      </c>
      <c r="L81" s="6">
        <f>CtrlData!O87</f>
        <v>0</v>
      </c>
      <c r="M81" s="6">
        <f>CtrlData!P87</f>
        <v>1</v>
      </c>
      <c r="N81" s="6">
        <f>CtrlData!Q87</f>
        <v>0</v>
      </c>
      <c r="O81" s="6">
        <f>CtrlData!R87</f>
        <v>0</v>
      </c>
      <c r="P81" s="6">
        <f>CtrlData!S87</f>
        <v>0</v>
      </c>
      <c r="Q81" s="6">
        <f>CtrlData!T87</f>
        <v>0</v>
      </c>
      <c r="R81" s="6">
        <f>CtrlData!U87</f>
        <v>1</v>
      </c>
      <c r="S81" s="6">
        <f>CtrlData!V87</f>
        <v>-0.2</v>
      </c>
      <c r="T81" s="6">
        <f>CtrlData!W87</f>
        <v>133778</v>
      </c>
      <c r="U81" s="6">
        <f>CtrlData!X87</f>
        <v>5698</v>
      </c>
      <c r="V81" s="6">
        <f>CtrlData!Y87</f>
        <v>100.86</v>
      </c>
      <c r="W81" s="6">
        <f>CtrlData!Z87</f>
        <v>-7.3</v>
      </c>
      <c r="X81" s="6">
        <f>CtrlData!AA87</f>
        <v>99.41</v>
      </c>
      <c r="Y81" s="6">
        <f>CtrlData!AB87</f>
        <v>0.54</v>
      </c>
      <c r="Z81" s="6">
        <f>CtrlData!AC87</f>
        <v>149174</v>
      </c>
      <c r="AA81" s="6">
        <f>CtrlData!AD87</f>
        <v>6.57</v>
      </c>
      <c r="AB81" s="6">
        <f>CtrlData!AE87</f>
        <v>394048</v>
      </c>
      <c r="AC81" s="6">
        <f>CtrlData!AF87</f>
        <v>5.98</v>
      </c>
      <c r="AD81" s="6">
        <f>CtrlData!AG87</f>
        <v>1.75</v>
      </c>
      <c r="AE81" s="6">
        <f>CtrlData!AH87</f>
        <v>3.87</v>
      </c>
    </row>
    <row r="82" spans="1:31">
      <c r="A82" s="6">
        <f>CtrlData!A88</f>
        <v>201510</v>
      </c>
      <c r="B82" s="6">
        <f>CtrlData!E88</f>
        <v>18658.892690000001</v>
      </c>
      <c r="C82" s="6">
        <f>CtrlData!F88</f>
        <v>0</v>
      </c>
      <c r="D82" s="6">
        <f>CtrlData!G88</f>
        <v>0</v>
      </c>
      <c r="E82" s="6">
        <f>CtrlData!H88</f>
        <v>0</v>
      </c>
      <c r="F82" s="6">
        <f>CtrlData!I88</f>
        <v>0</v>
      </c>
      <c r="G82" s="6">
        <f>CtrlData!J88</f>
        <v>0</v>
      </c>
      <c r="H82" s="6">
        <f>CtrlData!K88</f>
        <v>0</v>
      </c>
      <c r="I82" s="6">
        <f>CtrlData!L88</f>
        <v>0</v>
      </c>
      <c r="J82" s="6">
        <f>CtrlData!M88</f>
        <v>0</v>
      </c>
      <c r="K82" s="6">
        <f>CtrlData!N88</f>
        <v>0</v>
      </c>
      <c r="L82" s="6">
        <f>CtrlData!O88</f>
        <v>1</v>
      </c>
      <c r="M82" s="6">
        <f>CtrlData!P88</f>
        <v>0</v>
      </c>
      <c r="N82" s="6">
        <f>CtrlData!Q88</f>
        <v>0</v>
      </c>
      <c r="O82" s="6">
        <f>CtrlData!R88</f>
        <v>0</v>
      </c>
      <c r="P82" s="6">
        <f>CtrlData!S88</f>
        <v>0</v>
      </c>
      <c r="Q82" s="6">
        <f>CtrlData!T88</f>
        <v>0</v>
      </c>
      <c r="R82" s="6">
        <f>CtrlData!U88</f>
        <v>1</v>
      </c>
      <c r="S82" s="6">
        <f>CtrlData!V88</f>
        <v>-0.2</v>
      </c>
      <c r="T82" s="6">
        <f>CtrlData!W88</f>
        <v>133778</v>
      </c>
      <c r="U82" s="6">
        <f>CtrlData!X88</f>
        <v>5698</v>
      </c>
      <c r="V82" s="6">
        <f>CtrlData!Y88</f>
        <v>101.76</v>
      </c>
      <c r="W82" s="6">
        <f>CtrlData!Z88</f>
        <v>-7.3</v>
      </c>
      <c r="X82" s="6">
        <f>CtrlData!AA88</f>
        <v>100.1</v>
      </c>
      <c r="Y82" s="6">
        <f>CtrlData!AB88</f>
        <v>0.31</v>
      </c>
      <c r="Z82" s="6">
        <f>CtrlData!AC88</f>
        <v>148906</v>
      </c>
      <c r="AA82" s="6">
        <f>CtrlData!AD88</f>
        <v>7.16</v>
      </c>
      <c r="AB82" s="6">
        <f>CtrlData!AE88</f>
        <v>392518</v>
      </c>
      <c r="AC82" s="6">
        <f>CtrlData!AF88</f>
        <v>6.75</v>
      </c>
      <c r="AD82" s="6">
        <f>CtrlData!AG88</f>
        <v>1.75</v>
      </c>
      <c r="AE82" s="6">
        <f>CtrlData!AH88</f>
        <v>3.87</v>
      </c>
    </row>
    <row r="83" spans="1:31">
      <c r="A83" s="6">
        <f>CtrlData!A89</f>
        <v>201509</v>
      </c>
      <c r="B83" s="6">
        <f>CtrlData!E89</f>
        <v>16789.21184</v>
      </c>
      <c r="C83" s="6">
        <f>CtrlData!F89</f>
        <v>0</v>
      </c>
      <c r="D83" s="6">
        <f>CtrlData!G89</f>
        <v>0</v>
      </c>
      <c r="E83" s="6">
        <f>CtrlData!H89</f>
        <v>0</v>
      </c>
      <c r="F83" s="6">
        <f>CtrlData!I89</f>
        <v>0</v>
      </c>
      <c r="G83" s="6">
        <f>CtrlData!J89</f>
        <v>0</v>
      </c>
      <c r="H83" s="6">
        <f>CtrlData!K89</f>
        <v>0</v>
      </c>
      <c r="I83" s="6">
        <f>CtrlData!L89</f>
        <v>0</v>
      </c>
      <c r="J83" s="6">
        <f>CtrlData!M89</f>
        <v>0</v>
      </c>
      <c r="K83" s="6">
        <f>CtrlData!N89</f>
        <v>1</v>
      </c>
      <c r="L83" s="6">
        <f>CtrlData!O89</f>
        <v>0</v>
      </c>
      <c r="M83" s="6">
        <f>CtrlData!P89</f>
        <v>0</v>
      </c>
      <c r="N83" s="6">
        <f>CtrlData!Q89</f>
        <v>0</v>
      </c>
      <c r="O83" s="6">
        <f>CtrlData!R89</f>
        <v>0</v>
      </c>
      <c r="P83" s="6">
        <f>CtrlData!S89</f>
        <v>0</v>
      </c>
      <c r="Q83" s="6">
        <f>CtrlData!T89</f>
        <v>1</v>
      </c>
      <c r="R83" s="6">
        <f>CtrlData!U89</f>
        <v>0</v>
      </c>
      <c r="S83" s="6">
        <f>CtrlData!V89</f>
        <v>-0.28000000000000003</v>
      </c>
      <c r="T83" s="6">
        <f>CtrlData!W89</f>
        <v>133081</v>
      </c>
      <c r="U83" s="6">
        <f>CtrlData!X89</f>
        <v>5671</v>
      </c>
      <c r="V83" s="6">
        <f>CtrlData!Y89</f>
        <v>102.98</v>
      </c>
      <c r="W83" s="6">
        <f>CtrlData!Z89</f>
        <v>-8.7100000000000009</v>
      </c>
      <c r="X83" s="6">
        <f>CtrlData!AA89</f>
        <v>100.01</v>
      </c>
      <c r="Y83" s="6">
        <f>CtrlData!AB89</f>
        <v>0.28999999999999998</v>
      </c>
      <c r="Z83" s="6">
        <f>CtrlData!AC89</f>
        <v>149233</v>
      </c>
      <c r="AA83" s="6">
        <f>CtrlData!AD89</f>
        <v>6.87</v>
      </c>
      <c r="AB83" s="6">
        <f>CtrlData!AE89</f>
        <v>392764</v>
      </c>
      <c r="AC83" s="6">
        <f>CtrlData!AF89</f>
        <v>6.78</v>
      </c>
      <c r="AD83" s="6">
        <f>CtrlData!AG89</f>
        <v>1.75</v>
      </c>
      <c r="AE83" s="6">
        <f>CtrlData!AH89</f>
        <v>3.89</v>
      </c>
    </row>
    <row r="84" spans="1:31">
      <c r="A84" s="6">
        <f>CtrlData!A90</f>
        <v>201508</v>
      </c>
      <c r="B84" s="6">
        <f>CtrlData!E90</f>
        <v>20101.08813</v>
      </c>
      <c r="C84" s="6">
        <f>CtrlData!F90</f>
        <v>0</v>
      </c>
      <c r="D84" s="6">
        <f>CtrlData!G90</f>
        <v>0</v>
      </c>
      <c r="E84" s="6">
        <f>CtrlData!H90</f>
        <v>0</v>
      </c>
      <c r="F84" s="6">
        <f>CtrlData!I90</f>
        <v>0</v>
      </c>
      <c r="G84" s="6">
        <f>CtrlData!J90</f>
        <v>0</v>
      </c>
      <c r="H84" s="6">
        <f>CtrlData!K90</f>
        <v>0</v>
      </c>
      <c r="I84" s="6">
        <f>CtrlData!L90</f>
        <v>0</v>
      </c>
      <c r="J84" s="6">
        <f>CtrlData!M90</f>
        <v>1</v>
      </c>
      <c r="K84" s="6">
        <f>CtrlData!N90</f>
        <v>0</v>
      </c>
      <c r="L84" s="6">
        <f>CtrlData!O90</f>
        <v>0</v>
      </c>
      <c r="M84" s="6">
        <f>CtrlData!P90</f>
        <v>0</v>
      </c>
      <c r="N84" s="6">
        <f>CtrlData!Q90</f>
        <v>0</v>
      </c>
      <c r="O84" s="6">
        <f>CtrlData!R90</f>
        <v>0</v>
      </c>
      <c r="P84" s="6">
        <f>CtrlData!S90</f>
        <v>0</v>
      </c>
      <c r="Q84" s="6">
        <f>CtrlData!T90</f>
        <v>1</v>
      </c>
      <c r="R84" s="6">
        <f>CtrlData!U90</f>
        <v>0</v>
      </c>
      <c r="S84" s="6">
        <f>CtrlData!V90</f>
        <v>-0.28000000000000003</v>
      </c>
      <c r="T84" s="6">
        <f>CtrlData!W90</f>
        <v>133081</v>
      </c>
      <c r="U84" s="6">
        <f>CtrlData!X90</f>
        <v>5671</v>
      </c>
      <c r="V84" s="6">
        <f>CtrlData!Y90</f>
        <v>103.02</v>
      </c>
      <c r="W84" s="6">
        <f>CtrlData!Z90</f>
        <v>-8.7100000000000009</v>
      </c>
      <c r="X84" s="6">
        <f>CtrlData!AA90</f>
        <v>99.33</v>
      </c>
      <c r="Y84" s="6">
        <f>CtrlData!AB90</f>
        <v>-0.44</v>
      </c>
      <c r="Z84" s="6">
        <f>CtrlData!AC90</f>
        <v>147896</v>
      </c>
      <c r="AA84" s="6">
        <f>CtrlData!AD90</f>
        <v>6.29</v>
      </c>
      <c r="AB84" s="6">
        <f>CtrlData!AE90</f>
        <v>390980</v>
      </c>
      <c r="AC84" s="6">
        <f>CtrlData!AF90</f>
        <v>6.08</v>
      </c>
      <c r="AD84" s="6">
        <f>CtrlData!AG90</f>
        <v>1.875</v>
      </c>
      <c r="AE84" s="6">
        <f>CtrlData!AH90</f>
        <v>3.89</v>
      </c>
    </row>
    <row r="85" spans="1:31">
      <c r="A85" s="6">
        <f>CtrlData!A91</f>
        <v>201507</v>
      </c>
      <c r="B85" s="6">
        <f>CtrlData!E91</f>
        <v>20299.15711</v>
      </c>
      <c r="C85" s="6">
        <f>CtrlData!F91</f>
        <v>0</v>
      </c>
      <c r="D85" s="6">
        <f>CtrlData!G91</f>
        <v>0</v>
      </c>
      <c r="E85" s="6">
        <f>CtrlData!H91</f>
        <v>0</v>
      </c>
      <c r="F85" s="6">
        <f>CtrlData!I91</f>
        <v>0</v>
      </c>
      <c r="G85" s="6">
        <f>CtrlData!J91</f>
        <v>0</v>
      </c>
      <c r="H85" s="6">
        <f>CtrlData!K91</f>
        <v>0</v>
      </c>
      <c r="I85" s="6">
        <f>CtrlData!L91</f>
        <v>1</v>
      </c>
      <c r="J85" s="6">
        <f>CtrlData!M91</f>
        <v>0</v>
      </c>
      <c r="K85" s="6">
        <f>CtrlData!N91</f>
        <v>0</v>
      </c>
      <c r="L85" s="6">
        <f>CtrlData!O91</f>
        <v>0</v>
      </c>
      <c r="M85" s="6">
        <f>CtrlData!P91</f>
        <v>0</v>
      </c>
      <c r="N85" s="6">
        <f>CtrlData!Q91</f>
        <v>0</v>
      </c>
      <c r="O85" s="6">
        <f>CtrlData!R91</f>
        <v>0</v>
      </c>
      <c r="P85" s="6">
        <f>CtrlData!S91</f>
        <v>0</v>
      </c>
      <c r="Q85" s="6">
        <f>CtrlData!T91</f>
        <v>1</v>
      </c>
      <c r="R85" s="6">
        <f>CtrlData!U91</f>
        <v>0</v>
      </c>
      <c r="S85" s="6">
        <f>CtrlData!V91</f>
        <v>-0.28000000000000003</v>
      </c>
      <c r="T85" s="6">
        <f>CtrlData!W91</f>
        <v>133081</v>
      </c>
      <c r="U85" s="6">
        <f>CtrlData!X91</f>
        <v>5671</v>
      </c>
      <c r="V85" s="6">
        <f>CtrlData!Y91</f>
        <v>102.56</v>
      </c>
      <c r="W85" s="6">
        <f>CtrlData!Z91</f>
        <v>-8.7100000000000009</v>
      </c>
      <c r="X85" s="6">
        <f>CtrlData!AA91</f>
        <v>98.71</v>
      </c>
      <c r="Y85" s="6">
        <f>CtrlData!AB91</f>
        <v>-0.63</v>
      </c>
      <c r="Z85" s="6">
        <f>CtrlData!AC91</f>
        <v>145863</v>
      </c>
      <c r="AA85" s="6">
        <f>CtrlData!AD91</f>
        <v>5.29</v>
      </c>
      <c r="AB85" s="6">
        <f>CtrlData!AE91</f>
        <v>388749</v>
      </c>
      <c r="AC85" s="6">
        <f>CtrlData!AF91</f>
        <v>5.86</v>
      </c>
      <c r="AD85" s="6">
        <f>CtrlData!AG91</f>
        <v>1.875</v>
      </c>
      <c r="AE85" s="6">
        <f>CtrlData!AH91</f>
        <v>3.89</v>
      </c>
    </row>
    <row r="86" spans="1:31">
      <c r="A86" s="6">
        <f>CtrlData!A92</f>
        <v>201506</v>
      </c>
      <c r="B86" s="6">
        <f>CtrlData!E92</f>
        <v>20072.07591</v>
      </c>
      <c r="C86" s="6">
        <f>CtrlData!F92</f>
        <v>0</v>
      </c>
      <c r="D86" s="6">
        <f>CtrlData!G92</f>
        <v>0</v>
      </c>
      <c r="E86" s="6">
        <f>CtrlData!H92</f>
        <v>0</v>
      </c>
      <c r="F86" s="6">
        <f>CtrlData!I92</f>
        <v>0</v>
      </c>
      <c r="G86" s="6">
        <f>CtrlData!J92</f>
        <v>0</v>
      </c>
      <c r="H86" s="6">
        <f>CtrlData!K92</f>
        <v>1</v>
      </c>
      <c r="I86" s="6">
        <f>CtrlData!L92</f>
        <v>0</v>
      </c>
      <c r="J86" s="6">
        <f>CtrlData!M92</f>
        <v>0</v>
      </c>
      <c r="K86" s="6">
        <f>CtrlData!N92</f>
        <v>0</v>
      </c>
      <c r="L86" s="6">
        <f>CtrlData!O92</f>
        <v>0</v>
      </c>
      <c r="M86" s="6">
        <f>CtrlData!P92</f>
        <v>0</v>
      </c>
      <c r="N86" s="6">
        <f>CtrlData!Q92</f>
        <v>0</v>
      </c>
      <c r="O86" s="6">
        <f>CtrlData!R92</f>
        <v>0</v>
      </c>
      <c r="P86" s="6">
        <f>CtrlData!S92</f>
        <v>1</v>
      </c>
      <c r="Q86" s="6">
        <f>CtrlData!T92</f>
        <v>0</v>
      </c>
      <c r="R86" s="6">
        <f>CtrlData!U92</f>
        <v>0</v>
      </c>
      <c r="S86" s="6">
        <f>CtrlData!V92</f>
        <v>1.89</v>
      </c>
      <c r="T86" s="6">
        <f>CtrlData!W92</f>
        <v>134159</v>
      </c>
      <c r="U86" s="6">
        <f>CtrlData!X92</f>
        <v>5719</v>
      </c>
      <c r="V86" s="6">
        <f>CtrlData!Y92</f>
        <v>103.52</v>
      </c>
      <c r="W86" s="6">
        <f>CtrlData!Z92</f>
        <v>-9.4600000000000009</v>
      </c>
      <c r="X86" s="6">
        <f>CtrlData!AA92</f>
        <v>98.81</v>
      </c>
      <c r="Y86" s="6">
        <f>CtrlData!AB92</f>
        <v>-0.56000000000000005</v>
      </c>
      <c r="Z86" s="6">
        <f>CtrlData!AC92</f>
        <v>144885</v>
      </c>
      <c r="AA86" s="6">
        <f>CtrlData!AD92</f>
        <v>6.07</v>
      </c>
      <c r="AB86" s="6">
        <f>CtrlData!AE92</f>
        <v>387740</v>
      </c>
      <c r="AC86" s="6">
        <f>CtrlData!AF92</f>
        <v>6.33</v>
      </c>
      <c r="AD86" s="6">
        <f>CtrlData!AG92</f>
        <v>1.875</v>
      </c>
      <c r="AE86" s="6">
        <f>CtrlData!AH92</f>
        <v>3.71</v>
      </c>
    </row>
    <row r="87" spans="1:31">
      <c r="A87" s="6">
        <f>CtrlData!A93</f>
        <v>201505</v>
      </c>
      <c r="B87" s="6">
        <f>CtrlData!E93</f>
        <v>19492.908729999999</v>
      </c>
      <c r="C87" s="6">
        <f>CtrlData!F93</f>
        <v>0</v>
      </c>
      <c r="D87" s="6">
        <f>CtrlData!G93</f>
        <v>0</v>
      </c>
      <c r="E87" s="6">
        <f>CtrlData!H93</f>
        <v>0</v>
      </c>
      <c r="F87" s="6">
        <f>CtrlData!I93</f>
        <v>0</v>
      </c>
      <c r="G87" s="6">
        <f>CtrlData!J93</f>
        <v>1</v>
      </c>
      <c r="H87" s="6">
        <f>CtrlData!K93</f>
        <v>0</v>
      </c>
      <c r="I87" s="6">
        <f>CtrlData!L93</f>
        <v>0</v>
      </c>
      <c r="J87" s="6">
        <f>CtrlData!M93</f>
        <v>0</v>
      </c>
      <c r="K87" s="6">
        <f>CtrlData!N93</f>
        <v>0</v>
      </c>
      <c r="L87" s="6">
        <f>CtrlData!O93</f>
        <v>0</v>
      </c>
      <c r="M87" s="6">
        <f>CtrlData!P93</f>
        <v>0</v>
      </c>
      <c r="N87" s="6">
        <f>CtrlData!Q93</f>
        <v>0</v>
      </c>
      <c r="O87" s="6">
        <f>CtrlData!R93</f>
        <v>0</v>
      </c>
      <c r="P87" s="6">
        <f>CtrlData!S93</f>
        <v>1</v>
      </c>
      <c r="Q87" s="6">
        <f>CtrlData!T93</f>
        <v>0</v>
      </c>
      <c r="R87" s="6">
        <f>CtrlData!U93</f>
        <v>0</v>
      </c>
      <c r="S87" s="6">
        <f>CtrlData!V93</f>
        <v>1.89</v>
      </c>
      <c r="T87" s="6">
        <f>CtrlData!W93</f>
        <v>134159</v>
      </c>
      <c r="U87" s="6">
        <f>CtrlData!X93</f>
        <v>5719</v>
      </c>
      <c r="V87" s="6">
        <f>CtrlData!Y93</f>
        <v>103.21</v>
      </c>
      <c r="W87" s="6">
        <f>CtrlData!Z93</f>
        <v>-9.4600000000000009</v>
      </c>
      <c r="X87" s="6">
        <f>CtrlData!AA93</f>
        <v>98.14</v>
      </c>
      <c r="Y87" s="6">
        <f>CtrlData!AB93</f>
        <v>-0.73</v>
      </c>
      <c r="Z87" s="6">
        <f>CtrlData!AC93</f>
        <v>145612</v>
      </c>
      <c r="AA87" s="6">
        <f>CtrlData!AD93</f>
        <v>6.47</v>
      </c>
      <c r="AB87" s="6">
        <f>CtrlData!AE93</f>
        <v>389065</v>
      </c>
      <c r="AC87" s="6">
        <f>CtrlData!AF93</f>
        <v>6.93</v>
      </c>
      <c r="AD87" s="6">
        <f>CtrlData!AG93</f>
        <v>1.875</v>
      </c>
      <c r="AE87" s="6">
        <f>CtrlData!AH93</f>
        <v>3.71</v>
      </c>
    </row>
    <row r="88" spans="1:31">
      <c r="A88" s="6">
        <f>CtrlData!A94</f>
        <v>201504</v>
      </c>
      <c r="B88" s="6">
        <f>CtrlData!E94</f>
        <v>21451.237829999998</v>
      </c>
      <c r="C88" s="6">
        <f>CtrlData!F94</f>
        <v>0</v>
      </c>
      <c r="D88" s="6">
        <f>CtrlData!G94</f>
        <v>0</v>
      </c>
      <c r="E88" s="6">
        <f>CtrlData!H94</f>
        <v>0</v>
      </c>
      <c r="F88" s="6">
        <f>CtrlData!I94</f>
        <v>1</v>
      </c>
      <c r="G88" s="6">
        <f>CtrlData!J94</f>
        <v>0</v>
      </c>
      <c r="H88" s="6">
        <f>CtrlData!K94</f>
        <v>0</v>
      </c>
      <c r="I88" s="6">
        <f>CtrlData!L94</f>
        <v>0</v>
      </c>
      <c r="J88" s="6">
        <f>CtrlData!M94</f>
        <v>0</v>
      </c>
      <c r="K88" s="6">
        <f>CtrlData!N94</f>
        <v>0</v>
      </c>
      <c r="L88" s="6">
        <f>CtrlData!O94</f>
        <v>0</v>
      </c>
      <c r="M88" s="6">
        <f>CtrlData!P94</f>
        <v>0</v>
      </c>
      <c r="N88" s="6">
        <f>CtrlData!Q94</f>
        <v>0</v>
      </c>
      <c r="O88" s="6">
        <f>CtrlData!R94</f>
        <v>0</v>
      </c>
      <c r="P88" s="6">
        <f>CtrlData!S94</f>
        <v>1</v>
      </c>
      <c r="Q88" s="6">
        <f>CtrlData!T94</f>
        <v>0</v>
      </c>
      <c r="R88" s="6">
        <f>CtrlData!U94</f>
        <v>0</v>
      </c>
      <c r="S88" s="6">
        <f>CtrlData!V94</f>
        <v>1.89</v>
      </c>
      <c r="T88" s="6">
        <f>CtrlData!W94</f>
        <v>134159</v>
      </c>
      <c r="U88" s="6">
        <f>CtrlData!X94</f>
        <v>5719</v>
      </c>
      <c r="V88" s="6">
        <f>CtrlData!Y94</f>
        <v>103.72</v>
      </c>
      <c r="W88" s="6">
        <f>CtrlData!Z94</f>
        <v>-9.4600000000000009</v>
      </c>
      <c r="X88" s="6">
        <f>CtrlData!AA94</f>
        <v>97.9</v>
      </c>
      <c r="Y88" s="6">
        <f>CtrlData!AB94</f>
        <v>-0.82</v>
      </c>
      <c r="Z88" s="6">
        <f>CtrlData!AC94</f>
        <v>145014</v>
      </c>
      <c r="AA88" s="6">
        <f>CtrlData!AD94</f>
        <v>5.96</v>
      </c>
      <c r="AB88" s="6">
        <f>CtrlData!AE94</f>
        <v>386981</v>
      </c>
      <c r="AC88" s="6">
        <f>CtrlData!AF94</f>
        <v>6.7</v>
      </c>
      <c r="AD88" s="6">
        <f>CtrlData!AG94</f>
        <v>1.875</v>
      </c>
      <c r="AE88" s="6">
        <f>CtrlData!AH94</f>
        <v>3.71</v>
      </c>
    </row>
    <row r="89" spans="1:31">
      <c r="A89" s="6">
        <f>CtrlData!A95</f>
        <v>201503</v>
      </c>
      <c r="B89" s="6">
        <f>CtrlData!E95</f>
        <v>21719.325079999999</v>
      </c>
      <c r="C89" s="6">
        <f>CtrlData!F95</f>
        <v>0</v>
      </c>
      <c r="D89" s="6">
        <f>CtrlData!G95</f>
        <v>0</v>
      </c>
      <c r="E89" s="6">
        <f>CtrlData!H95</f>
        <v>1</v>
      </c>
      <c r="F89" s="6">
        <f>CtrlData!I95</f>
        <v>0</v>
      </c>
      <c r="G89" s="6">
        <f>CtrlData!J95</f>
        <v>0</v>
      </c>
      <c r="H89" s="6">
        <f>CtrlData!K95</f>
        <v>0</v>
      </c>
      <c r="I89" s="6">
        <f>CtrlData!L95</f>
        <v>0</v>
      </c>
      <c r="J89" s="6">
        <f>CtrlData!M95</f>
        <v>0</v>
      </c>
      <c r="K89" s="6">
        <f>CtrlData!N95</f>
        <v>0</v>
      </c>
      <c r="L89" s="6">
        <f>CtrlData!O95</f>
        <v>0</v>
      </c>
      <c r="M89" s="6">
        <f>CtrlData!P95</f>
        <v>0</v>
      </c>
      <c r="N89" s="6">
        <f>CtrlData!Q95</f>
        <v>0</v>
      </c>
      <c r="O89" s="6">
        <f>CtrlData!R95</f>
        <v>1</v>
      </c>
      <c r="P89" s="6">
        <f>CtrlData!S95</f>
        <v>0</v>
      </c>
      <c r="Q89" s="6">
        <f>CtrlData!T95</f>
        <v>0</v>
      </c>
      <c r="R89" s="6">
        <f>CtrlData!U95</f>
        <v>0</v>
      </c>
      <c r="S89" s="6">
        <f>CtrlData!V95</f>
        <v>4.8</v>
      </c>
      <c r="T89" s="6">
        <f>CtrlData!W95</f>
        <v>133456</v>
      </c>
      <c r="U89" s="6">
        <f>CtrlData!X95</f>
        <v>5692</v>
      </c>
      <c r="V89" s="6">
        <f>CtrlData!Y95</f>
        <v>104.73</v>
      </c>
      <c r="W89" s="6">
        <f>CtrlData!Z95</f>
        <v>-8.82</v>
      </c>
      <c r="X89" s="6">
        <f>CtrlData!AA95</f>
        <v>97.45</v>
      </c>
      <c r="Y89" s="6">
        <f>CtrlData!AB95</f>
        <v>-0.61</v>
      </c>
      <c r="Z89" s="6">
        <f>CtrlData!AC95</f>
        <v>145171</v>
      </c>
      <c r="AA89" s="6">
        <f>CtrlData!AD95</f>
        <v>5.7</v>
      </c>
      <c r="AB89" s="6">
        <f>CtrlData!AE95</f>
        <v>385930</v>
      </c>
      <c r="AC89" s="6">
        <f>CtrlData!AF95</f>
        <v>6.45</v>
      </c>
      <c r="AD89" s="6">
        <f>CtrlData!AG95</f>
        <v>1.875</v>
      </c>
      <c r="AE89" s="6">
        <f>CtrlData!AH95</f>
        <v>3.72</v>
      </c>
    </row>
    <row r="90" spans="1:31">
      <c r="A90" s="6">
        <f>CtrlData!A96</f>
        <v>201502</v>
      </c>
      <c r="B90" s="6">
        <f>CtrlData!E96</f>
        <v>11014.565720000001</v>
      </c>
      <c r="C90" s="6">
        <f>CtrlData!F96</f>
        <v>0</v>
      </c>
      <c r="D90" s="6">
        <f>CtrlData!G96</f>
        <v>1</v>
      </c>
      <c r="E90" s="6">
        <f>CtrlData!H96</f>
        <v>0</v>
      </c>
      <c r="F90" s="6">
        <f>CtrlData!I96</f>
        <v>0</v>
      </c>
      <c r="G90" s="6">
        <f>CtrlData!J96</f>
        <v>0</v>
      </c>
      <c r="H90" s="6">
        <f>CtrlData!K96</f>
        <v>0</v>
      </c>
      <c r="I90" s="6">
        <f>CtrlData!L96</f>
        <v>0</v>
      </c>
      <c r="J90" s="6">
        <f>CtrlData!M96</f>
        <v>0</v>
      </c>
      <c r="K90" s="6">
        <f>CtrlData!N96</f>
        <v>0</v>
      </c>
      <c r="L90" s="6">
        <f>CtrlData!O96</f>
        <v>0</v>
      </c>
      <c r="M90" s="6">
        <f>CtrlData!P96</f>
        <v>0</v>
      </c>
      <c r="N90" s="6">
        <f>CtrlData!Q96</f>
        <v>0</v>
      </c>
      <c r="O90" s="6">
        <f>CtrlData!R96</f>
        <v>1</v>
      </c>
      <c r="P90" s="6">
        <f>CtrlData!S96</f>
        <v>0</v>
      </c>
      <c r="Q90" s="6">
        <f>CtrlData!T96</f>
        <v>0</v>
      </c>
      <c r="R90" s="6">
        <f>CtrlData!U96</f>
        <v>0</v>
      </c>
      <c r="S90" s="6">
        <f>CtrlData!V96</f>
        <v>4.8</v>
      </c>
      <c r="T90" s="6">
        <f>CtrlData!W96</f>
        <v>133456</v>
      </c>
      <c r="U90" s="6">
        <f>CtrlData!X96</f>
        <v>5692</v>
      </c>
      <c r="V90" s="6">
        <f>CtrlData!Y96</f>
        <v>104.84</v>
      </c>
      <c r="W90" s="6">
        <f>CtrlData!Z96</f>
        <v>-8.82</v>
      </c>
      <c r="X90" s="6">
        <f>CtrlData!AA96</f>
        <v>97.67</v>
      </c>
      <c r="Y90" s="6">
        <f>CtrlData!AB96</f>
        <v>-0.2</v>
      </c>
      <c r="Z90" s="6">
        <f>CtrlData!AC96</f>
        <v>145643</v>
      </c>
      <c r="AA90" s="6">
        <f>CtrlData!AD96</f>
        <v>6.85</v>
      </c>
      <c r="AB90" s="6">
        <f>CtrlData!AE96</f>
        <v>383991</v>
      </c>
      <c r="AC90" s="6">
        <f>CtrlData!AF96</f>
        <v>6.9</v>
      </c>
      <c r="AD90" s="6">
        <f>CtrlData!AG96</f>
        <v>1.875</v>
      </c>
      <c r="AE90" s="6">
        <f>CtrlData!AH96</f>
        <v>3.72</v>
      </c>
    </row>
    <row r="91" spans="1:31">
      <c r="A91" s="6">
        <f>CtrlData!A97</f>
        <v>201501</v>
      </c>
      <c r="B91" s="6">
        <f>CtrlData!E97</f>
        <v>19044.823120000001</v>
      </c>
      <c r="C91" s="6">
        <f>CtrlData!F97</f>
        <v>1</v>
      </c>
      <c r="D91" s="6">
        <f>CtrlData!G97</f>
        <v>0</v>
      </c>
      <c r="E91" s="6">
        <f>CtrlData!H97</f>
        <v>0</v>
      </c>
      <c r="F91" s="6">
        <f>CtrlData!I97</f>
        <v>0</v>
      </c>
      <c r="G91" s="6">
        <f>CtrlData!J97</f>
        <v>0</v>
      </c>
      <c r="H91" s="6">
        <f>CtrlData!K97</f>
        <v>0</v>
      </c>
      <c r="I91" s="6">
        <f>CtrlData!L97</f>
        <v>0</v>
      </c>
      <c r="J91" s="6">
        <f>CtrlData!M97</f>
        <v>0</v>
      </c>
      <c r="K91" s="6">
        <f>CtrlData!N97</f>
        <v>0</v>
      </c>
      <c r="L91" s="6">
        <f>CtrlData!O97</f>
        <v>0</v>
      </c>
      <c r="M91" s="6">
        <f>CtrlData!P97</f>
        <v>0</v>
      </c>
      <c r="N91" s="6">
        <f>CtrlData!Q97</f>
        <v>0</v>
      </c>
      <c r="O91" s="6">
        <f>CtrlData!R97</f>
        <v>1</v>
      </c>
      <c r="P91" s="6">
        <f>CtrlData!S97</f>
        <v>0</v>
      </c>
      <c r="Q91" s="6">
        <f>CtrlData!T97</f>
        <v>0</v>
      </c>
      <c r="R91" s="6">
        <f>CtrlData!U97</f>
        <v>0</v>
      </c>
      <c r="S91" s="6">
        <f>CtrlData!V97</f>
        <v>4.8</v>
      </c>
      <c r="T91" s="6">
        <f>CtrlData!W97</f>
        <v>133456</v>
      </c>
      <c r="U91" s="6">
        <f>CtrlData!X97</f>
        <v>5692</v>
      </c>
      <c r="V91" s="6">
        <f>CtrlData!Y97</f>
        <v>105.43</v>
      </c>
      <c r="W91" s="6">
        <f>CtrlData!Z97</f>
        <v>-8.82</v>
      </c>
      <c r="X91" s="6">
        <f>CtrlData!AA97</f>
        <v>97.33</v>
      </c>
      <c r="Y91" s="6">
        <f>CtrlData!AB97</f>
        <v>-0.94</v>
      </c>
      <c r="Z91" s="6">
        <f>CtrlData!AC97</f>
        <v>143263</v>
      </c>
      <c r="AA91" s="6">
        <f>CtrlData!AD97</f>
        <v>4.1399999999999997</v>
      </c>
      <c r="AB91" s="6">
        <f>CtrlData!AE97</f>
        <v>378461</v>
      </c>
      <c r="AC91" s="6">
        <f>CtrlData!AF97</f>
        <v>5.7</v>
      </c>
      <c r="AD91" s="6">
        <f>CtrlData!AG97</f>
        <v>1.875</v>
      </c>
      <c r="AE91" s="6">
        <f>CtrlData!AH97</f>
        <v>3.72</v>
      </c>
    </row>
    <row r="92" spans="1:31">
      <c r="A92" s="6">
        <f>CtrlData!A98</f>
        <v>201412</v>
      </c>
      <c r="B92" s="6">
        <f>CtrlData!E98</f>
        <v>20184.27058</v>
      </c>
      <c r="C92" s="6">
        <f>CtrlData!F98</f>
        <v>0</v>
      </c>
      <c r="D92" s="6">
        <f>CtrlData!G98</f>
        <v>0</v>
      </c>
      <c r="E92" s="6">
        <f>CtrlData!H98</f>
        <v>0</v>
      </c>
      <c r="F92" s="6">
        <f>CtrlData!I98</f>
        <v>0</v>
      </c>
      <c r="G92" s="6">
        <f>CtrlData!J98</f>
        <v>0</v>
      </c>
      <c r="H92" s="6">
        <f>CtrlData!K98</f>
        <v>0</v>
      </c>
      <c r="I92" s="6">
        <f>CtrlData!L98</f>
        <v>0</v>
      </c>
      <c r="J92" s="6">
        <f>CtrlData!M98</f>
        <v>0</v>
      </c>
      <c r="K92" s="6">
        <f>CtrlData!N98</f>
        <v>0</v>
      </c>
      <c r="L92" s="6">
        <f>CtrlData!O98</f>
        <v>0</v>
      </c>
      <c r="M92" s="6">
        <f>CtrlData!P98</f>
        <v>0</v>
      </c>
      <c r="N92" s="6">
        <f>CtrlData!Q98</f>
        <v>1</v>
      </c>
      <c r="O92" s="6">
        <f>CtrlData!R98</f>
        <v>0</v>
      </c>
      <c r="P92" s="6">
        <f>CtrlData!S98</f>
        <v>0</v>
      </c>
      <c r="Q92" s="6">
        <f>CtrlData!T98</f>
        <v>0</v>
      </c>
      <c r="R92" s="6">
        <f>CtrlData!U98</f>
        <v>1</v>
      </c>
      <c r="S92" s="6">
        <f>CtrlData!V98</f>
        <v>4.38</v>
      </c>
      <c r="T92" s="6">
        <f>CtrlData!W98</f>
        <v>138879</v>
      </c>
      <c r="U92" s="6">
        <f>CtrlData!X98</f>
        <v>5927</v>
      </c>
      <c r="V92" s="6">
        <f>CtrlData!Y98</f>
        <v>108.11</v>
      </c>
      <c r="W92" s="6">
        <f>CtrlData!Z98</f>
        <v>-4.78</v>
      </c>
      <c r="X92" s="6">
        <f>CtrlData!AA98</f>
        <v>98.54</v>
      </c>
      <c r="Y92" s="6">
        <f>CtrlData!AB98</f>
        <v>0.6</v>
      </c>
      <c r="Z92" s="6">
        <f>CtrlData!AC98</f>
        <v>141894</v>
      </c>
      <c r="AA92" s="6">
        <f>CtrlData!AD98</f>
        <v>6.23</v>
      </c>
      <c r="AB92" s="6">
        <f>CtrlData!AE98</f>
        <v>374757</v>
      </c>
      <c r="AC92" s="6">
        <f>CtrlData!AF98</f>
        <v>6.13</v>
      </c>
      <c r="AD92" s="6">
        <f>CtrlData!AG98</f>
        <v>1.875</v>
      </c>
      <c r="AE92" s="6">
        <f>CtrlData!AH98</f>
        <v>3.79</v>
      </c>
    </row>
    <row r="93" spans="1:31">
      <c r="A93" s="6">
        <f>CtrlData!A99</f>
        <v>201411</v>
      </c>
      <c r="B93" s="6">
        <f>CtrlData!E99</f>
        <v>15816.9558</v>
      </c>
      <c r="C93" s="6">
        <f>CtrlData!F99</f>
        <v>0</v>
      </c>
      <c r="D93" s="6">
        <f>CtrlData!G99</f>
        <v>0</v>
      </c>
      <c r="E93" s="6">
        <f>CtrlData!H99</f>
        <v>0</v>
      </c>
      <c r="F93" s="6">
        <f>CtrlData!I99</f>
        <v>0</v>
      </c>
      <c r="G93" s="6">
        <f>CtrlData!J99</f>
        <v>0</v>
      </c>
      <c r="H93" s="6">
        <f>CtrlData!K99</f>
        <v>0</v>
      </c>
      <c r="I93" s="6">
        <f>CtrlData!L99</f>
        <v>0</v>
      </c>
      <c r="J93" s="6">
        <f>CtrlData!M99</f>
        <v>0</v>
      </c>
      <c r="K93" s="6">
        <f>CtrlData!N99</f>
        <v>0</v>
      </c>
      <c r="L93" s="6">
        <f>CtrlData!O99</f>
        <v>0</v>
      </c>
      <c r="M93" s="6">
        <f>CtrlData!P99</f>
        <v>1</v>
      </c>
      <c r="N93" s="6">
        <f>CtrlData!Q99</f>
        <v>0</v>
      </c>
      <c r="O93" s="6">
        <f>CtrlData!R99</f>
        <v>0</v>
      </c>
      <c r="P93" s="6">
        <f>CtrlData!S99</f>
        <v>0</v>
      </c>
      <c r="Q93" s="6">
        <f>CtrlData!T99</f>
        <v>0</v>
      </c>
      <c r="R93" s="6">
        <f>CtrlData!U99</f>
        <v>1</v>
      </c>
      <c r="S93" s="6">
        <f>CtrlData!V99</f>
        <v>4.38</v>
      </c>
      <c r="T93" s="6">
        <f>CtrlData!W99</f>
        <v>138879</v>
      </c>
      <c r="U93" s="6">
        <f>CtrlData!X99</f>
        <v>5927</v>
      </c>
      <c r="V93" s="6">
        <f>CtrlData!Y99</f>
        <v>109.6</v>
      </c>
      <c r="W93" s="6">
        <f>CtrlData!Z99</f>
        <v>-4.78</v>
      </c>
      <c r="X93" s="6">
        <f>CtrlData!AA99</f>
        <v>98.88</v>
      </c>
      <c r="Y93" s="6">
        <f>CtrlData!AB99</f>
        <v>0.86</v>
      </c>
      <c r="Z93" s="6">
        <f>CtrlData!AC99</f>
        <v>139765</v>
      </c>
      <c r="AA93" s="6">
        <f>CtrlData!AD99</f>
        <v>6.95</v>
      </c>
      <c r="AB93" s="6">
        <f>CtrlData!AE99</f>
        <v>370367</v>
      </c>
      <c r="AC93" s="6">
        <f>CtrlData!AF99</f>
        <v>5.67</v>
      </c>
      <c r="AD93" s="6">
        <f>CtrlData!AG99</f>
        <v>1.875</v>
      </c>
      <c r="AE93" s="6">
        <f>CtrlData!AH99</f>
        <v>3.79</v>
      </c>
    </row>
    <row r="94" spans="1:31">
      <c r="A94" s="6">
        <f>CtrlData!A100</f>
        <v>201410</v>
      </c>
      <c r="B94" s="6">
        <f>CtrlData!E100</f>
        <v>18432.009740000001</v>
      </c>
      <c r="C94" s="6">
        <f>CtrlData!F100</f>
        <v>0</v>
      </c>
      <c r="D94" s="6">
        <f>CtrlData!G100</f>
        <v>0</v>
      </c>
      <c r="E94" s="6">
        <f>CtrlData!H100</f>
        <v>0</v>
      </c>
      <c r="F94" s="6">
        <f>CtrlData!I100</f>
        <v>0</v>
      </c>
      <c r="G94" s="6">
        <f>CtrlData!J100</f>
        <v>0</v>
      </c>
      <c r="H94" s="6">
        <f>CtrlData!K100</f>
        <v>0</v>
      </c>
      <c r="I94" s="6">
        <f>CtrlData!L100</f>
        <v>0</v>
      </c>
      <c r="J94" s="6">
        <f>CtrlData!M100</f>
        <v>0</v>
      </c>
      <c r="K94" s="6">
        <f>CtrlData!N100</f>
        <v>0</v>
      </c>
      <c r="L94" s="6">
        <f>CtrlData!O100</f>
        <v>1</v>
      </c>
      <c r="M94" s="6">
        <f>CtrlData!P100</f>
        <v>0</v>
      </c>
      <c r="N94" s="6">
        <f>CtrlData!Q100</f>
        <v>0</v>
      </c>
      <c r="O94" s="6">
        <f>CtrlData!R100</f>
        <v>0</v>
      </c>
      <c r="P94" s="6">
        <f>CtrlData!S100</f>
        <v>0</v>
      </c>
      <c r="Q94" s="6">
        <f>CtrlData!T100</f>
        <v>0</v>
      </c>
      <c r="R94" s="6">
        <f>CtrlData!U100</f>
        <v>1</v>
      </c>
      <c r="S94" s="6">
        <f>CtrlData!V100</f>
        <v>4.38</v>
      </c>
      <c r="T94" s="6">
        <f>CtrlData!W100</f>
        <v>138879</v>
      </c>
      <c r="U94" s="6">
        <f>CtrlData!X100</f>
        <v>5927</v>
      </c>
      <c r="V94" s="6">
        <f>CtrlData!Y100</f>
        <v>111.41</v>
      </c>
      <c r="W94" s="6">
        <f>CtrlData!Z100</f>
        <v>-4.78</v>
      </c>
      <c r="X94" s="6">
        <f>CtrlData!AA100</f>
        <v>99.79</v>
      </c>
      <c r="Y94" s="6">
        <f>CtrlData!AB100</f>
        <v>1.05</v>
      </c>
      <c r="Z94" s="6">
        <f>CtrlData!AC100</f>
        <v>139487</v>
      </c>
      <c r="AA94" s="6">
        <f>CtrlData!AD100</f>
        <v>6.51</v>
      </c>
      <c r="AB94" s="6">
        <f>CtrlData!AE100</f>
        <v>368276</v>
      </c>
      <c r="AC94" s="6">
        <f>CtrlData!AF100</f>
        <v>4.87</v>
      </c>
      <c r="AD94" s="6">
        <f>CtrlData!AG100</f>
        <v>1.875</v>
      </c>
      <c r="AE94" s="6">
        <f>CtrlData!AH100</f>
        <v>3.79</v>
      </c>
    </row>
    <row r="95" spans="1:31">
      <c r="A95" s="6">
        <f>CtrlData!A101</f>
        <v>201409</v>
      </c>
      <c r="B95" s="6">
        <f>CtrlData!E101</f>
        <v>17051.587790000001</v>
      </c>
      <c r="C95" s="6">
        <f>CtrlData!F101</f>
        <v>0</v>
      </c>
      <c r="D95" s="6">
        <f>CtrlData!G101</f>
        <v>0</v>
      </c>
      <c r="E95" s="6">
        <f>CtrlData!H101</f>
        <v>0</v>
      </c>
      <c r="F95" s="6">
        <f>CtrlData!I101</f>
        <v>0</v>
      </c>
      <c r="G95" s="6">
        <f>CtrlData!J101</f>
        <v>0</v>
      </c>
      <c r="H95" s="6">
        <f>CtrlData!K101</f>
        <v>0</v>
      </c>
      <c r="I95" s="6">
        <f>CtrlData!L101</f>
        <v>0</v>
      </c>
      <c r="J95" s="6">
        <f>CtrlData!M101</f>
        <v>0</v>
      </c>
      <c r="K95" s="6">
        <f>CtrlData!N101</f>
        <v>1</v>
      </c>
      <c r="L95" s="6">
        <f>CtrlData!O101</f>
        <v>0</v>
      </c>
      <c r="M95" s="6">
        <f>CtrlData!P101</f>
        <v>0</v>
      </c>
      <c r="N95" s="6">
        <f>CtrlData!Q101</f>
        <v>0</v>
      </c>
      <c r="O95" s="6">
        <f>CtrlData!R101</f>
        <v>0</v>
      </c>
      <c r="P95" s="6">
        <f>CtrlData!S101</f>
        <v>0</v>
      </c>
      <c r="Q95" s="6">
        <f>CtrlData!T101</f>
        <v>1</v>
      </c>
      <c r="R95" s="6">
        <f>CtrlData!U101</f>
        <v>0</v>
      </c>
      <c r="S95" s="6">
        <f>CtrlData!V101</f>
        <v>4.9000000000000004</v>
      </c>
      <c r="T95" s="6">
        <f>CtrlData!W101</f>
        <v>137646</v>
      </c>
      <c r="U95" s="6">
        <f>CtrlData!X101</f>
        <v>5880</v>
      </c>
      <c r="V95" s="6">
        <f>CtrlData!Y101</f>
        <v>112.8</v>
      </c>
      <c r="W95" s="6">
        <f>CtrlData!Z101</f>
        <v>-0.85</v>
      </c>
      <c r="X95" s="6">
        <f>CtrlData!AA101</f>
        <v>99.72</v>
      </c>
      <c r="Y95" s="6">
        <f>CtrlData!AB101</f>
        <v>0.71</v>
      </c>
      <c r="Z95" s="6">
        <f>CtrlData!AC101</f>
        <v>139965</v>
      </c>
      <c r="AA95" s="6">
        <f>CtrlData!AD101</f>
        <v>7.06</v>
      </c>
      <c r="AB95" s="6">
        <f>CtrlData!AE101</f>
        <v>368802</v>
      </c>
      <c r="AC95" s="6">
        <f>CtrlData!AF101</f>
        <v>5.03</v>
      </c>
      <c r="AD95" s="6">
        <f>CtrlData!AG101</f>
        <v>1.875</v>
      </c>
      <c r="AE95" s="6">
        <f>CtrlData!AH101</f>
        <v>3.96</v>
      </c>
    </row>
    <row r="96" spans="1:31">
      <c r="A96" s="6">
        <f>CtrlData!A102</f>
        <v>201408</v>
      </c>
      <c r="B96" s="6">
        <f>CtrlData!E102</f>
        <v>19368.210419999999</v>
      </c>
      <c r="C96" s="6">
        <f>CtrlData!F102</f>
        <v>0</v>
      </c>
      <c r="D96" s="6">
        <f>CtrlData!G102</f>
        <v>0</v>
      </c>
      <c r="E96" s="6">
        <f>CtrlData!H102</f>
        <v>0</v>
      </c>
      <c r="F96" s="6">
        <f>CtrlData!I102</f>
        <v>0</v>
      </c>
      <c r="G96" s="6">
        <f>CtrlData!J102</f>
        <v>0</v>
      </c>
      <c r="H96" s="6">
        <f>CtrlData!K102</f>
        <v>0</v>
      </c>
      <c r="I96" s="6">
        <f>CtrlData!L102</f>
        <v>0</v>
      </c>
      <c r="J96" s="6">
        <f>CtrlData!M102</f>
        <v>1</v>
      </c>
      <c r="K96" s="6">
        <f>CtrlData!N102</f>
        <v>0</v>
      </c>
      <c r="L96" s="6">
        <f>CtrlData!O102</f>
        <v>0</v>
      </c>
      <c r="M96" s="6">
        <f>CtrlData!P102</f>
        <v>0</v>
      </c>
      <c r="N96" s="6">
        <f>CtrlData!Q102</f>
        <v>0</v>
      </c>
      <c r="O96" s="6">
        <f>CtrlData!R102</f>
        <v>0</v>
      </c>
      <c r="P96" s="6">
        <f>CtrlData!S102</f>
        <v>0</v>
      </c>
      <c r="Q96" s="6">
        <f>CtrlData!T102</f>
        <v>1</v>
      </c>
      <c r="R96" s="6">
        <f>CtrlData!U102</f>
        <v>0</v>
      </c>
      <c r="S96" s="6">
        <f>CtrlData!V102</f>
        <v>4.9000000000000004</v>
      </c>
      <c r="T96" s="6">
        <f>CtrlData!W102</f>
        <v>137646</v>
      </c>
      <c r="U96" s="6">
        <f>CtrlData!X102</f>
        <v>5880</v>
      </c>
      <c r="V96" s="6">
        <f>CtrlData!Y102</f>
        <v>113.78</v>
      </c>
      <c r="W96" s="6">
        <f>CtrlData!Z102</f>
        <v>-0.85</v>
      </c>
      <c r="X96" s="6">
        <f>CtrlData!AA102</f>
        <v>99.77</v>
      </c>
      <c r="Y96" s="6">
        <f>CtrlData!AB102</f>
        <v>2.08</v>
      </c>
      <c r="Z96" s="6">
        <f>CtrlData!AC102</f>
        <v>139705</v>
      </c>
      <c r="AA96" s="6">
        <f>CtrlData!AD102</f>
        <v>7.38</v>
      </c>
      <c r="AB96" s="6">
        <f>CtrlData!AE102</f>
        <v>368799</v>
      </c>
      <c r="AC96" s="6">
        <f>CtrlData!AF102</f>
        <v>5.75</v>
      </c>
      <c r="AD96" s="6">
        <f>CtrlData!AG102</f>
        <v>1.875</v>
      </c>
      <c r="AE96" s="6">
        <f>CtrlData!AH102</f>
        <v>3.96</v>
      </c>
    </row>
    <row r="97" spans="1:31">
      <c r="A97" s="6">
        <f>CtrlData!A103</f>
        <v>201407</v>
      </c>
      <c r="B97" s="6">
        <f>CtrlData!E103</f>
        <v>25542.556410000001</v>
      </c>
      <c r="C97" s="6">
        <f>CtrlData!F103</f>
        <v>0</v>
      </c>
      <c r="D97" s="6">
        <f>CtrlData!G103</f>
        <v>0</v>
      </c>
      <c r="E97" s="6">
        <f>CtrlData!H103</f>
        <v>0</v>
      </c>
      <c r="F97" s="6">
        <f>CtrlData!I103</f>
        <v>0</v>
      </c>
      <c r="G97" s="6">
        <f>CtrlData!J103</f>
        <v>0</v>
      </c>
      <c r="H97" s="6">
        <f>CtrlData!K103</f>
        <v>0</v>
      </c>
      <c r="I97" s="6">
        <f>CtrlData!L103</f>
        <v>1</v>
      </c>
      <c r="J97" s="6">
        <f>CtrlData!M103</f>
        <v>0</v>
      </c>
      <c r="K97" s="6">
        <f>CtrlData!N103</f>
        <v>0</v>
      </c>
      <c r="L97" s="6">
        <f>CtrlData!O103</f>
        <v>0</v>
      </c>
      <c r="M97" s="6">
        <f>CtrlData!P103</f>
        <v>0</v>
      </c>
      <c r="N97" s="6">
        <f>CtrlData!Q103</f>
        <v>0</v>
      </c>
      <c r="O97" s="6">
        <f>CtrlData!R103</f>
        <v>0</v>
      </c>
      <c r="P97" s="6">
        <f>CtrlData!S103</f>
        <v>0</v>
      </c>
      <c r="Q97" s="6">
        <f>CtrlData!T103</f>
        <v>1</v>
      </c>
      <c r="R97" s="6">
        <f>CtrlData!U103</f>
        <v>0</v>
      </c>
      <c r="S97" s="6">
        <f>CtrlData!V103</f>
        <v>4.9000000000000004</v>
      </c>
      <c r="T97" s="6">
        <f>CtrlData!W103</f>
        <v>137646</v>
      </c>
      <c r="U97" s="6">
        <f>CtrlData!X103</f>
        <v>5880</v>
      </c>
      <c r="V97" s="6">
        <f>CtrlData!Y103</f>
        <v>114.24</v>
      </c>
      <c r="W97" s="6">
        <f>CtrlData!Z103</f>
        <v>-0.85</v>
      </c>
      <c r="X97" s="6">
        <f>CtrlData!AA103</f>
        <v>99.34</v>
      </c>
      <c r="Y97" s="6">
        <f>CtrlData!AB103</f>
        <v>1.76</v>
      </c>
      <c r="Z97" s="6">
        <f>CtrlData!AC103</f>
        <v>138044</v>
      </c>
      <c r="AA97" s="6">
        <f>CtrlData!AD103</f>
        <v>7.32</v>
      </c>
      <c r="AB97" s="6">
        <f>CtrlData!AE103</f>
        <v>366529</v>
      </c>
      <c r="AC97" s="6">
        <f>CtrlData!AF103</f>
        <v>5.59</v>
      </c>
      <c r="AD97" s="6">
        <f>CtrlData!AG103</f>
        <v>1.875</v>
      </c>
      <c r="AE97" s="6">
        <f>CtrlData!AH103</f>
        <v>3.96</v>
      </c>
    </row>
    <row r="98" spans="1:31">
      <c r="A98" s="6">
        <f>CtrlData!A104</f>
        <v>201406</v>
      </c>
      <c r="B98" s="6">
        <f>CtrlData!E104</f>
        <v>20432.97784</v>
      </c>
      <c r="C98" s="6">
        <f>CtrlData!F104</f>
        <v>0</v>
      </c>
      <c r="D98" s="6">
        <f>CtrlData!G104</f>
        <v>0</v>
      </c>
      <c r="E98" s="6">
        <f>CtrlData!H104</f>
        <v>0</v>
      </c>
      <c r="F98" s="6">
        <f>CtrlData!I104</f>
        <v>0</v>
      </c>
      <c r="G98" s="6">
        <f>CtrlData!J104</f>
        <v>0</v>
      </c>
      <c r="H98" s="6">
        <f>CtrlData!K104</f>
        <v>1</v>
      </c>
      <c r="I98" s="6">
        <f>CtrlData!L104</f>
        <v>0</v>
      </c>
      <c r="J98" s="6">
        <f>CtrlData!M104</f>
        <v>0</v>
      </c>
      <c r="K98" s="6">
        <f>CtrlData!N104</f>
        <v>0</v>
      </c>
      <c r="L98" s="6">
        <f>CtrlData!O104</f>
        <v>0</v>
      </c>
      <c r="M98" s="6">
        <f>CtrlData!P104</f>
        <v>0</v>
      </c>
      <c r="N98" s="6">
        <f>CtrlData!Q104</f>
        <v>0</v>
      </c>
      <c r="O98" s="6">
        <f>CtrlData!R104</f>
        <v>0</v>
      </c>
      <c r="P98" s="6">
        <f>CtrlData!S104</f>
        <v>1</v>
      </c>
      <c r="Q98" s="6">
        <f>CtrlData!T104</f>
        <v>0</v>
      </c>
      <c r="R98" s="6">
        <f>CtrlData!U104</f>
        <v>0</v>
      </c>
      <c r="S98" s="6">
        <f>CtrlData!V104</f>
        <v>4.92</v>
      </c>
      <c r="T98" s="6">
        <f>CtrlData!W104</f>
        <v>131523</v>
      </c>
      <c r="U98" s="6">
        <f>CtrlData!X104</f>
        <v>5623</v>
      </c>
      <c r="V98" s="6">
        <f>CtrlData!Y104</f>
        <v>114.34</v>
      </c>
      <c r="W98" s="6">
        <f>CtrlData!Z104</f>
        <v>0.8</v>
      </c>
      <c r="X98" s="6">
        <f>CtrlData!AA104</f>
        <v>99.37</v>
      </c>
      <c r="Y98" s="6">
        <f>CtrlData!AB104</f>
        <v>1.64</v>
      </c>
      <c r="Z98" s="6">
        <f>CtrlData!AC104</f>
        <v>136572</v>
      </c>
      <c r="AA98" s="6">
        <f>CtrlData!AD104</f>
        <v>6.9</v>
      </c>
      <c r="AB98" s="6">
        <f>CtrlData!AE104</f>
        <v>363987</v>
      </c>
      <c r="AC98" s="6">
        <f>CtrlData!AF104</f>
        <v>5.38</v>
      </c>
      <c r="AD98" s="6">
        <f>CtrlData!AG104</f>
        <v>1.875</v>
      </c>
      <c r="AE98" s="6">
        <f>CtrlData!AH104</f>
        <v>3.92</v>
      </c>
    </row>
    <row r="99" spans="1:31">
      <c r="A99" s="6">
        <f>CtrlData!A105</f>
        <v>201405</v>
      </c>
      <c r="B99" s="6">
        <f>CtrlData!E105</f>
        <v>19232.233550000001</v>
      </c>
      <c r="C99" s="6">
        <f>CtrlData!F105</f>
        <v>0</v>
      </c>
      <c r="D99" s="6">
        <f>CtrlData!G105</f>
        <v>0</v>
      </c>
      <c r="E99" s="6">
        <f>CtrlData!H105</f>
        <v>0</v>
      </c>
      <c r="F99" s="6">
        <f>CtrlData!I105</f>
        <v>0</v>
      </c>
      <c r="G99" s="6">
        <f>CtrlData!J105</f>
        <v>1</v>
      </c>
      <c r="H99" s="6">
        <f>CtrlData!K105</f>
        <v>0</v>
      </c>
      <c r="I99" s="6">
        <f>CtrlData!L105</f>
        <v>0</v>
      </c>
      <c r="J99" s="6">
        <f>CtrlData!M105</f>
        <v>0</v>
      </c>
      <c r="K99" s="6">
        <f>CtrlData!N105</f>
        <v>0</v>
      </c>
      <c r="L99" s="6">
        <f>CtrlData!O105</f>
        <v>0</v>
      </c>
      <c r="M99" s="6">
        <f>CtrlData!P105</f>
        <v>0</v>
      </c>
      <c r="N99" s="6">
        <f>CtrlData!Q105</f>
        <v>0</v>
      </c>
      <c r="O99" s="6">
        <f>CtrlData!R105</f>
        <v>0</v>
      </c>
      <c r="P99" s="6">
        <f>CtrlData!S105</f>
        <v>1</v>
      </c>
      <c r="Q99" s="6">
        <f>CtrlData!T105</f>
        <v>0</v>
      </c>
      <c r="R99" s="6">
        <f>CtrlData!U105</f>
        <v>0</v>
      </c>
      <c r="S99" s="6">
        <f>CtrlData!V105</f>
        <v>4.92</v>
      </c>
      <c r="T99" s="6">
        <f>CtrlData!W105</f>
        <v>131523</v>
      </c>
      <c r="U99" s="6">
        <f>CtrlData!X105</f>
        <v>5623</v>
      </c>
      <c r="V99" s="6">
        <f>CtrlData!Y105</f>
        <v>114.25</v>
      </c>
      <c r="W99" s="6">
        <f>CtrlData!Z105</f>
        <v>0.8</v>
      </c>
      <c r="X99" s="6">
        <f>CtrlData!AA105</f>
        <v>98.86</v>
      </c>
      <c r="Y99" s="6">
        <f>CtrlData!AB105</f>
        <v>1.62</v>
      </c>
      <c r="Z99" s="6">
        <f>CtrlData!AC105</f>
        <v>137138</v>
      </c>
      <c r="AA99" s="6">
        <f>CtrlData!AD105</f>
        <v>7.49</v>
      </c>
      <c r="AB99" s="6">
        <f>CtrlData!AE105</f>
        <v>364250</v>
      </c>
      <c r="AC99" s="6">
        <f>CtrlData!AF105</f>
        <v>5.97</v>
      </c>
      <c r="AD99" s="6">
        <f>CtrlData!AG105</f>
        <v>1.875</v>
      </c>
      <c r="AE99" s="6">
        <f>CtrlData!AH105</f>
        <v>3.92</v>
      </c>
    </row>
    <row r="100" spans="1:31">
      <c r="A100" s="6">
        <f>CtrlData!A106</f>
        <v>201404</v>
      </c>
      <c r="B100" s="6">
        <f>CtrlData!E106</f>
        <v>20116.088960000001</v>
      </c>
      <c r="C100" s="6">
        <f>CtrlData!F106</f>
        <v>0</v>
      </c>
      <c r="D100" s="6">
        <f>CtrlData!G106</f>
        <v>0</v>
      </c>
      <c r="E100" s="6">
        <f>CtrlData!H106</f>
        <v>0</v>
      </c>
      <c r="F100" s="6">
        <f>CtrlData!I106</f>
        <v>1</v>
      </c>
      <c r="G100" s="6">
        <f>CtrlData!J106</f>
        <v>0</v>
      </c>
      <c r="H100" s="6">
        <f>CtrlData!K106</f>
        <v>0</v>
      </c>
      <c r="I100" s="6">
        <f>CtrlData!L106</f>
        <v>0</v>
      </c>
      <c r="J100" s="6">
        <f>CtrlData!M106</f>
        <v>0</v>
      </c>
      <c r="K100" s="6">
        <f>CtrlData!N106</f>
        <v>0</v>
      </c>
      <c r="L100" s="6">
        <f>CtrlData!O106</f>
        <v>0</v>
      </c>
      <c r="M100" s="6">
        <f>CtrlData!P106</f>
        <v>0</v>
      </c>
      <c r="N100" s="6">
        <f>CtrlData!Q106</f>
        <v>0</v>
      </c>
      <c r="O100" s="6">
        <f>CtrlData!R106</f>
        <v>0</v>
      </c>
      <c r="P100" s="6">
        <f>CtrlData!S106</f>
        <v>1</v>
      </c>
      <c r="Q100" s="6">
        <f>CtrlData!T106</f>
        <v>0</v>
      </c>
      <c r="R100" s="6">
        <f>CtrlData!U106</f>
        <v>0</v>
      </c>
      <c r="S100" s="6">
        <f>CtrlData!V106</f>
        <v>4.92</v>
      </c>
      <c r="T100" s="6">
        <f>CtrlData!W106</f>
        <v>131523</v>
      </c>
      <c r="U100" s="6">
        <f>CtrlData!X106</f>
        <v>5623</v>
      </c>
      <c r="V100" s="6">
        <f>CtrlData!Y106</f>
        <v>114.14</v>
      </c>
      <c r="W100" s="6">
        <f>CtrlData!Z106</f>
        <v>0.8</v>
      </c>
      <c r="X100" s="6">
        <f>CtrlData!AA106</f>
        <v>98.71</v>
      </c>
      <c r="Y100" s="6">
        <f>CtrlData!AB106</f>
        <v>1.66</v>
      </c>
      <c r="Z100" s="6">
        <f>CtrlData!AC106</f>
        <v>136997</v>
      </c>
      <c r="AA100" s="6">
        <f>CtrlData!AD106</f>
        <v>8.99</v>
      </c>
      <c r="AB100" s="6">
        <f>CtrlData!AE106</f>
        <v>363274</v>
      </c>
      <c r="AC100" s="6">
        <f>CtrlData!AF106</f>
        <v>6.18</v>
      </c>
      <c r="AD100" s="6">
        <f>CtrlData!AG106</f>
        <v>1.875</v>
      </c>
      <c r="AE100" s="6">
        <f>CtrlData!AH106</f>
        <v>3.92</v>
      </c>
    </row>
    <row r="101" spans="1:31">
      <c r="A101" s="6">
        <f>CtrlData!A107</f>
        <v>201403</v>
      </c>
      <c r="B101" s="6">
        <f>CtrlData!E107</f>
        <v>20378.645</v>
      </c>
      <c r="C101" s="6">
        <f>CtrlData!F107</f>
        <v>0</v>
      </c>
      <c r="D101" s="6">
        <f>CtrlData!G107</f>
        <v>0</v>
      </c>
      <c r="E101" s="6">
        <f>CtrlData!H107</f>
        <v>1</v>
      </c>
      <c r="F101" s="6">
        <f>CtrlData!I107</f>
        <v>0</v>
      </c>
      <c r="G101" s="6">
        <f>CtrlData!J107</f>
        <v>0</v>
      </c>
      <c r="H101" s="6">
        <f>CtrlData!K107</f>
        <v>0</v>
      </c>
      <c r="I101" s="6">
        <f>CtrlData!L107</f>
        <v>0</v>
      </c>
      <c r="J101" s="6">
        <f>CtrlData!M107</f>
        <v>0</v>
      </c>
      <c r="K101" s="6">
        <f>CtrlData!N107</f>
        <v>0</v>
      </c>
      <c r="L101" s="6">
        <f>CtrlData!O107</f>
        <v>0</v>
      </c>
      <c r="M101" s="6">
        <f>CtrlData!P107</f>
        <v>0</v>
      </c>
      <c r="N101" s="6">
        <f>CtrlData!Q107</f>
        <v>0</v>
      </c>
      <c r="O101" s="6">
        <f>CtrlData!R107</f>
        <v>1</v>
      </c>
      <c r="P101" s="6">
        <f>CtrlData!S107</f>
        <v>0</v>
      </c>
      <c r="Q101" s="6">
        <f>CtrlData!T107</f>
        <v>0</v>
      </c>
      <c r="R101" s="6">
        <f>CtrlData!U107</f>
        <v>0</v>
      </c>
      <c r="S101" s="6">
        <f>CtrlData!V107</f>
        <v>4.6900000000000004</v>
      </c>
      <c r="T101" s="6">
        <f>CtrlData!W107</f>
        <v>127284</v>
      </c>
      <c r="U101" s="6">
        <f>CtrlData!X107</f>
        <v>5444</v>
      </c>
      <c r="V101" s="6">
        <f>CtrlData!Y107</f>
        <v>114.86</v>
      </c>
      <c r="W101" s="6">
        <f>CtrlData!Z107</f>
        <v>-0.02</v>
      </c>
      <c r="X101" s="6">
        <f>CtrlData!AA107</f>
        <v>98.05</v>
      </c>
      <c r="Y101" s="6">
        <f>CtrlData!AB107</f>
        <v>1.61</v>
      </c>
      <c r="Z101" s="6">
        <f>CtrlData!AC107</f>
        <v>137126</v>
      </c>
      <c r="AA101" s="6">
        <f>CtrlData!AD107</f>
        <v>8.35</v>
      </c>
      <c r="AB101" s="6">
        <f>CtrlData!AE107</f>
        <v>362153</v>
      </c>
      <c r="AC101" s="6">
        <f>CtrlData!AF107</f>
        <v>5.93</v>
      </c>
      <c r="AD101" s="6">
        <f>CtrlData!AG107</f>
        <v>1.875</v>
      </c>
      <c r="AE101" s="6">
        <f>CtrlData!AH107</f>
        <v>4.03</v>
      </c>
    </row>
    <row r="102" spans="1:31">
      <c r="A102" s="6">
        <f>CtrlData!A108</f>
        <v>201402</v>
      </c>
      <c r="B102" s="6">
        <f>CtrlData!E108</f>
        <v>15741.880579999999</v>
      </c>
      <c r="C102" s="6">
        <f>CtrlData!F108</f>
        <v>0</v>
      </c>
      <c r="D102" s="6">
        <f>CtrlData!G108</f>
        <v>1</v>
      </c>
      <c r="E102" s="6">
        <f>CtrlData!H108</f>
        <v>0</v>
      </c>
      <c r="F102" s="6">
        <f>CtrlData!I108</f>
        <v>0</v>
      </c>
      <c r="G102" s="6">
        <f>CtrlData!J108</f>
        <v>0</v>
      </c>
      <c r="H102" s="6">
        <f>CtrlData!K108</f>
        <v>0</v>
      </c>
      <c r="I102" s="6">
        <f>CtrlData!L108</f>
        <v>0</v>
      </c>
      <c r="J102" s="6">
        <f>CtrlData!M108</f>
        <v>0</v>
      </c>
      <c r="K102" s="6">
        <f>CtrlData!N108</f>
        <v>0</v>
      </c>
      <c r="L102" s="6">
        <f>CtrlData!O108</f>
        <v>0</v>
      </c>
      <c r="M102" s="6">
        <f>CtrlData!P108</f>
        <v>0</v>
      </c>
      <c r="N102" s="6">
        <f>CtrlData!Q108</f>
        <v>0</v>
      </c>
      <c r="O102" s="6">
        <f>CtrlData!R108</f>
        <v>1</v>
      </c>
      <c r="P102" s="6">
        <f>CtrlData!S108</f>
        <v>0</v>
      </c>
      <c r="Q102" s="6">
        <f>CtrlData!T108</f>
        <v>0</v>
      </c>
      <c r="R102" s="6">
        <f>CtrlData!U108</f>
        <v>0</v>
      </c>
      <c r="S102" s="6">
        <f>CtrlData!V108</f>
        <v>4.6900000000000004</v>
      </c>
      <c r="T102" s="6">
        <f>CtrlData!W108</f>
        <v>127284</v>
      </c>
      <c r="U102" s="6">
        <f>CtrlData!X108</f>
        <v>5444</v>
      </c>
      <c r="V102" s="6">
        <f>CtrlData!Y108</f>
        <v>114.99</v>
      </c>
      <c r="W102" s="6">
        <f>CtrlData!Z108</f>
        <v>-0.02</v>
      </c>
      <c r="X102" s="6">
        <f>CtrlData!AA108</f>
        <v>97.87</v>
      </c>
      <c r="Y102" s="6">
        <f>CtrlData!AB108</f>
        <v>-0.04</v>
      </c>
      <c r="Z102" s="6">
        <f>CtrlData!AC108</f>
        <v>137240</v>
      </c>
      <c r="AA102" s="6">
        <f>CtrlData!AD108</f>
        <v>8.33</v>
      </c>
      <c r="AB102" s="6">
        <f>CtrlData!AE108</f>
        <v>360510</v>
      </c>
      <c r="AC102" s="6">
        <f>CtrlData!AF108</f>
        <v>5.82</v>
      </c>
      <c r="AD102" s="6">
        <f>CtrlData!AG108</f>
        <v>1.875</v>
      </c>
      <c r="AE102" s="6">
        <f>CtrlData!AH108</f>
        <v>4.03</v>
      </c>
    </row>
    <row r="103" spans="1:31">
      <c r="A103" s="6">
        <f>CtrlData!A109</f>
        <v>201401</v>
      </c>
      <c r="B103" s="6">
        <f>CtrlData!E109</f>
        <v>18135.426200000002</v>
      </c>
      <c r="C103" s="6">
        <f>CtrlData!F109</f>
        <v>1</v>
      </c>
      <c r="D103" s="6">
        <f>CtrlData!G109</f>
        <v>0</v>
      </c>
      <c r="E103" s="6">
        <f>CtrlData!H109</f>
        <v>0</v>
      </c>
      <c r="F103" s="6">
        <f>CtrlData!I109</f>
        <v>0</v>
      </c>
      <c r="G103" s="6">
        <f>CtrlData!J109</f>
        <v>0</v>
      </c>
      <c r="H103" s="6">
        <f>CtrlData!K109</f>
        <v>0</v>
      </c>
      <c r="I103" s="6">
        <f>CtrlData!L109</f>
        <v>0</v>
      </c>
      <c r="J103" s="6">
        <f>CtrlData!M109</f>
        <v>0</v>
      </c>
      <c r="K103" s="6">
        <f>CtrlData!N109</f>
        <v>0</v>
      </c>
      <c r="L103" s="6">
        <f>CtrlData!O109</f>
        <v>0</v>
      </c>
      <c r="M103" s="6">
        <f>CtrlData!P109</f>
        <v>0</v>
      </c>
      <c r="N103" s="6">
        <f>CtrlData!Q109</f>
        <v>0</v>
      </c>
      <c r="O103" s="6">
        <f>CtrlData!R109</f>
        <v>1</v>
      </c>
      <c r="P103" s="6">
        <f>CtrlData!S109</f>
        <v>0</v>
      </c>
      <c r="Q103" s="6">
        <f>CtrlData!T109</f>
        <v>0</v>
      </c>
      <c r="R103" s="6">
        <f>CtrlData!U109</f>
        <v>0</v>
      </c>
      <c r="S103" s="6">
        <f>CtrlData!V109</f>
        <v>4.6900000000000004</v>
      </c>
      <c r="T103" s="6">
        <f>CtrlData!W109</f>
        <v>127284</v>
      </c>
      <c r="U103" s="6">
        <f>CtrlData!X109</f>
        <v>5444</v>
      </c>
      <c r="V103" s="6">
        <f>CtrlData!Y109</f>
        <v>114.44</v>
      </c>
      <c r="W103" s="6">
        <f>CtrlData!Z109</f>
        <v>-0.02</v>
      </c>
      <c r="X103" s="6">
        <f>CtrlData!AA109</f>
        <v>98.25</v>
      </c>
      <c r="Y103" s="6">
        <f>CtrlData!AB109</f>
        <v>0.82</v>
      </c>
      <c r="Z103" s="6">
        <f>CtrlData!AC109</f>
        <v>136397</v>
      </c>
      <c r="AA103" s="6">
        <f>CtrlData!AD109</f>
        <v>9.9</v>
      </c>
      <c r="AB103" s="6">
        <f>CtrlData!AE109</f>
        <v>357498</v>
      </c>
      <c r="AC103" s="6">
        <f>CtrlData!AF109</f>
        <v>6.05</v>
      </c>
      <c r="AD103" s="6">
        <f>CtrlData!AG109</f>
        <v>1.875</v>
      </c>
      <c r="AE103" s="6">
        <f>CtrlData!AH109</f>
        <v>4.03</v>
      </c>
    </row>
    <row r="104" spans="1:31">
      <c r="A104" s="6">
        <f>CtrlData!A110</f>
        <v>201312</v>
      </c>
      <c r="B104" s="6">
        <f>CtrlData!E110</f>
        <v>16382.989320000001</v>
      </c>
      <c r="C104" s="6">
        <f>CtrlData!F110</f>
        <v>0</v>
      </c>
      <c r="D104" s="6">
        <f>CtrlData!G110</f>
        <v>0</v>
      </c>
      <c r="E104" s="6">
        <f>CtrlData!H110</f>
        <v>0</v>
      </c>
      <c r="F104" s="6">
        <f>CtrlData!I110</f>
        <v>0</v>
      </c>
      <c r="G104" s="6">
        <f>CtrlData!J110</f>
        <v>0</v>
      </c>
      <c r="H104" s="6">
        <f>CtrlData!K110</f>
        <v>0</v>
      </c>
      <c r="I104" s="6">
        <f>CtrlData!L110</f>
        <v>0</v>
      </c>
      <c r="J104" s="6">
        <f>CtrlData!M110</f>
        <v>0</v>
      </c>
      <c r="K104" s="6">
        <f>CtrlData!N110</f>
        <v>0</v>
      </c>
      <c r="L104" s="6">
        <f>CtrlData!O110</f>
        <v>0</v>
      </c>
      <c r="M104" s="6">
        <f>CtrlData!P110</f>
        <v>0</v>
      </c>
      <c r="N104" s="6">
        <f>CtrlData!Q110</f>
        <v>1</v>
      </c>
      <c r="O104" s="6">
        <f>CtrlData!R110</f>
        <v>0</v>
      </c>
      <c r="P104" s="6">
        <f>CtrlData!S110</f>
        <v>0</v>
      </c>
      <c r="Q104" s="6">
        <f>CtrlData!T110</f>
        <v>0</v>
      </c>
      <c r="R104" s="6">
        <f>CtrlData!U110</f>
        <v>1</v>
      </c>
      <c r="S104" s="6">
        <f>CtrlData!V110</f>
        <v>3.73</v>
      </c>
      <c r="T104" s="6">
        <f>CtrlData!W110</f>
        <v>135036</v>
      </c>
      <c r="U104" s="6">
        <f>CtrlData!X110</f>
        <v>5779</v>
      </c>
      <c r="V104" s="6">
        <f>CtrlData!Y110</f>
        <v>113.54</v>
      </c>
      <c r="W104" s="6">
        <f>CtrlData!Z110</f>
        <v>-0.01</v>
      </c>
      <c r="X104" s="6">
        <f>CtrlData!AA110</f>
        <v>97.95</v>
      </c>
      <c r="Y104" s="6">
        <f>CtrlData!AB110</f>
        <v>0.34</v>
      </c>
      <c r="Z104" s="6">
        <f>CtrlData!AC110</f>
        <v>132741</v>
      </c>
      <c r="AA104" s="6">
        <f>CtrlData!AD110</f>
        <v>8.4700000000000006</v>
      </c>
      <c r="AB104" s="6">
        <f>CtrlData!AE110</f>
        <v>354055</v>
      </c>
      <c r="AC104" s="6">
        <f>CtrlData!AF110</f>
        <v>5.79</v>
      </c>
      <c r="AD104" s="6">
        <f>CtrlData!AG110</f>
        <v>1.875</v>
      </c>
      <c r="AE104" s="6">
        <f>CtrlData!AH110</f>
        <v>4.08</v>
      </c>
    </row>
    <row r="105" spans="1:31">
      <c r="A105" s="6">
        <f>CtrlData!A111</f>
        <v>201311</v>
      </c>
      <c r="B105" s="6">
        <f>CtrlData!E111</f>
        <v>16057.36709</v>
      </c>
      <c r="C105" s="6">
        <f>CtrlData!F111</f>
        <v>0</v>
      </c>
      <c r="D105" s="6">
        <f>CtrlData!G111</f>
        <v>0</v>
      </c>
      <c r="E105" s="6">
        <f>CtrlData!H111</f>
        <v>0</v>
      </c>
      <c r="F105" s="6">
        <f>CtrlData!I111</f>
        <v>0</v>
      </c>
      <c r="G105" s="6">
        <f>CtrlData!J111</f>
        <v>0</v>
      </c>
      <c r="H105" s="6">
        <f>CtrlData!K111</f>
        <v>0</v>
      </c>
      <c r="I105" s="6">
        <f>CtrlData!L111</f>
        <v>0</v>
      </c>
      <c r="J105" s="6">
        <f>CtrlData!M111</f>
        <v>0</v>
      </c>
      <c r="K105" s="6">
        <f>CtrlData!N111</f>
        <v>0</v>
      </c>
      <c r="L105" s="6">
        <f>CtrlData!O111</f>
        <v>0</v>
      </c>
      <c r="M105" s="6">
        <f>CtrlData!P111</f>
        <v>1</v>
      </c>
      <c r="N105" s="6">
        <f>CtrlData!Q111</f>
        <v>0</v>
      </c>
      <c r="O105" s="6">
        <f>CtrlData!R111</f>
        <v>0</v>
      </c>
      <c r="P105" s="6">
        <f>CtrlData!S111</f>
        <v>0</v>
      </c>
      <c r="Q105" s="6">
        <f>CtrlData!T111</f>
        <v>0</v>
      </c>
      <c r="R105" s="6">
        <f>CtrlData!U111</f>
        <v>1</v>
      </c>
      <c r="S105" s="6">
        <f>CtrlData!V111</f>
        <v>3.73</v>
      </c>
      <c r="T105" s="6">
        <f>CtrlData!W111</f>
        <v>135036</v>
      </c>
      <c r="U105" s="6">
        <f>CtrlData!X111</f>
        <v>5779</v>
      </c>
      <c r="V105" s="6">
        <f>CtrlData!Y111</f>
        <v>112.88</v>
      </c>
      <c r="W105" s="6">
        <f>CtrlData!Z111</f>
        <v>-0.01</v>
      </c>
      <c r="X105" s="6">
        <f>CtrlData!AA111</f>
        <v>98.04</v>
      </c>
      <c r="Y105" s="6">
        <f>CtrlData!AB111</f>
        <v>0.68</v>
      </c>
      <c r="Z105" s="6">
        <f>CtrlData!AC111</f>
        <v>130680</v>
      </c>
      <c r="AA105" s="6">
        <f>CtrlData!AD111</f>
        <v>8.65</v>
      </c>
      <c r="AB105" s="6">
        <f>CtrlData!AE111</f>
        <v>352001</v>
      </c>
      <c r="AC105" s="6">
        <f>CtrlData!AF111</f>
        <v>5.99</v>
      </c>
      <c r="AD105" s="6">
        <f>CtrlData!AG111</f>
        <v>1.875</v>
      </c>
      <c r="AE105" s="6">
        <f>CtrlData!AH111</f>
        <v>4.08</v>
      </c>
    </row>
    <row r="106" spans="1:31">
      <c r="A106" s="6">
        <f>CtrlData!A112</f>
        <v>201310</v>
      </c>
      <c r="B106" s="6">
        <f>CtrlData!E112</f>
        <v>18051.66372</v>
      </c>
      <c r="C106" s="6">
        <f>CtrlData!F112</f>
        <v>0</v>
      </c>
      <c r="D106" s="6">
        <f>CtrlData!G112</f>
        <v>0</v>
      </c>
      <c r="E106" s="6">
        <f>CtrlData!H112</f>
        <v>0</v>
      </c>
      <c r="F106" s="6">
        <f>CtrlData!I112</f>
        <v>0</v>
      </c>
      <c r="G106" s="6">
        <f>CtrlData!J112</f>
        <v>0</v>
      </c>
      <c r="H106" s="6">
        <f>CtrlData!K112</f>
        <v>0</v>
      </c>
      <c r="I106" s="6">
        <f>CtrlData!L112</f>
        <v>0</v>
      </c>
      <c r="J106" s="6">
        <f>CtrlData!M112</f>
        <v>0</v>
      </c>
      <c r="K106" s="6">
        <f>CtrlData!N112</f>
        <v>0</v>
      </c>
      <c r="L106" s="6">
        <f>CtrlData!O112</f>
        <v>1</v>
      </c>
      <c r="M106" s="6">
        <f>CtrlData!P112</f>
        <v>0</v>
      </c>
      <c r="N106" s="6">
        <f>CtrlData!Q112</f>
        <v>0</v>
      </c>
      <c r="O106" s="6">
        <f>CtrlData!R112</f>
        <v>0</v>
      </c>
      <c r="P106" s="6">
        <f>CtrlData!S112</f>
        <v>0</v>
      </c>
      <c r="Q106" s="6">
        <f>CtrlData!T112</f>
        <v>0</v>
      </c>
      <c r="R106" s="6">
        <f>CtrlData!U112</f>
        <v>1</v>
      </c>
      <c r="S106" s="6">
        <f>CtrlData!V112</f>
        <v>3.73</v>
      </c>
      <c r="T106" s="6">
        <f>CtrlData!W112</f>
        <v>135036</v>
      </c>
      <c r="U106" s="6">
        <f>CtrlData!X112</f>
        <v>5779</v>
      </c>
      <c r="V106" s="6">
        <f>CtrlData!Y112</f>
        <v>112.97</v>
      </c>
      <c r="W106" s="6">
        <f>CtrlData!Z112</f>
        <v>-0.01</v>
      </c>
      <c r="X106" s="6">
        <f>CtrlData!AA112</f>
        <v>98.75</v>
      </c>
      <c r="Y106" s="6">
        <f>CtrlData!AB112</f>
        <v>0.64</v>
      </c>
      <c r="Z106" s="6">
        <f>CtrlData!AC112</f>
        <v>130148</v>
      </c>
      <c r="AA106" s="6">
        <f>CtrlData!AD112</f>
        <v>8.77</v>
      </c>
      <c r="AB106" s="6">
        <f>CtrlData!AE112</f>
        <v>350810</v>
      </c>
      <c r="AC106" s="6">
        <f>CtrlData!AF112</f>
        <v>6.29</v>
      </c>
      <c r="AD106" s="6">
        <f>CtrlData!AG112</f>
        <v>1.875</v>
      </c>
      <c r="AE106" s="6">
        <f>CtrlData!AH112</f>
        <v>4.08</v>
      </c>
    </row>
    <row r="107" spans="1:31">
      <c r="A107" s="6">
        <f>CtrlData!A113</f>
        <v>201309</v>
      </c>
      <c r="B107" s="6">
        <f>CtrlData!E113</f>
        <v>15643.71031</v>
      </c>
      <c r="C107" s="6">
        <f>CtrlData!F113</f>
        <v>0</v>
      </c>
      <c r="D107" s="6">
        <f>CtrlData!G113</f>
        <v>0</v>
      </c>
      <c r="E107" s="6">
        <f>CtrlData!H113</f>
        <v>0</v>
      </c>
      <c r="F107" s="6">
        <f>CtrlData!I113</f>
        <v>0</v>
      </c>
      <c r="G107" s="6">
        <f>CtrlData!J113</f>
        <v>0</v>
      </c>
      <c r="H107" s="6">
        <f>CtrlData!K113</f>
        <v>0</v>
      </c>
      <c r="I107" s="6">
        <f>CtrlData!L113</f>
        <v>0</v>
      </c>
      <c r="J107" s="6">
        <f>CtrlData!M113</f>
        <v>0</v>
      </c>
      <c r="K107" s="6">
        <f>CtrlData!N113</f>
        <v>1</v>
      </c>
      <c r="L107" s="6">
        <f>CtrlData!O113</f>
        <v>0</v>
      </c>
      <c r="M107" s="6">
        <f>CtrlData!P113</f>
        <v>0</v>
      </c>
      <c r="N107" s="6">
        <f>CtrlData!Q113</f>
        <v>0</v>
      </c>
      <c r="O107" s="6">
        <f>CtrlData!R113</f>
        <v>0</v>
      </c>
      <c r="P107" s="6">
        <f>CtrlData!S113</f>
        <v>0</v>
      </c>
      <c r="Q107" s="6">
        <f>CtrlData!T113</f>
        <v>1</v>
      </c>
      <c r="R107" s="6">
        <f>CtrlData!U113</f>
        <v>0</v>
      </c>
      <c r="S107" s="6">
        <f>CtrlData!V113</f>
        <v>1.95</v>
      </c>
      <c r="T107" s="6">
        <f>CtrlData!W113</f>
        <v>129456</v>
      </c>
      <c r="U107" s="6">
        <f>CtrlData!X113</f>
        <v>5544</v>
      </c>
      <c r="V107" s="6">
        <f>CtrlData!Y113</f>
        <v>113.77</v>
      </c>
      <c r="W107" s="6">
        <f>CtrlData!Z113</f>
        <v>-2.58</v>
      </c>
      <c r="X107" s="6">
        <f>CtrlData!AA113</f>
        <v>99.02</v>
      </c>
      <c r="Y107" s="6">
        <f>CtrlData!AB113</f>
        <v>0.85</v>
      </c>
      <c r="Z107" s="6">
        <f>CtrlData!AC113</f>
        <v>130366</v>
      </c>
      <c r="AA107" s="6">
        <f>CtrlData!AD113</f>
        <v>7.86</v>
      </c>
      <c r="AB107" s="6">
        <f>CtrlData!AE113</f>
        <v>350205</v>
      </c>
      <c r="AC107" s="6">
        <f>CtrlData!AF113</f>
        <v>5.7</v>
      </c>
      <c r="AD107" s="6">
        <f>CtrlData!AG113</f>
        <v>1.875</v>
      </c>
      <c r="AE107" s="6">
        <f>CtrlData!AH113</f>
        <v>4.24</v>
      </c>
    </row>
    <row r="108" spans="1:31">
      <c r="A108" s="6">
        <f>CtrlData!A114</f>
        <v>201308</v>
      </c>
      <c r="B108" s="6">
        <f>CtrlData!E114</f>
        <v>16211.278259999999</v>
      </c>
      <c r="C108" s="6">
        <f>CtrlData!F114</f>
        <v>0</v>
      </c>
      <c r="D108" s="6">
        <f>CtrlData!G114</f>
        <v>0</v>
      </c>
      <c r="E108" s="6">
        <f>CtrlData!H114</f>
        <v>0</v>
      </c>
      <c r="F108" s="6">
        <f>CtrlData!I114</f>
        <v>0</v>
      </c>
      <c r="G108" s="6">
        <f>CtrlData!J114</f>
        <v>0</v>
      </c>
      <c r="H108" s="6">
        <f>CtrlData!K114</f>
        <v>0</v>
      </c>
      <c r="I108" s="6">
        <f>CtrlData!L114</f>
        <v>0</v>
      </c>
      <c r="J108" s="6">
        <f>CtrlData!M114</f>
        <v>1</v>
      </c>
      <c r="K108" s="6">
        <f>CtrlData!N114</f>
        <v>0</v>
      </c>
      <c r="L108" s="6">
        <f>CtrlData!O114</f>
        <v>0</v>
      </c>
      <c r="M108" s="6">
        <f>CtrlData!P114</f>
        <v>0</v>
      </c>
      <c r="N108" s="6">
        <f>CtrlData!Q114</f>
        <v>0</v>
      </c>
      <c r="O108" s="6">
        <f>CtrlData!R114</f>
        <v>0</v>
      </c>
      <c r="P108" s="6">
        <f>CtrlData!S114</f>
        <v>0</v>
      </c>
      <c r="Q108" s="6">
        <f>CtrlData!T114</f>
        <v>1</v>
      </c>
      <c r="R108" s="6">
        <f>CtrlData!U114</f>
        <v>0</v>
      </c>
      <c r="S108" s="6">
        <f>CtrlData!V114</f>
        <v>1.95</v>
      </c>
      <c r="T108" s="6">
        <f>CtrlData!W114</f>
        <v>129456</v>
      </c>
      <c r="U108" s="6">
        <f>CtrlData!X114</f>
        <v>5544</v>
      </c>
      <c r="V108" s="6">
        <f>CtrlData!Y114</f>
        <v>113.75</v>
      </c>
      <c r="W108" s="6">
        <f>CtrlData!Z114</f>
        <v>-2.58</v>
      </c>
      <c r="X108" s="6">
        <f>CtrlData!AA114</f>
        <v>97.74</v>
      </c>
      <c r="Y108" s="6">
        <f>CtrlData!AB114</f>
        <v>-0.78</v>
      </c>
      <c r="Z108" s="6">
        <f>CtrlData!AC114</f>
        <v>129881</v>
      </c>
      <c r="AA108" s="6">
        <f>CtrlData!AD114</f>
        <v>8.36</v>
      </c>
      <c r="AB108" s="6">
        <f>CtrlData!AE114</f>
        <v>349120</v>
      </c>
      <c r="AC108" s="6">
        <f>CtrlData!AF114</f>
        <v>5.39</v>
      </c>
      <c r="AD108" s="6">
        <f>CtrlData!AG114</f>
        <v>1.875</v>
      </c>
      <c r="AE108" s="6">
        <f>CtrlData!AH114</f>
        <v>4.24</v>
      </c>
    </row>
    <row r="109" spans="1:31">
      <c r="A109" s="6">
        <f>CtrlData!A115</f>
        <v>201307</v>
      </c>
      <c r="B109" s="6">
        <f>CtrlData!E115</f>
        <v>19402.765820000001</v>
      </c>
      <c r="C109" s="6">
        <f>CtrlData!F115</f>
        <v>0</v>
      </c>
      <c r="D109" s="6">
        <f>CtrlData!G115</f>
        <v>0</v>
      </c>
      <c r="E109" s="6">
        <f>CtrlData!H115</f>
        <v>0</v>
      </c>
      <c r="F109" s="6">
        <f>CtrlData!I115</f>
        <v>0</v>
      </c>
      <c r="G109" s="6">
        <f>CtrlData!J115</f>
        <v>0</v>
      </c>
      <c r="H109" s="6">
        <f>CtrlData!K115</f>
        <v>0</v>
      </c>
      <c r="I109" s="6">
        <f>CtrlData!L115</f>
        <v>1</v>
      </c>
      <c r="J109" s="6">
        <f>CtrlData!M115</f>
        <v>0</v>
      </c>
      <c r="K109" s="6">
        <f>CtrlData!N115</f>
        <v>0</v>
      </c>
      <c r="L109" s="6">
        <f>CtrlData!O115</f>
        <v>0</v>
      </c>
      <c r="M109" s="6">
        <f>CtrlData!P115</f>
        <v>0</v>
      </c>
      <c r="N109" s="6">
        <f>CtrlData!Q115</f>
        <v>0</v>
      </c>
      <c r="O109" s="6">
        <f>CtrlData!R115</f>
        <v>0</v>
      </c>
      <c r="P109" s="6">
        <f>CtrlData!S115</f>
        <v>0</v>
      </c>
      <c r="Q109" s="6">
        <f>CtrlData!T115</f>
        <v>1</v>
      </c>
      <c r="R109" s="6">
        <f>CtrlData!U115</f>
        <v>0</v>
      </c>
      <c r="S109" s="6">
        <f>CtrlData!V115</f>
        <v>1.95</v>
      </c>
      <c r="T109" s="6">
        <f>CtrlData!W115</f>
        <v>129456</v>
      </c>
      <c r="U109" s="6">
        <f>CtrlData!X115</f>
        <v>5544</v>
      </c>
      <c r="V109" s="6">
        <f>CtrlData!Y115</f>
        <v>113.28</v>
      </c>
      <c r="W109" s="6">
        <f>CtrlData!Z115</f>
        <v>-2.58</v>
      </c>
      <c r="X109" s="6">
        <f>CtrlData!AA115</f>
        <v>97.62</v>
      </c>
      <c r="Y109" s="6">
        <f>CtrlData!AB115</f>
        <v>0.06</v>
      </c>
      <c r="Z109" s="6">
        <f>CtrlData!AC115</f>
        <v>128229</v>
      </c>
      <c r="AA109" s="6">
        <f>CtrlData!AD115</f>
        <v>8.74</v>
      </c>
      <c r="AB109" s="6">
        <f>CtrlData!AE115</f>
        <v>346991</v>
      </c>
      <c r="AC109" s="6">
        <f>CtrlData!AF115</f>
        <v>5.82</v>
      </c>
      <c r="AD109" s="6">
        <f>CtrlData!AG115</f>
        <v>1.875</v>
      </c>
      <c r="AE109" s="6">
        <f>CtrlData!AH115</f>
        <v>4.24</v>
      </c>
    </row>
    <row r="110" spans="1:31">
      <c r="A110" s="6">
        <f>CtrlData!A116</f>
        <v>201306</v>
      </c>
      <c r="B110" s="6">
        <f>CtrlData!E116</f>
        <v>15365.18346</v>
      </c>
      <c r="C110" s="6">
        <f>CtrlData!F116</f>
        <v>0</v>
      </c>
      <c r="D110" s="6">
        <f>CtrlData!G116</f>
        <v>0</v>
      </c>
      <c r="E110" s="6">
        <f>CtrlData!H116</f>
        <v>0</v>
      </c>
      <c r="F110" s="6">
        <f>CtrlData!I116</f>
        <v>0</v>
      </c>
      <c r="G110" s="6">
        <f>CtrlData!J116</f>
        <v>0</v>
      </c>
      <c r="H110" s="6">
        <f>CtrlData!K116</f>
        <v>1</v>
      </c>
      <c r="I110" s="6">
        <f>CtrlData!L116</f>
        <v>0</v>
      </c>
      <c r="J110" s="6">
        <f>CtrlData!M116</f>
        <v>0</v>
      </c>
      <c r="K110" s="6">
        <f>CtrlData!N116</f>
        <v>0</v>
      </c>
      <c r="L110" s="6">
        <f>CtrlData!O116</f>
        <v>0</v>
      </c>
      <c r="M110" s="6">
        <f>CtrlData!P116</f>
        <v>0</v>
      </c>
      <c r="N110" s="6">
        <f>CtrlData!Q116</f>
        <v>0</v>
      </c>
      <c r="O110" s="6">
        <f>CtrlData!R116</f>
        <v>0</v>
      </c>
      <c r="P110" s="6">
        <f>CtrlData!S116</f>
        <v>1</v>
      </c>
      <c r="Q110" s="6">
        <f>CtrlData!T116</f>
        <v>0</v>
      </c>
      <c r="R110" s="6">
        <f>CtrlData!U116</f>
        <v>0</v>
      </c>
      <c r="S110" s="6">
        <f>CtrlData!V116</f>
        <v>2.68</v>
      </c>
      <c r="T110" s="6">
        <f>CtrlData!W116</f>
        <v>124244</v>
      </c>
      <c r="U110" s="6">
        <f>CtrlData!X116</f>
        <v>5324</v>
      </c>
      <c r="V110" s="6">
        <f>CtrlData!Y116</f>
        <v>113.43</v>
      </c>
      <c r="W110" s="6">
        <f>CtrlData!Z116</f>
        <v>-2.1</v>
      </c>
      <c r="X110" s="6">
        <f>CtrlData!AA116</f>
        <v>97.77</v>
      </c>
      <c r="Y110" s="6">
        <f>CtrlData!AB116</f>
        <v>0.6</v>
      </c>
      <c r="Z110" s="6">
        <f>CtrlData!AC116</f>
        <v>127092</v>
      </c>
      <c r="AA110" s="6">
        <f>CtrlData!AD116</f>
        <v>8.56</v>
      </c>
      <c r="AB110" s="6">
        <f>CtrlData!AE116</f>
        <v>344227</v>
      </c>
      <c r="AC110" s="6">
        <f>CtrlData!AF116</f>
        <v>5.27</v>
      </c>
      <c r="AD110" s="6">
        <f>CtrlData!AG116</f>
        <v>1.875</v>
      </c>
      <c r="AE110" s="6">
        <f>CtrlData!AH116</f>
        <v>4.1399999999999997</v>
      </c>
    </row>
    <row r="111" spans="1:31">
      <c r="A111" s="6">
        <f>CtrlData!A117</f>
        <v>201305</v>
      </c>
      <c r="B111" s="6">
        <f>CtrlData!E117</f>
        <v>18863.985560000001</v>
      </c>
      <c r="C111" s="6">
        <f>CtrlData!F117</f>
        <v>0</v>
      </c>
      <c r="D111" s="6">
        <f>CtrlData!G117</f>
        <v>0</v>
      </c>
      <c r="E111" s="6">
        <f>CtrlData!H117</f>
        <v>0</v>
      </c>
      <c r="F111" s="6">
        <f>CtrlData!I117</f>
        <v>0</v>
      </c>
      <c r="G111" s="6">
        <f>CtrlData!J117</f>
        <v>1</v>
      </c>
      <c r="H111" s="6">
        <f>CtrlData!K117</f>
        <v>0</v>
      </c>
      <c r="I111" s="6">
        <f>CtrlData!L117</f>
        <v>0</v>
      </c>
      <c r="J111" s="6">
        <f>CtrlData!M117</f>
        <v>0</v>
      </c>
      <c r="K111" s="6">
        <f>CtrlData!N117</f>
        <v>0</v>
      </c>
      <c r="L111" s="6">
        <f>CtrlData!O117</f>
        <v>0</v>
      </c>
      <c r="M111" s="6">
        <f>CtrlData!P117</f>
        <v>0</v>
      </c>
      <c r="N111" s="6">
        <f>CtrlData!Q117</f>
        <v>0</v>
      </c>
      <c r="O111" s="6">
        <f>CtrlData!R117</f>
        <v>0</v>
      </c>
      <c r="P111" s="6">
        <f>CtrlData!S117</f>
        <v>1</v>
      </c>
      <c r="Q111" s="6">
        <f>CtrlData!T117</f>
        <v>0</v>
      </c>
      <c r="R111" s="6">
        <f>CtrlData!U117</f>
        <v>0</v>
      </c>
      <c r="S111" s="6">
        <f>CtrlData!V117</f>
        <v>2.68</v>
      </c>
      <c r="T111" s="6">
        <f>CtrlData!W117</f>
        <v>124244</v>
      </c>
      <c r="U111" s="6">
        <f>CtrlData!X117</f>
        <v>5324</v>
      </c>
      <c r="V111" s="6">
        <f>CtrlData!Y117</f>
        <v>112.96</v>
      </c>
      <c r="W111" s="6">
        <f>CtrlData!Z117</f>
        <v>-2.1</v>
      </c>
      <c r="X111" s="6">
        <f>CtrlData!AA117</f>
        <v>97.28</v>
      </c>
      <c r="Y111" s="6">
        <f>CtrlData!AB117</f>
        <v>0.74</v>
      </c>
      <c r="Z111" s="6">
        <f>CtrlData!AC117</f>
        <v>126810</v>
      </c>
      <c r="AA111" s="6">
        <f>CtrlData!AD117</f>
        <v>7.53</v>
      </c>
      <c r="AB111" s="6">
        <f>CtrlData!AE117</f>
        <v>343915</v>
      </c>
      <c r="AC111" s="6">
        <f>CtrlData!AF117</f>
        <v>4.58</v>
      </c>
      <c r="AD111" s="6">
        <f>CtrlData!AG117</f>
        <v>1.875</v>
      </c>
      <c r="AE111" s="6">
        <f>CtrlData!AH117</f>
        <v>4.1399999999999997</v>
      </c>
    </row>
    <row r="112" spans="1:31">
      <c r="A112" s="6">
        <f>CtrlData!A118</f>
        <v>201304</v>
      </c>
      <c r="B112" s="6">
        <f>CtrlData!E118</f>
        <v>15063.31631</v>
      </c>
      <c r="C112" s="6">
        <f>CtrlData!F118</f>
        <v>0</v>
      </c>
      <c r="D112" s="6">
        <f>CtrlData!G118</f>
        <v>0</v>
      </c>
      <c r="E112" s="6">
        <f>CtrlData!H118</f>
        <v>0</v>
      </c>
      <c r="F112" s="6">
        <f>CtrlData!I118</f>
        <v>1</v>
      </c>
      <c r="G112" s="6">
        <f>CtrlData!J118</f>
        <v>0</v>
      </c>
      <c r="H112" s="6">
        <f>CtrlData!K118</f>
        <v>0</v>
      </c>
      <c r="I112" s="6">
        <f>CtrlData!L118</f>
        <v>0</v>
      </c>
      <c r="J112" s="6">
        <f>CtrlData!M118</f>
        <v>0</v>
      </c>
      <c r="K112" s="6">
        <f>CtrlData!N118</f>
        <v>0</v>
      </c>
      <c r="L112" s="6">
        <f>CtrlData!O118</f>
        <v>0</v>
      </c>
      <c r="M112" s="6">
        <f>CtrlData!P118</f>
        <v>0</v>
      </c>
      <c r="N112" s="6">
        <f>CtrlData!Q118</f>
        <v>0</v>
      </c>
      <c r="O112" s="6">
        <f>CtrlData!R118</f>
        <v>0</v>
      </c>
      <c r="P112" s="6">
        <f>CtrlData!S118</f>
        <v>1</v>
      </c>
      <c r="Q112" s="6">
        <f>CtrlData!T118</f>
        <v>0</v>
      </c>
      <c r="R112" s="6">
        <f>CtrlData!U118</f>
        <v>0</v>
      </c>
      <c r="S112" s="6">
        <f>CtrlData!V118</f>
        <v>2.68</v>
      </c>
      <c r="T112" s="6">
        <f>CtrlData!W118</f>
        <v>124244</v>
      </c>
      <c r="U112" s="6">
        <f>CtrlData!X118</f>
        <v>5324</v>
      </c>
      <c r="V112" s="6">
        <f>CtrlData!Y118</f>
        <v>114.05</v>
      </c>
      <c r="W112" s="6">
        <f>CtrlData!Z118</f>
        <v>-2.1</v>
      </c>
      <c r="X112" s="6">
        <f>CtrlData!AA118</f>
        <v>97.1</v>
      </c>
      <c r="Y112" s="6">
        <f>CtrlData!AB118</f>
        <v>1.05</v>
      </c>
      <c r="Z112" s="6">
        <f>CtrlData!AC118</f>
        <v>125567</v>
      </c>
      <c r="AA112" s="6">
        <f>CtrlData!AD118</f>
        <v>6.49</v>
      </c>
      <c r="AB112" s="6">
        <f>CtrlData!AE118</f>
        <v>341946</v>
      </c>
      <c r="AC112" s="6">
        <f>CtrlData!AF118</f>
        <v>4.08</v>
      </c>
      <c r="AD112" s="6">
        <f>CtrlData!AG118</f>
        <v>1.875</v>
      </c>
      <c r="AE112" s="6">
        <f>CtrlData!AH118</f>
        <v>4.1399999999999997</v>
      </c>
    </row>
    <row r="113" spans="1:31">
      <c r="A113" s="6">
        <f>CtrlData!A119</f>
        <v>201303</v>
      </c>
      <c r="B113" s="6">
        <f>CtrlData!E119</f>
        <v>16594.085709999999</v>
      </c>
      <c r="C113" s="6">
        <f>CtrlData!F119</f>
        <v>0</v>
      </c>
      <c r="D113" s="6">
        <f>CtrlData!G119</f>
        <v>0</v>
      </c>
      <c r="E113" s="6">
        <f>CtrlData!H119</f>
        <v>1</v>
      </c>
      <c r="F113" s="6">
        <f>CtrlData!I119</f>
        <v>0</v>
      </c>
      <c r="G113" s="6">
        <f>CtrlData!J119</f>
        <v>0</v>
      </c>
      <c r="H113" s="6">
        <f>CtrlData!K119</f>
        <v>0</v>
      </c>
      <c r="I113" s="6">
        <f>CtrlData!L119</f>
        <v>0</v>
      </c>
      <c r="J113" s="6">
        <f>CtrlData!M119</f>
        <v>0</v>
      </c>
      <c r="K113" s="6">
        <f>CtrlData!N119</f>
        <v>0</v>
      </c>
      <c r="L113" s="6">
        <f>CtrlData!O119</f>
        <v>0</v>
      </c>
      <c r="M113" s="6">
        <f>CtrlData!P119</f>
        <v>0</v>
      </c>
      <c r="N113" s="6">
        <f>CtrlData!Q119</f>
        <v>0</v>
      </c>
      <c r="O113" s="6">
        <f>CtrlData!R119</f>
        <v>1</v>
      </c>
      <c r="P113" s="6">
        <f>CtrlData!S119</f>
        <v>0</v>
      </c>
      <c r="Q113" s="6">
        <f>CtrlData!T119</f>
        <v>0</v>
      </c>
      <c r="R113" s="6">
        <f>CtrlData!U119</f>
        <v>0</v>
      </c>
      <c r="S113" s="6">
        <f>CtrlData!V119</f>
        <v>1.5</v>
      </c>
      <c r="T113" s="6">
        <f>CtrlData!W119</f>
        <v>124221</v>
      </c>
      <c r="U113" s="6">
        <f>CtrlData!X119</f>
        <v>5326</v>
      </c>
      <c r="V113" s="6">
        <f>CtrlData!Y119</f>
        <v>114.88</v>
      </c>
      <c r="W113" s="6">
        <f>CtrlData!Z119</f>
        <v>-3.09</v>
      </c>
      <c r="X113" s="6">
        <f>CtrlData!AA119</f>
        <v>96.5</v>
      </c>
      <c r="Y113" s="6">
        <f>CtrlData!AB119</f>
        <v>1.35</v>
      </c>
      <c r="Z113" s="6">
        <f>CtrlData!AC119</f>
        <v>125956</v>
      </c>
      <c r="AA113" s="6">
        <f>CtrlData!AD119</f>
        <v>6.36</v>
      </c>
      <c r="AB113" s="6">
        <f>CtrlData!AE119</f>
        <v>342012</v>
      </c>
      <c r="AC113" s="6">
        <f>CtrlData!AF119</f>
        <v>3.86</v>
      </c>
      <c r="AD113" s="6">
        <f>CtrlData!AG119</f>
        <v>1.875</v>
      </c>
      <c r="AE113" s="6">
        <f>CtrlData!AH119</f>
        <v>4.17</v>
      </c>
    </row>
    <row r="114" spans="1:31">
      <c r="A114" s="6">
        <f>CtrlData!A120</f>
        <v>201302</v>
      </c>
      <c r="B114" s="6">
        <f>CtrlData!E120</f>
        <v>10595.52355</v>
      </c>
      <c r="C114" s="6">
        <f>CtrlData!F120</f>
        <v>0</v>
      </c>
      <c r="D114" s="6">
        <f>CtrlData!G120</f>
        <v>1</v>
      </c>
      <c r="E114" s="6">
        <f>CtrlData!H120</f>
        <v>0</v>
      </c>
      <c r="F114" s="6">
        <f>CtrlData!I120</f>
        <v>0</v>
      </c>
      <c r="G114" s="6">
        <f>CtrlData!J120</f>
        <v>0</v>
      </c>
      <c r="H114" s="6">
        <f>CtrlData!K120</f>
        <v>0</v>
      </c>
      <c r="I114" s="6">
        <f>CtrlData!L120</f>
        <v>0</v>
      </c>
      <c r="J114" s="6">
        <f>CtrlData!M120</f>
        <v>0</v>
      </c>
      <c r="K114" s="6">
        <f>CtrlData!N120</f>
        <v>0</v>
      </c>
      <c r="L114" s="6">
        <f>CtrlData!O120</f>
        <v>0</v>
      </c>
      <c r="M114" s="6">
        <f>CtrlData!P120</f>
        <v>0</v>
      </c>
      <c r="N114" s="6">
        <f>CtrlData!Q120</f>
        <v>0</v>
      </c>
      <c r="O114" s="6">
        <f>CtrlData!R120</f>
        <v>1</v>
      </c>
      <c r="P114" s="6">
        <f>CtrlData!S120</f>
        <v>0</v>
      </c>
      <c r="Q114" s="6">
        <f>CtrlData!T120</f>
        <v>0</v>
      </c>
      <c r="R114" s="6">
        <f>CtrlData!U120</f>
        <v>0</v>
      </c>
      <c r="S114" s="6">
        <f>CtrlData!V120</f>
        <v>1.5</v>
      </c>
      <c r="T114" s="6">
        <f>CtrlData!W120</f>
        <v>124221</v>
      </c>
      <c r="U114" s="6">
        <f>CtrlData!X120</f>
        <v>5326</v>
      </c>
      <c r="V114" s="6">
        <f>CtrlData!Y120</f>
        <v>115.4</v>
      </c>
      <c r="W114" s="6">
        <f>CtrlData!Z120</f>
        <v>-3.09</v>
      </c>
      <c r="X114" s="6">
        <f>CtrlData!AA120</f>
        <v>97.91</v>
      </c>
      <c r="Y114" s="6">
        <f>CtrlData!AB120</f>
        <v>2.97</v>
      </c>
      <c r="Z114" s="6">
        <f>CtrlData!AC120</f>
        <v>126342</v>
      </c>
      <c r="AA114" s="6">
        <f>CtrlData!AD120</f>
        <v>5.83</v>
      </c>
      <c r="AB114" s="6">
        <f>CtrlData!AE120</f>
        <v>341370</v>
      </c>
      <c r="AC114" s="6">
        <f>CtrlData!AF120</f>
        <v>3.74</v>
      </c>
      <c r="AD114" s="6">
        <f>CtrlData!AG120</f>
        <v>1.875</v>
      </c>
      <c r="AE114" s="6">
        <f>CtrlData!AH120</f>
        <v>4.17</v>
      </c>
    </row>
    <row r="115" spans="1:31">
      <c r="A115" s="6">
        <f>CtrlData!A121</f>
        <v>201301</v>
      </c>
      <c r="B115" s="6">
        <f>CtrlData!E121</f>
        <v>17801.40828</v>
      </c>
      <c r="C115" s="6">
        <f>CtrlData!F121</f>
        <v>1</v>
      </c>
      <c r="D115" s="6">
        <f>CtrlData!G121</f>
        <v>0</v>
      </c>
      <c r="E115" s="6">
        <f>CtrlData!H121</f>
        <v>0</v>
      </c>
      <c r="F115" s="6">
        <f>CtrlData!I121</f>
        <v>0</v>
      </c>
      <c r="G115" s="6">
        <f>CtrlData!J121</f>
        <v>0</v>
      </c>
      <c r="H115" s="6">
        <f>CtrlData!K121</f>
        <v>0</v>
      </c>
      <c r="I115" s="6">
        <f>CtrlData!L121</f>
        <v>0</v>
      </c>
      <c r="J115" s="6">
        <f>CtrlData!M121</f>
        <v>0</v>
      </c>
      <c r="K115" s="6">
        <f>CtrlData!N121</f>
        <v>0</v>
      </c>
      <c r="L115" s="6">
        <f>CtrlData!O121</f>
        <v>0</v>
      </c>
      <c r="M115" s="6">
        <f>CtrlData!P121</f>
        <v>0</v>
      </c>
      <c r="N115" s="6">
        <f>CtrlData!Q121</f>
        <v>0</v>
      </c>
      <c r="O115" s="6">
        <f>CtrlData!R121</f>
        <v>1</v>
      </c>
      <c r="P115" s="6">
        <f>CtrlData!S121</f>
        <v>0</v>
      </c>
      <c r="Q115" s="6">
        <f>CtrlData!T121</f>
        <v>0</v>
      </c>
      <c r="R115" s="6">
        <f>CtrlData!U121</f>
        <v>0</v>
      </c>
      <c r="S115" s="6">
        <f>CtrlData!V121</f>
        <v>1.5</v>
      </c>
      <c r="T115" s="6">
        <f>CtrlData!W121</f>
        <v>124221</v>
      </c>
      <c r="U115" s="6">
        <f>CtrlData!X121</f>
        <v>5326</v>
      </c>
      <c r="V115" s="6">
        <f>CtrlData!Y121</f>
        <v>113.77</v>
      </c>
      <c r="W115" s="6">
        <f>CtrlData!Z121</f>
        <v>-3.09</v>
      </c>
      <c r="X115" s="6">
        <f>CtrlData!AA121</f>
        <v>97.45</v>
      </c>
      <c r="Y115" s="6">
        <f>CtrlData!AB121</f>
        <v>1.1200000000000001</v>
      </c>
      <c r="Z115" s="6">
        <f>CtrlData!AC121</f>
        <v>124079</v>
      </c>
      <c r="AA115" s="6">
        <f>CtrlData!AD121</f>
        <v>4.46</v>
      </c>
      <c r="AB115" s="6">
        <f>CtrlData!AE121</f>
        <v>337350</v>
      </c>
      <c r="AC115" s="6">
        <f>CtrlData!AF121</f>
        <v>2.9</v>
      </c>
      <c r="AD115" s="6">
        <f>CtrlData!AG121</f>
        <v>1.875</v>
      </c>
      <c r="AE115" s="6">
        <f>CtrlData!AH121</f>
        <v>4.17</v>
      </c>
    </row>
    <row r="116" spans="1:31">
      <c r="A116" s="6">
        <f>CtrlData!A122</f>
        <v>201212</v>
      </c>
      <c r="B116" s="6">
        <f>CtrlData!E122</f>
        <v>16879.725450000002</v>
      </c>
      <c r="C116" s="6">
        <f>CtrlData!F122</f>
        <v>0</v>
      </c>
      <c r="D116" s="6">
        <f>CtrlData!G122</f>
        <v>0</v>
      </c>
      <c r="E116" s="6">
        <f>CtrlData!H122</f>
        <v>0</v>
      </c>
      <c r="F116" s="6">
        <f>CtrlData!I122</f>
        <v>0</v>
      </c>
      <c r="G116" s="6">
        <f>CtrlData!J122</f>
        <v>0</v>
      </c>
      <c r="H116" s="6">
        <f>CtrlData!K122</f>
        <v>0</v>
      </c>
      <c r="I116" s="6">
        <f>CtrlData!L122</f>
        <v>0</v>
      </c>
      <c r="J116" s="6">
        <f>CtrlData!M122</f>
        <v>0</v>
      </c>
      <c r="K116" s="6">
        <f>CtrlData!N122</f>
        <v>0</v>
      </c>
      <c r="L116" s="6">
        <f>CtrlData!O122</f>
        <v>0</v>
      </c>
      <c r="M116" s="6">
        <f>CtrlData!P122</f>
        <v>0</v>
      </c>
      <c r="N116" s="6">
        <f>CtrlData!Q122</f>
        <v>1</v>
      </c>
      <c r="O116" s="6">
        <f>CtrlData!R122</f>
        <v>0</v>
      </c>
      <c r="P116" s="6">
        <f>CtrlData!S122</f>
        <v>0</v>
      </c>
      <c r="Q116" s="6">
        <f>CtrlData!T122</f>
        <v>0</v>
      </c>
      <c r="R116" s="6">
        <f>CtrlData!U122</f>
        <v>1</v>
      </c>
      <c r="S116" s="6">
        <f>CtrlData!V122</f>
        <v>4.4800000000000004</v>
      </c>
      <c r="T116" s="6">
        <f>CtrlData!W122</f>
        <v>129444</v>
      </c>
      <c r="U116" s="6">
        <f>CtrlData!X122</f>
        <v>5555</v>
      </c>
      <c r="V116" s="6">
        <f>CtrlData!Y122</f>
        <v>113.55</v>
      </c>
      <c r="W116" s="6">
        <f>CtrlData!Z122</f>
        <v>-3.95</v>
      </c>
      <c r="X116" s="6">
        <f>CtrlData!AA122</f>
        <v>97.62</v>
      </c>
      <c r="Y116" s="6">
        <f>CtrlData!AB122</f>
        <v>1.61</v>
      </c>
      <c r="Z116" s="6">
        <f>CtrlData!AC122</f>
        <v>122344</v>
      </c>
      <c r="AA116" s="6">
        <f>CtrlData!AD122</f>
        <v>4.97</v>
      </c>
      <c r="AB116" s="6">
        <f>CtrlData!AE122</f>
        <v>334790</v>
      </c>
      <c r="AC116" s="6">
        <f>CtrlData!AF122</f>
        <v>3.46</v>
      </c>
      <c r="AD116" s="6">
        <f>CtrlData!AG122</f>
        <v>1.875</v>
      </c>
      <c r="AE116" s="6">
        <f>CtrlData!AH122</f>
        <v>4.18</v>
      </c>
    </row>
    <row r="117" spans="1:31">
      <c r="A117" s="6">
        <f>CtrlData!A123</f>
        <v>201211</v>
      </c>
      <c r="B117" s="6">
        <f>CtrlData!E123</f>
        <v>15634.807849999999</v>
      </c>
      <c r="C117" s="6">
        <f>CtrlData!F123</f>
        <v>0</v>
      </c>
      <c r="D117" s="6">
        <f>CtrlData!G123</f>
        <v>0</v>
      </c>
      <c r="E117" s="6">
        <f>CtrlData!H123</f>
        <v>0</v>
      </c>
      <c r="F117" s="6">
        <f>CtrlData!I123</f>
        <v>0</v>
      </c>
      <c r="G117" s="6">
        <f>CtrlData!J123</f>
        <v>0</v>
      </c>
      <c r="H117" s="6">
        <f>CtrlData!K123</f>
        <v>0</v>
      </c>
      <c r="I117" s="6">
        <f>CtrlData!L123</f>
        <v>0</v>
      </c>
      <c r="J117" s="6">
        <f>CtrlData!M123</f>
        <v>0</v>
      </c>
      <c r="K117" s="6">
        <f>CtrlData!N123</f>
        <v>0</v>
      </c>
      <c r="L117" s="6">
        <f>CtrlData!O123</f>
        <v>0</v>
      </c>
      <c r="M117" s="6">
        <f>CtrlData!P123</f>
        <v>1</v>
      </c>
      <c r="N117" s="6">
        <f>CtrlData!Q123</f>
        <v>0</v>
      </c>
      <c r="O117" s="6">
        <f>CtrlData!R123</f>
        <v>0</v>
      </c>
      <c r="P117" s="6">
        <f>CtrlData!S123</f>
        <v>0</v>
      </c>
      <c r="Q117" s="6">
        <f>CtrlData!T123</f>
        <v>0</v>
      </c>
      <c r="R117" s="6">
        <f>CtrlData!U123</f>
        <v>1</v>
      </c>
      <c r="S117" s="6">
        <f>CtrlData!V123</f>
        <v>4.4800000000000004</v>
      </c>
      <c r="T117" s="6">
        <f>CtrlData!W123</f>
        <v>129444</v>
      </c>
      <c r="U117" s="6">
        <f>CtrlData!X123</f>
        <v>5555</v>
      </c>
      <c r="V117" s="6">
        <f>CtrlData!Y123</f>
        <v>113.94</v>
      </c>
      <c r="W117" s="6">
        <f>CtrlData!Z123</f>
        <v>-3.95</v>
      </c>
      <c r="X117" s="6">
        <f>CtrlData!AA123</f>
        <v>97.38</v>
      </c>
      <c r="Y117" s="6">
        <f>CtrlData!AB123</f>
        <v>1.59</v>
      </c>
      <c r="Z117" s="6">
        <f>CtrlData!AC123</f>
        <v>120051</v>
      </c>
      <c r="AA117" s="6">
        <f>CtrlData!AD123</f>
        <v>4.12</v>
      </c>
      <c r="AB117" s="6">
        <f>CtrlData!AE123</f>
        <v>331933</v>
      </c>
      <c r="AC117" s="6">
        <f>CtrlData!AF123</f>
        <v>3.5</v>
      </c>
      <c r="AD117" s="6">
        <f>CtrlData!AG123</f>
        <v>1.875</v>
      </c>
      <c r="AE117" s="6">
        <f>CtrlData!AH123</f>
        <v>4.18</v>
      </c>
    </row>
    <row r="118" spans="1:31">
      <c r="A118" s="6">
        <f>CtrlData!A124</f>
        <v>201210</v>
      </c>
      <c r="B118" s="6">
        <f>CtrlData!E124</f>
        <v>14358.303470000001</v>
      </c>
      <c r="C118" s="6">
        <f>CtrlData!F124</f>
        <v>0</v>
      </c>
      <c r="D118" s="6">
        <f>CtrlData!G124</f>
        <v>0</v>
      </c>
      <c r="E118" s="6">
        <f>CtrlData!H124</f>
        <v>0</v>
      </c>
      <c r="F118" s="6">
        <f>CtrlData!I124</f>
        <v>0</v>
      </c>
      <c r="G118" s="6">
        <f>CtrlData!J124</f>
        <v>0</v>
      </c>
      <c r="H118" s="6">
        <f>CtrlData!K124</f>
        <v>0</v>
      </c>
      <c r="I118" s="6">
        <f>CtrlData!L124</f>
        <v>0</v>
      </c>
      <c r="J118" s="6">
        <f>CtrlData!M124</f>
        <v>0</v>
      </c>
      <c r="K118" s="6">
        <f>CtrlData!N124</f>
        <v>0</v>
      </c>
      <c r="L118" s="6">
        <f>CtrlData!O124</f>
        <v>1</v>
      </c>
      <c r="M118" s="6">
        <f>CtrlData!P124</f>
        <v>0</v>
      </c>
      <c r="N118" s="6">
        <f>CtrlData!Q124</f>
        <v>0</v>
      </c>
      <c r="O118" s="6">
        <f>CtrlData!R124</f>
        <v>0</v>
      </c>
      <c r="P118" s="6">
        <f>CtrlData!S124</f>
        <v>0</v>
      </c>
      <c r="Q118" s="6">
        <f>CtrlData!T124</f>
        <v>0</v>
      </c>
      <c r="R118" s="6">
        <f>CtrlData!U124</f>
        <v>1</v>
      </c>
      <c r="S118" s="6">
        <f>CtrlData!V124</f>
        <v>4.4800000000000004</v>
      </c>
      <c r="T118" s="6">
        <f>CtrlData!W124</f>
        <v>129444</v>
      </c>
      <c r="U118" s="6">
        <f>CtrlData!X124</f>
        <v>5555</v>
      </c>
      <c r="V118" s="6">
        <f>CtrlData!Y124</f>
        <v>115.09</v>
      </c>
      <c r="W118" s="6">
        <f>CtrlData!Z124</f>
        <v>-3.95</v>
      </c>
      <c r="X118" s="6">
        <f>CtrlData!AA124</f>
        <v>98.12</v>
      </c>
      <c r="Y118" s="6">
        <f>CtrlData!AB124</f>
        <v>2.34</v>
      </c>
      <c r="Z118" s="6">
        <f>CtrlData!AC124</f>
        <v>119859</v>
      </c>
      <c r="AA118" s="6">
        <f>CtrlData!AD124</f>
        <v>3.86</v>
      </c>
      <c r="AB118" s="6">
        <f>CtrlData!AE124</f>
        <v>330970</v>
      </c>
      <c r="AC118" s="6">
        <f>CtrlData!AF124</f>
        <v>3.24</v>
      </c>
      <c r="AD118" s="6">
        <f>CtrlData!AG124</f>
        <v>1.875</v>
      </c>
      <c r="AE118" s="6">
        <f>CtrlData!AH124</f>
        <v>4.18</v>
      </c>
    </row>
    <row r="119" spans="1:31">
      <c r="A119" s="6">
        <f>CtrlData!A125</f>
        <v>201209</v>
      </c>
      <c r="B119" s="6">
        <f>CtrlData!E125</f>
        <v>17494.34491</v>
      </c>
      <c r="C119" s="6">
        <f>CtrlData!F125</f>
        <v>0</v>
      </c>
      <c r="D119" s="6">
        <f>CtrlData!G125</f>
        <v>0</v>
      </c>
      <c r="E119" s="6">
        <f>CtrlData!H125</f>
        <v>0</v>
      </c>
      <c r="F119" s="6">
        <f>CtrlData!I125</f>
        <v>0</v>
      </c>
      <c r="G119" s="6">
        <f>CtrlData!J125</f>
        <v>0</v>
      </c>
      <c r="H119" s="6">
        <f>CtrlData!K125</f>
        <v>0</v>
      </c>
      <c r="I119" s="6">
        <f>CtrlData!L125</f>
        <v>0</v>
      </c>
      <c r="J119" s="6">
        <f>CtrlData!M125</f>
        <v>0</v>
      </c>
      <c r="K119" s="6">
        <f>CtrlData!N125</f>
        <v>1</v>
      </c>
      <c r="L119" s="6">
        <f>CtrlData!O125</f>
        <v>0</v>
      </c>
      <c r="M119" s="6">
        <f>CtrlData!P125</f>
        <v>0</v>
      </c>
      <c r="N119" s="6">
        <f>CtrlData!Q125</f>
        <v>0</v>
      </c>
      <c r="O119" s="6">
        <f>CtrlData!R125</f>
        <v>0</v>
      </c>
      <c r="P119" s="6">
        <f>CtrlData!S125</f>
        <v>0</v>
      </c>
      <c r="Q119" s="6">
        <f>CtrlData!T125</f>
        <v>1</v>
      </c>
      <c r="R119" s="6">
        <f>CtrlData!U125</f>
        <v>0</v>
      </c>
      <c r="S119" s="6">
        <f>CtrlData!V125</f>
        <v>2.1800000000000002</v>
      </c>
      <c r="T119" s="6">
        <f>CtrlData!W125</f>
        <v>125894</v>
      </c>
      <c r="U119" s="6">
        <f>CtrlData!X125</f>
        <v>5408</v>
      </c>
      <c r="V119" s="6">
        <f>CtrlData!Y125</f>
        <v>116.78</v>
      </c>
      <c r="W119" s="6">
        <f>CtrlData!Z125</f>
        <v>-2.34</v>
      </c>
      <c r="X119" s="6">
        <f>CtrlData!AA125</f>
        <v>98.19</v>
      </c>
      <c r="Y119" s="6">
        <f>CtrlData!AB125</f>
        <v>2.96</v>
      </c>
      <c r="Z119" s="6">
        <f>CtrlData!AC125</f>
        <v>120652</v>
      </c>
      <c r="AA119" s="6">
        <f>CtrlData!AD125</f>
        <v>3.98</v>
      </c>
      <c r="AB119" s="6">
        <f>CtrlData!AE125</f>
        <v>331814</v>
      </c>
      <c r="AC119" s="6">
        <f>CtrlData!AF125</f>
        <v>3.71</v>
      </c>
      <c r="AD119" s="6">
        <f>CtrlData!AG125</f>
        <v>1.875</v>
      </c>
      <c r="AE119" s="6">
        <f>CtrlData!AH125</f>
        <v>4.32</v>
      </c>
    </row>
    <row r="120" spans="1:31">
      <c r="A120" s="6">
        <f>CtrlData!A126</f>
        <v>201208</v>
      </c>
      <c r="B120" s="6">
        <f>CtrlData!E126</f>
        <v>17070.935389999999</v>
      </c>
      <c r="C120" s="6">
        <f>CtrlData!F126</f>
        <v>0</v>
      </c>
      <c r="D120" s="6">
        <f>CtrlData!G126</f>
        <v>0</v>
      </c>
      <c r="E120" s="6">
        <f>CtrlData!H126</f>
        <v>0</v>
      </c>
      <c r="F120" s="6">
        <f>CtrlData!I126</f>
        <v>0</v>
      </c>
      <c r="G120" s="6">
        <f>CtrlData!J126</f>
        <v>0</v>
      </c>
      <c r="H120" s="6">
        <f>CtrlData!K126</f>
        <v>0</v>
      </c>
      <c r="I120" s="6">
        <f>CtrlData!L126</f>
        <v>0</v>
      </c>
      <c r="J120" s="6">
        <f>CtrlData!M126</f>
        <v>1</v>
      </c>
      <c r="K120" s="6">
        <f>CtrlData!N126</f>
        <v>0</v>
      </c>
      <c r="L120" s="6">
        <f>CtrlData!O126</f>
        <v>0</v>
      </c>
      <c r="M120" s="6">
        <f>CtrlData!P126</f>
        <v>0</v>
      </c>
      <c r="N120" s="6">
        <f>CtrlData!Q126</f>
        <v>0</v>
      </c>
      <c r="O120" s="6">
        <f>CtrlData!R126</f>
        <v>0</v>
      </c>
      <c r="P120" s="6">
        <f>CtrlData!S126</f>
        <v>0</v>
      </c>
      <c r="Q120" s="6">
        <f>CtrlData!T126</f>
        <v>1</v>
      </c>
      <c r="R120" s="6">
        <f>CtrlData!U126</f>
        <v>0</v>
      </c>
      <c r="S120" s="6">
        <f>CtrlData!V126</f>
        <v>2.1800000000000002</v>
      </c>
      <c r="T120" s="6">
        <f>CtrlData!W126</f>
        <v>125894</v>
      </c>
      <c r="U120" s="6">
        <f>CtrlData!X126</f>
        <v>5408</v>
      </c>
      <c r="V120" s="6">
        <f>CtrlData!Y126</f>
        <v>117.05</v>
      </c>
      <c r="W120" s="6">
        <f>CtrlData!Z126</f>
        <v>-2.34</v>
      </c>
      <c r="X120" s="6">
        <f>CtrlData!AA126</f>
        <v>98.51</v>
      </c>
      <c r="Y120" s="6">
        <f>CtrlData!AB126</f>
        <v>3.42</v>
      </c>
      <c r="Z120" s="6">
        <f>CtrlData!AC126</f>
        <v>119912</v>
      </c>
      <c r="AA120" s="6">
        <f>CtrlData!AD126</f>
        <v>3.15</v>
      </c>
      <c r="AB120" s="6">
        <f>CtrlData!AE126</f>
        <v>331199</v>
      </c>
      <c r="AC120" s="6">
        <f>CtrlData!AF126</f>
        <v>4.3099999999999996</v>
      </c>
      <c r="AD120" s="6">
        <f>CtrlData!AG126</f>
        <v>1.875</v>
      </c>
      <c r="AE120" s="6">
        <f>CtrlData!AH126</f>
        <v>4.32</v>
      </c>
    </row>
    <row r="121" spans="1:31">
      <c r="A121" s="6">
        <f>CtrlData!A127</f>
        <v>201207</v>
      </c>
      <c r="B121" s="6">
        <f>CtrlData!E127</f>
        <v>14869.88163</v>
      </c>
      <c r="C121" s="6">
        <f>CtrlData!F127</f>
        <v>0</v>
      </c>
      <c r="D121" s="6">
        <f>CtrlData!G127</f>
        <v>0</v>
      </c>
      <c r="E121" s="6">
        <f>CtrlData!H127</f>
        <v>0</v>
      </c>
      <c r="F121" s="6">
        <f>CtrlData!I127</f>
        <v>0</v>
      </c>
      <c r="G121" s="6">
        <f>CtrlData!J127</f>
        <v>0</v>
      </c>
      <c r="H121" s="6">
        <f>CtrlData!K127</f>
        <v>0</v>
      </c>
      <c r="I121" s="6">
        <f>CtrlData!L127</f>
        <v>1</v>
      </c>
      <c r="J121" s="6">
        <f>CtrlData!M127</f>
        <v>0</v>
      </c>
      <c r="K121" s="6">
        <f>CtrlData!N127</f>
        <v>0</v>
      </c>
      <c r="L121" s="6">
        <f>CtrlData!O127</f>
        <v>0</v>
      </c>
      <c r="M121" s="6">
        <f>CtrlData!P127</f>
        <v>0</v>
      </c>
      <c r="N121" s="6">
        <f>CtrlData!Q127</f>
        <v>0</v>
      </c>
      <c r="O121" s="6">
        <f>CtrlData!R127</f>
        <v>0</v>
      </c>
      <c r="P121" s="6">
        <f>CtrlData!S127</f>
        <v>0</v>
      </c>
      <c r="Q121" s="6">
        <f>CtrlData!T127</f>
        <v>1</v>
      </c>
      <c r="R121" s="6">
        <f>CtrlData!U127</f>
        <v>0</v>
      </c>
      <c r="S121" s="6">
        <f>CtrlData!V127</f>
        <v>2.1800000000000002</v>
      </c>
      <c r="T121" s="6">
        <f>CtrlData!W127</f>
        <v>125894</v>
      </c>
      <c r="U121" s="6">
        <f>CtrlData!X127</f>
        <v>5408</v>
      </c>
      <c r="V121" s="6">
        <f>CtrlData!Y127</f>
        <v>115.83</v>
      </c>
      <c r="W121" s="6">
        <f>CtrlData!Z127</f>
        <v>-2.34</v>
      </c>
      <c r="X121" s="6">
        <f>CtrlData!AA127</f>
        <v>97.56</v>
      </c>
      <c r="Y121" s="6">
        <f>CtrlData!AB127</f>
        <v>2.46</v>
      </c>
      <c r="Z121" s="6">
        <f>CtrlData!AC127</f>
        <v>118040</v>
      </c>
      <c r="AA121" s="6">
        <f>CtrlData!AD127</f>
        <v>2.97</v>
      </c>
      <c r="AB121" s="6">
        <f>CtrlData!AE127</f>
        <v>329165</v>
      </c>
      <c r="AC121" s="6">
        <f>CtrlData!AF127</f>
        <v>3.43</v>
      </c>
      <c r="AD121" s="6">
        <f>CtrlData!AG127</f>
        <v>1.875</v>
      </c>
      <c r="AE121" s="6">
        <f>CtrlData!AH127</f>
        <v>4.32</v>
      </c>
    </row>
    <row r="122" spans="1:31">
      <c r="A122" s="6">
        <f>CtrlData!A128</f>
        <v>201206</v>
      </c>
      <c r="B122" s="6">
        <f>CtrlData!E128</f>
        <v>13674.26038</v>
      </c>
      <c r="C122" s="6">
        <f>CtrlData!F128</f>
        <v>0</v>
      </c>
      <c r="D122" s="6">
        <f>CtrlData!G128</f>
        <v>0</v>
      </c>
      <c r="E122" s="6">
        <f>CtrlData!H128</f>
        <v>0</v>
      </c>
      <c r="F122" s="6">
        <f>CtrlData!I128</f>
        <v>0</v>
      </c>
      <c r="G122" s="6">
        <f>CtrlData!J128</f>
        <v>0</v>
      </c>
      <c r="H122" s="6">
        <f>CtrlData!K128</f>
        <v>1</v>
      </c>
      <c r="I122" s="6">
        <f>CtrlData!L128</f>
        <v>0</v>
      </c>
      <c r="J122" s="6">
        <f>CtrlData!M128</f>
        <v>0</v>
      </c>
      <c r="K122" s="6">
        <f>CtrlData!N128</f>
        <v>0</v>
      </c>
      <c r="L122" s="6">
        <f>CtrlData!O128</f>
        <v>0</v>
      </c>
      <c r="M122" s="6">
        <f>CtrlData!P128</f>
        <v>0</v>
      </c>
      <c r="N122" s="6">
        <f>CtrlData!Q128</f>
        <v>0</v>
      </c>
      <c r="O122" s="6">
        <f>CtrlData!R128</f>
        <v>0</v>
      </c>
      <c r="P122" s="6">
        <f>CtrlData!S128</f>
        <v>1</v>
      </c>
      <c r="Q122" s="6">
        <f>CtrlData!T128</f>
        <v>0</v>
      </c>
      <c r="R122" s="6">
        <f>CtrlData!U128</f>
        <v>0</v>
      </c>
      <c r="S122" s="6">
        <f>CtrlData!V128</f>
        <v>1.04</v>
      </c>
      <c r="T122" s="6">
        <f>CtrlData!W128</f>
        <v>120007</v>
      </c>
      <c r="U122" s="6">
        <f>CtrlData!X128</f>
        <v>5160</v>
      </c>
      <c r="V122" s="6">
        <f>CtrlData!Y128</f>
        <v>115.86</v>
      </c>
      <c r="W122" s="6">
        <f>CtrlData!Z128</f>
        <v>-1.77</v>
      </c>
      <c r="X122" s="6">
        <f>CtrlData!AA128</f>
        <v>97.19</v>
      </c>
      <c r="Y122" s="6">
        <f>CtrlData!AB128</f>
        <v>1.77</v>
      </c>
      <c r="Z122" s="6">
        <f>CtrlData!AC128</f>
        <v>117795</v>
      </c>
      <c r="AA122" s="6">
        <f>CtrlData!AD128</f>
        <v>3.4</v>
      </c>
      <c r="AB122" s="6">
        <f>CtrlData!AE128</f>
        <v>328397</v>
      </c>
      <c r="AC122" s="6">
        <f>CtrlData!AF128</f>
        <v>4.2</v>
      </c>
      <c r="AD122" s="6">
        <f>CtrlData!AG128</f>
        <v>1.875</v>
      </c>
      <c r="AE122" s="6">
        <f>CtrlData!AH128</f>
        <v>4.21</v>
      </c>
    </row>
    <row r="123" spans="1:31">
      <c r="A123" s="6">
        <f>CtrlData!A129</f>
        <v>201205</v>
      </c>
      <c r="B123" s="6">
        <f>CtrlData!E129</f>
        <v>16489.085019999999</v>
      </c>
      <c r="C123" s="6">
        <f>CtrlData!F129</f>
        <v>0</v>
      </c>
      <c r="D123" s="6">
        <f>CtrlData!G129</f>
        <v>0</v>
      </c>
      <c r="E123" s="6">
        <f>CtrlData!H129</f>
        <v>0</v>
      </c>
      <c r="F123" s="6">
        <f>CtrlData!I129</f>
        <v>0</v>
      </c>
      <c r="G123" s="6">
        <f>CtrlData!J129</f>
        <v>1</v>
      </c>
      <c r="H123" s="6">
        <f>CtrlData!K129</f>
        <v>0</v>
      </c>
      <c r="I123" s="6">
        <f>CtrlData!L129</f>
        <v>0</v>
      </c>
      <c r="J123" s="6">
        <f>CtrlData!M129</f>
        <v>0</v>
      </c>
      <c r="K123" s="6">
        <f>CtrlData!N129</f>
        <v>0</v>
      </c>
      <c r="L123" s="6">
        <f>CtrlData!O129</f>
        <v>0</v>
      </c>
      <c r="M123" s="6">
        <f>CtrlData!P129</f>
        <v>0</v>
      </c>
      <c r="N123" s="6">
        <f>CtrlData!Q129</f>
        <v>0</v>
      </c>
      <c r="O123" s="6">
        <f>CtrlData!R129</f>
        <v>0</v>
      </c>
      <c r="P123" s="6">
        <f>CtrlData!S129</f>
        <v>1</v>
      </c>
      <c r="Q123" s="6">
        <f>CtrlData!T129</f>
        <v>0</v>
      </c>
      <c r="R123" s="6">
        <f>CtrlData!U129</f>
        <v>0</v>
      </c>
      <c r="S123" s="6">
        <f>CtrlData!V129</f>
        <v>1.04</v>
      </c>
      <c r="T123" s="6">
        <f>CtrlData!W129</f>
        <v>120007</v>
      </c>
      <c r="U123" s="6">
        <f>CtrlData!X129</f>
        <v>5160</v>
      </c>
      <c r="V123" s="6">
        <f>CtrlData!Y129</f>
        <v>117.11</v>
      </c>
      <c r="W123" s="6">
        <f>CtrlData!Z129</f>
        <v>-1.77</v>
      </c>
      <c r="X123" s="6">
        <f>CtrlData!AA129</f>
        <v>96.57</v>
      </c>
      <c r="Y123" s="6">
        <f>CtrlData!AB129</f>
        <v>1.75</v>
      </c>
      <c r="Z123" s="6">
        <f>CtrlData!AC129</f>
        <v>118474</v>
      </c>
      <c r="AA123" s="6">
        <f>CtrlData!AD129</f>
        <v>3.82</v>
      </c>
      <c r="AB123" s="6">
        <f>CtrlData!AE129</f>
        <v>329684</v>
      </c>
      <c r="AC123" s="6">
        <f>CtrlData!AF129</f>
        <v>4.6399999999999997</v>
      </c>
      <c r="AD123" s="6">
        <f>CtrlData!AG129</f>
        <v>1.875</v>
      </c>
      <c r="AE123" s="6">
        <f>CtrlData!AH129</f>
        <v>4.21</v>
      </c>
    </row>
    <row r="124" spans="1:31">
      <c r="A124" s="6">
        <f>CtrlData!A130</f>
        <v>201204</v>
      </c>
      <c r="B124" s="6">
        <f>CtrlData!E130</f>
        <v>15533.061460000001</v>
      </c>
      <c r="C124" s="6">
        <f>CtrlData!F130</f>
        <v>0</v>
      </c>
      <c r="D124" s="6">
        <f>CtrlData!G130</f>
        <v>0</v>
      </c>
      <c r="E124" s="6">
        <f>CtrlData!H130</f>
        <v>0</v>
      </c>
      <c r="F124" s="6">
        <f>CtrlData!I130</f>
        <v>1</v>
      </c>
      <c r="G124" s="6">
        <f>CtrlData!J130</f>
        <v>0</v>
      </c>
      <c r="H124" s="6">
        <f>CtrlData!K130</f>
        <v>0</v>
      </c>
      <c r="I124" s="6">
        <f>CtrlData!L130</f>
        <v>0</v>
      </c>
      <c r="J124" s="6">
        <f>CtrlData!M130</f>
        <v>0</v>
      </c>
      <c r="K124" s="6">
        <f>CtrlData!N130</f>
        <v>0</v>
      </c>
      <c r="L124" s="6">
        <f>CtrlData!O130</f>
        <v>0</v>
      </c>
      <c r="M124" s="6">
        <f>CtrlData!P130</f>
        <v>0</v>
      </c>
      <c r="N124" s="6">
        <f>CtrlData!Q130</f>
        <v>0</v>
      </c>
      <c r="O124" s="6">
        <f>CtrlData!R130</f>
        <v>0</v>
      </c>
      <c r="P124" s="6">
        <f>CtrlData!S130</f>
        <v>1</v>
      </c>
      <c r="Q124" s="6">
        <f>CtrlData!T130</f>
        <v>0</v>
      </c>
      <c r="R124" s="6">
        <f>CtrlData!U130</f>
        <v>0</v>
      </c>
      <c r="S124" s="6">
        <f>CtrlData!V130</f>
        <v>1.04</v>
      </c>
      <c r="T124" s="6">
        <f>CtrlData!W130</f>
        <v>120007</v>
      </c>
      <c r="U124" s="6">
        <f>CtrlData!X130</f>
        <v>5160</v>
      </c>
      <c r="V124" s="6">
        <f>CtrlData!Y130</f>
        <v>118.48</v>
      </c>
      <c r="W124" s="6">
        <f>CtrlData!Z130</f>
        <v>-1.77</v>
      </c>
      <c r="X124" s="6">
        <f>CtrlData!AA130</f>
        <v>96.09</v>
      </c>
      <c r="Y124" s="6">
        <f>CtrlData!AB130</f>
        <v>1.44</v>
      </c>
      <c r="Z124" s="6">
        <f>CtrlData!AC130</f>
        <v>118774</v>
      </c>
      <c r="AA124" s="6">
        <f>CtrlData!AD130</f>
        <v>3.38</v>
      </c>
      <c r="AB124" s="6">
        <f>CtrlData!AE130</f>
        <v>329725</v>
      </c>
      <c r="AC124" s="6">
        <f>CtrlData!AF130</f>
        <v>4.38</v>
      </c>
      <c r="AD124" s="6">
        <f>CtrlData!AG130</f>
        <v>1.875</v>
      </c>
      <c r="AE124" s="6">
        <f>CtrlData!AH130</f>
        <v>4.21</v>
      </c>
    </row>
    <row r="125" spans="1:31">
      <c r="A125" s="6">
        <f>CtrlData!A131</f>
        <v>201203</v>
      </c>
      <c r="B125" s="6">
        <f>CtrlData!E131</f>
        <v>23484.46456</v>
      </c>
      <c r="C125" s="6">
        <f>CtrlData!F131</f>
        <v>0</v>
      </c>
      <c r="D125" s="6">
        <f>CtrlData!G131</f>
        <v>0</v>
      </c>
      <c r="E125" s="6">
        <f>CtrlData!H131</f>
        <v>1</v>
      </c>
      <c r="F125" s="6">
        <f>CtrlData!I131</f>
        <v>0</v>
      </c>
      <c r="G125" s="6">
        <f>CtrlData!J131</f>
        <v>0</v>
      </c>
      <c r="H125" s="6">
        <f>CtrlData!K131</f>
        <v>0</v>
      </c>
      <c r="I125" s="6">
        <f>CtrlData!L131</f>
        <v>0</v>
      </c>
      <c r="J125" s="6">
        <f>CtrlData!M131</f>
        <v>0</v>
      </c>
      <c r="K125" s="6">
        <f>CtrlData!N131</f>
        <v>0</v>
      </c>
      <c r="L125" s="6">
        <f>CtrlData!O131</f>
        <v>0</v>
      </c>
      <c r="M125" s="6">
        <f>CtrlData!P131</f>
        <v>0</v>
      </c>
      <c r="N125" s="6">
        <f>CtrlData!Q131</f>
        <v>0</v>
      </c>
      <c r="O125" s="6">
        <f>CtrlData!R131</f>
        <v>1</v>
      </c>
      <c r="P125" s="6">
        <f>CtrlData!S131</f>
        <v>0</v>
      </c>
      <c r="Q125" s="6">
        <f>CtrlData!T131</f>
        <v>0</v>
      </c>
      <c r="R125" s="6">
        <f>CtrlData!U131</f>
        <v>0</v>
      </c>
      <c r="S125" s="6">
        <f>CtrlData!V131</f>
        <v>1.0900000000000001</v>
      </c>
      <c r="T125" s="6">
        <f>CtrlData!W131</f>
        <v>120191</v>
      </c>
      <c r="U125" s="6">
        <f>CtrlData!X131</f>
        <v>5172</v>
      </c>
      <c r="V125" s="6">
        <f>CtrlData!Y131</f>
        <v>118.54</v>
      </c>
      <c r="W125" s="6">
        <f>CtrlData!Z131</f>
        <v>-0.21</v>
      </c>
      <c r="X125" s="6">
        <f>CtrlData!AA131</f>
        <v>95.21</v>
      </c>
      <c r="Y125" s="6">
        <f>CtrlData!AB131</f>
        <v>1.25</v>
      </c>
      <c r="Z125" s="6">
        <f>CtrlData!AC131</f>
        <v>118798</v>
      </c>
      <c r="AA125" s="6">
        <f>CtrlData!AD131</f>
        <v>3.6</v>
      </c>
      <c r="AB125" s="6">
        <f>CtrlData!AE131</f>
        <v>329568</v>
      </c>
      <c r="AC125" s="6">
        <f>CtrlData!AF131</f>
        <v>5.13</v>
      </c>
      <c r="AD125" s="6">
        <f>CtrlData!AG131</f>
        <v>1.875</v>
      </c>
      <c r="AE125" s="6">
        <f>CtrlData!AH131</f>
        <v>4.17</v>
      </c>
    </row>
    <row r="126" spans="1:31">
      <c r="A126" s="6">
        <f>CtrlData!A132</f>
        <v>201202</v>
      </c>
      <c r="B126" s="6">
        <f>CtrlData!E132</f>
        <v>28504.887050000001</v>
      </c>
      <c r="C126" s="6">
        <f>CtrlData!F132</f>
        <v>0</v>
      </c>
      <c r="D126" s="6">
        <f>CtrlData!G132</f>
        <v>1</v>
      </c>
      <c r="E126" s="6">
        <f>CtrlData!H132</f>
        <v>0</v>
      </c>
      <c r="F126" s="6">
        <f>CtrlData!I132</f>
        <v>0</v>
      </c>
      <c r="G126" s="6">
        <f>CtrlData!J132</f>
        <v>0</v>
      </c>
      <c r="H126" s="6">
        <f>CtrlData!K132</f>
        <v>0</v>
      </c>
      <c r="I126" s="6">
        <f>CtrlData!L132</f>
        <v>0</v>
      </c>
      <c r="J126" s="6">
        <f>CtrlData!M132</f>
        <v>0</v>
      </c>
      <c r="K126" s="6">
        <f>CtrlData!N132</f>
        <v>0</v>
      </c>
      <c r="L126" s="6">
        <f>CtrlData!O132</f>
        <v>0</v>
      </c>
      <c r="M126" s="6">
        <f>CtrlData!P132</f>
        <v>0</v>
      </c>
      <c r="N126" s="6">
        <f>CtrlData!Q132</f>
        <v>0</v>
      </c>
      <c r="O126" s="6">
        <f>CtrlData!R132</f>
        <v>1</v>
      </c>
      <c r="P126" s="6">
        <f>CtrlData!S132</f>
        <v>0</v>
      </c>
      <c r="Q126" s="6">
        <f>CtrlData!T132</f>
        <v>0</v>
      </c>
      <c r="R126" s="6">
        <f>CtrlData!U132</f>
        <v>0</v>
      </c>
      <c r="S126" s="6">
        <f>CtrlData!V132</f>
        <v>1.0900000000000001</v>
      </c>
      <c r="T126" s="6">
        <f>CtrlData!W132</f>
        <v>120191</v>
      </c>
      <c r="U126" s="6">
        <f>CtrlData!X132</f>
        <v>5172</v>
      </c>
      <c r="V126" s="6">
        <f>CtrlData!Y132</f>
        <v>118.09</v>
      </c>
      <c r="W126" s="6">
        <f>CtrlData!Z132</f>
        <v>-0.21</v>
      </c>
      <c r="X126" s="6">
        <f>CtrlData!AA132</f>
        <v>95.09</v>
      </c>
      <c r="Y126" s="6">
        <f>CtrlData!AB132</f>
        <v>0.24</v>
      </c>
      <c r="Z126" s="6">
        <f>CtrlData!AC132</f>
        <v>119572</v>
      </c>
      <c r="AA126" s="6">
        <f>CtrlData!AD132</f>
        <v>3.28</v>
      </c>
      <c r="AB126" s="6">
        <f>CtrlData!AE132</f>
        <v>329716</v>
      </c>
      <c r="AC126" s="6">
        <f>CtrlData!AF132</f>
        <v>4.9400000000000004</v>
      </c>
      <c r="AD126" s="6">
        <f>CtrlData!AG132</f>
        <v>1.875</v>
      </c>
      <c r="AE126" s="6">
        <f>CtrlData!AH132</f>
        <v>4.17</v>
      </c>
    </row>
    <row r="127" spans="1:31">
      <c r="A127" s="6">
        <f>CtrlData!A133</f>
        <v>201201</v>
      </c>
      <c r="B127" s="6">
        <f>CtrlData!E133</f>
        <v>13891.48726</v>
      </c>
      <c r="C127" s="6">
        <f>CtrlData!F133</f>
        <v>1</v>
      </c>
      <c r="D127" s="6">
        <f>CtrlData!G133</f>
        <v>0</v>
      </c>
      <c r="E127" s="6">
        <f>CtrlData!H133</f>
        <v>0</v>
      </c>
      <c r="F127" s="6">
        <f>CtrlData!I133</f>
        <v>0</v>
      </c>
      <c r="G127" s="6">
        <f>CtrlData!J133</f>
        <v>0</v>
      </c>
      <c r="H127" s="6">
        <f>CtrlData!K133</f>
        <v>0</v>
      </c>
      <c r="I127" s="6">
        <f>CtrlData!L133</f>
        <v>0</v>
      </c>
      <c r="J127" s="6">
        <f>CtrlData!M133</f>
        <v>0</v>
      </c>
      <c r="K127" s="6">
        <f>CtrlData!N133</f>
        <v>0</v>
      </c>
      <c r="L127" s="6">
        <f>CtrlData!O133</f>
        <v>0</v>
      </c>
      <c r="M127" s="6">
        <f>CtrlData!P133</f>
        <v>0</v>
      </c>
      <c r="N127" s="6">
        <f>CtrlData!Q133</f>
        <v>0</v>
      </c>
      <c r="O127" s="6">
        <f>CtrlData!R133</f>
        <v>1</v>
      </c>
      <c r="P127" s="6">
        <f>CtrlData!S133</f>
        <v>0</v>
      </c>
      <c r="Q127" s="6">
        <f>CtrlData!T133</f>
        <v>0</v>
      </c>
      <c r="R127" s="6">
        <f>CtrlData!U133</f>
        <v>0</v>
      </c>
      <c r="S127" s="6">
        <f>CtrlData!V133</f>
        <v>1.0900000000000001</v>
      </c>
      <c r="T127" s="6">
        <f>CtrlData!W133</f>
        <v>120191</v>
      </c>
      <c r="U127" s="6">
        <f>CtrlData!X133</f>
        <v>5172</v>
      </c>
      <c r="V127" s="6">
        <f>CtrlData!Y133</f>
        <v>118.3</v>
      </c>
      <c r="W127" s="6">
        <f>CtrlData!Z133</f>
        <v>-0.21</v>
      </c>
      <c r="X127" s="6">
        <f>CtrlData!AA133</f>
        <v>96.37</v>
      </c>
      <c r="Y127" s="6">
        <f>CtrlData!AB133</f>
        <v>2.36</v>
      </c>
      <c r="Z127" s="6">
        <f>CtrlData!AC133</f>
        <v>119336</v>
      </c>
      <c r="AA127" s="6">
        <f>CtrlData!AD133</f>
        <v>2.77</v>
      </c>
      <c r="AB127" s="6">
        <f>CtrlData!AE133</f>
        <v>327557</v>
      </c>
      <c r="AC127" s="6">
        <f>CtrlData!AF133</f>
        <v>5.13</v>
      </c>
      <c r="AD127" s="6">
        <f>CtrlData!AG133</f>
        <v>1.875</v>
      </c>
      <c r="AE127" s="6">
        <f>CtrlData!AH133</f>
        <v>4.17</v>
      </c>
    </row>
    <row r="128" spans="1:31">
      <c r="A128" s="6">
        <f>CtrlData!A134</f>
        <v>201112</v>
      </c>
      <c r="B128" s="6">
        <f>CtrlData!E134</f>
        <v>14952.398380000001</v>
      </c>
      <c r="C128" s="6">
        <f>CtrlData!F134</f>
        <v>0</v>
      </c>
      <c r="D128" s="6">
        <f>CtrlData!G134</f>
        <v>0</v>
      </c>
      <c r="E128" s="6">
        <f>CtrlData!H134</f>
        <v>0</v>
      </c>
      <c r="F128" s="6">
        <f>CtrlData!I134</f>
        <v>0</v>
      </c>
      <c r="G128" s="6">
        <f>CtrlData!J134</f>
        <v>0</v>
      </c>
      <c r="H128" s="6">
        <f>CtrlData!K134</f>
        <v>0</v>
      </c>
      <c r="I128" s="6">
        <f>CtrlData!L134</f>
        <v>0</v>
      </c>
      <c r="J128" s="6">
        <f>CtrlData!M134</f>
        <v>0</v>
      </c>
      <c r="K128" s="6">
        <f>CtrlData!N134</f>
        <v>0</v>
      </c>
      <c r="L128" s="6">
        <f>CtrlData!O134</f>
        <v>0</v>
      </c>
      <c r="M128" s="6">
        <f>CtrlData!P134</f>
        <v>0</v>
      </c>
      <c r="N128" s="6">
        <f>CtrlData!Q134</f>
        <v>1</v>
      </c>
      <c r="O128" s="6">
        <f>CtrlData!R134</f>
        <v>0</v>
      </c>
      <c r="P128" s="6">
        <f>CtrlData!S134</f>
        <v>0</v>
      </c>
      <c r="Q128" s="6">
        <f>CtrlData!T134</f>
        <v>0</v>
      </c>
      <c r="R128" s="6">
        <f>CtrlData!U134</f>
        <v>1</v>
      </c>
      <c r="S128" s="6">
        <f>CtrlData!V134</f>
        <v>0.89</v>
      </c>
      <c r="T128" s="6">
        <f>CtrlData!W134</f>
        <v>118726</v>
      </c>
      <c r="U128" s="6">
        <f>CtrlData!X134</f>
        <v>5112</v>
      </c>
      <c r="V128" s="6">
        <f>CtrlData!Y134</f>
        <v>118.22</v>
      </c>
      <c r="W128" s="6">
        <f>CtrlData!Z134</f>
        <v>4.28</v>
      </c>
      <c r="X128" s="6">
        <f>CtrlData!AA134</f>
        <v>96.07</v>
      </c>
      <c r="Y128" s="6">
        <f>CtrlData!AB134</f>
        <v>2.0299999999999998</v>
      </c>
      <c r="Z128" s="6">
        <f>CtrlData!AC134</f>
        <v>116620</v>
      </c>
      <c r="AA128" s="6">
        <f>CtrlData!AD134</f>
        <v>3.26</v>
      </c>
      <c r="AB128" s="6">
        <f>CtrlData!AE134</f>
        <v>322950</v>
      </c>
      <c r="AC128" s="6">
        <f>CtrlData!AF134</f>
        <v>4.84</v>
      </c>
      <c r="AD128" s="6">
        <f>CtrlData!AG134</f>
        <v>1.875</v>
      </c>
      <c r="AE128" s="6">
        <f>CtrlData!AH134</f>
        <v>4.18</v>
      </c>
    </row>
    <row r="129" spans="1:31">
      <c r="A129" s="6">
        <f>CtrlData!A135</f>
        <v>201111</v>
      </c>
      <c r="B129" s="6">
        <f>CtrlData!E135</f>
        <v>19624.270550000001</v>
      </c>
      <c r="C129" s="6">
        <f>CtrlData!F135</f>
        <v>0</v>
      </c>
      <c r="D129" s="6">
        <f>CtrlData!G135</f>
        <v>0</v>
      </c>
      <c r="E129" s="6">
        <f>CtrlData!H135</f>
        <v>0</v>
      </c>
      <c r="F129" s="6">
        <f>CtrlData!I135</f>
        <v>0</v>
      </c>
      <c r="G129" s="6">
        <f>CtrlData!J135</f>
        <v>0</v>
      </c>
      <c r="H129" s="6">
        <f>CtrlData!K135</f>
        <v>0</v>
      </c>
      <c r="I129" s="6">
        <f>CtrlData!L135</f>
        <v>0</v>
      </c>
      <c r="J129" s="6">
        <f>CtrlData!M135</f>
        <v>0</v>
      </c>
      <c r="K129" s="6">
        <f>CtrlData!N135</f>
        <v>0</v>
      </c>
      <c r="L129" s="6">
        <f>CtrlData!O135</f>
        <v>0</v>
      </c>
      <c r="M129" s="6">
        <f>CtrlData!P135</f>
        <v>1</v>
      </c>
      <c r="N129" s="6">
        <f>CtrlData!Q135</f>
        <v>0</v>
      </c>
      <c r="O129" s="6">
        <f>CtrlData!R135</f>
        <v>0</v>
      </c>
      <c r="P129" s="6">
        <f>CtrlData!S135</f>
        <v>0</v>
      </c>
      <c r="Q129" s="6">
        <f>CtrlData!T135</f>
        <v>0</v>
      </c>
      <c r="R129" s="6">
        <f>CtrlData!U135</f>
        <v>1</v>
      </c>
      <c r="S129" s="6">
        <f>CtrlData!V135</f>
        <v>0.89</v>
      </c>
      <c r="T129" s="6">
        <f>CtrlData!W135</f>
        <v>118726</v>
      </c>
      <c r="U129" s="6">
        <f>CtrlData!X135</f>
        <v>5112</v>
      </c>
      <c r="V129" s="6">
        <f>CtrlData!Y135</f>
        <v>118.58</v>
      </c>
      <c r="W129" s="6">
        <f>CtrlData!Z135</f>
        <v>4.28</v>
      </c>
      <c r="X129" s="6">
        <f>CtrlData!AA135</f>
        <v>95.86</v>
      </c>
      <c r="Y129" s="6">
        <f>CtrlData!AB135</f>
        <v>1.03</v>
      </c>
      <c r="Z129" s="6">
        <f>CtrlData!AC135</f>
        <v>115820</v>
      </c>
      <c r="AA129" s="6">
        <f>CtrlData!AD135</f>
        <v>3.89</v>
      </c>
      <c r="AB129" s="6">
        <f>CtrlData!AE135</f>
        <v>321457</v>
      </c>
      <c r="AC129" s="6">
        <f>CtrlData!AF135</f>
        <v>5.18</v>
      </c>
      <c r="AD129" s="6">
        <f>CtrlData!AG135</f>
        <v>1.875</v>
      </c>
      <c r="AE129" s="6">
        <f>CtrlData!AH135</f>
        <v>4.18</v>
      </c>
    </row>
    <row r="130" spans="1:31">
      <c r="A130" s="6">
        <f>CtrlData!A136</f>
        <v>201110</v>
      </c>
      <c r="B130" s="6">
        <f>CtrlData!E136</f>
        <v>18676.016530000001</v>
      </c>
      <c r="C130" s="6">
        <f>CtrlData!F136</f>
        <v>0</v>
      </c>
      <c r="D130" s="6">
        <f>CtrlData!G136</f>
        <v>0</v>
      </c>
      <c r="E130" s="6">
        <f>CtrlData!H136</f>
        <v>0</v>
      </c>
      <c r="F130" s="6">
        <f>CtrlData!I136</f>
        <v>0</v>
      </c>
      <c r="G130" s="6">
        <f>CtrlData!J136</f>
        <v>0</v>
      </c>
      <c r="H130" s="6">
        <f>CtrlData!K136</f>
        <v>0</v>
      </c>
      <c r="I130" s="6">
        <f>CtrlData!L136</f>
        <v>0</v>
      </c>
      <c r="J130" s="6">
        <f>CtrlData!M136</f>
        <v>0</v>
      </c>
      <c r="K130" s="6">
        <f>CtrlData!N136</f>
        <v>0</v>
      </c>
      <c r="L130" s="6">
        <f>CtrlData!O136</f>
        <v>1</v>
      </c>
      <c r="M130" s="6">
        <f>CtrlData!P136</f>
        <v>0</v>
      </c>
      <c r="N130" s="6">
        <f>CtrlData!Q136</f>
        <v>0</v>
      </c>
      <c r="O130" s="6">
        <f>CtrlData!R136</f>
        <v>0</v>
      </c>
      <c r="P130" s="6">
        <f>CtrlData!S136</f>
        <v>0</v>
      </c>
      <c r="Q130" s="6">
        <f>CtrlData!T136</f>
        <v>0</v>
      </c>
      <c r="R130" s="6">
        <f>CtrlData!U136</f>
        <v>1</v>
      </c>
      <c r="S130" s="6">
        <f>CtrlData!V136</f>
        <v>0.89</v>
      </c>
      <c r="T130" s="6">
        <f>CtrlData!W136</f>
        <v>118726</v>
      </c>
      <c r="U130" s="6">
        <f>CtrlData!X136</f>
        <v>5112</v>
      </c>
      <c r="V130" s="6">
        <f>CtrlData!Y136</f>
        <v>119.55</v>
      </c>
      <c r="W130" s="6">
        <f>CtrlData!Z136</f>
        <v>4.28</v>
      </c>
      <c r="X130" s="6">
        <f>CtrlData!AA136</f>
        <v>95.88</v>
      </c>
      <c r="Y130" s="6">
        <f>CtrlData!AB136</f>
        <v>1.25</v>
      </c>
      <c r="Z130" s="6">
        <f>CtrlData!AC136</f>
        <v>115733</v>
      </c>
      <c r="AA130" s="6">
        <f>CtrlData!AD136</f>
        <v>4.66</v>
      </c>
      <c r="AB130" s="6">
        <f>CtrlData!AE136</f>
        <v>320418</v>
      </c>
      <c r="AC130" s="6">
        <f>CtrlData!AF136</f>
        <v>5.28</v>
      </c>
      <c r="AD130" s="6">
        <f>CtrlData!AG136</f>
        <v>1.875</v>
      </c>
      <c r="AE130" s="6">
        <f>CtrlData!AH136</f>
        <v>4.18</v>
      </c>
    </row>
    <row r="131" spans="1:31">
      <c r="A131" s="6">
        <f>CtrlData!A137</f>
        <v>201109</v>
      </c>
      <c r="B131" s="6">
        <f>CtrlData!E137</f>
        <v>21953.82345</v>
      </c>
      <c r="C131" s="6">
        <f>CtrlData!F137</f>
        <v>0</v>
      </c>
      <c r="D131" s="6">
        <f>CtrlData!G137</f>
        <v>0</v>
      </c>
      <c r="E131" s="6">
        <f>CtrlData!H137</f>
        <v>0</v>
      </c>
      <c r="F131" s="6">
        <f>CtrlData!I137</f>
        <v>0</v>
      </c>
      <c r="G131" s="6">
        <f>CtrlData!J137</f>
        <v>0</v>
      </c>
      <c r="H131" s="6">
        <f>CtrlData!K137</f>
        <v>0</v>
      </c>
      <c r="I131" s="6">
        <f>CtrlData!L137</f>
        <v>0</v>
      </c>
      <c r="J131" s="6">
        <f>CtrlData!M137</f>
        <v>0</v>
      </c>
      <c r="K131" s="6">
        <f>CtrlData!N137</f>
        <v>1</v>
      </c>
      <c r="L131" s="6">
        <f>CtrlData!O137</f>
        <v>0</v>
      </c>
      <c r="M131" s="6">
        <f>CtrlData!P137</f>
        <v>0</v>
      </c>
      <c r="N131" s="6">
        <f>CtrlData!Q137</f>
        <v>0</v>
      </c>
      <c r="O131" s="6">
        <f>CtrlData!R137</f>
        <v>0</v>
      </c>
      <c r="P131" s="6">
        <f>CtrlData!S137</f>
        <v>0</v>
      </c>
      <c r="Q131" s="6">
        <f>CtrlData!T137</f>
        <v>1</v>
      </c>
      <c r="R131" s="6">
        <f>CtrlData!U137</f>
        <v>0</v>
      </c>
      <c r="S131" s="6">
        <f>CtrlData!V137</f>
        <v>3.28</v>
      </c>
      <c r="T131" s="6">
        <f>CtrlData!W137</f>
        <v>124831</v>
      </c>
      <c r="U131" s="6">
        <f>CtrlData!X137</f>
        <v>5381</v>
      </c>
      <c r="V131" s="6">
        <f>CtrlData!Y137</f>
        <v>119.58</v>
      </c>
      <c r="W131" s="6">
        <f>CtrlData!Z137</f>
        <v>5.07</v>
      </c>
      <c r="X131" s="6">
        <f>CtrlData!AA137</f>
        <v>95.37</v>
      </c>
      <c r="Y131" s="6">
        <f>CtrlData!AB137</f>
        <v>1.37</v>
      </c>
      <c r="Z131" s="6">
        <f>CtrlData!AC137</f>
        <v>116743</v>
      </c>
      <c r="AA131" s="6">
        <f>CtrlData!AD137</f>
        <v>5.52</v>
      </c>
      <c r="AB131" s="6">
        <f>CtrlData!AE137</f>
        <v>319186</v>
      </c>
      <c r="AC131" s="6">
        <f>CtrlData!AF137</f>
        <v>5.73</v>
      </c>
      <c r="AD131" s="6">
        <f>CtrlData!AG137</f>
        <v>1.875</v>
      </c>
      <c r="AE131" s="6">
        <f>CtrlData!AH137</f>
        <v>4.28</v>
      </c>
    </row>
    <row r="132" spans="1:31">
      <c r="A132" s="6">
        <f>CtrlData!A138</f>
        <v>201108</v>
      </c>
      <c r="B132" s="6">
        <f>CtrlData!E138</f>
        <v>30190.0072</v>
      </c>
      <c r="C132" s="6">
        <f>CtrlData!F138</f>
        <v>0</v>
      </c>
      <c r="D132" s="6">
        <f>CtrlData!G138</f>
        <v>0</v>
      </c>
      <c r="E132" s="6">
        <f>CtrlData!H138</f>
        <v>0</v>
      </c>
      <c r="F132" s="6">
        <f>CtrlData!I138</f>
        <v>0</v>
      </c>
      <c r="G132" s="6">
        <f>CtrlData!J138</f>
        <v>0</v>
      </c>
      <c r="H132" s="6">
        <f>CtrlData!K138</f>
        <v>0</v>
      </c>
      <c r="I132" s="6">
        <f>CtrlData!L138</f>
        <v>0</v>
      </c>
      <c r="J132" s="6">
        <f>CtrlData!M138</f>
        <v>1</v>
      </c>
      <c r="K132" s="6">
        <f>CtrlData!N138</f>
        <v>0</v>
      </c>
      <c r="L132" s="6">
        <f>CtrlData!O138</f>
        <v>0</v>
      </c>
      <c r="M132" s="6">
        <f>CtrlData!P138</f>
        <v>0</v>
      </c>
      <c r="N132" s="6">
        <f>CtrlData!Q138</f>
        <v>0</v>
      </c>
      <c r="O132" s="6">
        <f>CtrlData!R138</f>
        <v>0</v>
      </c>
      <c r="P132" s="6">
        <f>CtrlData!S138</f>
        <v>0</v>
      </c>
      <c r="Q132" s="6">
        <f>CtrlData!T138</f>
        <v>1</v>
      </c>
      <c r="R132" s="6">
        <f>CtrlData!U138</f>
        <v>0</v>
      </c>
      <c r="S132" s="6">
        <f>CtrlData!V138</f>
        <v>3.28</v>
      </c>
      <c r="T132" s="6">
        <f>CtrlData!W138</f>
        <v>124831</v>
      </c>
      <c r="U132" s="6">
        <f>CtrlData!X138</f>
        <v>5381</v>
      </c>
      <c r="V132" s="6">
        <f>CtrlData!Y138</f>
        <v>118.12</v>
      </c>
      <c r="W132" s="6">
        <f>CtrlData!Z138</f>
        <v>5.07</v>
      </c>
      <c r="X132" s="6">
        <f>CtrlData!AA138</f>
        <v>95.25</v>
      </c>
      <c r="Y132" s="6">
        <f>CtrlData!AB138</f>
        <v>1.35</v>
      </c>
      <c r="Z132" s="6">
        <f>CtrlData!AC138</f>
        <v>116725</v>
      </c>
      <c r="AA132" s="6">
        <f>CtrlData!AD138</f>
        <v>6.8</v>
      </c>
      <c r="AB132" s="6">
        <f>CtrlData!AE138</f>
        <v>319422</v>
      </c>
      <c r="AC132" s="6">
        <f>CtrlData!AF138</f>
        <v>5.76</v>
      </c>
      <c r="AD132" s="6">
        <f>CtrlData!AG138</f>
        <v>1.875</v>
      </c>
      <c r="AE132" s="6">
        <f>CtrlData!AH138</f>
        <v>4.28</v>
      </c>
    </row>
    <row r="133" spans="1:31">
      <c r="A133" s="6">
        <f>CtrlData!A139</f>
        <v>201107</v>
      </c>
      <c r="B133" s="6">
        <f>CtrlData!E139</f>
        <v>25057.362570000001</v>
      </c>
      <c r="C133" s="6">
        <f>CtrlData!F139</f>
        <v>0</v>
      </c>
      <c r="D133" s="6">
        <f>CtrlData!G139</f>
        <v>0</v>
      </c>
      <c r="E133" s="6">
        <f>CtrlData!H139</f>
        <v>0</v>
      </c>
      <c r="F133" s="6">
        <f>CtrlData!I139</f>
        <v>0</v>
      </c>
      <c r="G133" s="6">
        <f>CtrlData!J139</f>
        <v>0</v>
      </c>
      <c r="H133" s="6">
        <f>CtrlData!K139</f>
        <v>0</v>
      </c>
      <c r="I133" s="6">
        <f>CtrlData!L139</f>
        <v>1</v>
      </c>
      <c r="J133" s="6">
        <f>CtrlData!M139</f>
        <v>0</v>
      </c>
      <c r="K133" s="6">
        <f>CtrlData!N139</f>
        <v>0</v>
      </c>
      <c r="L133" s="6">
        <f>CtrlData!O139</f>
        <v>0</v>
      </c>
      <c r="M133" s="6">
        <f>CtrlData!P139</f>
        <v>0</v>
      </c>
      <c r="N133" s="6">
        <f>CtrlData!Q139</f>
        <v>0</v>
      </c>
      <c r="O133" s="6">
        <f>CtrlData!R139</f>
        <v>0</v>
      </c>
      <c r="P133" s="6">
        <f>CtrlData!S139</f>
        <v>0</v>
      </c>
      <c r="Q133" s="6">
        <f>CtrlData!T139</f>
        <v>1</v>
      </c>
      <c r="R133" s="6">
        <f>CtrlData!U139</f>
        <v>0</v>
      </c>
      <c r="S133" s="6">
        <f>CtrlData!V139</f>
        <v>3.28</v>
      </c>
      <c r="T133" s="6">
        <f>CtrlData!W139</f>
        <v>124831</v>
      </c>
      <c r="U133" s="6">
        <f>CtrlData!X139</f>
        <v>5381</v>
      </c>
      <c r="V133" s="6">
        <f>CtrlData!Y139</f>
        <v>117.66</v>
      </c>
      <c r="W133" s="6">
        <f>CtrlData!Z139</f>
        <v>5.07</v>
      </c>
      <c r="X133" s="6">
        <f>CtrlData!AA139</f>
        <v>95.22</v>
      </c>
      <c r="Y133" s="6">
        <f>CtrlData!AB139</f>
        <v>1.33</v>
      </c>
      <c r="Z133" s="6">
        <f>CtrlData!AC139</f>
        <v>114734</v>
      </c>
      <c r="AA133" s="6">
        <f>CtrlData!AD139</f>
        <v>7.36</v>
      </c>
      <c r="AB133" s="6">
        <f>CtrlData!AE139</f>
        <v>317127</v>
      </c>
      <c r="AC133" s="6">
        <f>CtrlData!AF139</f>
        <v>6.29</v>
      </c>
      <c r="AD133" s="6">
        <f>CtrlData!AG139</f>
        <v>1.875</v>
      </c>
      <c r="AE133" s="6">
        <f>CtrlData!AH139</f>
        <v>4.28</v>
      </c>
    </row>
    <row r="134" spans="1:31">
      <c r="A134" s="6">
        <f>CtrlData!A140</f>
        <v>201106</v>
      </c>
      <c r="B134" s="6">
        <f>CtrlData!E140</f>
        <v>21332.508180000001</v>
      </c>
      <c r="C134" s="6">
        <f>CtrlData!F140</f>
        <v>0</v>
      </c>
      <c r="D134" s="6">
        <f>CtrlData!G140</f>
        <v>0</v>
      </c>
      <c r="E134" s="6">
        <f>CtrlData!H140</f>
        <v>0</v>
      </c>
      <c r="F134" s="6">
        <f>CtrlData!I140</f>
        <v>0</v>
      </c>
      <c r="G134" s="6">
        <f>CtrlData!J140</f>
        <v>0</v>
      </c>
      <c r="H134" s="6">
        <f>CtrlData!K140</f>
        <v>1</v>
      </c>
      <c r="I134" s="6">
        <f>CtrlData!L140</f>
        <v>0</v>
      </c>
      <c r="J134" s="6">
        <f>CtrlData!M140</f>
        <v>0</v>
      </c>
      <c r="K134" s="6">
        <f>CtrlData!N140</f>
        <v>0</v>
      </c>
      <c r="L134" s="6">
        <f>CtrlData!O140</f>
        <v>0</v>
      </c>
      <c r="M134" s="6">
        <f>CtrlData!P140</f>
        <v>0</v>
      </c>
      <c r="N134" s="6">
        <f>CtrlData!Q140</f>
        <v>0</v>
      </c>
      <c r="O134" s="6">
        <f>CtrlData!R140</f>
        <v>0</v>
      </c>
      <c r="P134" s="6">
        <f>CtrlData!S140</f>
        <v>1</v>
      </c>
      <c r="Q134" s="6">
        <f>CtrlData!T140</f>
        <v>0</v>
      </c>
      <c r="R134" s="6">
        <f>CtrlData!U140</f>
        <v>0</v>
      </c>
      <c r="S134" s="6">
        <f>CtrlData!V140</f>
        <v>4.16</v>
      </c>
      <c r="T134" s="6">
        <f>CtrlData!W140</f>
        <v>120053</v>
      </c>
      <c r="U134" s="6">
        <f>CtrlData!X140</f>
        <v>5179</v>
      </c>
      <c r="V134" s="6">
        <f>CtrlData!Y140</f>
        <v>117.95</v>
      </c>
      <c r="W134" s="6">
        <f>CtrlData!Z140</f>
        <v>3.88</v>
      </c>
      <c r="X134" s="6">
        <f>CtrlData!AA140</f>
        <v>95.5</v>
      </c>
      <c r="Y134" s="6">
        <f>CtrlData!AB140</f>
        <v>1.94</v>
      </c>
      <c r="Z134" s="6">
        <f>CtrlData!AC140</f>
        <v>114159</v>
      </c>
      <c r="AA134" s="6">
        <f>CtrlData!AD140</f>
        <v>7.38</v>
      </c>
      <c r="AB134" s="6">
        <f>CtrlData!AE140</f>
        <v>315184</v>
      </c>
      <c r="AC134" s="6">
        <f>CtrlData!AF140</f>
        <v>5.94</v>
      </c>
      <c r="AD134" s="6">
        <f>CtrlData!AG140</f>
        <v>1.75</v>
      </c>
      <c r="AE134" s="6">
        <f>CtrlData!AH140</f>
        <v>4.3499999999999996</v>
      </c>
    </row>
    <row r="135" spans="1:31">
      <c r="A135" s="6">
        <f>CtrlData!A141</f>
        <v>201105</v>
      </c>
      <c r="B135" s="6">
        <f>CtrlData!E141</f>
        <v>22471.19426</v>
      </c>
      <c r="C135" s="6">
        <f>CtrlData!F141</f>
        <v>0</v>
      </c>
      <c r="D135" s="6">
        <f>CtrlData!G141</f>
        <v>0</v>
      </c>
      <c r="E135" s="6">
        <f>CtrlData!H141</f>
        <v>0</v>
      </c>
      <c r="F135" s="6">
        <f>CtrlData!I141</f>
        <v>0</v>
      </c>
      <c r="G135" s="6">
        <f>CtrlData!J141</f>
        <v>1</v>
      </c>
      <c r="H135" s="6">
        <f>CtrlData!K141</f>
        <v>0</v>
      </c>
      <c r="I135" s="6">
        <f>CtrlData!L141</f>
        <v>0</v>
      </c>
      <c r="J135" s="6">
        <f>CtrlData!M141</f>
        <v>0</v>
      </c>
      <c r="K135" s="6">
        <f>CtrlData!N141</f>
        <v>0</v>
      </c>
      <c r="L135" s="6">
        <f>CtrlData!O141</f>
        <v>0</v>
      </c>
      <c r="M135" s="6">
        <f>CtrlData!P141</f>
        <v>0</v>
      </c>
      <c r="N135" s="6">
        <f>CtrlData!Q141</f>
        <v>0</v>
      </c>
      <c r="O135" s="6">
        <f>CtrlData!R141</f>
        <v>0</v>
      </c>
      <c r="P135" s="6">
        <f>CtrlData!S141</f>
        <v>1</v>
      </c>
      <c r="Q135" s="6">
        <f>CtrlData!T141</f>
        <v>0</v>
      </c>
      <c r="R135" s="6">
        <f>CtrlData!U141</f>
        <v>0</v>
      </c>
      <c r="S135" s="6">
        <f>CtrlData!V141</f>
        <v>4.16</v>
      </c>
      <c r="T135" s="6">
        <f>CtrlData!W141</f>
        <v>120053</v>
      </c>
      <c r="U135" s="6">
        <f>CtrlData!X141</f>
        <v>5179</v>
      </c>
      <c r="V135" s="6">
        <f>CtrlData!Y141</f>
        <v>118.15</v>
      </c>
      <c r="W135" s="6">
        <f>CtrlData!Z141</f>
        <v>3.88</v>
      </c>
      <c r="X135" s="6">
        <f>CtrlData!AA141</f>
        <v>94.91</v>
      </c>
      <c r="Y135" s="6">
        <f>CtrlData!AB141</f>
        <v>1.66</v>
      </c>
      <c r="Z135" s="6">
        <f>CtrlData!AC141</f>
        <v>114757</v>
      </c>
      <c r="AA135" s="6">
        <f>CtrlData!AD141</f>
        <v>8.02</v>
      </c>
      <c r="AB135" s="6">
        <f>CtrlData!AE141</f>
        <v>315802</v>
      </c>
      <c r="AC135" s="6">
        <f>CtrlData!AF141</f>
        <v>5.77</v>
      </c>
      <c r="AD135" s="6">
        <f>CtrlData!AG141</f>
        <v>1.75</v>
      </c>
      <c r="AE135" s="6">
        <f>CtrlData!AH141</f>
        <v>4.3499999999999996</v>
      </c>
    </row>
    <row r="136" spans="1:31">
      <c r="A136" s="6">
        <f>CtrlData!A142</f>
        <v>201104</v>
      </c>
      <c r="B136" s="6">
        <f>CtrlData!E142</f>
        <v>21982.169969999999</v>
      </c>
      <c r="C136" s="6">
        <f>CtrlData!F142</f>
        <v>0</v>
      </c>
      <c r="D136" s="6">
        <f>CtrlData!G142</f>
        <v>0</v>
      </c>
      <c r="E136" s="6">
        <f>CtrlData!H142</f>
        <v>0</v>
      </c>
      <c r="F136" s="6">
        <f>CtrlData!I142</f>
        <v>1</v>
      </c>
      <c r="G136" s="6">
        <f>CtrlData!J142</f>
        <v>0</v>
      </c>
      <c r="H136" s="6">
        <f>CtrlData!K142</f>
        <v>0</v>
      </c>
      <c r="I136" s="6">
        <f>CtrlData!L142</f>
        <v>0</v>
      </c>
      <c r="J136" s="6">
        <f>CtrlData!M142</f>
        <v>0</v>
      </c>
      <c r="K136" s="6">
        <f>CtrlData!N142</f>
        <v>0</v>
      </c>
      <c r="L136" s="6">
        <f>CtrlData!O142</f>
        <v>0</v>
      </c>
      <c r="M136" s="6">
        <f>CtrlData!P142</f>
        <v>0</v>
      </c>
      <c r="N136" s="6">
        <f>CtrlData!Q142</f>
        <v>0</v>
      </c>
      <c r="O136" s="6">
        <f>CtrlData!R142</f>
        <v>0</v>
      </c>
      <c r="P136" s="6">
        <f>CtrlData!S142</f>
        <v>1</v>
      </c>
      <c r="Q136" s="6">
        <f>CtrlData!T142</f>
        <v>0</v>
      </c>
      <c r="R136" s="6">
        <f>CtrlData!U142</f>
        <v>0</v>
      </c>
      <c r="S136" s="6">
        <f>CtrlData!V142</f>
        <v>4.16</v>
      </c>
      <c r="T136" s="6">
        <f>CtrlData!W142</f>
        <v>120053</v>
      </c>
      <c r="U136" s="6">
        <f>CtrlData!X142</f>
        <v>5179</v>
      </c>
      <c r="V136" s="6">
        <f>CtrlData!Y142</f>
        <v>119.15</v>
      </c>
      <c r="W136" s="6">
        <f>CtrlData!Z142</f>
        <v>3.88</v>
      </c>
      <c r="X136" s="6">
        <f>CtrlData!AA142</f>
        <v>94.73</v>
      </c>
      <c r="Y136" s="6">
        <f>CtrlData!AB142</f>
        <v>1.3</v>
      </c>
      <c r="Z136" s="6">
        <f>CtrlData!AC142</f>
        <v>114459</v>
      </c>
      <c r="AA136" s="6">
        <f>CtrlData!AD142</f>
        <v>7.66</v>
      </c>
      <c r="AB136" s="6">
        <f>CtrlData!AE142</f>
        <v>314859</v>
      </c>
      <c r="AC136" s="6">
        <f>CtrlData!AF142</f>
        <v>6.29</v>
      </c>
      <c r="AD136" s="6">
        <f>CtrlData!AG142</f>
        <v>1.75</v>
      </c>
      <c r="AE136" s="6">
        <f>CtrlData!AH142</f>
        <v>4.3499999999999996</v>
      </c>
    </row>
    <row r="137" spans="1:31">
      <c r="A137" s="6">
        <f>CtrlData!A143</f>
        <v>201103</v>
      </c>
      <c r="B137" s="6">
        <f>CtrlData!E143</f>
        <v>27095.067449999999</v>
      </c>
      <c r="C137" s="6">
        <f>CtrlData!F143</f>
        <v>0</v>
      </c>
      <c r="D137" s="6">
        <f>CtrlData!G143</f>
        <v>0</v>
      </c>
      <c r="E137" s="6">
        <f>CtrlData!H143</f>
        <v>1</v>
      </c>
      <c r="F137" s="6">
        <f>CtrlData!I143</f>
        <v>0</v>
      </c>
      <c r="G137" s="6">
        <f>CtrlData!J143</f>
        <v>0</v>
      </c>
      <c r="H137" s="6">
        <f>CtrlData!K143</f>
        <v>0</v>
      </c>
      <c r="I137" s="6">
        <f>CtrlData!L143</f>
        <v>0</v>
      </c>
      <c r="J137" s="6">
        <f>CtrlData!M143</f>
        <v>0</v>
      </c>
      <c r="K137" s="6">
        <f>CtrlData!N143</f>
        <v>0</v>
      </c>
      <c r="L137" s="6">
        <f>CtrlData!O143</f>
        <v>0</v>
      </c>
      <c r="M137" s="6">
        <f>CtrlData!P143</f>
        <v>0</v>
      </c>
      <c r="N137" s="6">
        <f>CtrlData!Q143</f>
        <v>0</v>
      </c>
      <c r="O137" s="6">
        <f>CtrlData!R143</f>
        <v>1</v>
      </c>
      <c r="P137" s="6">
        <f>CtrlData!S143</f>
        <v>0</v>
      </c>
      <c r="Q137" s="6">
        <f>CtrlData!T143</f>
        <v>0</v>
      </c>
      <c r="R137" s="6">
        <f>CtrlData!U143</f>
        <v>0</v>
      </c>
      <c r="S137" s="6">
        <f>CtrlData!V143</f>
        <v>6.72</v>
      </c>
      <c r="T137" s="6">
        <f>CtrlData!W143</f>
        <v>120347</v>
      </c>
      <c r="U137" s="6">
        <f>CtrlData!X143</f>
        <v>5194</v>
      </c>
      <c r="V137" s="6">
        <f>CtrlData!Y143</f>
        <v>118.79</v>
      </c>
      <c r="W137" s="6">
        <f>CtrlData!Z143</f>
        <v>5.82</v>
      </c>
      <c r="X137" s="6">
        <f>CtrlData!AA143</f>
        <v>94.03</v>
      </c>
      <c r="Y137" s="6">
        <f>CtrlData!AB143</f>
        <v>1.4</v>
      </c>
      <c r="Z137" s="6">
        <f>CtrlData!AC143</f>
        <v>114816</v>
      </c>
      <c r="AA137" s="6">
        <f>CtrlData!AD143</f>
        <v>9.09</v>
      </c>
      <c r="AB137" s="6">
        <f>CtrlData!AE143</f>
        <v>313720</v>
      </c>
      <c r="AC137" s="6">
        <f>CtrlData!AF143</f>
        <v>5.97</v>
      </c>
      <c r="AD137" s="6">
        <f>CtrlData!AG143</f>
        <v>1.625</v>
      </c>
      <c r="AE137" s="6">
        <f>CtrlData!AH143</f>
        <v>4.4800000000000004</v>
      </c>
    </row>
    <row r="138" spans="1:31">
      <c r="A138" s="6">
        <f>CtrlData!A144</f>
        <v>201102</v>
      </c>
      <c r="B138" s="6">
        <f>CtrlData!E144</f>
        <v>19611.411609999999</v>
      </c>
      <c r="C138" s="6">
        <f>CtrlData!F144</f>
        <v>0</v>
      </c>
      <c r="D138" s="6">
        <f>CtrlData!G144</f>
        <v>1</v>
      </c>
      <c r="E138" s="6">
        <f>CtrlData!H144</f>
        <v>0</v>
      </c>
      <c r="F138" s="6">
        <f>CtrlData!I144</f>
        <v>0</v>
      </c>
      <c r="G138" s="6">
        <f>CtrlData!J144</f>
        <v>0</v>
      </c>
      <c r="H138" s="6">
        <f>CtrlData!K144</f>
        <v>0</v>
      </c>
      <c r="I138" s="6">
        <f>CtrlData!L144</f>
        <v>0</v>
      </c>
      <c r="J138" s="6">
        <f>CtrlData!M144</f>
        <v>0</v>
      </c>
      <c r="K138" s="6">
        <f>CtrlData!N144</f>
        <v>0</v>
      </c>
      <c r="L138" s="6">
        <f>CtrlData!O144</f>
        <v>0</v>
      </c>
      <c r="M138" s="6">
        <f>CtrlData!P144</f>
        <v>0</v>
      </c>
      <c r="N138" s="6">
        <f>CtrlData!Q144</f>
        <v>0</v>
      </c>
      <c r="O138" s="6">
        <f>CtrlData!R144</f>
        <v>1</v>
      </c>
      <c r="P138" s="6">
        <f>CtrlData!S144</f>
        <v>0</v>
      </c>
      <c r="Q138" s="6">
        <f>CtrlData!T144</f>
        <v>0</v>
      </c>
      <c r="R138" s="6">
        <f>CtrlData!U144</f>
        <v>0</v>
      </c>
      <c r="S138" s="6">
        <f>CtrlData!V144</f>
        <v>6.72</v>
      </c>
      <c r="T138" s="6">
        <f>CtrlData!W144</f>
        <v>120347</v>
      </c>
      <c r="U138" s="6">
        <f>CtrlData!X144</f>
        <v>5194</v>
      </c>
      <c r="V138" s="6">
        <f>CtrlData!Y144</f>
        <v>115.96</v>
      </c>
      <c r="W138" s="6">
        <f>CtrlData!Z144</f>
        <v>5.82</v>
      </c>
      <c r="X138" s="6">
        <f>CtrlData!AA144</f>
        <v>94.86</v>
      </c>
      <c r="Y138" s="6">
        <f>CtrlData!AB144</f>
        <v>1.32</v>
      </c>
      <c r="Z138" s="6">
        <f>CtrlData!AC144</f>
        <v>116273</v>
      </c>
      <c r="AA138" s="6">
        <f>CtrlData!AD144</f>
        <v>9.0299999999999994</v>
      </c>
      <c r="AB138" s="6">
        <f>CtrlData!AE144</f>
        <v>314248</v>
      </c>
      <c r="AC138" s="6">
        <f>CtrlData!AF144</f>
        <v>5.89</v>
      </c>
      <c r="AD138" s="6">
        <f>CtrlData!AG144</f>
        <v>1.625</v>
      </c>
      <c r="AE138" s="6">
        <f>CtrlData!AH144</f>
        <v>4.4800000000000004</v>
      </c>
    </row>
    <row r="139" spans="1:31">
      <c r="A139" s="6">
        <f>CtrlData!A145</f>
        <v>201101</v>
      </c>
      <c r="B139" s="6">
        <f>CtrlData!E145</f>
        <v>27010.810130000002</v>
      </c>
      <c r="C139" s="6">
        <f>CtrlData!F145</f>
        <v>1</v>
      </c>
      <c r="D139" s="6">
        <f>CtrlData!G145</f>
        <v>0</v>
      </c>
      <c r="E139" s="6">
        <f>CtrlData!H145</f>
        <v>0</v>
      </c>
      <c r="F139" s="6">
        <f>CtrlData!I145</f>
        <v>0</v>
      </c>
      <c r="G139" s="6">
        <f>CtrlData!J145</f>
        <v>0</v>
      </c>
      <c r="H139" s="6">
        <f>CtrlData!K145</f>
        <v>0</v>
      </c>
      <c r="I139" s="6">
        <f>CtrlData!L145</f>
        <v>0</v>
      </c>
      <c r="J139" s="6">
        <f>CtrlData!M145</f>
        <v>0</v>
      </c>
      <c r="K139" s="6">
        <f>CtrlData!N145</f>
        <v>0</v>
      </c>
      <c r="L139" s="6">
        <f>CtrlData!O145</f>
        <v>0</v>
      </c>
      <c r="M139" s="6">
        <f>CtrlData!P145</f>
        <v>0</v>
      </c>
      <c r="N139" s="6">
        <f>CtrlData!Q145</f>
        <v>0</v>
      </c>
      <c r="O139" s="6">
        <f>CtrlData!R145</f>
        <v>1</v>
      </c>
      <c r="P139" s="6">
        <f>CtrlData!S145</f>
        <v>0</v>
      </c>
      <c r="Q139" s="6">
        <f>CtrlData!T145</f>
        <v>0</v>
      </c>
      <c r="R139" s="6">
        <f>CtrlData!U145</f>
        <v>0</v>
      </c>
      <c r="S139" s="6">
        <f>CtrlData!V145</f>
        <v>6.72</v>
      </c>
      <c r="T139" s="6">
        <f>CtrlData!W145</f>
        <v>120347</v>
      </c>
      <c r="U139" s="6">
        <f>CtrlData!X145</f>
        <v>5194</v>
      </c>
      <c r="V139" s="6">
        <f>CtrlData!Y145</f>
        <v>113.35</v>
      </c>
      <c r="W139" s="6">
        <f>CtrlData!Z145</f>
        <v>5.82</v>
      </c>
      <c r="X139" s="6">
        <f>CtrlData!AA145</f>
        <v>94.15</v>
      </c>
      <c r="Y139" s="6">
        <f>CtrlData!AB145</f>
        <v>1.1000000000000001</v>
      </c>
      <c r="Z139" s="6">
        <f>CtrlData!AC145</f>
        <v>114898</v>
      </c>
      <c r="AA139" s="6">
        <f>CtrlData!AD145</f>
        <v>10.98</v>
      </c>
      <c r="AB139" s="6">
        <f>CtrlData!AE145</f>
        <v>311293</v>
      </c>
      <c r="AC139" s="6">
        <f>CtrlData!AF145</f>
        <v>6.47</v>
      </c>
      <c r="AD139" s="6">
        <f>CtrlData!AG145</f>
        <v>1.625</v>
      </c>
      <c r="AE139" s="6">
        <f>CtrlData!AH145</f>
        <v>4.4800000000000004</v>
      </c>
    </row>
    <row r="140" spans="1:31">
      <c r="A140" s="6">
        <f>CtrlData!A146</f>
        <v>201012</v>
      </c>
      <c r="B140" s="6">
        <f>CtrlData!E146</f>
        <v>31548.67886</v>
      </c>
      <c r="C140" s="6">
        <f>CtrlData!F146</f>
        <v>0</v>
      </c>
      <c r="D140" s="6">
        <f>CtrlData!G146</f>
        <v>0</v>
      </c>
      <c r="E140" s="6">
        <f>CtrlData!H146</f>
        <v>0</v>
      </c>
      <c r="F140" s="6">
        <f>CtrlData!I146</f>
        <v>0</v>
      </c>
      <c r="G140" s="6">
        <f>CtrlData!J146</f>
        <v>0</v>
      </c>
      <c r="H140" s="6">
        <f>CtrlData!K146</f>
        <v>0</v>
      </c>
      <c r="I140" s="6">
        <f>CtrlData!L146</f>
        <v>0</v>
      </c>
      <c r="J140" s="6">
        <f>CtrlData!M146</f>
        <v>0</v>
      </c>
      <c r="K140" s="6">
        <f>CtrlData!N146</f>
        <v>0</v>
      </c>
      <c r="L140" s="6">
        <f>CtrlData!O146</f>
        <v>0</v>
      </c>
      <c r="M140" s="6">
        <f>CtrlData!P146</f>
        <v>0</v>
      </c>
      <c r="N140" s="6">
        <f>CtrlData!Q146</f>
        <v>1</v>
      </c>
      <c r="O140" s="6">
        <f>CtrlData!R146</f>
        <v>0</v>
      </c>
      <c r="P140" s="6">
        <f>CtrlData!S146</f>
        <v>0</v>
      </c>
      <c r="Q140" s="6">
        <f>CtrlData!T146</f>
        <v>0</v>
      </c>
      <c r="R140" s="6">
        <f>CtrlData!U146</f>
        <v>1</v>
      </c>
      <c r="S140" s="6">
        <f>CtrlData!V146</f>
        <v>6.34</v>
      </c>
      <c r="T140" s="6">
        <f>CtrlData!W146</f>
        <v>116295</v>
      </c>
      <c r="U140" s="6">
        <f>CtrlData!X146</f>
        <v>5023</v>
      </c>
      <c r="V140" s="6">
        <f>CtrlData!Y146</f>
        <v>113.37</v>
      </c>
      <c r="W140" s="6">
        <f>CtrlData!Z146</f>
        <v>2.34</v>
      </c>
      <c r="X140" s="6">
        <f>CtrlData!AA146</f>
        <v>94.16</v>
      </c>
      <c r="Y140" s="6">
        <f>CtrlData!AB146</f>
        <v>1.24</v>
      </c>
      <c r="Z140" s="6">
        <f>CtrlData!AC146</f>
        <v>112662</v>
      </c>
      <c r="AA140" s="6">
        <f>CtrlData!AD146</f>
        <v>8.99</v>
      </c>
      <c r="AB140" s="6">
        <f>CtrlData!AE146</f>
        <v>307548</v>
      </c>
      <c r="AC140" s="6">
        <f>CtrlData!AF146</f>
        <v>5.44</v>
      </c>
      <c r="AD140" s="6">
        <f>CtrlData!AG146</f>
        <v>1.625</v>
      </c>
      <c r="AE140" s="6">
        <f>CtrlData!AH146</f>
        <v>4.67</v>
      </c>
    </row>
    <row r="141" spans="1:31">
      <c r="A141" s="6">
        <f>CtrlData!A147</f>
        <v>201011</v>
      </c>
      <c r="B141" s="6">
        <f>CtrlData!E147</f>
        <v>23910.591039999999</v>
      </c>
      <c r="C141" s="6">
        <f>CtrlData!F147</f>
        <v>0</v>
      </c>
      <c r="D141" s="6">
        <f>CtrlData!G147</f>
        <v>0</v>
      </c>
      <c r="E141" s="6">
        <f>CtrlData!H147</f>
        <v>0</v>
      </c>
      <c r="F141" s="6">
        <f>CtrlData!I147</f>
        <v>0</v>
      </c>
      <c r="G141" s="6">
        <f>CtrlData!J147</f>
        <v>0</v>
      </c>
      <c r="H141" s="6">
        <f>CtrlData!K147</f>
        <v>0</v>
      </c>
      <c r="I141" s="6">
        <f>CtrlData!L147</f>
        <v>0</v>
      </c>
      <c r="J141" s="6">
        <f>CtrlData!M147</f>
        <v>0</v>
      </c>
      <c r="K141" s="6">
        <f>CtrlData!N147</f>
        <v>0</v>
      </c>
      <c r="L141" s="6">
        <f>CtrlData!O147</f>
        <v>0</v>
      </c>
      <c r="M141" s="6">
        <f>CtrlData!P147</f>
        <v>1</v>
      </c>
      <c r="N141" s="6">
        <f>CtrlData!Q147</f>
        <v>0</v>
      </c>
      <c r="O141" s="6">
        <f>CtrlData!R147</f>
        <v>0</v>
      </c>
      <c r="P141" s="6">
        <f>CtrlData!S147</f>
        <v>0</v>
      </c>
      <c r="Q141" s="6">
        <f>CtrlData!T147</f>
        <v>0</v>
      </c>
      <c r="R141" s="6">
        <f>CtrlData!U147</f>
        <v>1</v>
      </c>
      <c r="S141" s="6">
        <f>CtrlData!V147</f>
        <v>6.34</v>
      </c>
      <c r="T141" s="6">
        <f>CtrlData!W147</f>
        <v>116295</v>
      </c>
      <c r="U141" s="6">
        <f>CtrlData!X147</f>
        <v>5023</v>
      </c>
      <c r="V141" s="6">
        <f>CtrlData!Y147</f>
        <v>113.03</v>
      </c>
      <c r="W141" s="6">
        <f>CtrlData!Z147</f>
        <v>2.34</v>
      </c>
      <c r="X141" s="6">
        <f>CtrlData!AA147</f>
        <v>94.88</v>
      </c>
      <c r="Y141" s="6">
        <f>CtrlData!AB147</f>
        <v>1.52</v>
      </c>
      <c r="Z141" s="6">
        <f>CtrlData!AC147</f>
        <v>111128</v>
      </c>
      <c r="AA141" s="6">
        <f>CtrlData!AD147</f>
        <v>8.7899999999999991</v>
      </c>
      <c r="AB141" s="6">
        <f>CtrlData!AE147</f>
        <v>305871</v>
      </c>
      <c r="AC141" s="6">
        <f>CtrlData!AF147</f>
        <v>5.2</v>
      </c>
      <c r="AD141" s="6">
        <f>CtrlData!AG147</f>
        <v>1.5</v>
      </c>
      <c r="AE141" s="6">
        <f>CtrlData!AH147</f>
        <v>4.67</v>
      </c>
    </row>
    <row r="142" spans="1:31">
      <c r="A142" s="6">
        <f>CtrlData!A148</f>
        <v>201010</v>
      </c>
      <c r="B142" s="6">
        <f>CtrlData!E148</f>
        <v>24599.64172</v>
      </c>
      <c r="C142" s="6">
        <f>CtrlData!F148</f>
        <v>0</v>
      </c>
      <c r="D142" s="6">
        <f>CtrlData!G148</f>
        <v>0</v>
      </c>
      <c r="E142" s="6">
        <f>CtrlData!H148</f>
        <v>0</v>
      </c>
      <c r="F142" s="6">
        <f>CtrlData!I148</f>
        <v>0</v>
      </c>
      <c r="G142" s="6">
        <f>CtrlData!J148</f>
        <v>0</v>
      </c>
      <c r="H142" s="6">
        <f>CtrlData!K148</f>
        <v>0</v>
      </c>
      <c r="I142" s="6">
        <f>CtrlData!L148</f>
        <v>0</v>
      </c>
      <c r="J142" s="6">
        <f>CtrlData!M148</f>
        <v>0</v>
      </c>
      <c r="K142" s="6">
        <f>CtrlData!N148</f>
        <v>0</v>
      </c>
      <c r="L142" s="6">
        <f>CtrlData!O148</f>
        <v>1</v>
      </c>
      <c r="M142" s="6">
        <f>CtrlData!P148</f>
        <v>0</v>
      </c>
      <c r="N142" s="6">
        <f>CtrlData!Q148</f>
        <v>0</v>
      </c>
      <c r="O142" s="6">
        <f>CtrlData!R148</f>
        <v>0</v>
      </c>
      <c r="P142" s="6">
        <f>CtrlData!S148</f>
        <v>0</v>
      </c>
      <c r="Q142" s="6">
        <f>CtrlData!T148</f>
        <v>0</v>
      </c>
      <c r="R142" s="6">
        <f>CtrlData!U148</f>
        <v>1</v>
      </c>
      <c r="S142" s="6">
        <f>CtrlData!V148</f>
        <v>6.34</v>
      </c>
      <c r="T142" s="6">
        <f>CtrlData!W148</f>
        <v>116295</v>
      </c>
      <c r="U142" s="6">
        <f>CtrlData!X148</f>
        <v>5023</v>
      </c>
      <c r="V142" s="6">
        <f>CtrlData!Y148</f>
        <v>113.04</v>
      </c>
      <c r="W142" s="6">
        <f>CtrlData!Z148</f>
        <v>2.34</v>
      </c>
      <c r="X142" s="6">
        <f>CtrlData!AA148</f>
        <v>94.7</v>
      </c>
      <c r="Y142" s="6">
        <f>CtrlData!AB148</f>
        <v>0.56999999999999995</v>
      </c>
      <c r="Z142" s="6">
        <f>CtrlData!AC148</f>
        <v>110100</v>
      </c>
      <c r="AA142" s="6">
        <f>CtrlData!AD148</f>
        <v>8.84</v>
      </c>
      <c r="AB142" s="6">
        <f>CtrlData!AE148</f>
        <v>303584</v>
      </c>
      <c r="AC142" s="6">
        <f>CtrlData!AF148</f>
        <v>4.95</v>
      </c>
      <c r="AD142" s="6">
        <f>CtrlData!AG148</f>
        <v>1.5</v>
      </c>
      <c r="AE142" s="6">
        <f>CtrlData!AH148</f>
        <v>4.67</v>
      </c>
    </row>
    <row r="143" spans="1:31">
      <c r="A143" s="6">
        <f>CtrlData!A149</f>
        <v>201009</v>
      </c>
      <c r="B143" s="6">
        <f>CtrlData!E149</f>
        <v>26963.43347</v>
      </c>
      <c r="C143" s="6">
        <f>CtrlData!F149</f>
        <v>0</v>
      </c>
      <c r="D143" s="6">
        <f>CtrlData!G149</f>
        <v>0</v>
      </c>
      <c r="E143" s="6">
        <f>CtrlData!H149</f>
        <v>0</v>
      </c>
      <c r="F143" s="6">
        <f>CtrlData!I149</f>
        <v>0</v>
      </c>
      <c r="G143" s="6">
        <f>CtrlData!J149</f>
        <v>0</v>
      </c>
      <c r="H143" s="6">
        <f>CtrlData!K149</f>
        <v>0</v>
      </c>
      <c r="I143" s="6">
        <f>CtrlData!L149</f>
        <v>0</v>
      </c>
      <c r="J143" s="6">
        <f>CtrlData!M149</f>
        <v>0</v>
      </c>
      <c r="K143" s="6">
        <f>CtrlData!N149</f>
        <v>1</v>
      </c>
      <c r="L143" s="6">
        <f>CtrlData!O149</f>
        <v>0</v>
      </c>
      <c r="M143" s="6">
        <f>CtrlData!P149</f>
        <v>0</v>
      </c>
      <c r="N143" s="6">
        <f>CtrlData!Q149</f>
        <v>0</v>
      </c>
      <c r="O143" s="6">
        <f>CtrlData!R149</f>
        <v>0</v>
      </c>
      <c r="P143" s="6">
        <f>CtrlData!S149</f>
        <v>0</v>
      </c>
      <c r="Q143" s="6">
        <f>CtrlData!T149</f>
        <v>1</v>
      </c>
      <c r="R143" s="6">
        <f>CtrlData!U149</f>
        <v>0</v>
      </c>
      <c r="S143" s="6">
        <f>CtrlData!V149</f>
        <v>11.54</v>
      </c>
      <c r="T143" s="6">
        <f>CtrlData!W149</f>
        <v>112692</v>
      </c>
      <c r="U143" s="6">
        <f>CtrlData!X149</f>
        <v>4869</v>
      </c>
      <c r="V143" s="6">
        <f>CtrlData!Y149</f>
        <v>113.81</v>
      </c>
      <c r="W143" s="6">
        <f>CtrlData!Z149</f>
        <v>3.77</v>
      </c>
      <c r="X143" s="6">
        <f>CtrlData!AA149</f>
        <v>94.08</v>
      </c>
      <c r="Y143" s="6">
        <f>CtrlData!AB149</f>
        <v>0.3</v>
      </c>
      <c r="Z143" s="6">
        <f>CtrlData!AC149</f>
        <v>109843</v>
      </c>
      <c r="AA143" s="6">
        <f>CtrlData!AD149</f>
        <v>11.79</v>
      </c>
      <c r="AB143" s="6">
        <f>CtrlData!AE149</f>
        <v>301540</v>
      </c>
      <c r="AC143" s="6">
        <f>CtrlData!AF149</f>
        <v>4.7300000000000004</v>
      </c>
      <c r="AD143" s="6">
        <f>CtrlData!AG149</f>
        <v>1.375</v>
      </c>
      <c r="AE143" s="6">
        <f>CtrlData!AH149</f>
        <v>5.05</v>
      </c>
    </row>
    <row r="144" spans="1:31">
      <c r="A144" s="6">
        <f>CtrlData!A150</f>
        <v>201008</v>
      </c>
      <c r="B144" s="6">
        <f>CtrlData!E150</f>
        <v>27972.615969999999</v>
      </c>
      <c r="C144" s="6">
        <f>CtrlData!F150</f>
        <v>0</v>
      </c>
      <c r="D144" s="6">
        <f>CtrlData!G150</f>
        <v>0</v>
      </c>
      <c r="E144" s="6">
        <f>CtrlData!H150</f>
        <v>0</v>
      </c>
      <c r="F144" s="6">
        <f>CtrlData!I150</f>
        <v>0</v>
      </c>
      <c r="G144" s="6">
        <f>CtrlData!J150</f>
        <v>0</v>
      </c>
      <c r="H144" s="6">
        <f>CtrlData!K150</f>
        <v>0</v>
      </c>
      <c r="I144" s="6">
        <f>CtrlData!L150</f>
        <v>0</v>
      </c>
      <c r="J144" s="6">
        <f>CtrlData!M150</f>
        <v>1</v>
      </c>
      <c r="K144" s="6">
        <f>CtrlData!N150</f>
        <v>0</v>
      </c>
      <c r="L144" s="6">
        <f>CtrlData!O150</f>
        <v>0</v>
      </c>
      <c r="M144" s="6">
        <f>CtrlData!P150</f>
        <v>0</v>
      </c>
      <c r="N144" s="6">
        <f>CtrlData!Q150</f>
        <v>0</v>
      </c>
      <c r="O144" s="6">
        <f>CtrlData!R150</f>
        <v>0</v>
      </c>
      <c r="P144" s="6">
        <f>CtrlData!S150</f>
        <v>0</v>
      </c>
      <c r="Q144" s="6">
        <f>CtrlData!T150</f>
        <v>1</v>
      </c>
      <c r="R144" s="6">
        <f>CtrlData!U150</f>
        <v>0</v>
      </c>
      <c r="S144" s="6">
        <f>CtrlData!V150</f>
        <v>11.54</v>
      </c>
      <c r="T144" s="6">
        <f>CtrlData!W150</f>
        <v>112692</v>
      </c>
      <c r="U144" s="6">
        <f>CtrlData!X150</f>
        <v>4869</v>
      </c>
      <c r="V144" s="6">
        <f>CtrlData!Y150</f>
        <v>113.5</v>
      </c>
      <c r="W144" s="6">
        <f>CtrlData!Z150</f>
        <v>3.77</v>
      </c>
      <c r="X144" s="6">
        <f>CtrlData!AA150</f>
        <v>93.98</v>
      </c>
      <c r="Y144" s="6">
        <f>CtrlData!AB150</f>
        <v>-0.48</v>
      </c>
      <c r="Z144" s="6">
        <f>CtrlData!AC150</f>
        <v>108639</v>
      </c>
      <c r="AA144" s="6">
        <f>CtrlData!AD150</f>
        <v>12.25</v>
      </c>
      <c r="AB144" s="6">
        <f>CtrlData!AE150</f>
        <v>300883</v>
      </c>
      <c r="AC144" s="6">
        <f>CtrlData!AF150</f>
        <v>4.7300000000000004</v>
      </c>
      <c r="AD144" s="6">
        <f>CtrlData!AG150</f>
        <v>1.375</v>
      </c>
      <c r="AE144" s="6">
        <f>CtrlData!AH150</f>
        <v>5.05</v>
      </c>
    </row>
    <row r="145" spans="1:31">
      <c r="A145" s="6">
        <f>CtrlData!A151</f>
        <v>201007</v>
      </c>
      <c r="B145" s="6">
        <f>CtrlData!E151</f>
        <v>22950.214059999998</v>
      </c>
      <c r="C145" s="6">
        <f>CtrlData!F151</f>
        <v>0</v>
      </c>
      <c r="D145" s="6">
        <f>CtrlData!G151</f>
        <v>0</v>
      </c>
      <c r="E145" s="6">
        <f>CtrlData!H151</f>
        <v>0</v>
      </c>
      <c r="F145" s="6">
        <f>CtrlData!I151</f>
        <v>0</v>
      </c>
      <c r="G145" s="6">
        <f>CtrlData!J151</f>
        <v>0</v>
      </c>
      <c r="H145" s="6">
        <f>CtrlData!K151</f>
        <v>0</v>
      </c>
      <c r="I145" s="6">
        <f>CtrlData!L151</f>
        <v>1</v>
      </c>
      <c r="J145" s="6">
        <f>CtrlData!M151</f>
        <v>0</v>
      </c>
      <c r="K145" s="6">
        <f>CtrlData!N151</f>
        <v>0</v>
      </c>
      <c r="L145" s="6">
        <f>CtrlData!O151</f>
        <v>0</v>
      </c>
      <c r="M145" s="6">
        <f>CtrlData!P151</f>
        <v>0</v>
      </c>
      <c r="N145" s="6">
        <f>CtrlData!Q151</f>
        <v>0</v>
      </c>
      <c r="O145" s="6">
        <f>CtrlData!R151</f>
        <v>0</v>
      </c>
      <c r="P145" s="6">
        <f>CtrlData!S151</f>
        <v>0</v>
      </c>
      <c r="Q145" s="6">
        <f>CtrlData!T151</f>
        <v>1</v>
      </c>
      <c r="R145" s="6">
        <f>CtrlData!U151</f>
        <v>0</v>
      </c>
      <c r="S145" s="6">
        <f>CtrlData!V151</f>
        <v>11.54</v>
      </c>
      <c r="T145" s="6">
        <f>CtrlData!W151</f>
        <v>112692</v>
      </c>
      <c r="U145" s="6">
        <f>CtrlData!X151</f>
        <v>4869</v>
      </c>
      <c r="V145" s="6">
        <f>CtrlData!Y151</f>
        <v>113.09</v>
      </c>
      <c r="W145" s="6">
        <f>CtrlData!Z151</f>
        <v>3.77</v>
      </c>
      <c r="X145" s="6">
        <f>CtrlData!AA151</f>
        <v>93.97</v>
      </c>
      <c r="Y145" s="6">
        <f>CtrlData!AB151</f>
        <v>1.32</v>
      </c>
      <c r="Z145" s="6">
        <f>CtrlData!AC151</f>
        <v>106625</v>
      </c>
      <c r="AA145" s="6">
        <f>CtrlData!AD151</f>
        <v>12.29</v>
      </c>
      <c r="AB145" s="6">
        <f>CtrlData!AE151</f>
        <v>298498</v>
      </c>
      <c r="AC145" s="6">
        <f>CtrlData!AF151</f>
        <v>4.1399999999999997</v>
      </c>
      <c r="AD145" s="6">
        <f>CtrlData!AG151</f>
        <v>1.375</v>
      </c>
      <c r="AE145" s="6">
        <f>CtrlData!AH151</f>
        <v>5.05</v>
      </c>
    </row>
    <row r="146" spans="1:31">
      <c r="A146" s="6">
        <f>CtrlData!A152</f>
        <v>201006</v>
      </c>
      <c r="B146" s="6">
        <f>CtrlData!E152</f>
        <v>17056.21284</v>
      </c>
      <c r="C146" s="6">
        <f>CtrlData!F152</f>
        <v>0</v>
      </c>
      <c r="D146" s="6">
        <f>CtrlData!G152</f>
        <v>0</v>
      </c>
      <c r="E146" s="6">
        <f>CtrlData!H152</f>
        <v>0</v>
      </c>
      <c r="F146" s="6">
        <f>CtrlData!I152</f>
        <v>0</v>
      </c>
      <c r="G146" s="6">
        <f>CtrlData!J152</f>
        <v>0</v>
      </c>
      <c r="H146" s="6">
        <f>CtrlData!K152</f>
        <v>1</v>
      </c>
      <c r="I146" s="6">
        <f>CtrlData!L152</f>
        <v>0</v>
      </c>
      <c r="J146" s="6">
        <f>CtrlData!M152</f>
        <v>0</v>
      </c>
      <c r="K146" s="6">
        <f>CtrlData!N152</f>
        <v>0</v>
      </c>
      <c r="L146" s="6">
        <f>CtrlData!O152</f>
        <v>0</v>
      </c>
      <c r="M146" s="6">
        <f>CtrlData!P152</f>
        <v>0</v>
      </c>
      <c r="N146" s="6">
        <f>CtrlData!Q152</f>
        <v>0</v>
      </c>
      <c r="O146" s="6">
        <f>CtrlData!R152</f>
        <v>0</v>
      </c>
      <c r="P146" s="6">
        <f>CtrlData!S152</f>
        <v>1</v>
      </c>
      <c r="Q146" s="6">
        <f>CtrlData!T152</f>
        <v>0</v>
      </c>
      <c r="R146" s="6">
        <f>CtrlData!U152</f>
        <v>0</v>
      </c>
      <c r="S146" s="6">
        <f>CtrlData!V152</f>
        <v>12.02</v>
      </c>
      <c r="T146" s="6">
        <f>CtrlData!W152</f>
        <v>108559</v>
      </c>
      <c r="U146" s="6">
        <f>CtrlData!X152</f>
        <v>4692</v>
      </c>
      <c r="V146" s="6">
        <f>CtrlData!Y152</f>
        <v>113.54</v>
      </c>
      <c r="W146" s="6">
        <f>CtrlData!Z152</f>
        <v>7.03</v>
      </c>
      <c r="X146" s="6">
        <f>CtrlData!AA152</f>
        <v>93.68</v>
      </c>
      <c r="Y146" s="6">
        <f>CtrlData!AB152</f>
        <v>1.2</v>
      </c>
      <c r="Z146" s="6">
        <f>CtrlData!AC152</f>
        <v>105643</v>
      </c>
      <c r="AA146" s="6">
        <f>CtrlData!AD152</f>
        <v>12.84</v>
      </c>
      <c r="AB146" s="6">
        <f>CtrlData!AE152</f>
        <v>297159</v>
      </c>
      <c r="AC146" s="6">
        <f>CtrlData!AF152</f>
        <v>3.82</v>
      </c>
      <c r="AD146" s="6">
        <f>CtrlData!AG152</f>
        <v>1.375</v>
      </c>
      <c r="AE146" s="6">
        <f>CtrlData!AH152</f>
        <v>5.16</v>
      </c>
    </row>
    <row r="147" spans="1:31">
      <c r="A147" s="6">
        <f>CtrlData!A153</f>
        <v>201005</v>
      </c>
      <c r="B147" s="6">
        <f>CtrlData!E153</f>
        <v>20267.086490000002</v>
      </c>
      <c r="C147" s="6">
        <f>CtrlData!F153</f>
        <v>0</v>
      </c>
      <c r="D147" s="6">
        <f>CtrlData!G153</f>
        <v>0</v>
      </c>
      <c r="E147" s="6">
        <f>CtrlData!H153</f>
        <v>0</v>
      </c>
      <c r="F147" s="6">
        <f>CtrlData!I153</f>
        <v>0</v>
      </c>
      <c r="G147" s="6">
        <f>CtrlData!J153</f>
        <v>1</v>
      </c>
      <c r="H147" s="6">
        <f>CtrlData!K153</f>
        <v>0</v>
      </c>
      <c r="I147" s="6">
        <f>CtrlData!L153</f>
        <v>0</v>
      </c>
      <c r="J147" s="6">
        <f>CtrlData!M153</f>
        <v>0</v>
      </c>
      <c r="K147" s="6">
        <f>CtrlData!N153</f>
        <v>0</v>
      </c>
      <c r="L147" s="6">
        <f>CtrlData!O153</f>
        <v>0</v>
      </c>
      <c r="M147" s="6">
        <f>CtrlData!P153</f>
        <v>0</v>
      </c>
      <c r="N147" s="6">
        <f>CtrlData!Q153</f>
        <v>0</v>
      </c>
      <c r="O147" s="6">
        <f>CtrlData!R153</f>
        <v>0</v>
      </c>
      <c r="P147" s="6">
        <f>CtrlData!S153</f>
        <v>1</v>
      </c>
      <c r="Q147" s="6">
        <f>CtrlData!T153</f>
        <v>0</v>
      </c>
      <c r="R147" s="6">
        <f>CtrlData!U153</f>
        <v>0</v>
      </c>
      <c r="S147" s="6">
        <f>CtrlData!V153</f>
        <v>12.02</v>
      </c>
      <c r="T147" s="6">
        <f>CtrlData!W153</f>
        <v>108559</v>
      </c>
      <c r="U147" s="6">
        <f>CtrlData!X153</f>
        <v>4692</v>
      </c>
      <c r="V147" s="6">
        <f>CtrlData!Y153</f>
        <v>114.24</v>
      </c>
      <c r="W147" s="6">
        <f>CtrlData!Z153</f>
        <v>7.03</v>
      </c>
      <c r="X147" s="6">
        <f>CtrlData!AA153</f>
        <v>93.36</v>
      </c>
      <c r="Y147" s="6">
        <f>CtrlData!AB153</f>
        <v>0.76</v>
      </c>
      <c r="Z147" s="6">
        <f>CtrlData!AC153</f>
        <v>106259</v>
      </c>
      <c r="AA147" s="6">
        <f>CtrlData!AD153</f>
        <v>13.14</v>
      </c>
      <c r="AB147" s="6">
        <f>CtrlData!AE153</f>
        <v>297369</v>
      </c>
      <c r="AC147" s="6">
        <f>CtrlData!AF153</f>
        <v>3.27</v>
      </c>
      <c r="AD147" s="6">
        <f>CtrlData!AG153</f>
        <v>1.25</v>
      </c>
      <c r="AE147" s="6">
        <f>CtrlData!AH153</f>
        <v>5.16</v>
      </c>
    </row>
    <row r="148" spans="1:31">
      <c r="A148" s="6">
        <f>CtrlData!A154</f>
        <v>201004</v>
      </c>
      <c r="B148" s="6">
        <f>CtrlData!E154</f>
        <v>26194.946209999998</v>
      </c>
      <c r="C148" s="6">
        <f>CtrlData!F154</f>
        <v>0</v>
      </c>
      <c r="D148" s="6">
        <f>CtrlData!G154</f>
        <v>0</v>
      </c>
      <c r="E148" s="6">
        <f>CtrlData!H154</f>
        <v>0</v>
      </c>
      <c r="F148" s="6">
        <f>CtrlData!I154</f>
        <v>1</v>
      </c>
      <c r="G148" s="6">
        <f>CtrlData!J154</f>
        <v>0</v>
      </c>
      <c r="H148" s="6">
        <f>CtrlData!K154</f>
        <v>0</v>
      </c>
      <c r="I148" s="6">
        <f>CtrlData!L154</f>
        <v>0</v>
      </c>
      <c r="J148" s="6">
        <f>CtrlData!M154</f>
        <v>0</v>
      </c>
      <c r="K148" s="6">
        <f>CtrlData!N154</f>
        <v>0</v>
      </c>
      <c r="L148" s="6">
        <f>CtrlData!O154</f>
        <v>0</v>
      </c>
      <c r="M148" s="6">
        <f>CtrlData!P154</f>
        <v>0</v>
      </c>
      <c r="N148" s="6">
        <f>CtrlData!Q154</f>
        <v>0</v>
      </c>
      <c r="O148" s="6">
        <f>CtrlData!R154</f>
        <v>0</v>
      </c>
      <c r="P148" s="6">
        <f>CtrlData!S154</f>
        <v>1</v>
      </c>
      <c r="Q148" s="6">
        <f>CtrlData!T154</f>
        <v>0</v>
      </c>
      <c r="R148" s="6">
        <f>CtrlData!U154</f>
        <v>0</v>
      </c>
      <c r="S148" s="6">
        <f>CtrlData!V154</f>
        <v>12.02</v>
      </c>
      <c r="T148" s="6">
        <f>CtrlData!W154</f>
        <v>108559</v>
      </c>
      <c r="U148" s="6">
        <f>CtrlData!X154</f>
        <v>4692</v>
      </c>
      <c r="V148" s="6">
        <f>CtrlData!Y154</f>
        <v>113.84</v>
      </c>
      <c r="W148" s="6">
        <f>CtrlData!Z154</f>
        <v>7.03</v>
      </c>
      <c r="X148" s="6">
        <f>CtrlData!AA154</f>
        <v>93.51</v>
      </c>
      <c r="Y148" s="6">
        <f>CtrlData!AB154</f>
        <v>1.34</v>
      </c>
      <c r="Z148" s="6">
        <f>CtrlData!AC154</f>
        <v>105817</v>
      </c>
      <c r="AA148" s="6">
        <f>CtrlData!AD154</f>
        <v>17.38</v>
      </c>
      <c r="AB148" s="6">
        <f>CtrlData!AE154</f>
        <v>297050</v>
      </c>
      <c r="AC148" s="6">
        <f>CtrlData!AF154</f>
        <v>3.8</v>
      </c>
      <c r="AD148" s="6">
        <f>CtrlData!AG154</f>
        <v>1.25</v>
      </c>
      <c r="AE148" s="6">
        <f>CtrlData!AH154</f>
        <v>5.16</v>
      </c>
    </row>
    <row r="149" spans="1:31">
      <c r="A149" s="6">
        <f>CtrlData!A155</f>
        <v>201003</v>
      </c>
      <c r="B149" s="6">
        <f>CtrlData!E155</f>
        <v>23662.626120000001</v>
      </c>
      <c r="C149" s="6">
        <f>CtrlData!F155</f>
        <v>0</v>
      </c>
      <c r="D149" s="6">
        <f>CtrlData!G155</f>
        <v>0</v>
      </c>
      <c r="E149" s="6">
        <f>CtrlData!H155</f>
        <v>1</v>
      </c>
      <c r="F149" s="6">
        <f>CtrlData!I155</f>
        <v>0</v>
      </c>
      <c r="G149" s="6">
        <f>CtrlData!J155</f>
        <v>0</v>
      </c>
      <c r="H149" s="6">
        <f>CtrlData!K155</f>
        <v>0</v>
      </c>
      <c r="I149" s="6">
        <f>CtrlData!L155</f>
        <v>0</v>
      </c>
      <c r="J149" s="6">
        <f>CtrlData!M155</f>
        <v>0</v>
      </c>
      <c r="K149" s="6">
        <f>CtrlData!N155</f>
        <v>0</v>
      </c>
      <c r="L149" s="6">
        <f>CtrlData!O155</f>
        <v>0</v>
      </c>
      <c r="M149" s="6">
        <f>CtrlData!P155</f>
        <v>0</v>
      </c>
      <c r="N149" s="6">
        <f>CtrlData!Q155</f>
        <v>0</v>
      </c>
      <c r="O149" s="6">
        <f>CtrlData!R155</f>
        <v>1</v>
      </c>
      <c r="P149" s="6">
        <f>CtrlData!S155</f>
        <v>0</v>
      </c>
      <c r="Q149" s="6">
        <f>CtrlData!T155</f>
        <v>0</v>
      </c>
      <c r="R149" s="6">
        <f>CtrlData!U155</f>
        <v>0</v>
      </c>
      <c r="S149" s="6">
        <f>CtrlData!V155</f>
        <v>11.55</v>
      </c>
      <c r="T149" s="6">
        <f>CtrlData!W155</f>
        <v>106699</v>
      </c>
      <c r="U149" s="6">
        <f>CtrlData!X155</f>
        <v>4613</v>
      </c>
      <c r="V149" s="6">
        <f>CtrlData!Y155</f>
        <v>112.26</v>
      </c>
      <c r="W149" s="6">
        <f>CtrlData!Z155</f>
        <v>6.86</v>
      </c>
      <c r="X149" s="6">
        <f>CtrlData!AA155</f>
        <v>92.73</v>
      </c>
      <c r="Y149" s="6">
        <f>CtrlData!AB155</f>
        <v>1.27</v>
      </c>
      <c r="Z149" s="6">
        <f>CtrlData!AC155</f>
        <v>105128</v>
      </c>
      <c r="AA149" s="6">
        <f>CtrlData!AD155</f>
        <v>19.03</v>
      </c>
      <c r="AB149" s="6">
        <f>CtrlData!AE155</f>
        <v>295917</v>
      </c>
      <c r="AC149" s="6">
        <f>CtrlData!AF155</f>
        <v>3.86</v>
      </c>
      <c r="AD149" s="6">
        <f>CtrlData!AG155</f>
        <v>1.25</v>
      </c>
      <c r="AE149" s="6">
        <f>CtrlData!AH155</f>
        <v>5.67</v>
      </c>
    </row>
    <row r="150" spans="1:31">
      <c r="A150" s="6">
        <f>CtrlData!A156</f>
        <v>201002</v>
      </c>
      <c r="B150" s="6">
        <f>CtrlData!E156</f>
        <v>13313.293750000001</v>
      </c>
      <c r="C150" s="6">
        <f>CtrlData!F156</f>
        <v>0</v>
      </c>
      <c r="D150" s="6">
        <f>CtrlData!G156</f>
        <v>1</v>
      </c>
      <c r="E150" s="6">
        <f>CtrlData!H156</f>
        <v>0</v>
      </c>
      <c r="F150" s="6">
        <f>CtrlData!I156</f>
        <v>0</v>
      </c>
      <c r="G150" s="6">
        <f>CtrlData!J156</f>
        <v>0</v>
      </c>
      <c r="H150" s="6">
        <f>CtrlData!K156</f>
        <v>0</v>
      </c>
      <c r="I150" s="6">
        <f>CtrlData!L156</f>
        <v>0</v>
      </c>
      <c r="J150" s="6">
        <f>CtrlData!M156</f>
        <v>0</v>
      </c>
      <c r="K150" s="6">
        <f>CtrlData!N156</f>
        <v>0</v>
      </c>
      <c r="L150" s="6">
        <f>CtrlData!O156</f>
        <v>0</v>
      </c>
      <c r="M150" s="6">
        <f>CtrlData!P156</f>
        <v>0</v>
      </c>
      <c r="N150" s="6">
        <f>CtrlData!Q156</f>
        <v>0</v>
      </c>
      <c r="O150" s="6">
        <f>CtrlData!R156</f>
        <v>1</v>
      </c>
      <c r="P150" s="6">
        <f>CtrlData!S156</f>
        <v>0</v>
      </c>
      <c r="Q150" s="6">
        <f>CtrlData!T156</f>
        <v>0</v>
      </c>
      <c r="R150" s="6">
        <f>CtrlData!U156</f>
        <v>0</v>
      </c>
      <c r="S150" s="6">
        <f>CtrlData!V156</f>
        <v>11.55</v>
      </c>
      <c r="T150" s="6">
        <f>CtrlData!W156</f>
        <v>106699</v>
      </c>
      <c r="U150" s="6">
        <f>CtrlData!X156</f>
        <v>4613</v>
      </c>
      <c r="V150" s="6">
        <f>CtrlData!Y156</f>
        <v>111.65</v>
      </c>
      <c r="W150" s="6">
        <f>CtrlData!Z156</f>
        <v>6.86</v>
      </c>
      <c r="X150" s="6">
        <f>CtrlData!AA156</f>
        <v>93.62</v>
      </c>
      <c r="Y150" s="6">
        <f>CtrlData!AB156</f>
        <v>2.35</v>
      </c>
      <c r="Z150" s="6">
        <f>CtrlData!AC156</f>
        <v>106282</v>
      </c>
      <c r="AA150" s="6">
        <f>CtrlData!AD156</f>
        <v>24.22</v>
      </c>
      <c r="AB150" s="6">
        <f>CtrlData!AE156</f>
        <v>295797</v>
      </c>
      <c r="AC150" s="6">
        <f>CtrlData!AF156</f>
        <v>4.7300000000000004</v>
      </c>
      <c r="AD150" s="6">
        <f>CtrlData!AG156</f>
        <v>1.25</v>
      </c>
      <c r="AE150" s="6">
        <f>CtrlData!AH156</f>
        <v>5.67</v>
      </c>
    </row>
    <row r="151" spans="1:31">
      <c r="A151" s="6">
        <f>CtrlData!A157</f>
        <v>201001</v>
      </c>
      <c r="B151" s="6">
        <f>CtrlData!E157</f>
        <v>30415.90367</v>
      </c>
      <c r="C151" s="6">
        <f>CtrlData!F157</f>
        <v>1</v>
      </c>
      <c r="D151" s="6">
        <f>CtrlData!G157</f>
        <v>0</v>
      </c>
      <c r="E151" s="6">
        <f>CtrlData!H157</f>
        <v>0</v>
      </c>
      <c r="F151" s="6">
        <f>CtrlData!I157</f>
        <v>0</v>
      </c>
      <c r="G151" s="6">
        <f>CtrlData!J157</f>
        <v>0</v>
      </c>
      <c r="H151" s="6">
        <f>CtrlData!K157</f>
        <v>0</v>
      </c>
      <c r="I151" s="6">
        <f>CtrlData!L157</f>
        <v>0</v>
      </c>
      <c r="J151" s="6">
        <f>CtrlData!M157</f>
        <v>0</v>
      </c>
      <c r="K151" s="6">
        <f>CtrlData!N157</f>
        <v>0</v>
      </c>
      <c r="L151" s="6">
        <f>CtrlData!O157</f>
        <v>0</v>
      </c>
      <c r="M151" s="6">
        <f>CtrlData!P157</f>
        <v>0</v>
      </c>
      <c r="N151" s="6">
        <f>CtrlData!Q157</f>
        <v>0</v>
      </c>
      <c r="O151" s="6">
        <f>CtrlData!R157</f>
        <v>1</v>
      </c>
      <c r="P151" s="6">
        <f>CtrlData!S157</f>
        <v>0</v>
      </c>
      <c r="Q151" s="6">
        <f>CtrlData!T157</f>
        <v>0</v>
      </c>
      <c r="R151" s="6">
        <f>CtrlData!U157</f>
        <v>0</v>
      </c>
      <c r="S151" s="6">
        <f>CtrlData!V157</f>
        <v>11.55</v>
      </c>
      <c r="T151" s="6">
        <f>CtrlData!W157</f>
        <v>106699</v>
      </c>
      <c r="U151" s="6">
        <f>CtrlData!X157</f>
        <v>4613</v>
      </c>
      <c r="V151" s="6">
        <f>CtrlData!Y157</f>
        <v>111.15</v>
      </c>
      <c r="W151" s="6">
        <f>CtrlData!Z157</f>
        <v>6.86</v>
      </c>
      <c r="X151" s="6">
        <f>CtrlData!AA157</f>
        <v>93.13</v>
      </c>
      <c r="Y151" s="6">
        <f>CtrlData!AB157</f>
        <v>0.26</v>
      </c>
      <c r="Z151" s="6">
        <f>CtrlData!AC157</f>
        <v>105071</v>
      </c>
      <c r="AA151" s="6">
        <f>CtrlData!AD157</f>
        <v>24.18</v>
      </c>
      <c r="AB151" s="6">
        <f>CtrlData!AE157</f>
        <v>294710</v>
      </c>
      <c r="AC151" s="6">
        <f>CtrlData!AF157</f>
        <v>4.83</v>
      </c>
      <c r="AD151" s="6">
        <f>CtrlData!AG157</f>
        <v>1.25</v>
      </c>
      <c r="AE151" s="6">
        <f>CtrlData!AH157</f>
        <v>5.67</v>
      </c>
    </row>
    <row r="152" spans="1:31">
      <c r="A152" s="6">
        <f>CtrlData!A158</f>
        <v>200912</v>
      </c>
      <c r="B152" s="6">
        <f>CtrlData!E158</f>
        <v>30035.976449999998</v>
      </c>
      <c r="C152" s="6">
        <f>CtrlData!F158</f>
        <v>0</v>
      </c>
      <c r="D152" s="6">
        <f>CtrlData!G158</f>
        <v>0</v>
      </c>
      <c r="E152" s="6">
        <f>CtrlData!H158</f>
        <v>0</v>
      </c>
      <c r="F152" s="6">
        <f>CtrlData!I158</f>
        <v>0</v>
      </c>
      <c r="G152" s="6">
        <f>CtrlData!J158</f>
        <v>0</v>
      </c>
      <c r="H152" s="6">
        <f>CtrlData!K158</f>
        <v>0</v>
      </c>
      <c r="I152" s="6">
        <f>CtrlData!L158</f>
        <v>0</v>
      </c>
      <c r="J152" s="6">
        <f>CtrlData!M158</f>
        <v>0</v>
      </c>
      <c r="K152" s="6">
        <f>CtrlData!N158</f>
        <v>0</v>
      </c>
      <c r="L152" s="6">
        <f>CtrlData!O158</f>
        <v>0</v>
      </c>
      <c r="M152" s="6">
        <f>CtrlData!P158</f>
        <v>0</v>
      </c>
      <c r="N152" s="6">
        <f>CtrlData!Q158</f>
        <v>1</v>
      </c>
      <c r="O152" s="6">
        <f>CtrlData!R158</f>
        <v>0</v>
      </c>
      <c r="P152" s="6">
        <f>CtrlData!S158</f>
        <v>0</v>
      </c>
      <c r="Q152" s="6">
        <f>CtrlData!T158</f>
        <v>0</v>
      </c>
      <c r="R152" s="6">
        <f>CtrlData!U158</f>
        <v>1</v>
      </c>
      <c r="S152" s="6">
        <f>CtrlData!V158</f>
        <v>8.58</v>
      </c>
      <c r="T152" s="6">
        <f>CtrlData!W158</f>
        <v>106425</v>
      </c>
      <c r="U152" s="6">
        <f>CtrlData!X158</f>
        <v>4605</v>
      </c>
      <c r="V152" s="6">
        <f>CtrlData!Y158</f>
        <v>110.78</v>
      </c>
      <c r="W152" s="6">
        <f>CtrlData!Z158</f>
        <v>5.77</v>
      </c>
      <c r="X152" s="6">
        <f>CtrlData!AA158</f>
        <v>93.01</v>
      </c>
      <c r="Y152" s="6">
        <f>CtrlData!AB158</f>
        <v>-0.25</v>
      </c>
      <c r="Z152" s="6">
        <f>CtrlData!AC158</f>
        <v>103583</v>
      </c>
      <c r="AA152" s="6">
        <f>CtrlData!AD158</f>
        <v>28.92</v>
      </c>
      <c r="AB152" s="6">
        <f>CtrlData!AE158</f>
        <v>292215</v>
      </c>
      <c r="AC152" s="6">
        <f>CtrlData!AF158</f>
        <v>5.78</v>
      </c>
      <c r="AD152" s="6">
        <f>CtrlData!AG158</f>
        <v>1.25</v>
      </c>
      <c r="AE152" s="6">
        <f>CtrlData!AH158</f>
        <v>5.74</v>
      </c>
    </row>
    <row r="153" spans="1:31">
      <c r="A153" s="6">
        <f>CtrlData!A159</f>
        <v>200911</v>
      </c>
      <c r="B153" s="6">
        <f>CtrlData!E159</f>
        <v>23187.162779999999</v>
      </c>
      <c r="C153" s="6">
        <f>CtrlData!F159</f>
        <v>0</v>
      </c>
      <c r="D153" s="6">
        <f>CtrlData!G159</f>
        <v>0</v>
      </c>
      <c r="E153" s="6">
        <f>CtrlData!H159</f>
        <v>0</v>
      </c>
      <c r="F153" s="6">
        <f>CtrlData!I159</f>
        <v>0</v>
      </c>
      <c r="G153" s="6">
        <f>CtrlData!J159</f>
        <v>0</v>
      </c>
      <c r="H153" s="6">
        <f>CtrlData!K159</f>
        <v>0</v>
      </c>
      <c r="I153" s="6">
        <f>CtrlData!L159</f>
        <v>0</v>
      </c>
      <c r="J153" s="6">
        <f>CtrlData!M159</f>
        <v>0</v>
      </c>
      <c r="K153" s="6">
        <f>CtrlData!N159</f>
        <v>0</v>
      </c>
      <c r="L153" s="6">
        <f>CtrlData!O159</f>
        <v>0</v>
      </c>
      <c r="M153" s="6">
        <f>CtrlData!P159</f>
        <v>1</v>
      </c>
      <c r="N153" s="6">
        <f>CtrlData!Q159</f>
        <v>0</v>
      </c>
      <c r="O153" s="6">
        <f>CtrlData!R159</f>
        <v>0</v>
      </c>
      <c r="P153" s="6">
        <f>CtrlData!S159</f>
        <v>0</v>
      </c>
      <c r="Q153" s="6">
        <f>CtrlData!T159</f>
        <v>0</v>
      </c>
      <c r="R153" s="6">
        <f>CtrlData!U159</f>
        <v>1</v>
      </c>
      <c r="S153" s="6">
        <f>CtrlData!V159</f>
        <v>8.58</v>
      </c>
      <c r="T153" s="6">
        <f>CtrlData!W159</f>
        <v>106425</v>
      </c>
      <c r="U153" s="6">
        <f>CtrlData!X159</f>
        <v>4605</v>
      </c>
      <c r="V153" s="6">
        <f>CtrlData!Y159</f>
        <v>110.35</v>
      </c>
      <c r="W153" s="6">
        <f>CtrlData!Z159</f>
        <v>5.77</v>
      </c>
      <c r="X153" s="6">
        <f>CtrlData!AA159</f>
        <v>93.46</v>
      </c>
      <c r="Y153" s="6">
        <f>CtrlData!AB159</f>
        <v>-1.61</v>
      </c>
      <c r="Z153" s="6">
        <f>CtrlData!AC159</f>
        <v>101781</v>
      </c>
      <c r="AA153" s="6">
        <f>CtrlData!AD159</f>
        <v>30.51</v>
      </c>
      <c r="AB153" s="6">
        <f>CtrlData!AE159</f>
        <v>290594</v>
      </c>
      <c r="AC153" s="6">
        <f>CtrlData!AF159</f>
        <v>6.38</v>
      </c>
      <c r="AD153" s="6">
        <f>CtrlData!AG159</f>
        <v>1.25</v>
      </c>
      <c r="AE153" s="6">
        <f>CtrlData!AH159</f>
        <v>5.74</v>
      </c>
    </row>
    <row r="154" spans="1:31">
      <c r="A154" s="6">
        <f>CtrlData!A160</f>
        <v>200910</v>
      </c>
      <c r="B154" s="6">
        <f>CtrlData!E160</f>
        <v>28214.952079999999</v>
      </c>
      <c r="C154" s="6">
        <f>CtrlData!F160</f>
        <v>0</v>
      </c>
      <c r="D154" s="6">
        <f>CtrlData!G160</f>
        <v>0</v>
      </c>
      <c r="E154" s="6">
        <f>CtrlData!H160</f>
        <v>0</v>
      </c>
      <c r="F154" s="6">
        <f>CtrlData!I160</f>
        <v>0</v>
      </c>
      <c r="G154" s="6">
        <f>CtrlData!J160</f>
        <v>0</v>
      </c>
      <c r="H154" s="6">
        <f>CtrlData!K160</f>
        <v>0</v>
      </c>
      <c r="I154" s="6">
        <f>CtrlData!L160</f>
        <v>0</v>
      </c>
      <c r="J154" s="6">
        <f>CtrlData!M160</f>
        <v>0</v>
      </c>
      <c r="K154" s="6">
        <f>CtrlData!N160</f>
        <v>0</v>
      </c>
      <c r="L154" s="6">
        <f>CtrlData!O160</f>
        <v>1</v>
      </c>
      <c r="M154" s="6">
        <f>CtrlData!P160</f>
        <v>0</v>
      </c>
      <c r="N154" s="6">
        <f>CtrlData!Q160</f>
        <v>0</v>
      </c>
      <c r="O154" s="6">
        <f>CtrlData!R160</f>
        <v>0</v>
      </c>
      <c r="P154" s="6">
        <f>CtrlData!S160</f>
        <v>0</v>
      </c>
      <c r="Q154" s="6">
        <f>CtrlData!T160</f>
        <v>0</v>
      </c>
      <c r="R154" s="6">
        <f>CtrlData!U160</f>
        <v>1</v>
      </c>
      <c r="S154" s="6">
        <f>CtrlData!V160</f>
        <v>8.58</v>
      </c>
      <c r="T154" s="6">
        <f>CtrlData!W160</f>
        <v>106425</v>
      </c>
      <c r="U154" s="6">
        <f>CtrlData!X160</f>
        <v>4605</v>
      </c>
      <c r="V154" s="6">
        <f>CtrlData!Y160</f>
        <v>109.04</v>
      </c>
      <c r="W154" s="6">
        <f>CtrlData!Z160</f>
        <v>5.77</v>
      </c>
      <c r="X154" s="6">
        <f>CtrlData!AA160</f>
        <v>94.16</v>
      </c>
      <c r="Y154" s="6">
        <f>CtrlData!AB160</f>
        <v>-1.9</v>
      </c>
      <c r="Z154" s="6">
        <f>CtrlData!AC160</f>
        <v>100050</v>
      </c>
      <c r="AA154" s="6">
        <f>CtrlData!AD160</f>
        <v>27.8</v>
      </c>
      <c r="AB154" s="6">
        <f>CtrlData!AE160</f>
        <v>289518</v>
      </c>
      <c r="AC154" s="6">
        <f>CtrlData!AF160</f>
        <v>6.88</v>
      </c>
      <c r="AD154" s="6">
        <f>CtrlData!AG160</f>
        <v>1.25</v>
      </c>
      <c r="AE154" s="6">
        <f>CtrlData!AH160</f>
        <v>5.74</v>
      </c>
    </row>
    <row r="155" spans="1:31">
      <c r="A155" s="6">
        <f>CtrlData!A161</f>
        <v>200909</v>
      </c>
      <c r="B155" s="6">
        <f>CtrlData!E161</f>
        <v>26825.039970000002</v>
      </c>
      <c r="C155" s="6">
        <f>CtrlData!F161</f>
        <v>0</v>
      </c>
      <c r="D155" s="6">
        <f>CtrlData!G161</f>
        <v>0</v>
      </c>
      <c r="E155" s="6">
        <f>CtrlData!H161</f>
        <v>0</v>
      </c>
      <c r="F155" s="6">
        <f>CtrlData!I161</f>
        <v>0</v>
      </c>
      <c r="G155" s="6">
        <f>CtrlData!J161</f>
        <v>0</v>
      </c>
      <c r="H155" s="6">
        <f>CtrlData!K161</f>
        <v>0</v>
      </c>
      <c r="I155" s="6">
        <f>CtrlData!L161</f>
        <v>0</v>
      </c>
      <c r="J155" s="6">
        <f>CtrlData!M161</f>
        <v>0</v>
      </c>
      <c r="K155" s="6">
        <f>CtrlData!N161</f>
        <v>1</v>
      </c>
      <c r="L155" s="6">
        <f>CtrlData!O161</f>
        <v>0</v>
      </c>
      <c r="M155" s="6">
        <f>CtrlData!P161</f>
        <v>0</v>
      </c>
      <c r="N155" s="6">
        <f>CtrlData!Q161</f>
        <v>0</v>
      </c>
      <c r="O155" s="6">
        <f>CtrlData!R161</f>
        <v>0</v>
      </c>
      <c r="P155" s="6">
        <f>CtrlData!S161</f>
        <v>0</v>
      </c>
      <c r="Q155" s="6">
        <f>CtrlData!T161</f>
        <v>1</v>
      </c>
      <c r="R155" s="6">
        <f>CtrlData!U161</f>
        <v>0</v>
      </c>
      <c r="S155" s="6">
        <f>CtrlData!V161</f>
        <v>-1.1299999999999999</v>
      </c>
      <c r="T155" s="6">
        <f>CtrlData!W161</f>
        <v>99445</v>
      </c>
      <c r="U155" s="6">
        <f>CtrlData!X161</f>
        <v>4309</v>
      </c>
      <c r="V155" s="6">
        <f>CtrlData!Y161</f>
        <v>109.67</v>
      </c>
      <c r="W155" s="6">
        <f>CtrlData!Z161</f>
        <v>-9.4700000000000006</v>
      </c>
      <c r="X155" s="6">
        <f>CtrlData!AA161</f>
        <v>93.8</v>
      </c>
      <c r="Y155" s="6">
        <f>CtrlData!AB161</f>
        <v>-0.89</v>
      </c>
      <c r="Z155" s="6">
        <f>CtrlData!AC161</f>
        <v>97939</v>
      </c>
      <c r="AA155" s="6">
        <f>CtrlData!AD161</f>
        <v>22.32</v>
      </c>
      <c r="AB155" s="6">
        <f>CtrlData!AE161</f>
        <v>288095</v>
      </c>
      <c r="AC155" s="6">
        <f>CtrlData!AF161</f>
        <v>7.81</v>
      </c>
      <c r="AD155" s="6">
        <f>CtrlData!AG161</f>
        <v>1.25</v>
      </c>
      <c r="AE155" s="6">
        <f>CtrlData!AH161</f>
        <v>6.04</v>
      </c>
    </row>
    <row r="156" spans="1:31">
      <c r="A156" s="6">
        <f>CtrlData!A162</f>
        <v>200908</v>
      </c>
      <c r="B156" s="6">
        <f>CtrlData!E162</f>
        <v>21257.310389999999</v>
      </c>
      <c r="C156" s="6">
        <f>CtrlData!F162</f>
        <v>0</v>
      </c>
      <c r="D156" s="6">
        <f>CtrlData!G162</f>
        <v>0</v>
      </c>
      <c r="E156" s="6">
        <f>CtrlData!H162</f>
        <v>0</v>
      </c>
      <c r="F156" s="6">
        <f>CtrlData!I162</f>
        <v>0</v>
      </c>
      <c r="G156" s="6">
        <f>CtrlData!J162</f>
        <v>0</v>
      </c>
      <c r="H156" s="6">
        <f>CtrlData!K162</f>
        <v>0</v>
      </c>
      <c r="I156" s="6">
        <f>CtrlData!L162</f>
        <v>0</v>
      </c>
      <c r="J156" s="6">
        <f>CtrlData!M162</f>
        <v>1</v>
      </c>
      <c r="K156" s="6">
        <f>CtrlData!N162</f>
        <v>0</v>
      </c>
      <c r="L156" s="6">
        <f>CtrlData!O162</f>
        <v>0</v>
      </c>
      <c r="M156" s="6">
        <f>CtrlData!P162</f>
        <v>0</v>
      </c>
      <c r="N156" s="6">
        <f>CtrlData!Q162</f>
        <v>0</v>
      </c>
      <c r="O156" s="6">
        <f>CtrlData!R162</f>
        <v>0</v>
      </c>
      <c r="P156" s="6">
        <f>CtrlData!S162</f>
        <v>0</v>
      </c>
      <c r="Q156" s="6">
        <f>CtrlData!T162</f>
        <v>1</v>
      </c>
      <c r="R156" s="6">
        <f>CtrlData!U162</f>
        <v>0</v>
      </c>
      <c r="S156" s="6">
        <f>CtrlData!V162</f>
        <v>-1.1299999999999999</v>
      </c>
      <c r="T156" s="6">
        <f>CtrlData!W162</f>
        <v>99445</v>
      </c>
      <c r="U156" s="6">
        <f>CtrlData!X162</f>
        <v>4309</v>
      </c>
      <c r="V156" s="6">
        <f>CtrlData!Y162</f>
        <v>109.84</v>
      </c>
      <c r="W156" s="6">
        <f>CtrlData!Z162</f>
        <v>-9.4700000000000006</v>
      </c>
      <c r="X156" s="6">
        <f>CtrlData!AA162</f>
        <v>94.43</v>
      </c>
      <c r="Y156" s="6">
        <f>CtrlData!AB162</f>
        <v>-0.82</v>
      </c>
      <c r="Z156" s="6">
        <f>CtrlData!AC162</f>
        <v>96748</v>
      </c>
      <c r="AA156" s="6">
        <f>CtrlData!AD162</f>
        <v>22.4</v>
      </c>
      <c r="AB156" s="6">
        <f>CtrlData!AE162</f>
        <v>287654</v>
      </c>
      <c r="AC156" s="6">
        <f>CtrlData!AF162</f>
        <v>8.16</v>
      </c>
      <c r="AD156" s="6">
        <f>CtrlData!AG162</f>
        <v>1.25</v>
      </c>
      <c r="AE156" s="6">
        <f>CtrlData!AH162</f>
        <v>6.04</v>
      </c>
    </row>
    <row r="157" spans="1:31">
      <c r="A157" s="6">
        <f>CtrlData!A163</f>
        <v>200907</v>
      </c>
      <c r="B157" s="6">
        <f>CtrlData!E163</f>
        <v>30682.386139999999</v>
      </c>
      <c r="C157" s="6">
        <f>CtrlData!F163</f>
        <v>0</v>
      </c>
      <c r="D157" s="6">
        <f>CtrlData!G163</f>
        <v>0</v>
      </c>
      <c r="E157" s="6">
        <f>CtrlData!H163</f>
        <v>0</v>
      </c>
      <c r="F157" s="6">
        <f>CtrlData!I163</f>
        <v>0</v>
      </c>
      <c r="G157" s="6">
        <f>CtrlData!J163</f>
        <v>0</v>
      </c>
      <c r="H157" s="6">
        <f>CtrlData!K163</f>
        <v>0</v>
      </c>
      <c r="I157" s="6">
        <f>CtrlData!L163</f>
        <v>1</v>
      </c>
      <c r="J157" s="6">
        <f>CtrlData!M163</f>
        <v>0</v>
      </c>
      <c r="K157" s="6">
        <f>CtrlData!N163</f>
        <v>0</v>
      </c>
      <c r="L157" s="6">
        <f>CtrlData!O163</f>
        <v>0</v>
      </c>
      <c r="M157" s="6">
        <f>CtrlData!P163</f>
        <v>0</v>
      </c>
      <c r="N157" s="6">
        <f>CtrlData!Q163</f>
        <v>0</v>
      </c>
      <c r="O157" s="6">
        <f>CtrlData!R163</f>
        <v>0</v>
      </c>
      <c r="P157" s="6">
        <f>CtrlData!S163</f>
        <v>0</v>
      </c>
      <c r="Q157" s="6">
        <f>CtrlData!T163</f>
        <v>1</v>
      </c>
      <c r="R157" s="6">
        <f>CtrlData!U163</f>
        <v>0</v>
      </c>
      <c r="S157" s="6">
        <f>CtrlData!V163</f>
        <v>-1.1299999999999999</v>
      </c>
      <c r="T157" s="6">
        <f>CtrlData!W163</f>
        <v>99445</v>
      </c>
      <c r="U157" s="6">
        <f>CtrlData!X163</f>
        <v>4309</v>
      </c>
      <c r="V157" s="6">
        <f>CtrlData!Y163</f>
        <v>107.38</v>
      </c>
      <c r="W157" s="6">
        <f>CtrlData!Z163</f>
        <v>-9.4700000000000006</v>
      </c>
      <c r="X157" s="6">
        <f>CtrlData!AA163</f>
        <v>92.75</v>
      </c>
      <c r="Y157" s="6">
        <f>CtrlData!AB163</f>
        <v>-2.34</v>
      </c>
      <c r="Z157" s="6">
        <f>CtrlData!AC163</f>
        <v>94783</v>
      </c>
      <c r="AA157" s="6">
        <f>CtrlData!AD163</f>
        <v>21.38</v>
      </c>
      <c r="AB157" s="6">
        <f>CtrlData!AE163</f>
        <v>286942</v>
      </c>
      <c r="AC157" s="6">
        <f>CtrlData!AF163</f>
        <v>8.5399999999999991</v>
      </c>
      <c r="AD157" s="6">
        <f>CtrlData!AG163</f>
        <v>1.25</v>
      </c>
      <c r="AE157" s="6">
        <f>CtrlData!AH163</f>
        <v>6.04</v>
      </c>
    </row>
    <row r="158" spans="1:31">
      <c r="A158" s="6">
        <f>CtrlData!A164</f>
        <v>200906</v>
      </c>
      <c r="B158" s="6">
        <f>CtrlData!E164</f>
        <v>28870.38607</v>
      </c>
      <c r="C158" s="6">
        <f>CtrlData!F164</f>
        <v>0</v>
      </c>
      <c r="D158" s="6">
        <f>CtrlData!G164</f>
        <v>0</v>
      </c>
      <c r="E158" s="6">
        <f>CtrlData!H164</f>
        <v>0</v>
      </c>
      <c r="F158" s="6">
        <f>CtrlData!I164</f>
        <v>0</v>
      </c>
      <c r="G158" s="6">
        <f>CtrlData!J164</f>
        <v>0</v>
      </c>
      <c r="H158" s="6">
        <f>CtrlData!K164</f>
        <v>1</v>
      </c>
      <c r="I158" s="6">
        <f>CtrlData!L164</f>
        <v>0</v>
      </c>
      <c r="J158" s="6">
        <f>CtrlData!M164</f>
        <v>0</v>
      </c>
      <c r="K158" s="6">
        <f>CtrlData!N164</f>
        <v>0</v>
      </c>
      <c r="L158" s="6">
        <f>CtrlData!O164</f>
        <v>0</v>
      </c>
      <c r="M158" s="6">
        <f>CtrlData!P164</f>
        <v>0</v>
      </c>
      <c r="N158" s="6">
        <f>CtrlData!Q164</f>
        <v>0</v>
      </c>
      <c r="O158" s="6">
        <f>CtrlData!R164</f>
        <v>0</v>
      </c>
      <c r="P158" s="6">
        <f>CtrlData!S164</f>
        <v>1</v>
      </c>
      <c r="Q158" s="6">
        <f>CtrlData!T164</f>
        <v>0</v>
      </c>
      <c r="R158" s="6">
        <f>CtrlData!U164</f>
        <v>0</v>
      </c>
      <c r="S158" s="6">
        <f>CtrlData!V164</f>
        <v>-5.92</v>
      </c>
      <c r="T158" s="6">
        <f>CtrlData!W164</f>
        <v>93555</v>
      </c>
      <c r="U158" s="6">
        <f>CtrlData!X164</f>
        <v>4056</v>
      </c>
      <c r="V158" s="6">
        <f>CtrlData!Y164</f>
        <v>106.08</v>
      </c>
      <c r="W158" s="6">
        <f>CtrlData!Z164</f>
        <v>-13.7</v>
      </c>
      <c r="X158" s="6">
        <f>CtrlData!AA164</f>
        <v>92.57</v>
      </c>
      <c r="Y158" s="6">
        <f>CtrlData!AB164</f>
        <v>-1.98</v>
      </c>
      <c r="Z158" s="6">
        <f>CtrlData!AC164</f>
        <v>93305</v>
      </c>
      <c r="AA158" s="6">
        <f>CtrlData!AD164</f>
        <v>17.940000000000001</v>
      </c>
      <c r="AB158" s="6">
        <f>CtrlData!AE164</f>
        <v>286644</v>
      </c>
      <c r="AC158" s="6">
        <f>CtrlData!AF164</f>
        <v>8.61</v>
      </c>
      <c r="AD158" s="6">
        <f>CtrlData!AG164</f>
        <v>1.25</v>
      </c>
      <c r="AE158" s="6">
        <f>CtrlData!AH164</f>
        <v>5.94</v>
      </c>
    </row>
    <row r="159" spans="1:31">
      <c r="A159" s="6">
        <f>CtrlData!A165</f>
        <v>200905</v>
      </c>
      <c r="B159" s="6">
        <f>CtrlData!E165</f>
        <v>35070.269740000003</v>
      </c>
      <c r="C159" s="6">
        <f>CtrlData!F165</f>
        <v>0</v>
      </c>
      <c r="D159" s="6">
        <f>CtrlData!G165</f>
        <v>0</v>
      </c>
      <c r="E159" s="6">
        <f>CtrlData!H165</f>
        <v>0</v>
      </c>
      <c r="F159" s="6">
        <f>CtrlData!I165</f>
        <v>0</v>
      </c>
      <c r="G159" s="6">
        <f>CtrlData!J165</f>
        <v>1</v>
      </c>
      <c r="H159" s="6">
        <f>CtrlData!K165</f>
        <v>0</v>
      </c>
      <c r="I159" s="6">
        <f>CtrlData!L165</f>
        <v>0</v>
      </c>
      <c r="J159" s="6">
        <f>CtrlData!M165</f>
        <v>0</v>
      </c>
      <c r="K159" s="6">
        <f>CtrlData!N165</f>
        <v>0</v>
      </c>
      <c r="L159" s="6">
        <f>CtrlData!O165</f>
        <v>0</v>
      </c>
      <c r="M159" s="6">
        <f>CtrlData!P165</f>
        <v>0</v>
      </c>
      <c r="N159" s="6">
        <f>CtrlData!Q165</f>
        <v>0</v>
      </c>
      <c r="O159" s="6">
        <f>CtrlData!R165</f>
        <v>0</v>
      </c>
      <c r="P159" s="6">
        <f>CtrlData!S165</f>
        <v>1</v>
      </c>
      <c r="Q159" s="6">
        <f>CtrlData!T165</f>
        <v>0</v>
      </c>
      <c r="R159" s="6">
        <f>CtrlData!U165</f>
        <v>0</v>
      </c>
      <c r="S159" s="6">
        <f>CtrlData!V165</f>
        <v>-5.92</v>
      </c>
      <c r="T159" s="6">
        <f>CtrlData!W165</f>
        <v>93555</v>
      </c>
      <c r="U159" s="6">
        <f>CtrlData!X165</f>
        <v>4056</v>
      </c>
      <c r="V159" s="6">
        <f>CtrlData!Y165</f>
        <v>104.41</v>
      </c>
      <c r="W159" s="6">
        <f>CtrlData!Z165</f>
        <v>-13.7</v>
      </c>
      <c r="X159" s="6">
        <f>CtrlData!AA165</f>
        <v>92.66</v>
      </c>
      <c r="Y159" s="6">
        <f>CtrlData!AB165</f>
        <v>-0.09</v>
      </c>
      <c r="Z159" s="6">
        <f>CtrlData!AC165</f>
        <v>92668</v>
      </c>
      <c r="AA159" s="6">
        <f>CtrlData!AD165</f>
        <v>14.27</v>
      </c>
      <c r="AB159" s="6">
        <f>CtrlData!AE165</f>
        <v>287645</v>
      </c>
      <c r="AC159" s="6">
        <f>CtrlData!AF165</f>
        <v>7.93</v>
      </c>
      <c r="AD159" s="6">
        <f>CtrlData!AG165</f>
        <v>1.25</v>
      </c>
      <c r="AE159" s="6">
        <f>CtrlData!AH165</f>
        <v>5.94</v>
      </c>
    </row>
    <row r="160" spans="1:31">
      <c r="A160" s="6">
        <f>CtrlData!A166</f>
        <v>200904</v>
      </c>
      <c r="B160" s="6">
        <f>CtrlData!E166</f>
        <v>31700.753669999998</v>
      </c>
      <c r="C160" s="6">
        <f>CtrlData!F166</f>
        <v>0</v>
      </c>
      <c r="D160" s="6">
        <f>CtrlData!G166</f>
        <v>0</v>
      </c>
      <c r="E160" s="6">
        <f>CtrlData!H166</f>
        <v>0</v>
      </c>
      <c r="F160" s="6">
        <f>CtrlData!I166</f>
        <v>1</v>
      </c>
      <c r="G160" s="6">
        <f>CtrlData!J166</f>
        <v>0</v>
      </c>
      <c r="H160" s="6">
        <f>CtrlData!K166</f>
        <v>0</v>
      </c>
      <c r="I160" s="6">
        <f>CtrlData!L166</f>
        <v>0</v>
      </c>
      <c r="J160" s="6">
        <f>CtrlData!M166</f>
        <v>0</v>
      </c>
      <c r="K160" s="6">
        <f>CtrlData!N166</f>
        <v>0</v>
      </c>
      <c r="L160" s="6">
        <f>CtrlData!O166</f>
        <v>0</v>
      </c>
      <c r="M160" s="6">
        <f>CtrlData!P166</f>
        <v>0</v>
      </c>
      <c r="N160" s="6">
        <f>CtrlData!Q166</f>
        <v>0</v>
      </c>
      <c r="O160" s="6">
        <f>CtrlData!R166</f>
        <v>0</v>
      </c>
      <c r="P160" s="6">
        <f>CtrlData!S166</f>
        <v>1</v>
      </c>
      <c r="Q160" s="6">
        <f>CtrlData!T166</f>
        <v>0</v>
      </c>
      <c r="R160" s="6">
        <f>CtrlData!U166</f>
        <v>0</v>
      </c>
      <c r="S160" s="6">
        <f>CtrlData!V166</f>
        <v>-5.92</v>
      </c>
      <c r="T160" s="6">
        <f>CtrlData!W166</f>
        <v>93555</v>
      </c>
      <c r="U160" s="6">
        <f>CtrlData!X166</f>
        <v>4056</v>
      </c>
      <c r="V160" s="6">
        <f>CtrlData!Y166</f>
        <v>104.38</v>
      </c>
      <c r="W160" s="6">
        <f>CtrlData!Z166</f>
        <v>-13.7</v>
      </c>
      <c r="X160" s="6">
        <f>CtrlData!AA166</f>
        <v>92.27</v>
      </c>
      <c r="Y160" s="6">
        <f>CtrlData!AB166</f>
        <v>-0.46</v>
      </c>
      <c r="Z160" s="6">
        <f>CtrlData!AC166</f>
        <v>89734</v>
      </c>
      <c r="AA160" s="6">
        <f>CtrlData!AD166</f>
        <v>10.08</v>
      </c>
      <c r="AB160" s="6">
        <f>CtrlData!AE166</f>
        <v>285649</v>
      </c>
      <c r="AC160" s="6">
        <f>CtrlData!AF166</f>
        <v>7.11</v>
      </c>
      <c r="AD160" s="6">
        <f>CtrlData!AG166</f>
        <v>1.25</v>
      </c>
      <c r="AE160" s="6">
        <f>CtrlData!AH166</f>
        <v>5.94</v>
      </c>
    </row>
    <row r="161" spans="1:31">
      <c r="A161" s="6">
        <f>CtrlData!A167</f>
        <v>200903</v>
      </c>
      <c r="B161" s="6">
        <f>CtrlData!E167</f>
        <v>23432.220239999999</v>
      </c>
      <c r="C161" s="6">
        <f>CtrlData!F167</f>
        <v>0</v>
      </c>
      <c r="D161" s="6">
        <f>CtrlData!G167</f>
        <v>0</v>
      </c>
      <c r="E161" s="6">
        <f>CtrlData!H167</f>
        <v>1</v>
      </c>
      <c r="F161" s="6">
        <f>CtrlData!I167</f>
        <v>0</v>
      </c>
      <c r="G161" s="6">
        <f>CtrlData!J167</f>
        <v>0</v>
      </c>
      <c r="H161" s="6">
        <f>CtrlData!K167</f>
        <v>0</v>
      </c>
      <c r="I161" s="6">
        <f>CtrlData!L167</f>
        <v>0</v>
      </c>
      <c r="J161" s="6">
        <f>CtrlData!M167</f>
        <v>0</v>
      </c>
      <c r="K161" s="6">
        <f>CtrlData!N167</f>
        <v>0</v>
      </c>
      <c r="L161" s="6">
        <f>CtrlData!O167</f>
        <v>0</v>
      </c>
      <c r="M161" s="6">
        <f>CtrlData!P167</f>
        <v>0</v>
      </c>
      <c r="N161" s="6">
        <f>CtrlData!Q167</f>
        <v>0</v>
      </c>
      <c r="O161" s="6">
        <f>CtrlData!R167</f>
        <v>1</v>
      </c>
      <c r="P161" s="6">
        <f>CtrlData!S167</f>
        <v>0</v>
      </c>
      <c r="Q161" s="6">
        <f>CtrlData!T167</f>
        <v>0</v>
      </c>
      <c r="R161" s="6">
        <f>CtrlData!U167</f>
        <v>0</v>
      </c>
      <c r="S161" s="6">
        <f>CtrlData!V167</f>
        <v>-7.88</v>
      </c>
      <c r="T161" s="6">
        <f>CtrlData!W167</f>
        <v>91363</v>
      </c>
      <c r="U161" s="6">
        <f>CtrlData!X167</f>
        <v>3963</v>
      </c>
      <c r="V161" s="6">
        <f>CtrlData!Y167</f>
        <v>105.05</v>
      </c>
      <c r="W161" s="6">
        <f>CtrlData!Z167</f>
        <v>-9.31</v>
      </c>
      <c r="X161" s="6">
        <f>CtrlData!AA167</f>
        <v>91.57</v>
      </c>
      <c r="Y161" s="6">
        <f>CtrlData!AB167</f>
        <v>-0.15</v>
      </c>
      <c r="Z161" s="6">
        <f>CtrlData!AC167</f>
        <v>86475</v>
      </c>
      <c r="AA161" s="6">
        <f>CtrlData!AD167</f>
        <v>7.27</v>
      </c>
      <c r="AB161" s="6">
        <f>CtrlData!AE167</f>
        <v>283340</v>
      </c>
      <c r="AC161" s="6">
        <f>CtrlData!AF167</f>
        <v>7.05</v>
      </c>
      <c r="AD161" s="6">
        <f>CtrlData!AG167</f>
        <v>1.25</v>
      </c>
      <c r="AE161" s="6">
        <f>CtrlData!AH167</f>
        <v>5.81</v>
      </c>
    </row>
    <row r="162" spans="1:31">
      <c r="A162" s="6">
        <f>CtrlData!A168</f>
        <v>200902</v>
      </c>
      <c r="B162" s="6">
        <f>CtrlData!E168</f>
        <v>13274.528340000001</v>
      </c>
      <c r="C162" s="6">
        <f>CtrlData!F168</f>
        <v>0</v>
      </c>
      <c r="D162" s="6">
        <f>CtrlData!G168</f>
        <v>1</v>
      </c>
      <c r="E162" s="6">
        <f>CtrlData!H168</f>
        <v>0</v>
      </c>
      <c r="F162" s="6">
        <f>CtrlData!I168</f>
        <v>0</v>
      </c>
      <c r="G162" s="6">
        <f>CtrlData!J168</f>
        <v>0</v>
      </c>
      <c r="H162" s="6">
        <f>CtrlData!K168</f>
        <v>0</v>
      </c>
      <c r="I162" s="6">
        <f>CtrlData!L168</f>
        <v>0</v>
      </c>
      <c r="J162" s="6">
        <f>CtrlData!M168</f>
        <v>0</v>
      </c>
      <c r="K162" s="6">
        <f>CtrlData!N168</f>
        <v>0</v>
      </c>
      <c r="L162" s="6">
        <f>CtrlData!O168</f>
        <v>0</v>
      </c>
      <c r="M162" s="6">
        <f>CtrlData!P168</f>
        <v>0</v>
      </c>
      <c r="N162" s="6">
        <f>CtrlData!Q168</f>
        <v>0</v>
      </c>
      <c r="O162" s="6">
        <f>CtrlData!R168</f>
        <v>1</v>
      </c>
      <c r="P162" s="6">
        <f>CtrlData!S168</f>
        <v>0</v>
      </c>
      <c r="Q162" s="6">
        <f>CtrlData!T168</f>
        <v>0</v>
      </c>
      <c r="R162" s="6">
        <f>CtrlData!U168</f>
        <v>0</v>
      </c>
      <c r="S162" s="6">
        <f>CtrlData!V168</f>
        <v>-7.88</v>
      </c>
      <c r="T162" s="6">
        <f>CtrlData!W168</f>
        <v>91363</v>
      </c>
      <c r="U162" s="6">
        <f>CtrlData!X168</f>
        <v>3963</v>
      </c>
      <c r="V162" s="6">
        <f>CtrlData!Y168</f>
        <v>105.23</v>
      </c>
      <c r="W162" s="6">
        <f>CtrlData!Z168</f>
        <v>-9.31</v>
      </c>
      <c r="X162" s="6">
        <f>CtrlData!AA168</f>
        <v>91.47</v>
      </c>
      <c r="Y162" s="6">
        <f>CtrlData!AB168</f>
        <v>-1.34</v>
      </c>
      <c r="Z162" s="6">
        <f>CtrlData!AC168</f>
        <v>84840</v>
      </c>
      <c r="AA162" s="6">
        <f>CtrlData!AD168</f>
        <v>3.46</v>
      </c>
      <c r="AB162" s="6">
        <f>CtrlData!AE168</f>
        <v>281989</v>
      </c>
      <c r="AC162" s="6">
        <f>CtrlData!AF168</f>
        <v>6.67</v>
      </c>
      <c r="AD162" s="6">
        <f>CtrlData!AG168</f>
        <v>1.25</v>
      </c>
      <c r="AE162" s="6">
        <f>CtrlData!AH168</f>
        <v>5.81</v>
      </c>
    </row>
    <row r="163" spans="1:31">
      <c r="A163" s="6">
        <f>CtrlData!A169</f>
        <v>200901</v>
      </c>
      <c r="B163" s="6">
        <f>CtrlData!E169</f>
        <v>8630.1991799999996</v>
      </c>
      <c r="C163" s="6">
        <f>CtrlData!F169</f>
        <v>1</v>
      </c>
      <c r="D163" s="6">
        <f>CtrlData!G169</f>
        <v>0</v>
      </c>
      <c r="E163" s="6">
        <f>CtrlData!H169</f>
        <v>0</v>
      </c>
      <c r="F163" s="6">
        <f>CtrlData!I169</f>
        <v>0</v>
      </c>
      <c r="G163" s="6">
        <f>CtrlData!J169</f>
        <v>0</v>
      </c>
      <c r="H163" s="6">
        <f>CtrlData!K169</f>
        <v>0</v>
      </c>
      <c r="I163" s="6">
        <f>CtrlData!L169</f>
        <v>0</v>
      </c>
      <c r="J163" s="6">
        <f>CtrlData!M169</f>
        <v>0</v>
      </c>
      <c r="K163" s="6">
        <f>CtrlData!N169</f>
        <v>0</v>
      </c>
      <c r="L163" s="6">
        <f>CtrlData!O169</f>
        <v>0</v>
      </c>
      <c r="M163" s="6">
        <f>CtrlData!P169</f>
        <v>0</v>
      </c>
      <c r="N163" s="6">
        <f>CtrlData!Q169</f>
        <v>0</v>
      </c>
      <c r="O163" s="6">
        <f>CtrlData!R169</f>
        <v>1</v>
      </c>
      <c r="P163" s="6">
        <f>CtrlData!S169</f>
        <v>0</v>
      </c>
      <c r="Q163" s="6">
        <f>CtrlData!T169</f>
        <v>0</v>
      </c>
      <c r="R163" s="6">
        <f>CtrlData!U169</f>
        <v>0</v>
      </c>
      <c r="S163" s="6">
        <f>CtrlData!V169</f>
        <v>-7.88</v>
      </c>
      <c r="T163" s="6">
        <f>CtrlData!W169</f>
        <v>91363</v>
      </c>
      <c r="U163" s="6">
        <f>CtrlData!X169</f>
        <v>3963</v>
      </c>
      <c r="V163" s="6">
        <f>CtrlData!Y169</f>
        <v>104.07</v>
      </c>
      <c r="W163" s="6">
        <f>CtrlData!Z169</f>
        <v>-9.31</v>
      </c>
      <c r="X163" s="6">
        <f>CtrlData!AA169</f>
        <v>92.89</v>
      </c>
      <c r="Y163" s="6">
        <f>CtrlData!AB169</f>
        <v>1.47</v>
      </c>
      <c r="Z163" s="6">
        <f>CtrlData!AC169</f>
        <v>83279</v>
      </c>
      <c r="AA163" s="6">
        <f>CtrlData!AD169</f>
        <v>2.11</v>
      </c>
      <c r="AB163" s="6">
        <f>CtrlData!AE169</f>
        <v>279770</v>
      </c>
      <c r="AC163" s="6">
        <f>CtrlData!AF169</f>
        <v>6.6</v>
      </c>
      <c r="AD163" s="6">
        <f>CtrlData!AG169</f>
        <v>1.5</v>
      </c>
      <c r="AE163" s="6">
        <f>CtrlData!AH169</f>
        <v>5.81</v>
      </c>
    </row>
    <row r="164" spans="1:31">
      <c r="A164" s="6">
        <f>CtrlData!A170</f>
        <v>200812</v>
      </c>
      <c r="B164" s="6">
        <f>CtrlData!E170</f>
        <v>14155.354509999999</v>
      </c>
      <c r="C164" s="6">
        <f>CtrlData!F170</f>
        <v>0</v>
      </c>
      <c r="D164" s="6">
        <f>CtrlData!G170</f>
        <v>0</v>
      </c>
      <c r="E164" s="6">
        <f>CtrlData!H170</f>
        <v>0</v>
      </c>
      <c r="F164" s="6">
        <f>CtrlData!I170</f>
        <v>0</v>
      </c>
      <c r="G164" s="6">
        <f>CtrlData!J170</f>
        <v>0</v>
      </c>
      <c r="H164" s="6">
        <f>CtrlData!K170</f>
        <v>0</v>
      </c>
      <c r="I164" s="6">
        <f>CtrlData!L170</f>
        <v>0</v>
      </c>
      <c r="J164" s="6">
        <f>CtrlData!M170</f>
        <v>0</v>
      </c>
      <c r="K164" s="6">
        <f>CtrlData!N170</f>
        <v>0</v>
      </c>
      <c r="L164" s="6">
        <f>CtrlData!O170</f>
        <v>0</v>
      </c>
      <c r="M164" s="6">
        <f>CtrlData!P170</f>
        <v>0</v>
      </c>
      <c r="N164" s="6">
        <f>CtrlData!Q170</f>
        <v>1</v>
      </c>
      <c r="O164" s="6">
        <f>CtrlData!R170</f>
        <v>0</v>
      </c>
      <c r="P164" s="6">
        <f>CtrlData!S170</f>
        <v>0</v>
      </c>
      <c r="Q164" s="6">
        <f>CtrlData!T170</f>
        <v>0</v>
      </c>
      <c r="R164" s="6">
        <f>CtrlData!U170</f>
        <v>1</v>
      </c>
      <c r="S164" s="6">
        <f>CtrlData!V170</f>
        <v>-7.36</v>
      </c>
      <c r="T164" s="6">
        <f>CtrlData!W170</f>
        <v>97931</v>
      </c>
      <c r="U164" s="6">
        <f>CtrlData!X170</f>
        <v>4253</v>
      </c>
      <c r="V164" s="6">
        <f>CtrlData!Y170</f>
        <v>104.74</v>
      </c>
      <c r="W164" s="6">
        <f>CtrlData!Z170</f>
        <v>-9.66</v>
      </c>
      <c r="X164" s="6">
        <f>CtrlData!AA170</f>
        <v>93.24</v>
      </c>
      <c r="Y164" s="6">
        <f>CtrlData!AB170</f>
        <v>1.26</v>
      </c>
      <c r="Z164" s="6">
        <f>CtrlData!AC170</f>
        <v>79493</v>
      </c>
      <c r="AA164" s="6">
        <f>CtrlData!AD170</f>
        <v>-0.81</v>
      </c>
      <c r="AB164" s="6">
        <f>CtrlData!AE170</f>
        <v>275798</v>
      </c>
      <c r="AC164" s="6">
        <f>CtrlData!AF170</f>
        <v>7.21</v>
      </c>
      <c r="AD164" s="6">
        <f>CtrlData!AG170</f>
        <v>2</v>
      </c>
      <c r="AE164" s="6">
        <f>CtrlData!AH170</f>
        <v>5.03</v>
      </c>
    </row>
    <row r="165" spans="1:31">
      <c r="A165" s="6">
        <f>CtrlData!A171</f>
        <v>200811</v>
      </c>
      <c r="B165" s="6">
        <f>CtrlData!E171</f>
        <v>11394.746870000001</v>
      </c>
      <c r="C165" s="6">
        <f>CtrlData!F171</f>
        <v>0</v>
      </c>
      <c r="D165" s="6">
        <f>CtrlData!G171</f>
        <v>0</v>
      </c>
      <c r="E165" s="6">
        <f>CtrlData!H171</f>
        <v>0</v>
      </c>
      <c r="F165" s="6">
        <f>CtrlData!I171</f>
        <v>0</v>
      </c>
      <c r="G165" s="6">
        <f>CtrlData!J171</f>
        <v>0</v>
      </c>
      <c r="H165" s="6">
        <f>CtrlData!K171</f>
        <v>0</v>
      </c>
      <c r="I165" s="6">
        <f>CtrlData!L171</f>
        <v>0</v>
      </c>
      <c r="J165" s="6">
        <f>CtrlData!M171</f>
        <v>0</v>
      </c>
      <c r="K165" s="6">
        <f>CtrlData!N171</f>
        <v>0</v>
      </c>
      <c r="L165" s="6">
        <f>CtrlData!O171</f>
        <v>0</v>
      </c>
      <c r="M165" s="6">
        <f>CtrlData!P171</f>
        <v>1</v>
      </c>
      <c r="N165" s="6">
        <f>CtrlData!Q171</f>
        <v>0</v>
      </c>
      <c r="O165" s="6">
        <f>CtrlData!R171</f>
        <v>0</v>
      </c>
      <c r="P165" s="6">
        <f>CtrlData!S171</f>
        <v>0</v>
      </c>
      <c r="Q165" s="6">
        <f>CtrlData!T171</f>
        <v>0</v>
      </c>
      <c r="R165" s="6">
        <f>CtrlData!U171</f>
        <v>1</v>
      </c>
      <c r="S165" s="6">
        <f>CtrlData!V171</f>
        <v>-7.36</v>
      </c>
      <c r="T165" s="6">
        <f>CtrlData!W171</f>
        <v>97931</v>
      </c>
      <c r="U165" s="6">
        <f>CtrlData!X171</f>
        <v>4253</v>
      </c>
      <c r="V165" s="6">
        <f>CtrlData!Y171</f>
        <v>109.18</v>
      </c>
      <c r="W165" s="6">
        <f>CtrlData!Z171</f>
        <v>-9.66</v>
      </c>
      <c r="X165" s="6">
        <f>CtrlData!AA171</f>
        <v>94.99</v>
      </c>
      <c r="Y165" s="6">
        <f>CtrlData!AB171</f>
        <v>1.93</v>
      </c>
      <c r="Z165" s="6">
        <f>CtrlData!AC171</f>
        <v>79132</v>
      </c>
      <c r="AA165" s="6">
        <f>CtrlData!AD171</f>
        <v>-2.81</v>
      </c>
      <c r="AB165" s="6">
        <f>CtrlData!AE171</f>
        <v>272501</v>
      </c>
      <c r="AC165" s="6">
        <f>CtrlData!AF171</f>
        <v>5.72</v>
      </c>
      <c r="AD165" s="6">
        <f>CtrlData!AG171</f>
        <v>2.75</v>
      </c>
      <c r="AE165" s="6">
        <f>CtrlData!AH171</f>
        <v>5.03</v>
      </c>
    </row>
    <row r="166" spans="1:31">
      <c r="A166" s="6">
        <f>CtrlData!A172</f>
        <v>200810</v>
      </c>
      <c r="B166" s="6">
        <f>CtrlData!E172</f>
        <v>12768.920249999999</v>
      </c>
      <c r="C166" s="6">
        <f>CtrlData!F172</f>
        <v>0</v>
      </c>
      <c r="D166" s="6">
        <f>CtrlData!G172</f>
        <v>0</v>
      </c>
      <c r="E166" s="6">
        <f>CtrlData!H172</f>
        <v>0</v>
      </c>
      <c r="F166" s="6">
        <f>CtrlData!I172</f>
        <v>0</v>
      </c>
      <c r="G166" s="6">
        <f>CtrlData!J172</f>
        <v>0</v>
      </c>
      <c r="H166" s="6">
        <f>CtrlData!K172</f>
        <v>0</v>
      </c>
      <c r="I166" s="6">
        <f>CtrlData!L172</f>
        <v>0</v>
      </c>
      <c r="J166" s="6">
        <f>CtrlData!M172</f>
        <v>0</v>
      </c>
      <c r="K166" s="6">
        <f>CtrlData!N172</f>
        <v>0</v>
      </c>
      <c r="L166" s="6">
        <f>CtrlData!O172</f>
        <v>1</v>
      </c>
      <c r="M166" s="6">
        <f>CtrlData!P172</f>
        <v>0</v>
      </c>
      <c r="N166" s="6">
        <f>CtrlData!Q172</f>
        <v>0</v>
      </c>
      <c r="O166" s="6">
        <f>CtrlData!R172</f>
        <v>0</v>
      </c>
      <c r="P166" s="6">
        <f>CtrlData!S172</f>
        <v>0</v>
      </c>
      <c r="Q166" s="6">
        <f>CtrlData!T172</f>
        <v>0</v>
      </c>
      <c r="R166" s="6">
        <f>CtrlData!U172</f>
        <v>1</v>
      </c>
      <c r="S166" s="6">
        <f>CtrlData!V172</f>
        <v>-7.36</v>
      </c>
      <c r="T166" s="6">
        <f>CtrlData!W172</f>
        <v>97931</v>
      </c>
      <c r="U166" s="6">
        <f>CtrlData!X172</f>
        <v>4253</v>
      </c>
      <c r="V166" s="6">
        <f>CtrlData!Y172</f>
        <v>116.22</v>
      </c>
      <c r="W166" s="6">
        <f>CtrlData!Z172</f>
        <v>-9.66</v>
      </c>
      <c r="X166" s="6">
        <f>CtrlData!AA172</f>
        <v>95.98</v>
      </c>
      <c r="Y166" s="6">
        <f>CtrlData!AB172</f>
        <v>2.39</v>
      </c>
      <c r="Z166" s="6">
        <f>CtrlData!AC172</f>
        <v>79618</v>
      </c>
      <c r="AA166" s="6">
        <f>CtrlData!AD172</f>
        <v>-4.74</v>
      </c>
      <c r="AB166" s="6">
        <f>CtrlData!AE172</f>
        <v>269646</v>
      </c>
      <c r="AC166" s="6">
        <f>CtrlData!AF172</f>
        <v>4.74</v>
      </c>
      <c r="AD166" s="6">
        <f>CtrlData!AG172</f>
        <v>3</v>
      </c>
      <c r="AE166" s="6">
        <f>CtrlData!AH172</f>
        <v>5.03</v>
      </c>
    </row>
    <row r="167" spans="1:31">
      <c r="A167" s="6">
        <f>CtrlData!A173</f>
        <v>200809</v>
      </c>
      <c r="B167" s="6">
        <f>CtrlData!E173</f>
        <v>19171.505730000001</v>
      </c>
      <c r="C167" s="6">
        <f>CtrlData!F173</f>
        <v>0</v>
      </c>
      <c r="D167" s="6">
        <f>CtrlData!G173</f>
        <v>0</v>
      </c>
      <c r="E167" s="6">
        <f>CtrlData!H173</f>
        <v>0</v>
      </c>
      <c r="F167" s="6">
        <f>CtrlData!I173</f>
        <v>0</v>
      </c>
      <c r="G167" s="6">
        <f>CtrlData!J173</f>
        <v>0</v>
      </c>
      <c r="H167" s="6">
        <f>CtrlData!K173</f>
        <v>0</v>
      </c>
      <c r="I167" s="6">
        <f>CtrlData!L173</f>
        <v>0</v>
      </c>
      <c r="J167" s="6">
        <f>CtrlData!M173</f>
        <v>0</v>
      </c>
      <c r="K167" s="6">
        <f>CtrlData!N173</f>
        <v>1</v>
      </c>
      <c r="L167" s="6">
        <f>CtrlData!O173</f>
        <v>0</v>
      </c>
      <c r="M167" s="6">
        <f>CtrlData!P173</f>
        <v>0</v>
      </c>
      <c r="N167" s="6">
        <f>CtrlData!Q173</f>
        <v>0</v>
      </c>
      <c r="O167" s="6">
        <f>CtrlData!R173</f>
        <v>0</v>
      </c>
      <c r="P167" s="6">
        <f>CtrlData!S173</f>
        <v>0</v>
      </c>
      <c r="Q167" s="6">
        <f>CtrlData!T173</f>
        <v>1</v>
      </c>
      <c r="R167" s="6">
        <f>CtrlData!U173</f>
        <v>0</v>
      </c>
      <c r="S167" s="6">
        <f>CtrlData!V173</f>
        <v>-1.39</v>
      </c>
      <c r="T167" s="6">
        <f>CtrlData!W173</f>
        <v>103829</v>
      </c>
      <c r="U167" s="6">
        <f>CtrlData!X173</f>
        <v>4514</v>
      </c>
      <c r="V167" s="6">
        <f>CtrlData!Y173</f>
        <v>121.14</v>
      </c>
      <c r="W167" s="6">
        <f>CtrlData!Z173</f>
        <v>6.1</v>
      </c>
      <c r="X167" s="6">
        <f>CtrlData!AA173</f>
        <v>94.64</v>
      </c>
      <c r="Y167" s="6">
        <f>CtrlData!AB173</f>
        <v>3.1</v>
      </c>
      <c r="Z167" s="6">
        <f>CtrlData!AC173</f>
        <v>79298</v>
      </c>
      <c r="AA167" s="6">
        <f>CtrlData!AD173</f>
        <v>-4.04</v>
      </c>
      <c r="AB167" s="6">
        <f>CtrlData!AE173</f>
        <v>265726</v>
      </c>
      <c r="AC167" s="6">
        <f>CtrlData!AF173</f>
        <v>3.2</v>
      </c>
      <c r="AD167" s="6">
        <f>CtrlData!AG173</f>
        <v>3.5</v>
      </c>
      <c r="AE167" s="6">
        <f>CtrlData!AH173</f>
        <v>4.2699999999999996</v>
      </c>
    </row>
    <row r="168" spans="1:31">
      <c r="A168" s="6">
        <f>CtrlData!A174</f>
        <v>200808</v>
      </c>
      <c r="B168" s="6">
        <f>CtrlData!E174</f>
        <v>19983.65235</v>
      </c>
      <c r="C168" s="6">
        <f>CtrlData!F174</f>
        <v>0</v>
      </c>
      <c r="D168" s="6">
        <f>CtrlData!G174</f>
        <v>0</v>
      </c>
      <c r="E168" s="6">
        <f>CtrlData!H174</f>
        <v>0</v>
      </c>
      <c r="F168" s="6">
        <f>CtrlData!I174</f>
        <v>0</v>
      </c>
      <c r="G168" s="6">
        <f>CtrlData!J174</f>
        <v>0</v>
      </c>
      <c r="H168" s="6">
        <f>CtrlData!K174</f>
        <v>0</v>
      </c>
      <c r="I168" s="6">
        <f>CtrlData!L174</f>
        <v>0</v>
      </c>
      <c r="J168" s="6">
        <f>CtrlData!M174</f>
        <v>1</v>
      </c>
      <c r="K168" s="6">
        <f>CtrlData!N174</f>
        <v>0</v>
      </c>
      <c r="L168" s="6">
        <f>CtrlData!O174</f>
        <v>0</v>
      </c>
      <c r="M168" s="6">
        <f>CtrlData!P174</f>
        <v>0</v>
      </c>
      <c r="N168" s="6">
        <f>CtrlData!Q174</f>
        <v>0</v>
      </c>
      <c r="O168" s="6">
        <f>CtrlData!R174</f>
        <v>0</v>
      </c>
      <c r="P168" s="6">
        <f>CtrlData!S174</f>
        <v>0</v>
      </c>
      <c r="Q168" s="6">
        <f>CtrlData!T174</f>
        <v>1</v>
      </c>
      <c r="R168" s="6">
        <f>CtrlData!U174</f>
        <v>0</v>
      </c>
      <c r="S168" s="6">
        <f>CtrlData!V174</f>
        <v>-1.39</v>
      </c>
      <c r="T168" s="6">
        <f>CtrlData!W174</f>
        <v>103829</v>
      </c>
      <c r="U168" s="6">
        <f>CtrlData!X174</f>
        <v>4514</v>
      </c>
      <c r="V168" s="6">
        <f>CtrlData!Y174</f>
        <v>123.44</v>
      </c>
      <c r="W168" s="6">
        <f>CtrlData!Z174</f>
        <v>6.1</v>
      </c>
      <c r="X168" s="6">
        <f>CtrlData!AA174</f>
        <v>95.21</v>
      </c>
      <c r="Y168" s="6">
        <f>CtrlData!AB174</f>
        <v>4.68</v>
      </c>
      <c r="Z168" s="6">
        <f>CtrlData!AC174</f>
        <v>79213</v>
      </c>
      <c r="AA168" s="6">
        <f>CtrlData!AD174</f>
        <v>-4.43</v>
      </c>
      <c r="AB168" s="6">
        <f>CtrlData!AE174</f>
        <v>265490</v>
      </c>
      <c r="AC168" s="6">
        <f>CtrlData!AF174</f>
        <v>2.2999999999999998</v>
      </c>
      <c r="AD168" s="6">
        <f>CtrlData!AG174</f>
        <v>3.625</v>
      </c>
      <c r="AE168" s="6">
        <f>CtrlData!AH174</f>
        <v>4.2699999999999996</v>
      </c>
    </row>
    <row r="169" spans="1:31">
      <c r="A169" s="6">
        <f>CtrlData!A175</f>
        <v>200807</v>
      </c>
      <c r="B169" s="6">
        <f>CtrlData!E175</f>
        <v>22521.037929999999</v>
      </c>
      <c r="C169" s="6">
        <f>CtrlData!F175</f>
        <v>0</v>
      </c>
      <c r="D169" s="6">
        <f>CtrlData!G175</f>
        <v>0</v>
      </c>
      <c r="E169" s="6">
        <f>CtrlData!H175</f>
        <v>0</v>
      </c>
      <c r="F169" s="6">
        <f>CtrlData!I175</f>
        <v>0</v>
      </c>
      <c r="G169" s="6">
        <f>CtrlData!J175</f>
        <v>0</v>
      </c>
      <c r="H169" s="6">
        <f>CtrlData!K175</f>
        <v>0</v>
      </c>
      <c r="I169" s="6">
        <f>CtrlData!L175</f>
        <v>1</v>
      </c>
      <c r="J169" s="6">
        <f>CtrlData!M175</f>
        <v>0</v>
      </c>
      <c r="K169" s="6">
        <f>CtrlData!N175</f>
        <v>0</v>
      </c>
      <c r="L169" s="6">
        <f>CtrlData!O175</f>
        <v>0</v>
      </c>
      <c r="M169" s="6">
        <f>CtrlData!P175</f>
        <v>0</v>
      </c>
      <c r="N169" s="6">
        <f>CtrlData!Q175</f>
        <v>0</v>
      </c>
      <c r="O169" s="6">
        <f>CtrlData!R175</f>
        <v>0</v>
      </c>
      <c r="P169" s="6">
        <f>CtrlData!S175</f>
        <v>0</v>
      </c>
      <c r="Q169" s="6">
        <f>CtrlData!T175</f>
        <v>1</v>
      </c>
      <c r="R169" s="6">
        <f>CtrlData!U175</f>
        <v>0</v>
      </c>
      <c r="S169" s="6">
        <f>CtrlData!V175</f>
        <v>-1.39</v>
      </c>
      <c r="T169" s="6">
        <f>CtrlData!W175</f>
        <v>103829</v>
      </c>
      <c r="U169" s="6">
        <f>CtrlData!X175</f>
        <v>4514</v>
      </c>
      <c r="V169" s="6">
        <f>CtrlData!Y175</f>
        <v>124.84</v>
      </c>
      <c r="W169" s="6">
        <f>CtrlData!Z175</f>
        <v>6.1</v>
      </c>
      <c r="X169" s="6">
        <f>CtrlData!AA175</f>
        <v>94.97</v>
      </c>
      <c r="Y169" s="6">
        <f>CtrlData!AB175</f>
        <v>5.8</v>
      </c>
      <c r="Z169" s="6">
        <f>CtrlData!AC175</f>
        <v>78568</v>
      </c>
      <c r="AA169" s="6">
        <f>CtrlData!AD175</f>
        <v>-5.91</v>
      </c>
      <c r="AB169" s="6">
        <f>CtrlData!AE175</f>
        <v>264262</v>
      </c>
      <c r="AC169" s="6">
        <f>CtrlData!AF175</f>
        <v>2.08</v>
      </c>
      <c r="AD169" s="6">
        <f>CtrlData!AG175</f>
        <v>3.625</v>
      </c>
      <c r="AE169" s="6">
        <f>CtrlData!AH175</f>
        <v>4.2699999999999996</v>
      </c>
    </row>
    <row r="170" spans="1:31">
      <c r="A170" s="6">
        <f>CtrlData!A176</f>
        <v>200806</v>
      </c>
      <c r="B170" s="6">
        <f>CtrlData!E176</f>
        <v>20668.92425</v>
      </c>
      <c r="C170" s="6">
        <f>CtrlData!F176</f>
        <v>0</v>
      </c>
      <c r="D170" s="6">
        <f>CtrlData!G176</f>
        <v>0</v>
      </c>
      <c r="E170" s="6">
        <f>CtrlData!H176</f>
        <v>0</v>
      </c>
      <c r="F170" s="6">
        <f>CtrlData!I176</f>
        <v>0</v>
      </c>
      <c r="G170" s="6">
        <f>CtrlData!J176</f>
        <v>0</v>
      </c>
      <c r="H170" s="6">
        <f>CtrlData!K176</f>
        <v>1</v>
      </c>
      <c r="I170" s="6">
        <f>CtrlData!L176</f>
        <v>0</v>
      </c>
      <c r="J170" s="6">
        <f>CtrlData!M176</f>
        <v>0</v>
      </c>
      <c r="K170" s="6">
        <f>CtrlData!N176</f>
        <v>0</v>
      </c>
      <c r="L170" s="6">
        <f>CtrlData!O176</f>
        <v>0</v>
      </c>
      <c r="M170" s="6">
        <f>CtrlData!P176</f>
        <v>0</v>
      </c>
      <c r="N170" s="6">
        <f>CtrlData!Q176</f>
        <v>0</v>
      </c>
      <c r="O170" s="6">
        <f>CtrlData!R176</f>
        <v>0</v>
      </c>
      <c r="P170" s="6">
        <f>CtrlData!S176</f>
        <v>1</v>
      </c>
      <c r="Q170" s="6">
        <f>CtrlData!T176</f>
        <v>0</v>
      </c>
      <c r="R170" s="6">
        <f>CtrlData!U176</f>
        <v>0</v>
      </c>
      <c r="S170" s="6">
        <f>CtrlData!V176</f>
        <v>5.65</v>
      </c>
      <c r="T170" s="6">
        <f>CtrlData!W176</f>
        <v>108753</v>
      </c>
      <c r="U170" s="6">
        <f>CtrlData!X176</f>
        <v>4730</v>
      </c>
      <c r="V170" s="6">
        <f>CtrlData!Y176</f>
        <v>122.92</v>
      </c>
      <c r="W170" s="6">
        <f>CtrlData!Z176</f>
        <v>9.85</v>
      </c>
      <c r="X170" s="6">
        <f>CtrlData!AA176</f>
        <v>94.44</v>
      </c>
      <c r="Y170" s="6">
        <f>CtrlData!AB176</f>
        <v>4.97</v>
      </c>
      <c r="Z170" s="6">
        <f>CtrlData!AC176</f>
        <v>79724</v>
      </c>
      <c r="AA170" s="6">
        <f>CtrlData!AD176</f>
        <v>-4.0999999999999996</v>
      </c>
      <c r="AB170" s="6">
        <f>CtrlData!AE176</f>
        <v>264235</v>
      </c>
      <c r="AC170" s="6">
        <f>CtrlData!AF176</f>
        <v>1.39</v>
      </c>
      <c r="AD170" s="6">
        <f>CtrlData!AG176</f>
        <v>3.625</v>
      </c>
      <c r="AE170" s="6">
        <f>CtrlData!AH176</f>
        <v>3.95</v>
      </c>
    </row>
    <row r="171" spans="1:31">
      <c r="A171" s="6">
        <f>CtrlData!A177</f>
        <v>200805</v>
      </c>
      <c r="B171" s="6">
        <f>CtrlData!E177</f>
        <v>30121.732810000001</v>
      </c>
      <c r="C171" s="6">
        <f>CtrlData!F177</f>
        <v>0</v>
      </c>
      <c r="D171" s="6">
        <f>CtrlData!G177</f>
        <v>0</v>
      </c>
      <c r="E171" s="6">
        <f>CtrlData!H177</f>
        <v>0</v>
      </c>
      <c r="F171" s="6">
        <f>CtrlData!I177</f>
        <v>0</v>
      </c>
      <c r="G171" s="6">
        <f>CtrlData!J177</f>
        <v>1</v>
      </c>
      <c r="H171" s="6">
        <f>CtrlData!K177</f>
        <v>0</v>
      </c>
      <c r="I171" s="6">
        <f>CtrlData!L177</f>
        <v>0</v>
      </c>
      <c r="J171" s="6">
        <f>CtrlData!M177</f>
        <v>0</v>
      </c>
      <c r="K171" s="6">
        <f>CtrlData!N177</f>
        <v>0</v>
      </c>
      <c r="L171" s="6">
        <f>CtrlData!O177</f>
        <v>0</v>
      </c>
      <c r="M171" s="6">
        <f>CtrlData!P177</f>
        <v>0</v>
      </c>
      <c r="N171" s="6">
        <f>CtrlData!Q177</f>
        <v>0</v>
      </c>
      <c r="O171" s="6">
        <f>CtrlData!R177</f>
        <v>0</v>
      </c>
      <c r="P171" s="6">
        <f>CtrlData!S177</f>
        <v>1</v>
      </c>
      <c r="Q171" s="6">
        <f>CtrlData!T177</f>
        <v>0</v>
      </c>
      <c r="R171" s="6">
        <f>CtrlData!U177</f>
        <v>0</v>
      </c>
      <c r="S171" s="6">
        <f>CtrlData!V177</f>
        <v>5.65</v>
      </c>
      <c r="T171" s="6">
        <f>CtrlData!W177</f>
        <v>108753</v>
      </c>
      <c r="U171" s="6">
        <f>CtrlData!X177</f>
        <v>4730</v>
      </c>
      <c r="V171" s="6">
        <f>CtrlData!Y177</f>
        <v>120.71</v>
      </c>
      <c r="W171" s="6">
        <f>CtrlData!Z177</f>
        <v>9.85</v>
      </c>
      <c r="X171" s="6">
        <f>CtrlData!AA177</f>
        <v>92.74</v>
      </c>
      <c r="Y171" s="6">
        <f>CtrlData!AB177</f>
        <v>3.71</v>
      </c>
      <c r="Z171" s="6">
        <f>CtrlData!AC177</f>
        <v>82046</v>
      </c>
      <c r="AA171" s="6">
        <f>CtrlData!AD177</f>
        <v>-0.54</v>
      </c>
      <c r="AB171" s="6">
        <f>CtrlData!AE177</f>
        <v>266989</v>
      </c>
      <c r="AC171" s="6">
        <f>CtrlData!AF177</f>
        <v>2.4300000000000002</v>
      </c>
      <c r="AD171" s="6">
        <f>CtrlData!AG177</f>
        <v>3.5</v>
      </c>
      <c r="AE171" s="6">
        <f>CtrlData!AH177</f>
        <v>3.95</v>
      </c>
    </row>
    <row r="172" spans="1:31">
      <c r="A172" s="6">
        <f>CtrlData!A178</f>
        <v>200804</v>
      </c>
      <c r="B172" s="6">
        <f>CtrlData!E178</f>
        <v>33651.881459999997</v>
      </c>
      <c r="C172" s="6">
        <f>CtrlData!F178</f>
        <v>0</v>
      </c>
      <c r="D172" s="6">
        <f>CtrlData!G178</f>
        <v>0</v>
      </c>
      <c r="E172" s="6">
        <f>CtrlData!H178</f>
        <v>0</v>
      </c>
      <c r="F172" s="6">
        <f>CtrlData!I178</f>
        <v>1</v>
      </c>
      <c r="G172" s="6">
        <f>CtrlData!J178</f>
        <v>0</v>
      </c>
      <c r="H172" s="6">
        <f>CtrlData!K178</f>
        <v>0</v>
      </c>
      <c r="I172" s="6">
        <f>CtrlData!L178</f>
        <v>0</v>
      </c>
      <c r="J172" s="6">
        <f>CtrlData!M178</f>
        <v>0</v>
      </c>
      <c r="K172" s="6">
        <f>CtrlData!N178</f>
        <v>0</v>
      </c>
      <c r="L172" s="6">
        <f>CtrlData!O178</f>
        <v>0</v>
      </c>
      <c r="M172" s="6">
        <f>CtrlData!P178</f>
        <v>0</v>
      </c>
      <c r="N172" s="6">
        <f>CtrlData!Q178</f>
        <v>0</v>
      </c>
      <c r="O172" s="6">
        <f>CtrlData!R178</f>
        <v>0</v>
      </c>
      <c r="P172" s="6">
        <f>CtrlData!S178</f>
        <v>1</v>
      </c>
      <c r="Q172" s="6">
        <f>CtrlData!T178</f>
        <v>0</v>
      </c>
      <c r="R172" s="6">
        <f>CtrlData!U178</f>
        <v>0</v>
      </c>
      <c r="S172" s="6">
        <f>CtrlData!V178</f>
        <v>5.65</v>
      </c>
      <c r="T172" s="6">
        <f>CtrlData!W178</f>
        <v>108753</v>
      </c>
      <c r="U172" s="6">
        <f>CtrlData!X178</f>
        <v>4730</v>
      </c>
      <c r="V172" s="6">
        <f>CtrlData!Y178</f>
        <v>117.47</v>
      </c>
      <c r="W172" s="6">
        <f>CtrlData!Z178</f>
        <v>9.85</v>
      </c>
      <c r="X172" s="6">
        <f>CtrlData!AA178</f>
        <v>92.7</v>
      </c>
      <c r="Y172" s="6">
        <f>CtrlData!AB178</f>
        <v>3.88</v>
      </c>
      <c r="Z172" s="6">
        <f>CtrlData!AC178</f>
        <v>81948</v>
      </c>
      <c r="AA172" s="6">
        <f>CtrlData!AD178</f>
        <v>-1.3</v>
      </c>
      <c r="AB172" s="6">
        <f>CtrlData!AE178</f>
        <v>266536</v>
      </c>
      <c r="AC172" s="6">
        <f>CtrlData!AF178</f>
        <v>2.23</v>
      </c>
      <c r="AD172" s="6">
        <f>CtrlData!AG178</f>
        <v>3.5</v>
      </c>
      <c r="AE172" s="6">
        <f>CtrlData!AH178</f>
        <v>3.95</v>
      </c>
    </row>
    <row r="173" spans="1:31">
      <c r="A173" s="6">
        <f>CtrlData!A179</f>
        <v>200803</v>
      </c>
      <c r="B173" s="6">
        <f>CtrlData!E179</f>
        <v>32649.794249999999</v>
      </c>
      <c r="C173" s="6">
        <f>CtrlData!F179</f>
        <v>0</v>
      </c>
      <c r="D173" s="6">
        <f>CtrlData!G179</f>
        <v>0</v>
      </c>
      <c r="E173" s="6">
        <f>CtrlData!H179</f>
        <v>1</v>
      </c>
      <c r="F173" s="6">
        <f>CtrlData!I179</f>
        <v>0</v>
      </c>
      <c r="G173" s="6">
        <f>CtrlData!J179</f>
        <v>0</v>
      </c>
      <c r="H173" s="6">
        <f>CtrlData!K179</f>
        <v>0</v>
      </c>
      <c r="I173" s="6">
        <f>CtrlData!L179</f>
        <v>0</v>
      </c>
      <c r="J173" s="6">
        <f>CtrlData!M179</f>
        <v>0</v>
      </c>
      <c r="K173" s="6">
        <f>CtrlData!N179</f>
        <v>0</v>
      </c>
      <c r="L173" s="6">
        <f>CtrlData!O179</f>
        <v>0</v>
      </c>
      <c r="M173" s="6">
        <f>CtrlData!P179</f>
        <v>0</v>
      </c>
      <c r="N173" s="6">
        <f>CtrlData!Q179</f>
        <v>0</v>
      </c>
      <c r="O173" s="6">
        <f>CtrlData!R179</f>
        <v>1</v>
      </c>
      <c r="P173" s="6">
        <f>CtrlData!S179</f>
        <v>0</v>
      </c>
      <c r="Q173" s="6">
        <f>CtrlData!T179</f>
        <v>0</v>
      </c>
      <c r="R173" s="6">
        <f>CtrlData!U179</f>
        <v>0</v>
      </c>
      <c r="S173" s="6">
        <f>CtrlData!V179</f>
        <v>7.66</v>
      </c>
      <c r="T173" s="6">
        <f>CtrlData!W179</f>
        <v>105311</v>
      </c>
      <c r="U173" s="6">
        <f>CtrlData!X179</f>
        <v>4584</v>
      </c>
      <c r="V173" s="6">
        <f>CtrlData!Y179</f>
        <v>115.83</v>
      </c>
      <c r="W173" s="6">
        <f>CtrlData!Z179</f>
        <v>7.19</v>
      </c>
      <c r="X173" s="6">
        <f>CtrlData!AA179</f>
        <v>91.71</v>
      </c>
      <c r="Y173" s="6">
        <f>CtrlData!AB179</f>
        <v>3.96</v>
      </c>
      <c r="Z173" s="6">
        <f>CtrlData!AC179</f>
        <v>82016</v>
      </c>
      <c r="AA173" s="6">
        <f>CtrlData!AD179</f>
        <v>-0.9</v>
      </c>
      <c r="AB173" s="6">
        <f>CtrlData!AE179</f>
        <v>265329</v>
      </c>
      <c r="AC173" s="6">
        <f>CtrlData!AF179</f>
        <v>2.08</v>
      </c>
      <c r="AD173" s="6">
        <f>CtrlData!AG179</f>
        <v>3.5</v>
      </c>
      <c r="AE173" s="6">
        <f>CtrlData!AH179</f>
        <v>3.86</v>
      </c>
    </row>
    <row r="174" spans="1:31">
      <c r="A174" s="6">
        <f>CtrlData!A180</f>
        <v>200802</v>
      </c>
      <c r="B174" s="6">
        <f>CtrlData!E180</f>
        <v>18512.913349999999</v>
      </c>
      <c r="C174" s="6">
        <f>CtrlData!F180</f>
        <v>0</v>
      </c>
      <c r="D174" s="6">
        <f>CtrlData!G180</f>
        <v>1</v>
      </c>
      <c r="E174" s="6">
        <f>CtrlData!H180</f>
        <v>0</v>
      </c>
      <c r="F174" s="6">
        <f>CtrlData!I180</f>
        <v>0</v>
      </c>
      <c r="G174" s="6">
        <f>CtrlData!J180</f>
        <v>0</v>
      </c>
      <c r="H174" s="6">
        <f>CtrlData!K180</f>
        <v>0</v>
      </c>
      <c r="I174" s="6">
        <f>CtrlData!L180</f>
        <v>0</v>
      </c>
      <c r="J174" s="6">
        <f>CtrlData!M180</f>
        <v>0</v>
      </c>
      <c r="K174" s="6">
        <f>CtrlData!N180</f>
        <v>0</v>
      </c>
      <c r="L174" s="6">
        <f>CtrlData!O180</f>
        <v>0</v>
      </c>
      <c r="M174" s="6">
        <f>CtrlData!P180</f>
        <v>0</v>
      </c>
      <c r="N174" s="6">
        <f>CtrlData!Q180</f>
        <v>0</v>
      </c>
      <c r="O174" s="6">
        <f>CtrlData!R180</f>
        <v>1</v>
      </c>
      <c r="P174" s="6">
        <f>CtrlData!S180</f>
        <v>0</v>
      </c>
      <c r="Q174" s="6">
        <f>CtrlData!T180</f>
        <v>0</v>
      </c>
      <c r="R174" s="6">
        <f>CtrlData!U180</f>
        <v>0</v>
      </c>
      <c r="S174" s="6">
        <f>CtrlData!V180</f>
        <v>7.66</v>
      </c>
      <c r="T174" s="6">
        <f>CtrlData!W180</f>
        <v>105311</v>
      </c>
      <c r="U174" s="6">
        <f>CtrlData!X180</f>
        <v>4584</v>
      </c>
      <c r="V174" s="6">
        <f>CtrlData!Y180</f>
        <v>116.07</v>
      </c>
      <c r="W174" s="6">
        <f>CtrlData!Z180</f>
        <v>7.19</v>
      </c>
      <c r="X174" s="6">
        <f>CtrlData!AA180</f>
        <v>92.71</v>
      </c>
      <c r="Y174" s="6">
        <f>CtrlData!AB180</f>
        <v>3.87</v>
      </c>
      <c r="Z174" s="6">
        <f>CtrlData!AC180</f>
        <v>82610</v>
      </c>
      <c r="AA174" s="6">
        <f>CtrlData!AD180</f>
        <v>-2.42</v>
      </c>
      <c r="AB174" s="6">
        <f>CtrlData!AE180</f>
        <v>264685</v>
      </c>
      <c r="AC174" s="6">
        <f>CtrlData!AF180</f>
        <v>1.35</v>
      </c>
      <c r="AD174" s="6">
        <f>CtrlData!AG180</f>
        <v>3.375</v>
      </c>
      <c r="AE174" s="6">
        <f>CtrlData!AH180</f>
        <v>3.86</v>
      </c>
    </row>
    <row r="175" spans="1:31">
      <c r="A175" s="6">
        <f>CtrlData!A181</f>
        <v>200801</v>
      </c>
      <c r="B175" s="6">
        <f>CtrlData!E181</f>
        <v>31044.45175</v>
      </c>
      <c r="C175" s="6">
        <f>CtrlData!F181</f>
        <v>1</v>
      </c>
      <c r="D175" s="6">
        <f>CtrlData!G181</f>
        <v>0</v>
      </c>
      <c r="E175" s="6">
        <f>CtrlData!H181</f>
        <v>0</v>
      </c>
      <c r="F175" s="6">
        <f>CtrlData!I181</f>
        <v>0</v>
      </c>
      <c r="G175" s="6">
        <f>CtrlData!J181</f>
        <v>0</v>
      </c>
      <c r="H175" s="6">
        <f>CtrlData!K181</f>
        <v>0</v>
      </c>
      <c r="I175" s="6">
        <f>CtrlData!L181</f>
        <v>0</v>
      </c>
      <c r="J175" s="6">
        <f>CtrlData!M181</f>
        <v>0</v>
      </c>
      <c r="K175" s="6">
        <f>CtrlData!N181</f>
        <v>0</v>
      </c>
      <c r="L175" s="6">
        <f>CtrlData!O181</f>
        <v>0</v>
      </c>
      <c r="M175" s="6">
        <f>CtrlData!P181</f>
        <v>0</v>
      </c>
      <c r="N175" s="6">
        <f>CtrlData!Q181</f>
        <v>0</v>
      </c>
      <c r="O175" s="6">
        <f>CtrlData!R181</f>
        <v>1</v>
      </c>
      <c r="P175" s="6">
        <f>CtrlData!S181</f>
        <v>0</v>
      </c>
      <c r="Q175" s="6">
        <f>CtrlData!T181</f>
        <v>0</v>
      </c>
      <c r="R175" s="6">
        <f>CtrlData!U181</f>
        <v>0</v>
      </c>
      <c r="S175" s="6">
        <f>CtrlData!V181</f>
        <v>7.66</v>
      </c>
      <c r="T175" s="6">
        <f>CtrlData!W181</f>
        <v>105311</v>
      </c>
      <c r="U175" s="6">
        <f>CtrlData!X181</f>
        <v>4584</v>
      </c>
      <c r="V175" s="6">
        <f>CtrlData!Y181</f>
        <v>116.73</v>
      </c>
      <c r="W175" s="6">
        <f>CtrlData!Z181</f>
        <v>7.19</v>
      </c>
      <c r="X175" s="6">
        <f>CtrlData!AA181</f>
        <v>91.54</v>
      </c>
      <c r="Y175" s="6">
        <f>CtrlData!AB181</f>
        <v>2.95</v>
      </c>
      <c r="Z175" s="6">
        <f>CtrlData!AC181</f>
        <v>81826</v>
      </c>
      <c r="AA175" s="6">
        <f>CtrlData!AD181</f>
        <v>1.1100000000000001</v>
      </c>
      <c r="AB175" s="6">
        <f>CtrlData!AE181</f>
        <v>260317</v>
      </c>
      <c r="AC175" s="6">
        <f>CtrlData!AF181</f>
        <v>2.0699999999999998</v>
      </c>
      <c r="AD175" s="6">
        <f>CtrlData!AG181</f>
        <v>3.375</v>
      </c>
      <c r="AE175" s="6">
        <f>CtrlData!AH181</f>
        <v>3.86</v>
      </c>
    </row>
    <row r="176" spans="1:31">
      <c r="A176" s="6">
        <f>CtrlData!A182</f>
        <v>200712</v>
      </c>
      <c r="B176" s="6">
        <f>CtrlData!E182</f>
        <v>22256.588660000001</v>
      </c>
      <c r="C176" s="6">
        <f>CtrlData!F182</f>
        <v>0</v>
      </c>
      <c r="D176" s="6">
        <f>CtrlData!G182</f>
        <v>0</v>
      </c>
      <c r="E176" s="6">
        <f>CtrlData!H182</f>
        <v>0</v>
      </c>
      <c r="F176" s="6">
        <f>CtrlData!I182</f>
        <v>0</v>
      </c>
      <c r="G176" s="6">
        <f>CtrlData!J182</f>
        <v>0</v>
      </c>
      <c r="H176" s="6">
        <f>CtrlData!K182</f>
        <v>0</v>
      </c>
      <c r="I176" s="6">
        <f>CtrlData!L182</f>
        <v>0</v>
      </c>
      <c r="J176" s="6">
        <f>CtrlData!M182</f>
        <v>0</v>
      </c>
      <c r="K176" s="6">
        <f>CtrlData!N182</f>
        <v>0</v>
      </c>
      <c r="L176" s="6">
        <f>CtrlData!O182</f>
        <v>0</v>
      </c>
      <c r="M176" s="6">
        <f>CtrlData!P182</f>
        <v>0</v>
      </c>
      <c r="N176" s="6">
        <f>CtrlData!Q182</f>
        <v>1</v>
      </c>
      <c r="O176" s="6">
        <f>CtrlData!R182</f>
        <v>0</v>
      </c>
      <c r="P176" s="6">
        <f>CtrlData!S182</f>
        <v>0</v>
      </c>
      <c r="Q176" s="6">
        <f>CtrlData!T182</f>
        <v>0</v>
      </c>
      <c r="R176" s="6">
        <f>CtrlData!U182</f>
        <v>1</v>
      </c>
      <c r="S176" s="6">
        <f>CtrlData!V182</f>
        <v>6.58</v>
      </c>
      <c r="T176" s="6">
        <f>CtrlData!W182</f>
        <v>109482</v>
      </c>
      <c r="U176" s="6">
        <f>CtrlData!X182</f>
        <v>4769</v>
      </c>
      <c r="V176" s="6">
        <f>CtrlData!Y182</f>
        <v>115.94</v>
      </c>
      <c r="W176" s="6">
        <f>CtrlData!Z182</f>
        <v>8.61</v>
      </c>
      <c r="X176" s="6">
        <f>CtrlData!AA182</f>
        <v>92.08</v>
      </c>
      <c r="Y176" s="6">
        <f>CtrlData!AB182</f>
        <v>3.33</v>
      </c>
      <c r="Z176" s="6">
        <f>CtrlData!AC182</f>
        <v>81246</v>
      </c>
      <c r="AA176" s="6">
        <f>CtrlData!AD182</f>
        <v>-0.03</v>
      </c>
      <c r="AB176" s="6">
        <f>CtrlData!AE182</f>
        <v>258415</v>
      </c>
      <c r="AC176" s="6">
        <f>CtrlData!AF182</f>
        <v>0.84</v>
      </c>
      <c r="AD176" s="6">
        <f>CtrlData!AG182</f>
        <v>3.375</v>
      </c>
      <c r="AE176" s="6">
        <f>CtrlData!AH182</f>
        <v>3.83</v>
      </c>
    </row>
    <row r="177" spans="1:31">
      <c r="A177" s="6">
        <f>CtrlData!A183</f>
        <v>200711</v>
      </c>
      <c r="B177" s="6">
        <f>CtrlData!E183</f>
        <v>29537.48934</v>
      </c>
      <c r="C177" s="6">
        <f>CtrlData!F183</f>
        <v>0</v>
      </c>
      <c r="D177" s="6">
        <f>CtrlData!G183</f>
        <v>0</v>
      </c>
      <c r="E177" s="6">
        <f>CtrlData!H183</f>
        <v>0</v>
      </c>
      <c r="F177" s="6">
        <f>CtrlData!I183</f>
        <v>0</v>
      </c>
      <c r="G177" s="6">
        <f>CtrlData!J183</f>
        <v>0</v>
      </c>
      <c r="H177" s="6">
        <f>CtrlData!K183</f>
        <v>0</v>
      </c>
      <c r="I177" s="6">
        <f>CtrlData!L183</f>
        <v>0</v>
      </c>
      <c r="J177" s="6">
        <f>CtrlData!M183</f>
        <v>0</v>
      </c>
      <c r="K177" s="6">
        <f>CtrlData!N183</f>
        <v>0</v>
      </c>
      <c r="L177" s="6">
        <f>CtrlData!O183</f>
        <v>0</v>
      </c>
      <c r="M177" s="6">
        <f>CtrlData!P183</f>
        <v>1</v>
      </c>
      <c r="N177" s="6">
        <f>CtrlData!Q183</f>
        <v>0</v>
      </c>
      <c r="O177" s="6">
        <f>CtrlData!R183</f>
        <v>0</v>
      </c>
      <c r="P177" s="6">
        <f>CtrlData!S183</f>
        <v>0</v>
      </c>
      <c r="Q177" s="6">
        <f>CtrlData!T183</f>
        <v>0</v>
      </c>
      <c r="R177" s="6">
        <f>CtrlData!U183</f>
        <v>1</v>
      </c>
      <c r="S177" s="6">
        <f>CtrlData!V183</f>
        <v>6.58</v>
      </c>
      <c r="T177" s="6">
        <f>CtrlData!W183</f>
        <v>109482</v>
      </c>
      <c r="U177" s="6">
        <f>CtrlData!X183</f>
        <v>4769</v>
      </c>
      <c r="V177" s="6">
        <f>CtrlData!Y183</f>
        <v>115.82</v>
      </c>
      <c r="W177" s="6">
        <f>CtrlData!Z183</f>
        <v>8.61</v>
      </c>
      <c r="X177" s="6">
        <f>CtrlData!AA183</f>
        <v>93.19</v>
      </c>
      <c r="Y177" s="6">
        <f>CtrlData!AB183</f>
        <v>4.8</v>
      </c>
      <c r="Z177" s="6">
        <f>CtrlData!AC183</f>
        <v>82045</v>
      </c>
      <c r="AA177" s="6">
        <f>CtrlData!AD183</f>
        <v>2.4</v>
      </c>
      <c r="AB177" s="6">
        <f>CtrlData!AE183</f>
        <v>258921</v>
      </c>
      <c r="AC177" s="6">
        <f>CtrlData!AF183</f>
        <v>2.06</v>
      </c>
      <c r="AD177" s="6">
        <f>CtrlData!AG183</f>
        <v>3.25</v>
      </c>
      <c r="AE177" s="6">
        <f>CtrlData!AH183</f>
        <v>3.83</v>
      </c>
    </row>
    <row r="178" spans="1:31">
      <c r="A178" s="6">
        <f>CtrlData!A184</f>
        <v>200710</v>
      </c>
      <c r="B178" s="6">
        <f>CtrlData!E184</f>
        <v>35491.881800000003</v>
      </c>
      <c r="C178" s="6">
        <f>CtrlData!F184</f>
        <v>0</v>
      </c>
      <c r="D178" s="6">
        <f>CtrlData!G184</f>
        <v>0</v>
      </c>
      <c r="E178" s="6">
        <f>CtrlData!H184</f>
        <v>0</v>
      </c>
      <c r="F178" s="6">
        <f>CtrlData!I184</f>
        <v>0</v>
      </c>
      <c r="G178" s="6">
        <f>CtrlData!J184</f>
        <v>0</v>
      </c>
      <c r="H178" s="6">
        <f>CtrlData!K184</f>
        <v>0</v>
      </c>
      <c r="I178" s="6">
        <f>CtrlData!L184</f>
        <v>0</v>
      </c>
      <c r="J178" s="6">
        <f>CtrlData!M184</f>
        <v>0</v>
      </c>
      <c r="K178" s="6">
        <f>CtrlData!N184</f>
        <v>0</v>
      </c>
      <c r="L178" s="6">
        <f>CtrlData!O184</f>
        <v>1</v>
      </c>
      <c r="M178" s="6">
        <f>CtrlData!P184</f>
        <v>0</v>
      </c>
      <c r="N178" s="6">
        <f>CtrlData!Q184</f>
        <v>0</v>
      </c>
      <c r="O178" s="6">
        <f>CtrlData!R184</f>
        <v>0</v>
      </c>
      <c r="P178" s="6">
        <f>CtrlData!S184</f>
        <v>0</v>
      </c>
      <c r="Q178" s="6">
        <f>CtrlData!T184</f>
        <v>0</v>
      </c>
      <c r="R178" s="6">
        <f>CtrlData!U184</f>
        <v>1</v>
      </c>
      <c r="S178" s="6">
        <f>CtrlData!V184</f>
        <v>6.58</v>
      </c>
      <c r="T178" s="6">
        <f>CtrlData!W184</f>
        <v>109482</v>
      </c>
      <c r="U178" s="6">
        <f>CtrlData!X184</f>
        <v>4769</v>
      </c>
      <c r="V178" s="6">
        <f>CtrlData!Y184</f>
        <v>114.44</v>
      </c>
      <c r="W178" s="6">
        <f>CtrlData!Z184</f>
        <v>8.61</v>
      </c>
      <c r="X178" s="6">
        <f>CtrlData!AA184</f>
        <v>93.74</v>
      </c>
      <c r="Y178" s="6">
        <f>CtrlData!AB184</f>
        <v>5.33</v>
      </c>
      <c r="Z178" s="6">
        <f>CtrlData!AC184</f>
        <v>83001</v>
      </c>
      <c r="AA178" s="6">
        <f>CtrlData!AD184</f>
        <v>5.9</v>
      </c>
      <c r="AB178" s="6">
        <f>CtrlData!AE184</f>
        <v>258660</v>
      </c>
      <c r="AC178" s="6">
        <f>CtrlData!AF184</f>
        <v>3.32</v>
      </c>
      <c r="AD178" s="6">
        <f>CtrlData!AG184</f>
        <v>3.25</v>
      </c>
      <c r="AE178" s="6">
        <f>CtrlData!AH184</f>
        <v>3.83</v>
      </c>
    </row>
    <row r="179" spans="1:31">
      <c r="A179" s="6">
        <f>CtrlData!A185</f>
        <v>200709</v>
      </c>
      <c r="B179" s="6">
        <f>CtrlData!E185</f>
        <v>25097.83656</v>
      </c>
      <c r="C179" s="6">
        <f>CtrlData!F185</f>
        <v>0</v>
      </c>
      <c r="D179" s="6">
        <f>CtrlData!G185</f>
        <v>0</v>
      </c>
      <c r="E179" s="6">
        <f>CtrlData!H185</f>
        <v>0</v>
      </c>
      <c r="F179" s="6">
        <f>CtrlData!I185</f>
        <v>0</v>
      </c>
      <c r="G179" s="6">
        <f>CtrlData!J185</f>
        <v>0</v>
      </c>
      <c r="H179" s="6">
        <f>CtrlData!K185</f>
        <v>0</v>
      </c>
      <c r="I179" s="6">
        <f>CtrlData!L185</f>
        <v>0</v>
      </c>
      <c r="J179" s="6">
        <f>CtrlData!M185</f>
        <v>0</v>
      </c>
      <c r="K179" s="6">
        <f>CtrlData!N185</f>
        <v>1</v>
      </c>
      <c r="L179" s="6">
        <f>CtrlData!O185</f>
        <v>0</v>
      </c>
      <c r="M179" s="6">
        <f>CtrlData!P185</f>
        <v>0</v>
      </c>
      <c r="N179" s="6">
        <f>CtrlData!Q185</f>
        <v>0</v>
      </c>
      <c r="O179" s="6">
        <f>CtrlData!R185</f>
        <v>0</v>
      </c>
      <c r="P179" s="6">
        <f>CtrlData!S185</f>
        <v>0</v>
      </c>
      <c r="Q179" s="6">
        <f>CtrlData!T185</f>
        <v>1</v>
      </c>
      <c r="R179" s="6">
        <f>CtrlData!U185</f>
        <v>0</v>
      </c>
      <c r="S179" s="6">
        <f>CtrlData!V185</f>
        <v>7.97</v>
      </c>
      <c r="T179" s="6">
        <f>CtrlData!W185</f>
        <v>104905</v>
      </c>
      <c r="U179" s="6">
        <f>CtrlData!X185</f>
        <v>4577</v>
      </c>
      <c r="V179" s="6">
        <f>CtrlData!Y185</f>
        <v>114.17</v>
      </c>
      <c r="W179" s="6">
        <f>CtrlData!Z185</f>
        <v>4.8499999999999996</v>
      </c>
      <c r="X179" s="6">
        <f>CtrlData!AA185</f>
        <v>91.79</v>
      </c>
      <c r="Y179" s="6">
        <f>CtrlData!AB185</f>
        <v>3.11</v>
      </c>
      <c r="Z179" s="6">
        <f>CtrlData!AC185</f>
        <v>83376</v>
      </c>
      <c r="AA179" s="6">
        <f>CtrlData!AD185</f>
        <v>5.67</v>
      </c>
      <c r="AB179" s="6">
        <f>CtrlData!AE185</f>
        <v>258862</v>
      </c>
      <c r="AC179" s="6">
        <f>CtrlData!AF185</f>
        <v>3.23</v>
      </c>
      <c r="AD179" s="6">
        <f>CtrlData!AG185</f>
        <v>3.25</v>
      </c>
      <c r="AE179" s="6">
        <f>CtrlData!AH185</f>
        <v>3.99</v>
      </c>
    </row>
    <row r="180" spans="1:31">
      <c r="A180" s="6">
        <f>CtrlData!A186</f>
        <v>200708</v>
      </c>
      <c r="B180" s="6">
        <f>CtrlData!E186</f>
        <v>36015.128499999999</v>
      </c>
      <c r="C180" s="6">
        <f>CtrlData!F186</f>
        <v>0</v>
      </c>
      <c r="D180" s="6">
        <f>CtrlData!G186</f>
        <v>0</v>
      </c>
      <c r="E180" s="6">
        <f>CtrlData!H186</f>
        <v>0</v>
      </c>
      <c r="F180" s="6">
        <f>CtrlData!I186</f>
        <v>0</v>
      </c>
      <c r="G180" s="6">
        <f>CtrlData!J186</f>
        <v>0</v>
      </c>
      <c r="H180" s="6">
        <f>CtrlData!K186</f>
        <v>0</v>
      </c>
      <c r="I180" s="6">
        <f>CtrlData!L186</f>
        <v>0</v>
      </c>
      <c r="J180" s="6">
        <f>CtrlData!M186</f>
        <v>1</v>
      </c>
      <c r="K180" s="6">
        <f>CtrlData!N186</f>
        <v>0</v>
      </c>
      <c r="L180" s="6">
        <f>CtrlData!O186</f>
        <v>0</v>
      </c>
      <c r="M180" s="6">
        <f>CtrlData!P186</f>
        <v>0</v>
      </c>
      <c r="N180" s="6">
        <f>CtrlData!Q186</f>
        <v>0</v>
      </c>
      <c r="O180" s="6">
        <f>CtrlData!R186</f>
        <v>0</v>
      </c>
      <c r="P180" s="6">
        <f>CtrlData!S186</f>
        <v>0</v>
      </c>
      <c r="Q180" s="6">
        <f>CtrlData!T186</f>
        <v>1</v>
      </c>
      <c r="R180" s="6">
        <f>CtrlData!U186</f>
        <v>0</v>
      </c>
      <c r="S180" s="6">
        <f>CtrlData!V186</f>
        <v>7.97</v>
      </c>
      <c r="T180" s="6">
        <f>CtrlData!W186</f>
        <v>104905</v>
      </c>
      <c r="U180" s="6">
        <f>CtrlData!X186</f>
        <v>4577</v>
      </c>
      <c r="V180" s="6">
        <f>CtrlData!Y186</f>
        <v>112.89</v>
      </c>
      <c r="W180" s="6">
        <f>CtrlData!Z186</f>
        <v>4.8499999999999996</v>
      </c>
      <c r="X180" s="6">
        <f>CtrlData!AA186</f>
        <v>90.95</v>
      </c>
      <c r="Y180" s="6">
        <f>CtrlData!AB186</f>
        <v>1.61</v>
      </c>
      <c r="Z180" s="6">
        <f>CtrlData!AC186</f>
        <v>83661</v>
      </c>
      <c r="AA180" s="6">
        <f>CtrlData!AD186</f>
        <v>7.03</v>
      </c>
      <c r="AB180" s="6">
        <f>CtrlData!AE186</f>
        <v>259807</v>
      </c>
      <c r="AC180" s="6">
        <f>CtrlData!AF186</f>
        <v>3.97</v>
      </c>
      <c r="AD180" s="6">
        <f>CtrlData!AG186</f>
        <v>3.125</v>
      </c>
      <c r="AE180" s="6">
        <f>CtrlData!AH186</f>
        <v>3.99</v>
      </c>
    </row>
    <row r="181" spans="1:31">
      <c r="A181" s="6">
        <f>CtrlData!A187</f>
        <v>200707</v>
      </c>
      <c r="B181" s="6">
        <f>CtrlData!E187</f>
        <v>50316.736629999999</v>
      </c>
      <c r="C181" s="6">
        <f>CtrlData!F187</f>
        <v>0</v>
      </c>
      <c r="D181" s="6">
        <f>CtrlData!G187</f>
        <v>0</v>
      </c>
      <c r="E181" s="6">
        <f>CtrlData!H187</f>
        <v>0</v>
      </c>
      <c r="F181" s="6">
        <f>CtrlData!I187</f>
        <v>0</v>
      </c>
      <c r="G181" s="6">
        <f>CtrlData!J187</f>
        <v>0</v>
      </c>
      <c r="H181" s="6">
        <f>CtrlData!K187</f>
        <v>0</v>
      </c>
      <c r="I181" s="6">
        <f>CtrlData!L187</f>
        <v>1</v>
      </c>
      <c r="J181" s="6">
        <f>CtrlData!M187</f>
        <v>0</v>
      </c>
      <c r="K181" s="6">
        <f>CtrlData!N187</f>
        <v>0</v>
      </c>
      <c r="L181" s="6">
        <f>CtrlData!O187</f>
        <v>0</v>
      </c>
      <c r="M181" s="6">
        <f>CtrlData!P187</f>
        <v>0</v>
      </c>
      <c r="N181" s="6">
        <f>CtrlData!Q187</f>
        <v>0</v>
      </c>
      <c r="O181" s="6">
        <f>CtrlData!R187</f>
        <v>0</v>
      </c>
      <c r="P181" s="6">
        <f>CtrlData!S187</f>
        <v>0</v>
      </c>
      <c r="Q181" s="6">
        <f>CtrlData!T187</f>
        <v>1</v>
      </c>
      <c r="R181" s="6">
        <f>CtrlData!U187</f>
        <v>0</v>
      </c>
      <c r="S181" s="6">
        <f>CtrlData!V187</f>
        <v>7.97</v>
      </c>
      <c r="T181" s="6">
        <f>CtrlData!W187</f>
        <v>104905</v>
      </c>
      <c r="U181" s="6">
        <f>CtrlData!X187</f>
        <v>4577</v>
      </c>
      <c r="V181" s="6">
        <f>CtrlData!Y187</f>
        <v>112.03</v>
      </c>
      <c r="W181" s="6">
        <f>CtrlData!Z187</f>
        <v>4.8499999999999996</v>
      </c>
      <c r="X181" s="6">
        <f>CtrlData!AA187</f>
        <v>89.76</v>
      </c>
      <c r="Y181" s="6">
        <f>CtrlData!AB187</f>
        <v>-0.32</v>
      </c>
      <c r="Z181" s="6">
        <f>CtrlData!AC187</f>
        <v>83378</v>
      </c>
      <c r="AA181" s="6">
        <f>CtrlData!AD187</f>
        <v>10.19</v>
      </c>
      <c r="AB181" s="6">
        <f>CtrlData!AE187</f>
        <v>260407</v>
      </c>
      <c r="AC181" s="6">
        <f>CtrlData!AF187</f>
        <v>4.49</v>
      </c>
      <c r="AD181" s="6">
        <f>CtrlData!AG187</f>
        <v>3.125</v>
      </c>
      <c r="AE181" s="6">
        <f>CtrlData!AH187</f>
        <v>3.99</v>
      </c>
    </row>
    <row r="182" spans="1:31">
      <c r="A182" s="6">
        <f>CtrlData!A188</f>
        <v>200706</v>
      </c>
      <c r="B182" s="6">
        <f>CtrlData!E188</f>
        <v>30067.28976</v>
      </c>
      <c r="C182" s="6">
        <f>CtrlData!F188</f>
        <v>0</v>
      </c>
      <c r="D182" s="6">
        <f>CtrlData!G188</f>
        <v>0</v>
      </c>
      <c r="E182" s="6">
        <f>CtrlData!H188</f>
        <v>0</v>
      </c>
      <c r="F182" s="6">
        <f>CtrlData!I188</f>
        <v>0</v>
      </c>
      <c r="G182" s="6">
        <f>CtrlData!J188</f>
        <v>0</v>
      </c>
      <c r="H182" s="6">
        <f>CtrlData!K188</f>
        <v>1</v>
      </c>
      <c r="I182" s="6">
        <f>CtrlData!L188</f>
        <v>0</v>
      </c>
      <c r="J182" s="6">
        <f>CtrlData!M188</f>
        <v>0</v>
      </c>
      <c r="K182" s="6">
        <f>CtrlData!N188</f>
        <v>0</v>
      </c>
      <c r="L182" s="6">
        <f>CtrlData!O188</f>
        <v>0</v>
      </c>
      <c r="M182" s="6">
        <f>CtrlData!P188</f>
        <v>0</v>
      </c>
      <c r="N182" s="6">
        <f>CtrlData!Q188</f>
        <v>0</v>
      </c>
      <c r="O182" s="6">
        <f>CtrlData!R188</f>
        <v>0</v>
      </c>
      <c r="P182" s="6">
        <f>CtrlData!S188</f>
        <v>1</v>
      </c>
      <c r="Q182" s="6">
        <f>CtrlData!T188</f>
        <v>0</v>
      </c>
      <c r="R182" s="6">
        <f>CtrlData!U188</f>
        <v>0</v>
      </c>
      <c r="S182" s="6">
        <f>CtrlData!V188</f>
        <v>7.12</v>
      </c>
      <c r="T182" s="6">
        <f>CtrlData!W188</f>
        <v>96447</v>
      </c>
      <c r="U182" s="6">
        <f>CtrlData!X188</f>
        <v>4212</v>
      </c>
      <c r="V182" s="6">
        <f>CtrlData!Y188</f>
        <v>111.9</v>
      </c>
      <c r="W182" s="6">
        <f>CtrlData!Z188</f>
        <v>5.61</v>
      </c>
      <c r="X182" s="6">
        <f>CtrlData!AA188</f>
        <v>89.97</v>
      </c>
      <c r="Y182" s="6">
        <f>CtrlData!AB188</f>
        <v>0.13</v>
      </c>
      <c r="Z182" s="6">
        <f>CtrlData!AC188</f>
        <v>82225</v>
      </c>
      <c r="AA182" s="6">
        <f>CtrlData!AD188</f>
        <v>8.15</v>
      </c>
      <c r="AB182" s="6">
        <f>CtrlData!AE188</f>
        <v>259883</v>
      </c>
      <c r="AC182" s="6">
        <f>CtrlData!AF188</f>
        <v>4.47</v>
      </c>
      <c r="AD182" s="6">
        <f>CtrlData!AG188</f>
        <v>3.125</v>
      </c>
      <c r="AE182" s="6">
        <f>CtrlData!AH188</f>
        <v>3.96</v>
      </c>
    </row>
    <row r="183" spans="1:31">
      <c r="A183" s="6">
        <f>CtrlData!A189</f>
        <v>200705</v>
      </c>
      <c r="B183" s="6">
        <f>CtrlData!E189</f>
        <v>21250.481220000001</v>
      </c>
      <c r="C183" s="6">
        <f>CtrlData!F189</f>
        <v>0</v>
      </c>
      <c r="D183" s="6">
        <f>CtrlData!G189</f>
        <v>0</v>
      </c>
      <c r="E183" s="6">
        <f>CtrlData!H189</f>
        <v>0</v>
      </c>
      <c r="F183" s="6">
        <f>CtrlData!I189</f>
        <v>0</v>
      </c>
      <c r="G183" s="6">
        <f>CtrlData!J189</f>
        <v>1</v>
      </c>
      <c r="H183" s="6">
        <f>CtrlData!K189</f>
        <v>0</v>
      </c>
      <c r="I183" s="6">
        <f>CtrlData!L189</f>
        <v>0</v>
      </c>
      <c r="J183" s="6">
        <f>CtrlData!M189</f>
        <v>0</v>
      </c>
      <c r="K183" s="6">
        <f>CtrlData!N189</f>
        <v>0</v>
      </c>
      <c r="L183" s="6">
        <f>CtrlData!O189</f>
        <v>0</v>
      </c>
      <c r="M183" s="6">
        <f>CtrlData!P189</f>
        <v>0</v>
      </c>
      <c r="N183" s="6">
        <f>CtrlData!Q189</f>
        <v>0</v>
      </c>
      <c r="O183" s="6">
        <f>CtrlData!R189</f>
        <v>0</v>
      </c>
      <c r="P183" s="6">
        <f>CtrlData!S189</f>
        <v>1</v>
      </c>
      <c r="Q183" s="6">
        <f>CtrlData!T189</f>
        <v>0</v>
      </c>
      <c r="R183" s="6">
        <f>CtrlData!U189</f>
        <v>0</v>
      </c>
      <c r="S183" s="6">
        <f>CtrlData!V189</f>
        <v>7.12</v>
      </c>
      <c r="T183" s="6">
        <f>CtrlData!W189</f>
        <v>96447</v>
      </c>
      <c r="U183" s="6">
        <f>CtrlData!X189</f>
        <v>4212</v>
      </c>
      <c r="V183" s="6">
        <f>CtrlData!Y189</f>
        <v>111.85</v>
      </c>
      <c r="W183" s="6">
        <f>CtrlData!Z189</f>
        <v>5.61</v>
      </c>
      <c r="X183" s="6">
        <f>CtrlData!AA189</f>
        <v>89.42</v>
      </c>
      <c r="Y183" s="6">
        <f>CtrlData!AB189</f>
        <v>-0.02</v>
      </c>
      <c r="Z183" s="6">
        <f>CtrlData!AC189</f>
        <v>82993</v>
      </c>
      <c r="AA183" s="6">
        <f>CtrlData!AD189</f>
        <v>6</v>
      </c>
      <c r="AB183" s="6">
        <f>CtrlData!AE189</f>
        <v>261047</v>
      </c>
      <c r="AC183" s="6">
        <f>CtrlData!AF189</f>
        <v>4.54</v>
      </c>
      <c r="AD183" s="6">
        <f>CtrlData!AG189</f>
        <v>2.875</v>
      </c>
      <c r="AE183" s="6">
        <f>CtrlData!AH189</f>
        <v>3.96</v>
      </c>
    </row>
    <row r="184" spans="1:31">
      <c r="A184" s="6">
        <f>CtrlData!A190</f>
        <v>200704</v>
      </c>
      <c r="B184" s="6">
        <f>CtrlData!E190</f>
        <v>21409.903279999999</v>
      </c>
      <c r="C184" s="6">
        <f>CtrlData!F190</f>
        <v>0</v>
      </c>
      <c r="D184" s="6">
        <f>CtrlData!G190</f>
        <v>0</v>
      </c>
      <c r="E184" s="6">
        <f>CtrlData!H190</f>
        <v>0</v>
      </c>
      <c r="F184" s="6">
        <f>CtrlData!I190</f>
        <v>1</v>
      </c>
      <c r="G184" s="6">
        <f>CtrlData!J190</f>
        <v>0</v>
      </c>
      <c r="H184" s="6">
        <f>CtrlData!K190</f>
        <v>0</v>
      </c>
      <c r="I184" s="6">
        <f>CtrlData!L190</f>
        <v>0</v>
      </c>
      <c r="J184" s="6">
        <f>CtrlData!M190</f>
        <v>0</v>
      </c>
      <c r="K184" s="6">
        <f>CtrlData!N190</f>
        <v>0</v>
      </c>
      <c r="L184" s="6">
        <f>CtrlData!O190</f>
        <v>0</v>
      </c>
      <c r="M184" s="6">
        <f>CtrlData!P190</f>
        <v>0</v>
      </c>
      <c r="N184" s="6">
        <f>CtrlData!Q190</f>
        <v>0</v>
      </c>
      <c r="O184" s="6">
        <f>CtrlData!R190</f>
        <v>0</v>
      </c>
      <c r="P184" s="6">
        <f>CtrlData!S190</f>
        <v>1</v>
      </c>
      <c r="Q184" s="6">
        <f>CtrlData!T190</f>
        <v>0</v>
      </c>
      <c r="R184" s="6">
        <f>CtrlData!U190</f>
        <v>0</v>
      </c>
      <c r="S184" s="6">
        <f>CtrlData!V190</f>
        <v>7.12</v>
      </c>
      <c r="T184" s="6">
        <f>CtrlData!W190</f>
        <v>96447</v>
      </c>
      <c r="U184" s="6">
        <f>CtrlData!X190</f>
        <v>4212</v>
      </c>
      <c r="V184" s="6">
        <f>CtrlData!Y190</f>
        <v>110.48</v>
      </c>
      <c r="W184" s="6">
        <f>CtrlData!Z190</f>
        <v>5.61</v>
      </c>
      <c r="X184" s="6">
        <f>CtrlData!AA190</f>
        <v>89.24</v>
      </c>
      <c r="Y184" s="6">
        <f>CtrlData!AB190</f>
        <v>0.69</v>
      </c>
      <c r="Z184" s="6">
        <f>CtrlData!AC190</f>
        <v>83331</v>
      </c>
      <c r="AA184" s="6">
        <f>CtrlData!AD190</f>
        <v>7.41</v>
      </c>
      <c r="AB184" s="6">
        <f>CtrlData!AE190</f>
        <v>261191</v>
      </c>
      <c r="AC184" s="6">
        <f>CtrlData!AF190</f>
        <v>4.99</v>
      </c>
      <c r="AD184" s="6">
        <f>CtrlData!AG190</f>
        <v>2.875</v>
      </c>
      <c r="AE184" s="6">
        <f>CtrlData!AH190</f>
        <v>3.96</v>
      </c>
    </row>
    <row r="185" spans="1:31">
      <c r="A185" s="6">
        <f>CtrlData!A191</f>
        <v>200703</v>
      </c>
      <c r="B185" s="6">
        <f>CtrlData!E191</f>
        <v>26063.825690000001</v>
      </c>
      <c r="C185" s="6">
        <f>CtrlData!F191</f>
        <v>0</v>
      </c>
      <c r="D185" s="6">
        <f>CtrlData!G191</f>
        <v>0</v>
      </c>
      <c r="E185" s="6">
        <f>CtrlData!H191</f>
        <v>1</v>
      </c>
      <c r="F185" s="6">
        <f>CtrlData!I191</f>
        <v>0</v>
      </c>
      <c r="G185" s="6">
        <f>CtrlData!J191</f>
        <v>0</v>
      </c>
      <c r="H185" s="6">
        <f>CtrlData!K191</f>
        <v>0</v>
      </c>
      <c r="I185" s="6">
        <f>CtrlData!L191</f>
        <v>0</v>
      </c>
      <c r="J185" s="6">
        <f>CtrlData!M191</f>
        <v>0</v>
      </c>
      <c r="K185" s="6">
        <f>CtrlData!N191</f>
        <v>0</v>
      </c>
      <c r="L185" s="6">
        <f>CtrlData!O191</f>
        <v>0</v>
      </c>
      <c r="M185" s="6">
        <f>CtrlData!P191</f>
        <v>0</v>
      </c>
      <c r="N185" s="6">
        <f>CtrlData!Q191</f>
        <v>0</v>
      </c>
      <c r="O185" s="6">
        <f>CtrlData!R191</f>
        <v>1</v>
      </c>
      <c r="P185" s="6">
        <f>CtrlData!S191</f>
        <v>0</v>
      </c>
      <c r="Q185" s="6">
        <f>CtrlData!T191</f>
        <v>0</v>
      </c>
      <c r="R185" s="6">
        <f>CtrlData!U191</f>
        <v>0</v>
      </c>
      <c r="S185" s="6">
        <f>CtrlData!V191</f>
        <v>5.64</v>
      </c>
      <c r="T185" s="6">
        <f>CtrlData!W191</f>
        <v>96106</v>
      </c>
      <c r="U185" s="6">
        <f>CtrlData!X191</f>
        <v>4199</v>
      </c>
      <c r="V185" s="6">
        <f>CtrlData!Y191</f>
        <v>108.06</v>
      </c>
      <c r="W185" s="6">
        <f>CtrlData!Z191</f>
        <v>7.54</v>
      </c>
      <c r="X185" s="6">
        <f>CtrlData!AA191</f>
        <v>88.22</v>
      </c>
      <c r="Y185" s="6">
        <f>CtrlData!AB191</f>
        <v>0.85</v>
      </c>
      <c r="Z185" s="6">
        <f>CtrlData!AC191</f>
        <v>83223</v>
      </c>
      <c r="AA185" s="6">
        <f>CtrlData!AD191</f>
        <v>8.43</v>
      </c>
      <c r="AB185" s="6">
        <f>CtrlData!AE191</f>
        <v>260953</v>
      </c>
      <c r="AC185" s="6">
        <f>CtrlData!AF191</f>
        <v>5.69</v>
      </c>
      <c r="AD185" s="6">
        <f>CtrlData!AG191</f>
        <v>2.875</v>
      </c>
      <c r="AE185" s="6">
        <f>CtrlData!AH191</f>
        <v>3.94</v>
      </c>
    </row>
    <row r="186" spans="1:31">
      <c r="A186" s="6">
        <f>CtrlData!A192</f>
        <v>200702</v>
      </c>
      <c r="B186" s="6">
        <f>CtrlData!E192</f>
        <v>11078.65373</v>
      </c>
      <c r="C186" s="6">
        <f>CtrlData!F192</f>
        <v>0</v>
      </c>
      <c r="D186" s="6">
        <f>CtrlData!G192</f>
        <v>1</v>
      </c>
      <c r="E186" s="6">
        <f>CtrlData!H192</f>
        <v>0</v>
      </c>
      <c r="F186" s="6">
        <f>CtrlData!I192</f>
        <v>0</v>
      </c>
      <c r="G186" s="6">
        <f>CtrlData!J192</f>
        <v>0</v>
      </c>
      <c r="H186" s="6">
        <f>CtrlData!K192</f>
        <v>0</v>
      </c>
      <c r="I186" s="6">
        <f>CtrlData!L192</f>
        <v>0</v>
      </c>
      <c r="J186" s="6">
        <f>CtrlData!M192</f>
        <v>0</v>
      </c>
      <c r="K186" s="6">
        <f>CtrlData!N192</f>
        <v>0</v>
      </c>
      <c r="L186" s="6">
        <f>CtrlData!O192</f>
        <v>0</v>
      </c>
      <c r="M186" s="6">
        <f>CtrlData!P192</f>
        <v>0</v>
      </c>
      <c r="N186" s="6">
        <f>CtrlData!Q192</f>
        <v>0</v>
      </c>
      <c r="O186" s="6">
        <f>CtrlData!R192</f>
        <v>1</v>
      </c>
      <c r="P186" s="6">
        <f>CtrlData!S192</f>
        <v>0</v>
      </c>
      <c r="Q186" s="6">
        <f>CtrlData!T192</f>
        <v>0</v>
      </c>
      <c r="R186" s="6">
        <f>CtrlData!U192</f>
        <v>0</v>
      </c>
      <c r="S186" s="6">
        <f>CtrlData!V192</f>
        <v>5.64</v>
      </c>
      <c r="T186" s="6">
        <f>CtrlData!W192</f>
        <v>96106</v>
      </c>
      <c r="U186" s="6">
        <f>CtrlData!X192</f>
        <v>4199</v>
      </c>
      <c r="V186" s="6">
        <f>CtrlData!Y192</f>
        <v>106.71</v>
      </c>
      <c r="W186" s="6">
        <f>CtrlData!Z192</f>
        <v>7.54</v>
      </c>
      <c r="X186" s="6">
        <f>CtrlData!AA192</f>
        <v>89.26</v>
      </c>
      <c r="Y186" s="6">
        <f>CtrlData!AB192</f>
        <v>1.74</v>
      </c>
      <c r="Z186" s="6">
        <f>CtrlData!AC192</f>
        <v>84155</v>
      </c>
      <c r="AA186" s="6">
        <f>CtrlData!AD192</f>
        <v>8.32</v>
      </c>
      <c r="AB186" s="6">
        <f>CtrlData!AE192</f>
        <v>261149</v>
      </c>
      <c r="AC186" s="6">
        <f>CtrlData!AF192</f>
        <v>5.86</v>
      </c>
      <c r="AD186" s="6">
        <f>CtrlData!AG192</f>
        <v>2.75</v>
      </c>
      <c r="AE186" s="6">
        <f>CtrlData!AH192</f>
        <v>3.94</v>
      </c>
    </row>
    <row r="187" spans="1:31">
      <c r="A187" s="6">
        <f>CtrlData!A193</f>
        <v>200701</v>
      </c>
      <c r="B187" s="6">
        <f>CtrlData!E193</f>
        <v>26626.624769999999</v>
      </c>
      <c r="C187" s="6">
        <f>CtrlData!F193</f>
        <v>1</v>
      </c>
      <c r="D187" s="6">
        <f>CtrlData!G193</f>
        <v>0</v>
      </c>
      <c r="E187" s="6">
        <f>CtrlData!H193</f>
        <v>0</v>
      </c>
      <c r="F187" s="6">
        <f>CtrlData!I193</f>
        <v>0</v>
      </c>
      <c r="G187" s="6">
        <f>CtrlData!J193</f>
        <v>0</v>
      </c>
      <c r="H187" s="6">
        <f>CtrlData!K193</f>
        <v>0</v>
      </c>
      <c r="I187" s="6">
        <f>CtrlData!L193</f>
        <v>0</v>
      </c>
      <c r="J187" s="6">
        <f>CtrlData!M193</f>
        <v>0</v>
      </c>
      <c r="K187" s="6">
        <f>CtrlData!N193</f>
        <v>0</v>
      </c>
      <c r="L187" s="6">
        <f>CtrlData!O193</f>
        <v>0</v>
      </c>
      <c r="M187" s="6">
        <f>CtrlData!P193</f>
        <v>0</v>
      </c>
      <c r="N187" s="6">
        <f>CtrlData!Q193</f>
        <v>0</v>
      </c>
      <c r="O187" s="6">
        <f>CtrlData!R193</f>
        <v>1</v>
      </c>
      <c r="P187" s="6">
        <f>CtrlData!S193</f>
        <v>0</v>
      </c>
      <c r="Q187" s="6">
        <f>CtrlData!T193</f>
        <v>0</v>
      </c>
      <c r="R187" s="6">
        <f>CtrlData!U193</f>
        <v>0</v>
      </c>
      <c r="S187" s="6">
        <f>CtrlData!V193</f>
        <v>5.64</v>
      </c>
      <c r="T187" s="6">
        <f>CtrlData!W193</f>
        <v>96106</v>
      </c>
      <c r="U187" s="6">
        <f>CtrlData!X193</f>
        <v>4199</v>
      </c>
      <c r="V187" s="6">
        <f>CtrlData!Y193</f>
        <v>106.02</v>
      </c>
      <c r="W187" s="6">
        <f>CtrlData!Z193</f>
        <v>7.54</v>
      </c>
      <c r="X187" s="6">
        <f>CtrlData!AA193</f>
        <v>88.92</v>
      </c>
      <c r="Y187" s="6">
        <f>CtrlData!AB193</f>
        <v>0.35</v>
      </c>
      <c r="Z187" s="6">
        <f>CtrlData!AC193</f>
        <v>82070</v>
      </c>
      <c r="AA187" s="6">
        <f>CtrlData!AD193</f>
        <v>3.15</v>
      </c>
      <c r="AB187" s="6">
        <f>CtrlData!AE193</f>
        <v>257815</v>
      </c>
      <c r="AC187" s="6">
        <f>CtrlData!AF193</f>
        <v>4.26</v>
      </c>
      <c r="AD187" s="6">
        <f>CtrlData!AG193</f>
        <v>2.75</v>
      </c>
      <c r="AE187" s="6">
        <f>CtrlData!AH193</f>
        <v>3.94</v>
      </c>
    </row>
    <row r="188" spans="1:31">
      <c r="A188" s="6">
        <f>CtrlData!A194</f>
        <v>200612</v>
      </c>
      <c r="B188" s="6">
        <f>CtrlData!E194</f>
        <v>23359.29221</v>
      </c>
      <c r="C188" s="6">
        <f>CtrlData!F194</f>
        <v>0</v>
      </c>
      <c r="D188" s="6">
        <f>CtrlData!G194</f>
        <v>0</v>
      </c>
      <c r="E188" s="6">
        <f>CtrlData!H194</f>
        <v>0</v>
      </c>
      <c r="F188" s="6">
        <f>CtrlData!I194</f>
        <v>0</v>
      </c>
      <c r="G188" s="6">
        <f>CtrlData!J194</f>
        <v>0</v>
      </c>
      <c r="H188" s="6">
        <f>CtrlData!K194</f>
        <v>0</v>
      </c>
      <c r="I188" s="6">
        <f>CtrlData!L194</f>
        <v>0</v>
      </c>
      <c r="J188" s="6">
        <f>CtrlData!M194</f>
        <v>0</v>
      </c>
      <c r="K188" s="6">
        <f>CtrlData!N194</f>
        <v>0</v>
      </c>
      <c r="L188" s="6">
        <f>CtrlData!O194</f>
        <v>0</v>
      </c>
      <c r="M188" s="6">
        <f>CtrlData!P194</f>
        <v>0</v>
      </c>
      <c r="N188" s="6">
        <f>CtrlData!Q194</f>
        <v>1</v>
      </c>
      <c r="O188" s="6">
        <f>CtrlData!R194</f>
        <v>0</v>
      </c>
      <c r="P188" s="6">
        <f>CtrlData!S194</f>
        <v>0</v>
      </c>
      <c r="Q188" s="6">
        <f>CtrlData!T194</f>
        <v>0</v>
      </c>
      <c r="R188" s="6">
        <f>CtrlData!U194</f>
        <v>1</v>
      </c>
      <c r="S188" s="6">
        <f>CtrlData!V194</f>
        <v>4.33</v>
      </c>
      <c r="T188" s="6">
        <f>CtrlData!W194</f>
        <v>101595</v>
      </c>
      <c r="U188" s="6">
        <f>CtrlData!X194</f>
        <v>4443</v>
      </c>
      <c r="V188" s="6">
        <f>CtrlData!Y194</f>
        <v>106.75</v>
      </c>
      <c r="W188" s="6">
        <f>CtrlData!Z194</f>
        <v>6.38</v>
      </c>
      <c r="X188" s="6">
        <f>CtrlData!AA194</f>
        <v>89.11</v>
      </c>
      <c r="Y188" s="6">
        <f>CtrlData!AB194</f>
        <v>0.68</v>
      </c>
      <c r="Z188" s="6">
        <f>CtrlData!AC194</f>
        <v>80384</v>
      </c>
      <c r="AA188" s="6">
        <f>CtrlData!AD194</f>
        <v>4.47</v>
      </c>
      <c r="AB188" s="6">
        <f>CtrlData!AE194</f>
        <v>255173</v>
      </c>
      <c r="AC188" s="6">
        <f>CtrlData!AF194</f>
        <v>5.15</v>
      </c>
      <c r="AD188" s="6">
        <f>CtrlData!AG194</f>
        <v>2.75</v>
      </c>
      <c r="AE188" s="6">
        <f>CtrlData!AH194</f>
        <v>3.81</v>
      </c>
    </row>
    <row r="189" spans="1:31">
      <c r="A189" s="6">
        <f>CtrlData!A195</f>
        <v>200611</v>
      </c>
      <c r="B189" s="6">
        <f>CtrlData!E195</f>
        <v>23536.90408</v>
      </c>
      <c r="C189" s="6">
        <f>CtrlData!F195</f>
        <v>0</v>
      </c>
      <c r="D189" s="6">
        <f>CtrlData!G195</f>
        <v>0</v>
      </c>
      <c r="E189" s="6">
        <f>CtrlData!H195</f>
        <v>0</v>
      </c>
      <c r="F189" s="6">
        <f>CtrlData!I195</f>
        <v>0</v>
      </c>
      <c r="G189" s="6">
        <f>CtrlData!J195</f>
        <v>0</v>
      </c>
      <c r="H189" s="6">
        <f>CtrlData!K195</f>
        <v>0</v>
      </c>
      <c r="I189" s="6">
        <f>CtrlData!L195</f>
        <v>0</v>
      </c>
      <c r="J189" s="6">
        <f>CtrlData!M195</f>
        <v>0</v>
      </c>
      <c r="K189" s="6">
        <f>CtrlData!N195</f>
        <v>0</v>
      </c>
      <c r="L189" s="6">
        <f>CtrlData!O195</f>
        <v>0</v>
      </c>
      <c r="M189" s="6">
        <f>CtrlData!P195</f>
        <v>1</v>
      </c>
      <c r="N189" s="6">
        <f>CtrlData!Q195</f>
        <v>0</v>
      </c>
      <c r="O189" s="6">
        <f>CtrlData!R195</f>
        <v>0</v>
      </c>
      <c r="P189" s="6">
        <f>CtrlData!S195</f>
        <v>0</v>
      </c>
      <c r="Q189" s="6">
        <f>CtrlData!T195</f>
        <v>0</v>
      </c>
      <c r="R189" s="6">
        <f>CtrlData!U195</f>
        <v>1</v>
      </c>
      <c r="S189" s="6">
        <f>CtrlData!V195</f>
        <v>4.33</v>
      </c>
      <c r="T189" s="6">
        <f>CtrlData!W195</f>
        <v>101595</v>
      </c>
      <c r="U189" s="6">
        <f>CtrlData!X195</f>
        <v>4443</v>
      </c>
      <c r="V189" s="6">
        <f>CtrlData!Y195</f>
        <v>107.11</v>
      </c>
      <c r="W189" s="6">
        <f>CtrlData!Z195</f>
        <v>6.38</v>
      </c>
      <c r="X189" s="6">
        <f>CtrlData!AA195</f>
        <v>88.92</v>
      </c>
      <c r="Y189" s="6">
        <f>CtrlData!AB195</f>
        <v>0.24</v>
      </c>
      <c r="Z189" s="6">
        <f>CtrlData!AC195</f>
        <v>78635</v>
      </c>
      <c r="AA189" s="6">
        <f>CtrlData!AD195</f>
        <v>5.28</v>
      </c>
      <c r="AB189" s="6">
        <f>CtrlData!AE195</f>
        <v>252140</v>
      </c>
      <c r="AC189" s="6">
        <f>CtrlData!AF195</f>
        <v>5.77</v>
      </c>
      <c r="AD189" s="6">
        <f>CtrlData!AG195</f>
        <v>2.625</v>
      </c>
      <c r="AE189" s="6">
        <f>CtrlData!AH195</f>
        <v>3.81</v>
      </c>
    </row>
    <row r="190" spans="1:31">
      <c r="A190" s="6">
        <f>CtrlData!A196</f>
        <v>200610</v>
      </c>
      <c r="B190" s="6">
        <f>CtrlData!E196</f>
        <v>16717.714510000002</v>
      </c>
      <c r="C190" s="6">
        <f>CtrlData!F196</f>
        <v>0</v>
      </c>
      <c r="D190" s="6">
        <f>CtrlData!G196</f>
        <v>0</v>
      </c>
      <c r="E190" s="6">
        <f>CtrlData!H196</f>
        <v>0</v>
      </c>
      <c r="F190" s="6">
        <f>CtrlData!I196</f>
        <v>0</v>
      </c>
      <c r="G190" s="6">
        <f>CtrlData!J196</f>
        <v>0</v>
      </c>
      <c r="H190" s="6">
        <f>CtrlData!K196</f>
        <v>0</v>
      </c>
      <c r="I190" s="6">
        <f>CtrlData!L196</f>
        <v>0</v>
      </c>
      <c r="J190" s="6">
        <f>CtrlData!M196</f>
        <v>0</v>
      </c>
      <c r="K190" s="6">
        <f>CtrlData!N196</f>
        <v>0</v>
      </c>
      <c r="L190" s="6">
        <f>CtrlData!O196</f>
        <v>1</v>
      </c>
      <c r="M190" s="6">
        <f>CtrlData!P196</f>
        <v>0</v>
      </c>
      <c r="N190" s="6">
        <f>CtrlData!Q196</f>
        <v>0</v>
      </c>
      <c r="O190" s="6">
        <f>CtrlData!R196</f>
        <v>0</v>
      </c>
      <c r="P190" s="6">
        <f>CtrlData!S196</f>
        <v>0</v>
      </c>
      <c r="Q190" s="6">
        <f>CtrlData!T196</f>
        <v>0</v>
      </c>
      <c r="R190" s="6">
        <f>CtrlData!U196</f>
        <v>1</v>
      </c>
      <c r="S190" s="6">
        <f>CtrlData!V196</f>
        <v>4.33</v>
      </c>
      <c r="T190" s="6">
        <f>CtrlData!W196</f>
        <v>101595</v>
      </c>
      <c r="U190" s="6">
        <f>CtrlData!X196</f>
        <v>4443</v>
      </c>
      <c r="V190" s="6">
        <f>CtrlData!Y196</f>
        <v>108.17</v>
      </c>
      <c r="W190" s="6">
        <f>CtrlData!Z196</f>
        <v>6.38</v>
      </c>
      <c r="X190" s="6">
        <f>CtrlData!AA196</f>
        <v>89</v>
      </c>
      <c r="Y190" s="6">
        <f>CtrlData!AB196</f>
        <v>-1.19</v>
      </c>
      <c r="Z190" s="6">
        <f>CtrlData!AC196</f>
        <v>78551</v>
      </c>
      <c r="AA190" s="6">
        <f>CtrlData!AD196</f>
        <v>6.62</v>
      </c>
      <c r="AB190" s="6">
        <f>CtrlData!AE196</f>
        <v>250800</v>
      </c>
      <c r="AC190" s="6">
        <f>CtrlData!AF196</f>
        <v>5.91</v>
      </c>
      <c r="AD190" s="6">
        <f>CtrlData!AG196</f>
        <v>2.625</v>
      </c>
      <c r="AE190" s="6">
        <f>CtrlData!AH196</f>
        <v>3.81</v>
      </c>
    </row>
    <row r="191" spans="1:31">
      <c r="A191" s="6">
        <f>CtrlData!A197</f>
        <v>200609</v>
      </c>
      <c r="B191" s="6">
        <f>CtrlData!E197</f>
        <v>15832.380939999999</v>
      </c>
      <c r="C191" s="6">
        <f>CtrlData!F197</f>
        <v>0</v>
      </c>
      <c r="D191" s="6">
        <f>CtrlData!G197</f>
        <v>0</v>
      </c>
      <c r="E191" s="6">
        <f>CtrlData!H197</f>
        <v>0</v>
      </c>
      <c r="F191" s="6">
        <f>CtrlData!I197</f>
        <v>0</v>
      </c>
      <c r="G191" s="6">
        <f>CtrlData!J197</f>
        <v>0</v>
      </c>
      <c r="H191" s="6">
        <f>CtrlData!K197</f>
        <v>0</v>
      </c>
      <c r="I191" s="6">
        <f>CtrlData!L197</f>
        <v>0</v>
      </c>
      <c r="J191" s="6">
        <f>CtrlData!M197</f>
        <v>0</v>
      </c>
      <c r="K191" s="6">
        <f>CtrlData!N197</f>
        <v>1</v>
      </c>
      <c r="L191" s="6">
        <f>CtrlData!O197</f>
        <v>0</v>
      </c>
      <c r="M191" s="6">
        <f>CtrlData!P197</f>
        <v>0</v>
      </c>
      <c r="N191" s="6">
        <f>CtrlData!Q197</f>
        <v>0</v>
      </c>
      <c r="O191" s="6">
        <f>CtrlData!R197</f>
        <v>0</v>
      </c>
      <c r="P191" s="6">
        <f>CtrlData!S197</f>
        <v>0</v>
      </c>
      <c r="Q191" s="6">
        <f>CtrlData!T197</f>
        <v>1</v>
      </c>
      <c r="R191" s="6">
        <f>CtrlData!U197</f>
        <v>0</v>
      </c>
      <c r="S191" s="6">
        <f>CtrlData!V197</f>
        <v>7.19</v>
      </c>
      <c r="T191" s="6">
        <f>CtrlData!W197</f>
        <v>97670</v>
      </c>
      <c r="U191" s="6">
        <f>CtrlData!X197</f>
        <v>4278</v>
      </c>
      <c r="V191" s="6">
        <f>CtrlData!Y197</f>
        <v>108.89</v>
      </c>
      <c r="W191" s="6">
        <f>CtrlData!Z197</f>
        <v>6.9</v>
      </c>
      <c r="X191" s="6">
        <f>CtrlData!AA197</f>
        <v>89.02</v>
      </c>
      <c r="Y191" s="6">
        <f>CtrlData!AB197</f>
        <v>-1.24</v>
      </c>
      <c r="Z191" s="6">
        <f>CtrlData!AC197</f>
        <v>78380</v>
      </c>
      <c r="AA191" s="6">
        <f>CtrlData!AD197</f>
        <v>5.97</v>
      </c>
      <c r="AB191" s="6">
        <f>CtrlData!AE197</f>
        <v>250401</v>
      </c>
      <c r="AC191" s="6">
        <f>CtrlData!AF197</f>
        <v>5.84</v>
      </c>
      <c r="AD191" s="6">
        <f>CtrlData!AG197</f>
        <v>2.625</v>
      </c>
      <c r="AE191" s="6">
        <f>CtrlData!AH197</f>
        <v>3.96</v>
      </c>
    </row>
    <row r="192" spans="1:31">
      <c r="A192" s="6">
        <f>CtrlData!A198</f>
        <v>200608</v>
      </c>
      <c r="B192" s="6">
        <f>CtrlData!E198</f>
        <v>17319.835340000001</v>
      </c>
      <c r="C192" s="6">
        <f>CtrlData!F198</f>
        <v>0</v>
      </c>
      <c r="D192" s="6">
        <f>CtrlData!G198</f>
        <v>0</v>
      </c>
      <c r="E192" s="6">
        <f>CtrlData!H198</f>
        <v>0</v>
      </c>
      <c r="F192" s="6">
        <f>CtrlData!I198</f>
        <v>0</v>
      </c>
      <c r="G192" s="6">
        <f>CtrlData!J198</f>
        <v>0</v>
      </c>
      <c r="H192" s="6">
        <f>CtrlData!K198</f>
        <v>0</v>
      </c>
      <c r="I192" s="6">
        <f>CtrlData!L198</f>
        <v>0</v>
      </c>
      <c r="J192" s="6">
        <f>CtrlData!M198</f>
        <v>1</v>
      </c>
      <c r="K192" s="6">
        <f>CtrlData!N198</f>
        <v>0</v>
      </c>
      <c r="L192" s="6">
        <f>CtrlData!O198</f>
        <v>0</v>
      </c>
      <c r="M192" s="6">
        <f>CtrlData!P198</f>
        <v>0</v>
      </c>
      <c r="N192" s="6">
        <f>CtrlData!Q198</f>
        <v>0</v>
      </c>
      <c r="O192" s="6">
        <f>CtrlData!R198</f>
        <v>0</v>
      </c>
      <c r="P192" s="6">
        <f>CtrlData!S198</f>
        <v>0</v>
      </c>
      <c r="Q192" s="6">
        <f>CtrlData!T198</f>
        <v>1</v>
      </c>
      <c r="R192" s="6">
        <f>CtrlData!U198</f>
        <v>0</v>
      </c>
      <c r="S192" s="6">
        <f>CtrlData!V198</f>
        <v>7.19</v>
      </c>
      <c r="T192" s="6">
        <f>CtrlData!W198</f>
        <v>97670</v>
      </c>
      <c r="U192" s="6">
        <f>CtrlData!X198</f>
        <v>4278</v>
      </c>
      <c r="V192" s="6">
        <f>CtrlData!Y198</f>
        <v>108.89</v>
      </c>
      <c r="W192" s="6">
        <f>CtrlData!Z198</f>
        <v>6.9</v>
      </c>
      <c r="X192" s="6">
        <f>CtrlData!AA198</f>
        <v>89.51</v>
      </c>
      <c r="Y192" s="6">
        <f>CtrlData!AB198</f>
        <v>-0.56000000000000005</v>
      </c>
      <c r="Z192" s="6">
        <f>CtrlData!AC198</f>
        <v>77032</v>
      </c>
      <c r="AA192" s="6">
        <f>CtrlData!AD198</f>
        <v>3.99</v>
      </c>
      <c r="AB192" s="6">
        <f>CtrlData!AE198</f>
        <v>249438</v>
      </c>
      <c r="AC192" s="6">
        <f>CtrlData!AF198</f>
        <v>5.67</v>
      </c>
      <c r="AD192" s="6">
        <f>CtrlData!AG198</f>
        <v>2.5</v>
      </c>
      <c r="AE192" s="6">
        <f>CtrlData!AH198</f>
        <v>3.96</v>
      </c>
    </row>
    <row r="193" spans="1:31">
      <c r="A193" s="6">
        <f>CtrlData!A199</f>
        <v>200607</v>
      </c>
      <c r="B193" s="6">
        <f>CtrlData!E199</f>
        <v>14963.20787</v>
      </c>
      <c r="C193" s="6">
        <f>CtrlData!F199</f>
        <v>0</v>
      </c>
      <c r="D193" s="6">
        <f>CtrlData!G199</f>
        <v>0</v>
      </c>
      <c r="E193" s="6">
        <f>CtrlData!H199</f>
        <v>0</v>
      </c>
      <c r="F193" s="6">
        <f>CtrlData!I199</f>
        <v>0</v>
      </c>
      <c r="G193" s="6">
        <f>CtrlData!J199</f>
        <v>0</v>
      </c>
      <c r="H193" s="6">
        <f>CtrlData!K199</f>
        <v>0</v>
      </c>
      <c r="I193" s="6">
        <f>CtrlData!L199</f>
        <v>1</v>
      </c>
      <c r="J193" s="6">
        <f>CtrlData!M199</f>
        <v>0</v>
      </c>
      <c r="K193" s="6">
        <f>CtrlData!N199</f>
        <v>0</v>
      </c>
      <c r="L193" s="6">
        <f>CtrlData!O199</f>
        <v>0</v>
      </c>
      <c r="M193" s="6">
        <f>CtrlData!P199</f>
        <v>0</v>
      </c>
      <c r="N193" s="6">
        <f>CtrlData!Q199</f>
        <v>0</v>
      </c>
      <c r="O193" s="6">
        <f>CtrlData!R199</f>
        <v>0</v>
      </c>
      <c r="P193" s="6">
        <f>CtrlData!S199</f>
        <v>0</v>
      </c>
      <c r="Q193" s="6">
        <f>CtrlData!T199</f>
        <v>1</v>
      </c>
      <c r="R193" s="6">
        <f>CtrlData!U199</f>
        <v>0</v>
      </c>
      <c r="S193" s="6">
        <f>CtrlData!V199</f>
        <v>7.19</v>
      </c>
      <c r="T193" s="6">
        <f>CtrlData!W199</f>
        <v>97670</v>
      </c>
      <c r="U193" s="6">
        <f>CtrlData!X199</f>
        <v>4278</v>
      </c>
      <c r="V193" s="6">
        <f>CtrlData!Y199</f>
        <v>107.62</v>
      </c>
      <c r="W193" s="6">
        <f>CtrlData!Z199</f>
        <v>6.9</v>
      </c>
      <c r="X193" s="6">
        <f>CtrlData!AA199</f>
        <v>90.05</v>
      </c>
      <c r="Y193" s="6">
        <f>CtrlData!AB199</f>
        <v>0.78</v>
      </c>
      <c r="Z193" s="6">
        <f>CtrlData!AC199</f>
        <v>76397</v>
      </c>
      <c r="AA193" s="6">
        <f>CtrlData!AD199</f>
        <v>1.58</v>
      </c>
      <c r="AB193" s="6">
        <f>CtrlData!AE199</f>
        <v>249064</v>
      </c>
      <c r="AC193" s="6">
        <f>CtrlData!AF199</f>
        <v>5.05</v>
      </c>
      <c r="AD193" s="6">
        <f>CtrlData!AG199</f>
        <v>2.5</v>
      </c>
      <c r="AE193" s="6">
        <f>CtrlData!AH199</f>
        <v>3.96</v>
      </c>
    </row>
    <row r="194" spans="1:31">
      <c r="A194" s="6">
        <f>CtrlData!A200</f>
        <v>200606</v>
      </c>
      <c r="B194" s="6">
        <f>CtrlData!E200</f>
        <v>20073.176660000001</v>
      </c>
      <c r="C194" s="6">
        <f>CtrlData!F200</f>
        <v>0</v>
      </c>
      <c r="D194" s="6">
        <f>CtrlData!G200</f>
        <v>0</v>
      </c>
      <c r="E194" s="6">
        <f>CtrlData!H200</f>
        <v>0</v>
      </c>
      <c r="F194" s="6">
        <f>CtrlData!I200</f>
        <v>0</v>
      </c>
      <c r="G194" s="6">
        <f>CtrlData!J200</f>
        <v>0</v>
      </c>
      <c r="H194" s="6">
        <f>CtrlData!K200</f>
        <v>1</v>
      </c>
      <c r="I194" s="6">
        <f>CtrlData!L200</f>
        <v>0</v>
      </c>
      <c r="J194" s="6">
        <f>CtrlData!M200</f>
        <v>0</v>
      </c>
      <c r="K194" s="6">
        <f>CtrlData!N200</f>
        <v>0</v>
      </c>
      <c r="L194" s="6">
        <f>CtrlData!O200</f>
        <v>0</v>
      </c>
      <c r="M194" s="6">
        <f>CtrlData!P200</f>
        <v>0</v>
      </c>
      <c r="N194" s="6">
        <f>CtrlData!Q200</f>
        <v>0</v>
      </c>
      <c r="O194" s="6">
        <f>CtrlData!R200</f>
        <v>0</v>
      </c>
      <c r="P194" s="6">
        <f>CtrlData!S200</f>
        <v>1</v>
      </c>
      <c r="Q194" s="6">
        <f>CtrlData!T200</f>
        <v>0</v>
      </c>
      <c r="R194" s="6">
        <f>CtrlData!U200</f>
        <v>0</v>
      </c>
      <c r="S194" s="6">
        <f>CtrlData!V200</f>
        <v>5.64</v>
      </c>
      <c r="T194" s="6">
        <f>CtrlData!W200</f>
        <v>93900</v>
      </c>
      <c r="U194" s="6">
        <f>CtrlData!X200</f>
        <v>4117</v>
      </c>
      <c r="V194" s="6">
        <f>CtrlData!Y200</f>
        <v>105.96</v>
      </c>
      <c r="W194" s="6">
        <f>CtrlData!Z200</f>
        <v>8.7899999999999991</v>
      </c>
      <c r="X194" s="6">
        <f>CtrlData!AA200</f>
        <v>89.85</v>
      </c>
      <c r="Y194" s="6">
        <f>CtrlData!AB200</f>
        <v>1.73</v>
      </c>
      <c r="Z194" s="6">
        <f>CtrlData!AC200</f>
        <v>76464</v>
      </c>
      <c r="AA194" s="6">
        <f>CtrlData!AD200</f>
        <v>3.23</v>
      </c>
      <c r="AB194" s="6">
        <f>CtrlData!AE200</f>
        <v>248630</v>
      </c>
      <c r="AC194" s="6">
        <f>CtrlData!AF200</f>
        <v>5.64</v>
      </c>
      <c r="AD194" s="6">
        <f>CtrlData!AG200</f>
        <v>2.5</v>
      </c>
      <c r="AE194" s="6">
        <f>CtrlData!AH200</f>
        <v>3.98</v>
      </c>
    </row>
    <row r="195" spans="1:31">
      <c r="A195" s="6">
        <f>CtrlData!A201</f>
        <v>200605</v>
      </c>
      <c r="B195" s="6">
        <f>CtrlData!E201</f>
        <v>27960.1387</v>
      </c>
      <c r="C195" s="6">
        <f>CtrlData!F201</f>
        <v>0</v>
      </c>
      <c r="D195" s="6">
        <f>CtrlData!G201</f>
        <v>0</v>
      </c>
      <c r="E195" s="6">
        <f>CtrlData!H201</f>
        <v>0</v>
      </c>
      <c r="F195" s="6">
        <f>CtrlData!I201</f>
        <v>0</v>
      </c>
      <c r="G195" s="6">
        <f>CtrlData!J201</f>
        <v>1</v>
      </c>
      <c r="H195" s="6">
        <f>CtrlData!K201</f>
        <v>0</v>
      </c>
      <c r="I195" s="6">
        <f>CtrlData!L201</f>
        <v>0</v>
      </c>
      <c r="J195" s="6">
        <f>CtrlData!M201</f>
        <v>0</v>
      </c>
      <c r="K195" s="6">
        <f>CtrlData!N201</f>
        <v>0</v>
      </c>
      <c r="L195" s="6">
        <f>CtrlData!O201</f>
        <v>0</v>
      </c>
      <c r="M195" s="6">
        <f>CtrlData!P201</f>
        <v>0</v>
      </c>
      <c r="N195" s="6">
        <f>CtrlData!Q201</f>
        <v>0</v>
      </c>
      <c r="O195" s="6">
        <f>CtrlData!R201</f>
        <v>0</v>
      </c>
      <c r="P195" s="6">
        <f>CtrlData!S201</f>
        <v>1</v>
      </c>
      <c r="Q195" s="6">
        <f>CtrlData!T201</f>
        <v>0</v>
      </c>
      <c r="R195" s="6">
        <f>CtrlData!U201</f>
        <v>0</v>
      </c>
      <c r="S195" s="6">
        <f>CtrlData!V201</f>
        <v>5.64</v>
      </c>
      <c r="T195" s="6">
        <f>CtrlData!W201</f>
        <v>93900</v>
      </c>
      <c r="U195" s="6">
        <f>CtrlData!X201</f>
        <v>4117</v>
      </c>
      <c r="V195" s="6">
        <f>CtrlData!Y201</f>
        <v>103.76</v>
      </c>
      <c r="W195" s="6">
        <f>CtrlData!Z201</f>
        <v>8.7899999999999991</v>
      </c>
      <c r="X195" s="6">
        <f>CtrlData!AA201</f>
        <v>89.44</v>
      </c>
      <c r="Y195" s="6">
        <f>CtrlData!AB201</f>
        <v>1.59</v>
      </c>
      <c r="Z195" s="6">
        <f>CtrlData!AC201</f>
        <v>77815</v>
      </c>
      <c r="AA195" s="6">
        <f>CtrlData!AD201</f>
        <v>7.27</v>
      </c>
      <c r="AB195" s="6">
        <f>CtrlData!AE201</f>
        <v>249468</v>
      </c>
      <c r="AC195" s="6">
        <f>CtrlData!AF201</f>
        <v>7.09</v>
      </c>
      <c r="AD195" s="6">
        <f>CtrlData!AG201</f>
        <v>2.375</v>
      </c>
      <c r="AE195" s="6">
        <f>CtrlData!AH201</f>
        <v>3.98</v>
      </c>
    </row>
    <row r="196" spans="1:31">
      <c r="A196" s="6">
        <f>CtrlData!A202</f>
        <v>200604</v>
      </c>
      <c r="B196" s="6">
        <f>CtrlData!E202</f>
        <v>23542.591</v>
      </c>
      <c r="C196" s="6">
        <f>CtrlData!F202</f>
        <v>0</v>
      </c>
      <c r="D196" s="6">
        <f>CtrlData!G202</f>
        <v>0</v>
      </c>
      <c r="E196" s="6">
        <f>CtrlData!H202</f>
        <v>0</v>
      </c>
      <c r="F196" s="6">
        <f>CtrlData!I202</f>
        <v>1</v>
      </c>
      <c r="G196" s="6">
        <f>CtrlData!J202</f>
        <v>0</v>
      </c>
      <c r="H196" s="6">
        <f>CtrlData!K202</f>
        <v>0</v>
      </c>
      <c r="I196" s="6">
        <f>CtrlData!L202</f>
        <v>0</v>
      </c>
      <c r="J196" s="6">
        <f>CtrlData!M202</f>
        <v>0</v>
      </c>
      <c r="K196" s="6">
        <f>CtrlData!N202</f>
        <v>0</v>
      </c>
      <c r="L196" s="6">
        <f>CtrlData!O202</f>
        <v>0</v>
      </c>
      <c r="M196" s="6">
        <f>CtrlData!P202</f>
        <v>0</v>
      </c>
      <c r="N196" s="6">
        <f>CtrlData!Q202</f>
        <v>0</v>
      </c>
      <c r="O196" s="6">
        <f>CtrlData!R202</f>
        <v>0</v>
      </c>
      <c r="P196" s="6">
        <f>CtrlData!S202</f>
        <v>1</v>
      </c>
      <c r="Q196" s="6">
        <f>CtrlData!T202</f>
        <v>0</v>
      </c>
      <c r="R196" s="6">
        <f>CtrlData!U202</f>
        <v>0</v>
      </c>
      <c r="S196" s="6">
        <f>CtrlData!V202</f>
        <v>5.64</v>
      </c>
      <c r="T196" s="6">
        <f>CtrlData!W202</f>
        <v>93900</v>
      </c>
      <c r="U196" s="6">
        <f>CtrlData!X202</f>
        <v>4117</v>
      </c>
      <c r="V196" s="6">
        <f>CtrlData!Y202</f>
        <v>102.24</v>
      </c>
      <c r="W196" s="6">
        <f>CtrlData!Z202</f>
        <v>8.7899999999999991</v>
      </c>
      <c r="X196" s="6">
        <f>CtrlData!AA202</f>
        <v>88.63</v>
      </c>
      <c r="Y196" s="6">
        <f>CtrlData!AB202</f>
        <v>1.22</v>
      </c>
      <c r="Z196" s="6">
        <f>CtrlData!AC202</f>
        <v>76971</v>
      </c>
      <c r="AA196" s="6">
        <f>CtrlData!AD202</f>
        <v>6.78</v>
      </c>
      <c r="AB196" s="6">
        <f>CtrlData!AE202</f>
        <v>247866</v>
      </c>
      <c r="AC196" s="6">
        <f>CtrlData!AF202</f>
        <v>6.86</v>
      </c>
      <c r="AD196" s="6">
        <f>CtrlData!AG202</f>
        <v>2.375</v>
      </c>
      <c r="AE196" s="6">
        <f>CtrlData!AH202</f>
        <v>3.98</v>
      </c>
    </row>
    <row r="197" spans="1:31">
      <c r="A197" s="6">
        <f>CtrlData!A203</f>
        <v>200603</v>
      </c>
      <c r="B197" s="6">
        <f>CtrlData!E203</f>
        <v>20834.3498</v>
      </c>
      <c r="C197" s="6">
        <f>CtrlData!F203</f>
        <v>0</v>
      </c>
      <c r="D197" s="6">
        <f>CtrlData!G203</f>
        <v>0</v>
      </c>
      <c r="E197" s="6">
        <f>CtrlData!H203</f>
        <v>1</v>
      </c>
      <c r="F197" s="6">
        <f>CtrlData!I203</f>
        <v>0</v>
      </c>
      <c r="G197" s="6">
        <f>CtrlData!J203</f>
        <v>0</v>
      </c>
      <c r="H197" s="6">
        <f>CtrlData!K203</f>
        <v>0</v>
      </c>
      <c r="I197" s="6">
        <f>CtrlData!L203</f>
        <v>0</v>
      </c>
      <c r="J197" s="6">
        <f>CtrlData!M203</f>
        <v>0</v>
      </c>
      <c r="K197" s="6">
        <f>CtrlData!N203</f>
        <v>0</v>
      </c>
      <c r="L197" s="6">
        <f>CtrlData!O203</f>
        <v>0</v>
      </c>
      <c r="M197" s="6">
        <f>CtrlData!P203</f>
        <v>0</v>
      </c>
      <c r="N197" s="6">
        <f>CtrlData!Q203</f>
        <v>0</v>
      </c>
      <c r="O197" s="6">
        <f>CtrlData!R203</f>
        <v>1</v>
      </c>
      <c r="P197" s="6">
        <f>CtrlData!S203</f>
        <v>0</v>
      </c>
      <c r="Q197" s="6">
        <f>CtrlData!T203</f>
        <v>0</v>
      </c>
      <c r="R197" s="6">
        <f>CtrlData!U203</f>
        <v>0</v>
      </c>
      <c r="S197" s="6">
        <f>CtrlData!V203</f>
        <v>6.05</v>
      </c>
      <c r="T197" s="6">
        <f>CtrlData!W203</f>
        <v>93327</v>
      </c>
      <c r="U197" s="6">
        <f>CtrlData!X203</f>
        <v>4096</v>
      </c>
      <c r="V197" s="6">
        <f>CtrlData!Y203</f>
        <v>100.48</v>
      </c>
      <c r="W197" s="6">
        <f>CtrlData!Z203</f>
        <v>2.1</v>
      </c>
      <c r="X197" s="6">
        <f>CtrlData!AA203</f>
        <v>87.48</v>
      </c>
      <c r="Y197" s="6">
        <f>CtrlData!AB203</f>
        <v>0.41</v>
      </c>
      <c r="Z197" s="6">
        <f>CtrlData!AC203</f>
        <v>76899</v>
      </c>
      <c r="AA197" s="6">
        <f>CtrlData!AD203</f>
        <v>4.07</v>
      </c>
      <c r="AB197" s="6">
        <f>CtrlData!AE203</f>
        <v>246741</v>
      </c>
      <c r="AC197" s="6">
        <f>CtrlData!AF203</f>
        <v>6.14</v>
      </c>
      <c r="AD197" s="6">
        <f>CtrlData!AG203</f>
        <v>2.375</v>
      </c>
      <c r="AE197" s="6">
        <f>CtrlData!AH203</f>
        <v>3.87</v>
      </c>
    </row>
    <row r="198" spans="1:31">
      <c r="A198" s="6">
        <f>CtrlData!A204</f>
        <v>200602</v>
      </c>
      <c r="B198" s="6">
        <f>CtrlData!E204</f>
        <v>15912.319</v>
      </c>
      <c r="C198" s="6">
        <f>CtrlData!F204</f>
        <v>0</v>
      </c>
      <c r="D198" s="6">
        <f>CtrlData!G204</f>
        <v>1</v>
      </c>
      <c r="E198" s="6">
        <f>CtrlData!H204</f>
        <v>0</v>
      </c>
      <c r="F198" s="6">
        <f>CtrlData!I204</f>
        <v>0</v>
      </c>
      <c r="G198" s="6">
        <f>CtrlData!J204</f>
        <v>0</v>
      </c>
      <c r="H198" s="6">
        <f>CtrlData!K204</f>
        <v>0</v>
      </c>
      <c r="I198" s="6">
        <f>CtrlData!L204</f>
        <v>0</v>
      </c>
      <c r="J198" s="6">
        <f>CtrlData!M204</f>
        <v>0</v>
      </c>
      <c r="K198" s="6">
        <f>CtrlData!N204</f>
        <v>0</v>
      </c>
      <c r="L198" s="6">
        <f>CtrlData!O204</f>
        <v>0</v>
      </c>
      <c r="M198" s="6">
        <f>CtrlData!P204</f>
        <v>0</v>
      </c>
      <c r="N198" s="6">
        <f>CtrlData!Q204</f>
        <v>0</v>
      </c>
      <c r="O198" s="6">
        <f>CtrlData!R204</f>
        <v>1</v>
      </c>
      <c r="P198" s="6">
        <f>CtrlData!S204</f>
        <v>0</v>
      </c>
      <c r="Q198" s="6">
        <f>CtrlData!T204</f>
        <v>0</v>
      </c>
      <c r="R198" s="6">
        <f>CtrlData!U204</f>
        <v>0</v>
      </c>
      <c r="S198" s="6">
        <f>CtrlData!V204</f>
        <v>6.05</v>
      </c>
      <c r="T198" s="6">
        <f>CtrlData!W204</f>
        <v>93327</v>
      </c>
      <c r="U198" s="6">
        <f>CtrlData!X204</f>
        <v>4096</v>
      </c>
      <c r="V198" s="6">
        <f>CtrlData!Y204</f>
        <v>99.97</v>
      </c>
      <c r="W198" s="6">
        <f>CtrlData!Z204</f>
        <v>2.1</v>
      </c>
      <c r="X198" s="6">
        <f>CtrlData!AA204</f>
        <v>87.73</v>
      </c>
      <c r="Y198" s="6">
        <f>CtrlData!AB204</f>
        <v>0.99</v>
      </c>
      <c r="Z198" s="6">
        <f>CtrlData!AC204</f>
        <v>78396</v>
      </c>
      <c r="AA198" s="6">
        <f>CtrlData!AD204</f>
        <v>5.46</v>
      </c>
      <c r="AB198" s="6">
        <f>CtrlData!AE204</f>
        <v>247444</v>
      </c>
      <c r="AC198" s="6">
        <f>CtrlData!AF204</f>
        <v>6.48</v>
      </c>
      <c r="AD198" s="6">
        <f>CtrlData!AG204</f>
        <v>2.25</v>
      </c>
      <c r="AE198" s="6">
        <f>CtrlData!AH204</f>
        <v>3.87</v>
      </c>
    </row>
    <row r="199" spans="1:31">
      <c r="A199" s="6">
        <f>CtrlData!A205</f>
        <v>200601</v>
      </c>
      <c r="B199" s="6">
        <f>CtrlData!E205</f>
        <v>21922.079249999999</v>
      </c>
      <c r="C199" s="6">
        <f>CtrlData!F205</f>
        <v>1</v>
      </c>
      <c r="D199" s="6">
        <f>CtrlData!G205</f>
        <v>0</v>
      </c>
      <c r="E199" s="6">
        <f>CtrlData!H205</f>
        <v>0</v>
      </c>
      <c r="F199" s="6">
        <f>CtrlData!I205</f>
        <v>0</v>
      </c>
      <c r="G199" s="6">
        <f>CtrlData!J205</f>
        <v>0</v>
      </c>
      <c r="H199" s="6">
        <f>CtrlData!K205</f>
        <v>0</v>
      </c>
      <c r="I199" s="6">
        <f>CtrlData!L205</f>
        <v>0</v>
      </c>
      <c r="J199" s="6">
        <f>CtrlData!M205</f>
        <v>0</v>
      </c>
      <c r="K199" s="6">
        <f>CtrlData!N205</f>
        <v>0</v>
      </c>
      <c r="L199" s="6">
        <f>CtrlData!O205</f>
        <v>0</v>
      </c>
      <c r="M199" s="6">
        <f>CtrlData!P205</f>
        <v>0</v>
      </c>
      <c r="N199" s="6">
        <f>CtrlData!Q205</f>
        <v>0</v>
      </c>
      <c r="O199" s="6">
        <f>CtrlData!R205</f>
        <v>1</v>
      </c>
      <c r="P199" s="6">
        <f>CtrlData!S205</f>
        <v>0</v>
      </c>
      <c r="Q199" s="6">
        <f>CtrlData!T205</f>
        <v>0</v>
      </c>
      <c r="R199" s="6">
        <f>CtrlData!U205</f>
        <v>0</v>
      </c>
      <c r="S199" s="6">
        <f>CtrlData!V205</f>
        <v>6.05</v>
      </c>
      <c r="T199" s="6">
        <f>CtrlData!W205</f>
        <v>93327</v>
      </c>
      <c r="U199" s="6">
        <f>CtrlData!X205</f>
        <v>4096</v>
      </c>
      <c r="V199" s="6">
        <f>CtrlData!Y205</f>
        <v>99.05</v>
      </c>
      <c r="W199" s="6">
        <f>CtrlData!Z205</f>
        <v>2.1</v>
      </c>
      <c r="X199" s="6">
        <f>CtrlData!AA205</f>
        <v>88.61</v>
      </c>
      <c r="Y199" s="6">
        <f>CtrlData!AB205</f>
        <v>2.68</v>
      </c>
      <c r="Z199" s="6">
        <f>CtrlData!AC205</f>
        <v>78579</v>
      </c>
      <c r="AA199" s="6">
        <f>CtrlData!AD205</f>
        <v>8.3699999999999992</v>
      </c>
      <c r="AB199" s="6">
        <f>CtrlData!AE205</f>
        <v>245517</v>
      </c>
      <c r="AC199" s="6">
        <f>CtrlData!AF205</f>
        <v>7.51</v>
      </c>
      <c r="AD199" s="6">
        <f>CtrlData!AG205</f>
        <v>2.25</v>
      </c>
      <c r="AE199" s="6">
        <f>CtrlData!AH205</f>
        <v>3.87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39"/>
  <sheetViews>
    <sheetView workbookViewId="0">
      <selection activeCell="W3" sqref="W3"/>
    </sheetView>
  </sheetViews>
  <sheetFormatPr defaultRowHeight="13.5"/>
  <cols>
    <col min="1" max="16384" width="9" style="6"/>
  </cols>
  <sheetData>
    <row r="1" spans="1:31" s="7" customFormat="1">
      <c r="A1" s="7" t="s">
        <v>15</v>
      </c>
      <c r="B1" s="7" t="str">
        <f>CtrlData!E2</f>
        <v>成交億</v>
      </c>
      <c r="C1" s="7" t="str">
        <f>CtrlData!F2</f>
        <v>m1</v>
      </c>
      <c r="D1" s="7" t="str">
        <f>CtrlData!G2</f>
        <v>m2</v>
      </c>
      <c r="E1" s="7" t="str">
        <f>CtrlData!H2</f>
        <v>m3</v>
      </c>
      <c r="F1" s="7" t="str">
        <f>CtrlData!I2</f>
        <v>m4</v>
      </c>
      <c r="G1" s="7" t="str">
        <f>CtrlData!J2</f>
        <v>m5</v>
      </c>
      <c r="H1" s="7" t="str">
        <f>CtrlData!K2</f>
        <v>m6</v>
      </c>
      <c r="I1" s="7" t="str">
        <f>CtrlData!L2</f>
        <v>m7</v>
      </c>
      <c r="J1" s="7" t="str">
        <f>CtrlData!M2</f>
        <v>m8</v>
      </c>
      <c r="K1" s="7" t="str">
        <f>CtrlData!N2</f>
        <v>m9</v>
      </c>
      <c r="L1" s="7" t="str">
        <f>CtrlData!O2</f>
        <v>m10</v>
      </c>
      <c r="M1" s="7" t="str">
        <f>CtrlData!P2</f>
        <v>m11</v>
      </c>
      <c r="N1" s="7" t="str">
        <f>CtrlData!Q2</f>
        <v>m12</v>
      </c>
      <c r="O1" s="7" t="str">
        <f>CtrlData!R2</f>
        <v>q1</v>
      </c>
      <c r="P1" s="7" t="str">
        <f>CtrlData!S2</f>
        <v>q2</v>
      </c>
      <c r="Q1" s="7" t="str">
        <f>CtrlData!T2</f>
        <v>q3</v>
      </c>
      <c r="R1" s="7" t="str">
        <f>CtrlData!U2</f>
        <v>q4</v>
      </c>
      <c r="S1" s="7" t="str">
        <f>CtrlData!V2</f>
        <v>GDP%</v>
      </c>
      <c r="T1" s="7" t="str">
        <f>CtrlData!W2</f>
        <v>GDP</v>
      </c>
      <c r="U1" s="7" t="str">
        <f>CtrlData!X2</f>
        <v>人均GDP</v>
      </c>
      <c r="V1" s="7" t="str">
        <f>CtrlData!Y2</f>
        <v>WPI</v>
      </c>
      <c r="W1" s="7" t="str">
        <f>CtrlData!Z2</f>
        <v>WPI%</v>
      </c>
      <c r="X1" s="7" t="str">
        <f>CtrlData!AA2</f>
        <v>CPI</v>
      </c>
      <c r="Y1" s="7" t="str">
        <f>CtrlData!AB2</f>
        <v>CPI%</v>
      </c>
      <c r="Z1" s="7" t="s">
        <v>219</v>
      </c>
      <c r="AA1" s="7" t="s">
        <v>220</v>
      </c>
      <c r="AB1" s="7" t="s">
        <v>27</v>
      </c>
      <c r="AC1" s="7" t="s">
        <v>28</v>
      </c>
      <c r="AD1" s="7" t="s">
        <v>221</v>
      </c>
      <c r="AE1" s="7" t="s">
        <v>222</v>
      </c>
    </row>
    <row r="2" spans="1:31">
      <c r="A2" s="6">
        <f>CtrlData!A8</f>
        <v>202206</v>
      </c>
      <c r="B2" s="6">
        <f>CtrlData!E8</f>
        <v>50842.24022</v>
      </c>
      <c r="C2" s="6">
        <f>CtrlData!F8</f>
        <v>0</v>
      </c>
      <c r="D2" s="6">
        <f>CtrlData!G8</f>
        <v>0</v>
      </c>
      <c r="E2" s="6">
        <f>CtrlData!H8</f>
        <v>0</v>
      </c>
      <c r="F2" s="6">
        <f>CtrlData!I8</f>
        <v>0</v>
      </c>
      <c r="G2" s="6">
        <f>CtrlData!J8</f>
        <v>0</v>
      </c>
      <c r="H2" s="6">
        <f>CtrlData!K8</f>
        <v>1</v>
      </c>
      <c r="I2" s="6">
        <f>CtrlData!L8</f>
        <v>0</v>
      </c>
      <c r="J2" s="6">
        <f>CtrlData!M8</f>
        <v>0</v>
      </c>
      <c r="K2" s="6">
        <f>CtrlData!N8</f>
        <v>0</v>
      </c>
      <c r="L2" s="6">
        <f>CtrlData!O8</f>
        <v>0</v>
      </c>
      <c r="M2" s="6">
        <f>CtrlData!P8</f>
        <v>0</v>
      </c>
      <c r="N2" s="6">
        <f>CtrlData!Q8</f>
        <v>0</v>
      </c>
      <c r="O2" s="6">
        <f>CtrlData!R8</f>
        <v>0</v>
      </c>
      <c r="P2" s="6">
        <f>CtrlData!S8</f>
        <v>1</v>
      </c>
      <c r="Q2" s="6">
        <f>CtrlData!T8</f>
        <v>0</v>
      </c>
      <c r="R2" s="6">
        <f>CtrlData!U8</f>
        <v>0</v>
      </c>
      <c r="S2" s="6">
        <f>CtrlData!V8</f>
        <v>3.05</v>
      </c>
      <c r="T2" s="6">
        <f>CtrlData!W8</f>
        <v>186883</v>
      </c>
      <c r="U2" s="6">
        <f>CtrlData!X8</f>
        <v>8046</v>
      </c>
      <c r="V2" s="6">
        <f>CtrlData!Y8</f>
        <v>119.61</v>
      </c>
      <c r="W2" s="6">
        <f>CtrlData!Z8</f>
        <v>16.28</v>
      </c>
      <c r="X2" s="6">
        <f>CtrlData!AA8</f>
        <v>107.82</v>
      </c>
      <c r="Y2" s="6">
        <f>CtrlData!AB8</f>
        <v>3.59</v>
      </c>
      <c r="Z2" s="6">
        <f>CtrlData!AC8</f>
        <v>254745</v>
      </c>
      <c r="AA2" s="6">
        <f>CtrlData!AD8</f>
        <v>7.03</v>
      </c>
      <c r="AB2" s="6">
        <f>CtrlData!AE8</f>
        <v>558262</v>
      </c>
      <c r="AC2" s="6">
        <f>CtrlData!AF8</f>
        <v>7.35</v>
      </c>
      <c r="AD2" s="6">
        <f>CtrlData!AG8</f>
        <v>1.5</v>
      </c>
      <c r="AE2" s="6">
        <f>CtrlData!AH8</f>
        <v>3.74</v>
      </c>
    </row>
    <row r="3" spans="1:31">
      <c r="A3" s="6">
        <f>CtrlData!A9</f>
        <v>202205</v>
      </c>
      <c r="B3" s="6">
        <f>CtrlData!E9</f>
        <v>49991.329389999999</v>
      </c>
      <c r="C3" s="6">
        <f>CtrlData!F9</f>
        <v>0</v>
      </c>
      <c r="D3" s="6">
        <f>CtrlData!G9</f>
        <v>0</v>
      </c>
      <c r="E3" s="6">
        <f>CtrlData!H9</f>
        <v>0</v>
      </c>
      <c r="F3" s="6">
        <f>CtrlData!I9</f>
        <v>0</v>
      </c>
      <c r="G3" s="6">
        <f>CtrlData!J9</f>
        <v>1</v>
      </c>
      <c r="H3" s="6">
        <f>CtrlData!K9</f>
        <v>0</v>
      </c>
      <c r="I3" s="6">
        <f>CtrlData!L9</f>
        <v>0</v>
      </c>
      <c r="J3" s="6">
        <f>CtrlData!M9</f>
        <v>0</v>
      </c>
      <c r="K3" s="6">
        <f>CtrlData!N9</f>
        <v>0</v>
      </c>
      <c r="L3" s="6">
        <f>CtrlData!O9</f>
        <v>0</v>
      </c>
      <c r="M3" s="6">
        <f>CtrlData!P9</f>
        <v>0</v>
      </c>
      <c r="N3" s="6">
        <f>CtrlData!Q9</f>
        <v>0</v>
      </c>
      <c r="O3" s="6">
        <f>CtrlData!R9</f>
        <v>0</v>
      </c>
      <c r="P3" s="6">
        <f>CtrlData!S9</f>
        <v>1</v>
      </c>
      <c r="Q3" s="6">
        <f>CtrlData!T9</f>
        <v>0</v>
      </c>
      <c r="R3" s="6">
        <f>CtrlData!U9</f>
        <v>0</v>
      </c>
      <c r="S3" s="6">
        <f>CtrlData!V9</f>
        <v>3.05</v>
      </c>
      <c r="T3" s="6">
        <f>CtrlData!W9</f>
        <v>186883</v>
      </c>
      <c r="U3" s="6">
        <f>CtrlData!X9</f>
        <v>8046</v>
      </c>
      <c r="V3" s="6">
        <f>CtrlData!Y9</f>
        <v>119.4</v>
      </c>
      <c r="W3" s="6">
        <f>CtrlData!Z9</f>
        <v>16.28</v>
      </c>
      <c r="X3" s="6">
        <f>CtrlData!AA9</f>
        <v>107.41</v>
      </c>
      <c r="Y3" s="6">
        <f>CtrlData!AB9</f>
        <v>3.4</v>
      </c>
      <c r="Z3" s="6">
        <f>CtrlData!AC9</f>
        <v>252762</v>
      </c>
      <c r="AA3" s="6">
        <f>CtrlData!AD9</f>
        <v>8.2799999999999994</v>
      </c>
      <c r="AB3" s="6">
        <f>CtrlData!AE9</f>
        <v>555437</v>
      </c>
      <c r="AC3" s="6">
        <f>CtrlData!AF9</f>
        <v>7.49</v>
      </c>
      <c r="AD3" s="6">
        <f>CtrlData!AG9</f>
        <v>1.375</v>
      </c>
      <c r="AE3" s="6">
        <f>CtrlData!AH9</f>
        <v>3.74</v>
      </c>
    </row>
    <row r="4" spans="1:31">
      <c r="A4" s="6">
        <f>CtrlData!A10</f>
        <v>202204</v>
      </c>
      <c r="B4" s="6">
        <f>CtrlData!E10</f>
        <v>51471.295230000003</v>
      </c>
      <c r="C4" s="6">
        <f>CtrlData!F10</f>
        <v>0</v>
      </c>
      <c r="D4" s="6">
        <f>CtrlData!G10</f>
        <v>0</v>
      </c>
      <c r="E4" s="6">
        <f>CtrlData!H10</f>
        <v>0</v>
      </c>
      <c r="F4" s="6">
        <f>CtrlData!I10</f>
        <v>1</v>
      </c>
      <c r="G4" s="6">
        <f>CtrlData!J10</f>
        <v>0</v>
      </c>
      <c r="H4" s="6">
        <f>CtrlData!K10</f>
        <v>0</v>
      </c>
      <c r="I4" s="6">
        <f>CtrlData!L10</f>
        <v>0</v>
      </c>
      <c r="J4" s="6">
        <f>CtrlData!M10</f>
        <v>0</v>
      </c>
      <c r="K4" s="6">
        <f>CtrlData!N10</f>
        <v>0</v>
      </c>
      <c r="L4" s="6">
        <f>CtrlData!O10</f>
        <v>0</v>
      </c>
      <c r="M4" s="6">
        <f>CtrlData!P10</f>
        <v>0</v>
      </c>
      <c r="N4" s="6">
        <f>CtrlData!Q10</f>
        <v>0</v>
      </c>
      <c r="O4" s="6">
        <f>CtrlData!R10</f>
        <v>0</v>
      </c>
      <c r="P4" s="6">
        <f>CtrlData!S10</f>
        <v>1</v>
      </c>
      <c r="Q4" s="6">
        <f>CtrlData!T10</f>
        <v>0</v>
      </c>
      <c r="R4" s="6">
        <f>CtrlData!U10</f>
        <v>0</v>
      </c>
      <c r="S4" s="6">
        <f>CtrlData!V10</f>
        <v>3.05</v>
      </c>
      <c r="T4" s="6">
        <f>CtrlData!W10</f>
        <v>186883</v>
      </c>
      <c r="U4" s="6">
        <f>CtrlData!X10</f>
        <v>8046</v>
      </c>
      <c r="V4" s="6">
        <f>CtrlData!Y10</f>
        <v>117.37</v>
      </c>
      <c r="W4" s="6">
        <f>CtrlData!Z10</f>
        <v>16.28</v>
      </c>
      <c r="X4" s="6">
        <f>CtrlData!AA10</f>
        <v>107.14</v>
      </c>
      <c r="Y4" s="6">
        <f>CtrlData!AB10</f>
        <v>3.38</v>
      </c>
      <c r="Z4" s="6">
        <f>CtrlData!AC10</f>
        <v>253797</v>
      </c>
      <c r="AA4" s="6">
        <f>CtrlData!AD10</f>
        <v>9.06</v>
      </c>
      <c r="AB4" s="6">
        <f>CtrlData!AE10</f>
        <v>552913</v>
      </c>
      <c r="AC4" s="6">
        <f>CtrlData!AF10</f>
        <v>8.24</v>
      </c>
      <c r="AD4" s="6">
        <f>CtrlData!AG10</f>
        <v>1.375</v>
      </c>
      <c r="AE4" s="6">
        <f>CtrlData!AH10</f>
        <v>3.74</v>
      </c>
    </row>
    <row r="5" spans="1:31">
      <c r="A5" s="6">
        <f>CtrlData!A11</f>
        <v>202203</v>
      </c>
      <c r="B5" s="6">
        <f>CtrlData!E11</f>
        <v>75120.65625</v>
      </c>
      <c r="C5" s="6">
        <f>CtrlData!F11</f>
        <v>0</v>
      </c>
      <c r="D5" s="6">
        <f>CtrlData!G11</f>
        <v>0</v>
      </c>
      <c r="E5" s="6">
        <f>CtrlData!H11</f>
        <v>1</v>
      </c>
      <c r="F5" s="6">
        <f>CtrlData!I11</f>
        <v>0</v>
      </c>
      <c r="G5" s="6">
        <f>CtrlData!J11</f>
        <v>0</v>
      </c>
      <c r="H5" s="6">
        <f>CtrlData!K11</f>
        <v>0</v>
      </c>
      <c r="I5" s="6">
        <f>CtrlData!L11</f>
        <v>0</v>
      </c>
      <c r="J5" s="6">
        <f>CtrlData!M11</f>
        <v>0</v>
      </c>
      <c r="K5" s="6">
        <f>CtrlData!N11</f>
        <v>0</v>
      </c>
      <c r="L5" s="6">
        <f>CtrlData!O11</f>
        <v>0</v>
      </c>
      <c r="M5" s="6">
        <f>CtrlData!P11</f>
        <v>0</v>
      </c>
      <c r="N5" s="6">
        <f>CtrlData!Q11</f>
        <v>0</v>
      </c>
      <c r="O5" s="6">
        <f>CtrlData!R11</f>
        <v>1</v>
      </c>
      <c r="P5" s="6">
        <f>CtrlData!S11</f>
        <v>0</v>
      </c>
      <c r="Q5" s="6">
        <f>CtrlData!T11</f>
        <v>0</v>
      </c>
      <c r="R5" s="6">
        <f>CtrlData!U11</f>
        <v>0</v>
      </c>
      <c r="S5" s="6">
        <f>CtrlData!V11</f>
        <v>3.72</v>
      </c>
      <c r="T5" s="6">
        <f>CtrlData!W11</f>
        <v>200947</v>
      </c>
      <c r="U5" s="6">
        <f>CtrlData!X11</f>
        <v>8616</v>
      </c>
      <c r="V5" s="6">
        <f>CtrlData!Y11</f>
        <v>114.48</v>
      </c>
      <c r="W5" s="6">
        <f>CtrlData!Z11</f>
        <v>14.16</v>
      </c>
      <c r="X5" s="6">
        <f>CtrlData!AA11</f>
        <v>106.33</v>
      </c>
      <c r="Y5" s="6">
        <f>CtrlData!AB11</f>
        <v>3.27</v>
      </c>
      <c r="Z5" s="6">
        <f>CtrlData!AC11</f>
        <v>254905</v>
      </c>
      <c r="AA5" s="6">
        <f>CtrlData!AD11</f>
        <v>10.39</v>
      </c>
      <c r="AB5" s="6">
        <f>CtrlData!AE11</f>
        <v>550499</v>
      </c>
      <c r="AC5" s="6">
        <f>CtrlData!AF11</f>
        <v>8.2200000000000006</v>
      </c>
      <c r="AD5" s="6">
        <f>CtrlData!AG11</f>
        <v>1.375</v>
      </c>
      <c r="AE5" s="6">
        <f>CtrlData!AH11</f>
        <v>3.66</v>
      </c>
    </row>
    <row r="6" spans="1:31">
      <c r="A6" s="6">
        <f>CtrlData!A12</f>
        <v>202202</v>
      </c>
      <c r="B6" s="6">
        <f>CtrlData!E12</f>
        <v>46332.63192</v>
      </c>
      <c r="C6" s="6">
        <f>CtrlData!F12</f>
        <v>0</v>
      </c>
      <c r="D6" s="6">
        <f>CtrlData!G12</f>
        <v>1</v>
      </c>
      <c r="E6" s="6">
        <f>CtrlData!H12</f>
        <v>0</v>
      </c>
      <c r="F6" s="6">
        <f>CtrlData!I12</f>
        <v>0</v>
      </c>
      <c r="G6" s="6">
        <f>CtrlData!J12</f>
        <v>0</v>
      </c>
      <c r="H6" s="6">
        <f>CtrlData!K12</f>
        <v>0</v>
      </c>
      <c r="I6" s="6">
        <f>CtrlData!L12</f>
        <v>0</v>
      </c>
      <c r="J6" s="6">
        <f>CtrlData!M12</f>
        <v>0</v>
      </c>
      <c r="K6" s="6">
        <f>CtrlData!N12</f>
        <v>0</v>
      </c>
      <c r="L6" s="6">
        <f>CtrlData!O12</f>
        <v>0</v>
      </c>
      <c r="M6" s="6">
        <f>CtrlData!P12</f>
        <v>0</v>
      </c>
      <c r="N6" s="6">
        <f>CtrlData!Q12</f>
        <v>0</v>
      </c>
      <c r="O6" s="6">
        <f>CtrlData!R12</f>
        <v>1</v>
      </c>
      <c r="P6" s="6">
        <f>CtrlData!S12</f>
        <v>0</v>
      </c>
      <c r="Q6" s="6">
        <f>CtrlData!T12</f>
        <v>0</v>
      </c>
      <c r="R6" s="6">
        <f>CtrlData!U12</f>
        <v>0</v>
      </c>
      <c r="S6" s="6">
        <f>CtrlData!V12</f>
        <v>3.72</v>
      </c>
      <c r="T6" s="6">
        <f>CtrlData!W12</f>
        <v>200947</v>
      </c>
      <c r="U6" s="6">
        <f>CtrlData!X12</f>
        <v>8616</v>
      </c>
      <c r="V6" s="6">
        <f>CtrlData!Y12</f>
        <v>109.97</v>
      </c>
      <c r="W6" s="6">
        <f>CtrlData!Z12</f>
        <v>14.16</v>
      </c>
      <c r="X6" s="6">
        <f>CtrlData!AA12</f>
        <v>105.99</v>
      </c>
      <c r="Y6" s="6">
        <f>CtrlData!AB12</f>
        <v>2.33</v>
      </c>
      <c r="Z6" s="6">
        <f>CtrlData!AC12</f>
        <v>254989</v>
      </c>
      <c r="AA6" s="6">
        <f>CtrlData!AD12</f>
        <v>11.25</v>
      </c>
      <c r="AB6" s="6">
        <f>CtrlData!AE12</f>
        <v>547642</v>
      </c>
      <c r="AC6" s="6">
        <f>CtrlData!AF12</f>
        <v>7.65</v>
      </c>
      <c r="AD6" s="6">
        <f>CtrlData!AG12</f>
        <v>1.125</v>
      </c>
      <c r="AE6" s="6">
        <f>CtrlData!AH12</f>
        <v>3.66</v>
      </c>
    </row>
    <row r="7" spans="1:31">
      <c r="A7" s="6">
        <f>CtrlData!A13</f>
        <v>202201</v>
      </c>
      <c r="B7" s="6">
        <f>CtrlData!E13</f>
        <v>52611.501510000002</v>
      </c>
      <c r="C7" s="6">
        <f>CtrlData!F13</f>
        <v>1</v>
      </c>
      <c r="D7" s="6">
        <f>CtrlData!G13</f>
        <v>0</v>
      </c>
      <c r="E7" s="6">
        <f>CtrlData!H13</f>
        <v>0</v>
      </c>
      <c r="F7" s="6">
        <f>CtrlData!I13</f>
        <v>0</v>
      </c>
      <c r="G7" s="6">
        <f>CtrlData!J13</f>
        <v>0</v>
      </c>
      <c r="H7" s="6">
        <f>CtrlData!K13</f>
        <v>0</v>
      </c>
      <c r="I7" s="6">
        <f>CtrlData!L13</f>
        <v>0</v>
      </c>
      <c r="J7" s="6">
        <f>CtrlData!M13</f>
        <v>0</v>
      </c>
      <c r="K7" s="6">
        <f>CtrlData!N13</f>
        <v>0</v>
      </c>
      <c r="L7" s="6">
        <f>CtrlData!O13</f>
        <v>0</v>
      </c>
      <c r="M7" s="6">
        <f>CtrlData!P13</f>
        <v>0</v>
      </c>
      <c r="N7" s="6">
        <f>CtrlData!Q13</f>
        <v>0</v>
      </c>
      <c r="O7" s="6">
        <f>CtrlData!R13</f>
        <v>1</v>
      </c>
      <c r="P7" s="6">
        <f>CtrlData!S13</f>
        <v>0</v>
      </c>
      <c r="Q7" s="6">
        <f>CtrlData!T13</f>
        <v>0</v>
      </c>
      <c r="R7" s="6">
        <f>CtrlData!U13</f>
        <v>0</v>
      </c>
      <c r="S7" s="6">
        <f>CtrlData!V13</f>
        <v>3.72</v>
      </c>
      <c r="T7" s="6">
        <f>CtrlData!W13</f>
        <v>200947</v>
      </c>
      <c r="U7" s="6">
        <f>CtrlData!X13</f>
        <v>8616</v>
      </c>
      <c r="V7" s="6">
        <f>CtrlData!Y13</f>
        <v>107.78</v>
      </c>
      <c r="W7" s="6">
        <f>CtrlData!Z13</f>
        <v>14.16</v>
      </c>
      <c r="X7" s="6">
        <f>CtrlData!AA13</f>
        <v>106</v>
      </c>
      <c r="Y7" s="6">
        <f>CtrlData!AB13</f>
        <v>2.83</v>
      </c>
      <c r="Z7" s="6">
        <f>CtrlData!AC13</f>
        <v>252219</v>
      </c>
      <c r="AA7" s="6">
        <f>CtrlData!AD13</f>
        <v>11.87</v>
      </c>
      <c r="AB7" s="6">
        <f>CtrlData!AE13</f>
        <v>543067</v>
      </c>
      <c r="AC7" s="6">
        <f>CtrlData!AF13</f>
        <v>8.5299999999999994</v>
      </c>
      <c r="AD7" s="6">
        <f>CtrlData!AG13</f>
        <v>1.125</v>
      </c>
      <c r="AE7" s="6">
        <f>CtrlData!AH13</f>
        <v>3.66</v>
      </c>
    </row>
    <row r="8" spans="1:31">
      <c r="A8" s="6">
        <f>CtrlData!A14</f>
        <v>202112</v>
      </c>
      <c r="B8" s="6">
        <f>CtrlData!E14</f>
        <v>65276.750099999997</v>
      </c>
      <c r="C8" s="6">
        <f>CtrlData!F14</f>
        <v>0</v>
      </c>
      <c r="D8" s="6">
        <f>CtrlData!G14</f>
        <v>0</v>
      </c>
      <c r="E8" s="6">
        <f>CtrlData!H14</f>
        <v>0</v>
      </c>
      <c r="F8" s="6">
        <f>CtrlData!I14</f>
        <v>0</v>
      </c>
      <c r="G8" s="6">
        <f>CtrlData!J14</f>
        <v>0</v>
      </c>
      <c r="H8" s="6">
        <f>CtrlData!K14</f>
        <v>0</v>
      </c>
      <c r="I8" s="6">
        <f>CtrlData!L14</f>
        <v>0</v>
      </c>
      <c r="J8" s="6">
        <f>CtrlData!M14</f>
        <v>0</v>
      </c>
      <c r="K8" s="6">
        <f>CtrlData!N14</f>
        <v>0</v>
      </c>
      <c r="L8" s="6">
        <f>CtrlData!O14</f>
        <v>0</v>
      </c>
      <c r="M8" s="6">
        <f>CtrlData!P14</f>
        <v>0</v>
      </c>
      <c r="N8" s="6">
        <f>CtrlData!Q14</f>
        <v>1</v>
      </c>
      <c r="O8" s="6">
        <f>CtrlData!R14</f>
        <v>0</v>
      </c>
      <c r="P8" s="6">
        <f>CtrlData!S14</f>
        <v>0</v>
      </c>
      <c r="Q8" s="6">
        <f>CtrlData!T14</f>
        <v>0</v>
      </c>
      <c r="R8" s="6">
        <f>CtrlData!U14</f>
        <v>1</v>
      </c>
      <c r="S8" s="6">
        <f>CtrlData!V14</f>
        <v>5.32</v>
      </c>
      <c r="T8" s="6">
        <f>CtrlData!W14</f>
        <v>207272</v>
      </c>
      <c r="U8" s="6">
        <f>CtrlData!X14</f>
        <v>8857</v>
      </c>
      <c r="V8" s="6">
        <f>CtrlData!Y14</f>
        <v>106.75</v>
      </c>
      <c r="W8" s="6">
        <f>CtrlData!Z14</f>
        <v>12.64</v>
      </c>
      <c r="X8" s="6">
        <f>CtrlData!AA14</f>
        <v>105.41</v>
      </c>
      <c r="Y8" s="6">
        <f>CtrlData!AB14</f>
        <v>2.63</v>
      </c>
      <c r="Z8" s="6">
        <f>CtrlData!AC14</f>
        <v>247580</v>
      </c>
      <c r="AA8" s="6">
        <f>CtrlData!AD14</f>
        <v>12.09</v>
      </c>
      <c r="AB8" s="6">
        <f>CtrlData!AE14</f>
        <v>537090</v>
      </c>
      <c r="AC8" s="6">
        <f>CtrlData!AF14</f>
        <v>7.35</v>
      </c>
      <c r="AD8" s="6">
        <f>CtrlData!AG14</f>
        <v>1.125</v>
      </c>
      <c r="AE8" s="6">
        <f>CtrlData!AH14</f>
        <v>3.64</v>
      </c>
    </row>
    <row r="9" spans="1:31">
      <c r="A9" s="6">
        <f>CtrlData!A15</f>
        <v>202111</v>
      </c>
      <c r="B9" s="6">
        <f>CtrlData!E15</f>
        <v>79426.901729999998</v>
      </c>
      <c r="C9" s="6">
        <f>CtrlData!F15</f>
        <v>0</v>
      </c>
      <c r="D9" s="6">
        <f>CtrlData!G15</f>
        <v>0</v>
      </c>
      <c r="E9" s="6">
        <f>CtrlData!H15</f>
        <v>0</v>
      </c>
      <c r="F9" s="6">
        <f>CtrlData!I15</f>
        <v>0</v>
      </c>
      <c r="G9" s="6">
        <f>CtrlData!J15</f>
        <v>0</v>
      </c>
      <c r="H9" s="6">
        <f>CtrlData!K15</f>
        <v>0</v>
      </c>
      <c r="I9" s="6">
        <f>CtrlData!L15</f>
        <v>0</v>
      </c>
      <c r="J9" s="6">
        <f>CtrlData!M15</f>
        <v>0</v>
      </c>
      <c r="K9" s="6">
        <f>CtrlData!N15</f>
        <v>0</v>
      </c>
      <c r="L9" s="6">
        <f>CtrlData!O15</f>
        <v>0</v>
      </c>
      <c r="M9" s="6">
        <f>CtrlData!P15</f>
        <v>1</v>
      </c>
      <c r="N9" s="6">
        <f>CtrlData!Q15</f>
        <v>0</v>
      </c>
      <c r="O9" s="6">
        <f>CtrlData!R15</f>
        <v>0</v>
      </c>
      <c r="P9" s="6">
        <f>CtrlData!S15</f>
        <v>0</v>
      </c>
      <c r="Q9" s="6">
        <f>CtrlData!T15</f>
        <v>0</v>
      </c>
      <c r="R9" s="6">
        <f>CtrlData!U15</f>
        <v>1</v>
      </c>
      <c r="S9" s="6">
        <f>CtrlData!V15</f>
        <v>5.32</v>
      </c>
      <c r="T9" s="6">
        <f>CtrlData!W15</f>
        <v>207272</v>
      </c>
      <c r="U9" s="6">
        <f>CtrlData!X15</f>
        <v>8857</v>
      </c>
      <c r="V9" s="6">
        <f>CtrlData!Y15</f>
        <v>107.52</v>
      </c>
      <c r="W9" s="6">
        <f>CtrlData!Z15</f>
        <v>12.64</v>
      </c>
      <c r="X9" s="6">
        <f>CtrlData!AA15</f>
        <v>105.62</v>
      </c>
      <c r="Y9" s="6">
        <f>CtrlData!AB15</f>
        <v>2.85</v>
      </c>
      <c r="Z9" s="6">
        <f>CtrlData!AC15</f>
        <v>244578</v>
      </c>
      <c r="AA9" s="6">
        <f>CtrlData!AD15</f>
        <v>13.13</v>
      </c>
      <c r="AB9" s="6">
        <f>CtrlData!AE15</f>
        <v>533117</v>
      </c>
      <c r="AC9" s="6">
        <f>CtrlData!AF15</f>
        <v>8.18</v>
      </c>
      <c r="AD9" s="6">
        <f>CtrlData!AG15</f>
        <v>1.125</v>
      </c>
      <c r="AE9" s="6">
        <f>CtrlData!AH15</f>
        <v>3.64</v>
      </c>
    </row>
    <row r="10" spans="1:31">
      <c r="A10" s="6">
        <f>CtrlData!A16</f>
        <v>202110</v>
      </c>
      <c r="B10" s="6">
        <f>CtrlData!E16</f>
        <v>59018.259839999999</v>
      </c>
      <c r="C10" s="6">
        <f>CtrlData!F16</f>
        <v>0</v>
      </c>
      <c r="D10" s="6">
        <f>CtrlData!G16</f>
        <v>0</v>
      </c>
      <c r="E10" s="6">
        <f>CtrlData!H16</f>
        <v>0</v>
      </c>
      <c r="F10" s="6">
        <f>CtrlData!I16</f>
        <v>0</v>
      </c>
      <c r="G10" s="6">
        <f>CtrlData!J16</f>
        <v>0</v>
      </c>
      <c r="H10" s="6">
        <f>CtrlData!K16</f>
        <v>0</v>
      </c>
      <c r="I10" s="6">
        <f>CtrlData!L16</f>
        <v>0</v>
      </c>
      <c r="J10" s="6">
        <f>CtrlData!M16</f>
        <v>0</v>
      </c>
      <c r="K10" s="6">
        <f>CtrlData!N16</f>
        <v>0</v>
      </c>
      <c r="L10" s="6">
        <f>CtrlData!O16</f>
        <v>1</v>
      </c>
      <c r="M10" s="6">
        <f>CtrlData!P16</f>
        <v>0</v>
      </c>
      <c r="N10" s="6">
        <f>CtrlData!Q16</f>
        <v>0</v>
      </c>
      <c r="O10" s="6">
        <f>CtrlData!R16</f>
        <v>0</v>
      </c>
      <c r="P10" s="6">
        <f>CtrlData!S16</f>
        <v>0</v>
      </c>
      <c r="Q10" s="6">
        <f>CtrlData!T16</f>
        <v>0</v>
      </c>
      <c r="R10" s="6">
        <f>CtrlData!U16</f>
        <v>1</v>
      </c>
      <c r="S10" s="6">
        <f>CtrlData!V16</f>
        <v>5.32</v>
      </c>
      <c r="T10" s="6">
        <f>CtrlData!W16</f>
        <v>207272</v>
      </c>
      <c r="U10" s="6">
        <f>CtrlData!X16</f>
        <v>8857</v>
      </c>
      <c r="V10" s="6">
        <f>CtrlData!Y16</f>
        <v>107.34</v>
      </c>
      <c r="W10" s="6">
        <f>CtrlData!Z16</f>
        <v>12.64</v>
      </c>
      <c r="X10" s="6">
        <f>CtrlData!AA16</f>
        <v>105.37</v>
      </c>
      <c r="Y10" s="6">
        <f>CtrlData!AB16</f>
        <v>2.5499999999999998</v>
      </c>
      <c r="Z10" s="6">
        <f>CtrlData!AC16</f>
        <v>242079</v>
      </c>
      <c r="AA10" s="6">
        <f>CtrlData!AD16</f>
        <v>14.81</v>
      </c>
      <c r="AB10" s="6">
        <f>CtrlData!AE16</f>
        <v>528043</v>
      </c>
      <c r="AC10" s="6">
        <f>CtrlData!AF16</f>
        <v>8.51</v>
      </c>
      <c r="AD10" s="6">
        <f>CtrlData!AG16</f>
        <v>1.125</v>
      </c>
      <c r="AE10" s="6">
        <f>CtrlData!AH16</f>
        <v>3.64</v>
      </c>
    </row>
    <row r="11" spans="1:31">
      <c r="A11" s="6">
        <f>CtrlData!A17</f>
        <v>202109</v>
      </c>
      <c r="B11" s="6">
        <f>CtrlData!E17</f>
        <v>59960.666129999998</v>
      </c>
      <c r="C11" s="6">
        <f>CtrlData!F17</f>
        <v>0</v>
      </c>
      <c r="D11" s="6">
        <f>CtrlData!G17</f>
        <v>0</v>
      </c>
      <c r="E11" s="6">
        <f>CtrlData!H17</f>
        <v>0</v>
      </c>
      <c r="F11" s="6">
        <f>CtrlData!I17</f>
        <v>0</v>
      </c>
      <c r="G11" s="6">
        <f>CtrlData!J17</f>
        <v>0</v>
      </c>
      <c r="H11" s="6">
        <f>CtrlData!K17</f>
        <v>0</v>
      </c>
      <c r="I11" s="6">
        <f>CtrlData!L17</f>
        <v>0</v>
      </c>
      <c r="J11" s="6">
        <f>CtrlData!M17</f>
        <v>0</v>
      </c>
      <c r="K11" s="6">
        <f>CtrlData!N17</f>
        <v>1</v>
      </c>
      <c r="L11" s="6">
        <f>CtrlData!O17</f>
        <v>0</v>
      </c>
      <c r="M11" s="6">
        <f>CtrlData!P17</f>
        <v>0</v>
      </c>
      <c r="N11" s="6">
        <f>CtrlData!Q17</f>
        <v>0</v>
      </c>
      <c r="O11" s="6">
        <f>CtrlData!R17</f>
        <v>0</v>
      </c>
      <c r="P11" s="6">
        <f>CtrlData!S17</f>
        <v>0</v>
      </c>
      <c r="Q11" s="6">
        <f>CtrlData!T17</f>
        <v>1</v>
      </c>
      <c r="R11" s="6">
        <f>CtrlData!U17</f>
        <v>0</v>
      </c>
      <c r="S11" s="6">
        <f>CtrlData!V17</f>
        <v>4.37</v>
      </c>
      <c r="T11" s="6">
        <f>CtrlData!W17</f>
        <v>194760</v>
      </c>
      <c r="U11" s="6">
        <f>CtrlData!X17</f>
        <v>8302</v>
      </c>
      <c r="V11" s="6">
        <f>CtrlData!Y17</f>
        <v>105.21</v>
      </c>
      <c r="W11" s="6">
        <f>CtrlData!Z17</f>
        <v>12.09</v>
      </c>
      <c r="X11" s="6">
        <f>CtrlData!AA17</f>
        <v>105.06</v>
      </c>
      <c r="Y11" s="6">
        <f>CtrlData!AB17</f>
        <v>2.6</v>
      </c>
      <c r="Z11" s="6">
        <f>CtrlData!AC17</f>
        <v>241560</v>
      </c>
      <c r="AA11" s="6">
        <f>CtrlData!AD17</f>
        <v>15.22</v>
      </c>
      <c r="AB11" s="6">
        <f>CtrlData!AE17</f>
        <v>527867</v>
      </c>
      <c r="AC11" s="6">
        <f>CtrlData!AF17</f>
        <v>8.89</v>
      </c>
      <c r="AD11" s="6">
        <f>CtrlData!AG17</f>
        <v>1.125</v>
      </c>
      <c r="AE11" s="6">
        <f>CtrlData!AH17</f>
        <v>3.96</v>
      </c>
    </row>
    <row r="12" spans="1:31">
      <c r="A12" s="6">
        <f>CtrlData!A18</f>
        <v>202108</v>
      </c>
      <c r="B12" s="6">
        <f>CtrlData!E18</f>
        <v>81241.301770000005</v>
      </c>
      <c r="C12" s="6">
        <f>CtrlData!F18</f>
        <v>0</v>
      </c>
      <c r="D12" s="6">
        <f>CtrlData!G18</f>
        <v>0</v>
      </c>
      <c r="E12" s="6">
        <f>CtrlData!H18</f>
        <v>0</v>
      </c>
      <c r="F12" s="6">
        <f>CtrlData!I18</f>
        <v>0</v>
      </c>
      <c r="G12" s="6">
        <f>CtrlData!J18</f>
        <v>0</v>
      </c>
      <c r="H12" s="6">
        <f>CtrlData!K18</f>
        <v>0</v>
      </c>
      <c r="I12" s="6">
        <f>CtrlData!L18</f>
        <v>0</v>
      </c>
      <c r="J12" s="6">
        <f>CtrlData!M18</f>
        <v>1</v>
      </c>
      <c r="K12" s="6">
        <f>CtrlData!N18</f>
        <v>0</v>
      </c>
      <c r="L12" s="6">
        <f>CtrlData!O18</f>
        <v>0</v>
      </c>
      <c r="M12" s="6">
        <f>CtrlData!P18</f>
        <v>0</v>
      </c>
      <c r="N12" s="6">
        <f>CtrlData!Q18</f>
        <v>0</v>
      </c>
      <c r="O12" s="6">
        <f>CtrlData!R18</f>
        <v>0</v>
      </c>
      <c r="P12" s="6">
        <f>CtrlData!S18</f>
        <v>0</v>
      </c>
      <c r="Q12" s="6">
        <f>CtrlData!T18</f>
        <v>1</v>
      </c>
      <c r="R12" s="6">
        <f>CtrlData!U18</f>
        <v>0</v>
      </c>
      <c r="S12" s="6">
        <f>CtrlData!V18</f>
        <v>4.37</v>
      </c>
      <c r="T12" s="6">
        <f>CtrlData!W18</f>
        <v>194760</v>
      </c>
      <c r="U12" s="6">
        <f>CtrlData!X18</f>
        <v>8302</v>
      </c>
      <c r="V12" s="6">
        <f>CtrlData!Y18</f>
        <v>104.99</v>
      </c>
      <c r="W12" s="6">
        <f>CtrlData!Z18</f>
        <v>12.09</v>
      </c>
      <c r="X12" s="6">
        <f>CtrlData!AA18</f>
        <v>104.9</v>
      </c>
      <c r="Y12" s="6">
        <f>CtrlData!AB18</f>
        <v>2.34</v>
      </c>
      <c r="Z12" s="6">
        <f>CtrlData!AC18</f>
        <v>239778</v>
      </c>
      <c r="AA12" s="6">
        <f>CtrlData!AD18</f>
        <v>15.19</v>
      </c>
      <c r="AB12" s="6">
        <f>CtrlData!AE18</f>
        <v>524253</v>
      </c>
      <c r="AC12" s="6">
        <f>CtrlData!AF18</f>
        <v>8.59</v>
      </c>
      <c r="AD12" s="6">
        <f>CtrlData!AG18</f>
        <v>1.125</v>
      </c>
      <c r="AE12" s="6">
        <f>CtrlData!AH18</f>
        <v>3.96</v>
      </c>
    </row>
    <row r="13" spans="1:31">
      <c r="A13" s="6">
        <f>CtrlData!A19</f>
        <v>202107</v>
      </c>
      <c r="B13" s="6">
        <f>CtrlData!E19</f>
        <v>123807.7427</v>
      </c>
      <c r="C13" s="6">
        <f>CtrlData!F19</f>
        <v>0</v>
      </c>
      <c r="D13" s="6">
        <f>CtrlData!G19</f>
        <v>0</v>
      </c>
      <c r="E13" s="6">
        <f>CtrlData!H19</f>
        <v>0</v>
      </c>
      <c r="F13" s="6">
        <f>CtrlData!I19</f>
        <v>0</v>
      </c>
      <c r="G13" s="6">
        <f>CtrlData!J19</f>
        <v>0</v>
      </c>
      <c r="H13" s="6">
        <f>CtrlData!K19</f>
        <v>0</v>
      </c>
      <c r="I13" s="6">
        <f>CtrlData!L19</f>
        <v>1</v>
      </c>
      <c r="J13" s="6">
        <f>CtrlData!M19</f>
        <v>0</v>
      </c>
      <c r="K13" s="6">
        <f>CtrlData!N19</f>
        <v>0</v>
      </c>
      <c r="L13" s="6">
        <f>CtrlData!O19</f>
        <v>0</v>
      </c>
      <c r="M13" s="6">
        <f>CtrlData!P19</f>
        <v>0</v>
      </c>
      <c r="N13" s="6">
        <f>CtrlData!Q19</f>
        <v>0</v>
      </c>
      <c r="O13" s="6">
        <f>CtrlData!R19</f>
        <v>0</v>
      </c>
      <c r="P13" s="6">
        <f>CtrlData!S19</f>
        <v>0</v>
      </c>
      <c r="Q13" s="6">
        <f>CtrlData!T19</f>
        <v>1</v>
      </c>
      <c r="R13" s="6">
        <f>CtrlData!U19</f>
        <v>0</v>
      </c>
      <c r="S13" s="6">
        <f>CtrlData!V19</f>
        <v>4.37</v>
      </c>
      <c r="T13" s="6">
        <f>CtrlData!W19</f>
        <v>194760</v>
      </c>
      <c r="U13" s="6">
        <f>CtrlData!X19</f>
        <v>8302</v>
      </c>
      <c r="V13" s="6">
        <f>CtrlData!Y19</f>
        <v>104.54</v>
      </c>
      <c r="W13" s="6">
        <f>CtrlData!Z19</f>
        <v>12.09</v>
      </c>
      <c r="X13" s="6">
        <f>CtrlData!AA19</f>
        <v>104.29</v>
      </c>
      <c r="Y13" s="6">
        <f>CtrlData!AB19</f>
        <v>1.91</v>
      </c>
      <c r="Z13" s="6">
        <f>CtrlData!AC19</f>
        <v>237605</v>
      </c>
      <c r="AA13" s="6">
        <f>CtrlData!AD19</f>
        <v>15.97</v>
      </c>
      <c r="AB13" s="6">
        <f>CtrlData!AE19</f>
        <v>520317</v>
      </c>
      <c r="AC13" s="6">
        <f>CtrlData!AF19</f>
        <v>8.7100000000000009</v>
      </c>
      <c r="AD13" s="6">
        <f>CtrlData!AG19</f>
        <v>1.125</v>
      </c>
      <c r="AE13" s="6">
        <f>CtrlData!AH19</f>
        <v>3.96</v>
      </c>
    </row>
    <row r="14" spans="1:31">
      <c r="A14" s="6">
        <f>CtrlData!A20</f>
        <v>202106</v>
      </c>
      <c r="B14" s="6">
        <f>CtrlData!E20</f>
        <v>101137.33538999999</v>
      </c>
      <c r="C14" s="6">
        <f>CtrlData!F20</f>
        <v>0</v>
      </c>
      <c r="D14" s="6">
        <f>CtrlData!G20</f>
        <v>0</v>
      </c>
      <c r="E14" s="6">
        <f>CtrlData!H20</f>
        <v>0</v>
      </c>
      <c r="F14" s="6">
        <f>CtrlData!I20</f>
        <v>0</v>
      </c>
      <c r="G14" s="6">
        <f>CtrlData!J20</f>
        <v>0</v>
      </c>
      <c r="H14" s="6">
        <f>CtrlData!K20</f>
        <v>1</v>
      </c>
      <c r="I14" s="6">
        <f>CtrlData!L20</f>
        <v>0</v>
      </c>
      <c r="J14" s="6">
        <f>CtrlData!M20</f>
        <v>0</v>
      </c>
      <c r="K14" s="6">
        <f>CtrlData!N20</f>
        <v>0</v>
      </c>
      <c r="L14" s="6">
        <f>CtrlData!O20</f>
        <v>0</v>
      </c>
      <c r="M14" s="6">
        <f>CtrlData!P20</f>
        <v>0</v>
      </c>
      <c r="N14" s="6">
        <f>CtrlData!Q20</f>
        <v>0</v>
      </c>
      <c r="O14" s="6">
        <f>CtrlData!R20</f>
        <v>0</v>
      </c>
      <c r="P14" s="6">
        <f>CtrlData!S20</f>
        <v>1</v>
      </c>
      <c r="Q14" s="6">
        <f>CtrlData!T20</f>
        <v>0</v>
      </c>
      <c r="R14" s="6">
        <f>CtrlData!U20</f>
        <v>0</v>
      </c>
      <c r="S14" s="6">
        <f>CtrlData!V20</f>
        <v>7.76</v>
      </c>
      <c r="T14" s="6">
        <f>CtrlData!W20</f>
        <v>186795</v>
      </c>
      <c r="U14" s="6">
        <f>CtrlData!X20</f>
        <v>7947</v>
      </c>
      <c r="V14" s="6">
        <f>CtrlData!Y20</f>
        <v>102.86</v>
      </c>
      <c r="W14" s="6">
        <f>CtrlData!Z20</f>
        <v>10.98</v>
      </c>
      <c r="X14" s="6">
        <f>CtrlData!AA20</f>
        <v>104.08</v>
      </c>
      <c r="Y14" s="6">
        <f>CtrlData!AB20</f>
        <v>1.83</v>
      </c>
      <c r="Z14" s="6">
        <f>CtrlData!AC20</f>
        <v>235697</v>
      </c>
      <c r="AA14" s="6">
        <f>CtrlData!AD20</f>
        <v>17.100000000000001</v>
      </c>
      <c r="AB14" s="6">
        <f>CtrlData!AE20</f>
        <v>518576</v>
      </c>
      <c r="AC14" s="6">
        <f>CtrlData!AF20</f>
        <v>8.91</v>
      </c>
      <c r="AD14" s="6">
        <f>CtrlData!AG20</f>
        <v>1.125</v>
      </c>
      <c r="AE14" s="6">
        <f>CtrlData!AH20</f>
        <v>4.8</v>
      </c>
    </row>
    <row r="15" spans="1:31">
      <c r="A15" s="6">
        <f>CtrlData!A21</f>
        <v>202105</v>
      </c>
      <c r="B15" s="6">
        <f>CtrlData!E21</f>
        <v>110116.02211999999</v>
      </c>
      <c r="C15" s="6">
        <f>CtrlData!F21</f>
        <v>0</v>
      </c>
      <c r="D15" s="6">
        <f>CtrlData!G21</f>
        <v>0</v>
      </c>
      <c r="E15" s="6">
        <f>CtrlData!H21</f>
        <v>0</v>
      </c>
      <c r="F15" s="6">
        <f>CtrlData!I21</f>
        <v>0</v>
      </c>
      <c r="G15" s="6">
        <f>CtrlData!J21</f>
        <v>1</v>
      </c>
      <c r="H15" s="6">
        <f>CtrlData!K21</f>
        <v>0</v>
      </c>
      <c r="I15" s="6">
        <f>CtrlData!L21</f>
        <v>0</v>
      </c>
      <c r="J15" s="6">
        <f>CtrlData!M21</f>
        <v>0</v>
      </c>
      <c r="K15" s="6">
        <f>CtrlData!N21</f>
        <v>0</v>
      </c>
      <c r="L15" s="6">
        <f>CtrlData!O21</f>
        <v>0</v>
      </c>
      <c r="M15" s="6">
        <f>CtrlData!P21</f>
        <v>0</v>
      </c>
      <c r="N15" s="6">
        <f>CtrlData!Q21</f>
        <v>0</v>
      </c>
      <c r="O15" s="6">
        <f>CtrlData!R21</f>
        <v>0</v>
      </c>
      <c r="P15" s="6">
        <f>CtrlData!S21</f>
        <v>1</v>
      </c>
      <c r="Q15" s="6">
        <f>CtrlData!T21</f>
        <v>0</v>
      </c>
      <c r="R15" s="6">
        <f>CtrlData!U21</f>
        <v>0</v>
      </c>
      <c r="S15" s="6">
        <f>CtrlData!V21</f>
        <v>7.76</v>
      </c>
      <c r="T15" s="6">
        <f>CtrlData!W21</f>
        <v>186795</v>
      </c>
      <c r="U15" s="6">
        <f>CtrlData!X21</f>
        <v>7947</v>
      </c>
      <c r="V15" s="6">
        <f>CtrlData!Y21</f>
        <v>102.16</v>
      </c>
      <c r="W15" s="6">
        <f>CtrlData!Z21</f>
        <v>10.98</v>
      </c>
      <c r="X15" s="6">
        <f>CtrlData!AA21</f>
        <v>103.88</v>
      </c>
      <c r="Y15" s="6">
        <f>CtrlData!AB21</f>
        <v>2.4500000000000002</v>
      </c>
      <c r="Z15" s="6">
        <f>CtrlData!AC21</f>
        <v>232884</v>
      </c>
      <c r="AA15" s="6">
        <f>CtrlData!AD21</f>
        <v>17.41</v>
      </c>
      <c r="AB15" s="6">
        <f>CtrlData!AE21</f>
        <v>514558</v>
      </c>
      <c r="AC15" s="6">
        <f>CtrlData!AF21</f>
        <v>9.2200000000000006</v>
      </c>
      <c r="AD15" s="6">
        <f>CtrlData!AG21</f>
        <v>1.125</v>
      </c>
      <c r="AE15" s="6">
        <f>CtrlData!AH21</f>
        <v>4.8</v>
      </c>
    </row>
    <row r="16" spans="1:31">
      <c r="A16" s="6">
        <f>CtrlData!A22</f>
        <v>202104</v>
      </c>
      <c r="B16" s="6">
        <f>CtrlData!E22</f>
        <v>85229.038839999994</v>
      </c>
      <c r="C16" s="6">
        <f>CtrlData!F22</f>
        <v>0</v>
      </c>
      <c r="D16" s="6">
        <f>CtrlData!G22</f>
        <v>0</v>
      </c>
      <c r="E16" s="6">
        <f>CtrlData!H22</f>
        <v>0</v>
      </c>
      <c r="F16" s="6">
        <f>CtrlData!I22</f>
        <v>1</v>
      </c>
      <c r="G16" s="6">
        <f>CtrlData!J22</f>
        <v>0</v>
      </c>
      <c r="H16" s="6">
        <f>CtrlData!K22</f>
        <v>0</v>
      </c>
      <c r="I16" s="6">
        <f>CtrlData!L22</f>
        <v>0</v>
      </c>
      <c r="J16" s="6">
        <f>CtrlData!M22</f>
        <v>0</v>
      </c>
      <c r="K16" s="6">
        <f>CtrlData!N22</f>
        <v>0</v>
      </c>
      <c r="L16" s="6">
        <f>CtrlData!O22</f>
        <v>0</v>
      </c>
      <c r="M16" s="6">
        <f>CtrlData!P22</f>
        <v>0</v>
      </c>
      <c r="N16" s="6">
        <f>CtrlData!Q22</f>
        <v>0</v>
      </c>
      <c r="O16" s="6">
        <f>CtrlData!R22</f>
        <v>0</v>
      </c>
      <c r="P16" s="6">
        <f>CtrlData!S22</f>
        <v>1</v>
      </c>
      <c r="Q16" s="6">
        <f>CtrlData!T22</f>
        <v>0</v>
      </c>
      <c r="R16" s="6">
        <f>CtrlData!U22</f>
        <v>0</v>
      </c>
      <c r="S16" s="6">
        <f>CtrlData!V22</f>
        <v>7.76</v>
      </c>
      <c r="T16" s="6">
        <f>CtrlData!W22</f>
        <v>186795</v>
      </c>
      <c r="U16" s="6">
        <f>CtrlData!X22</f>
        <v>7947</v>
      </c>
      <c r="V16" s="6">
        <f>CtrlData!Y22</f>
        <v>101.56</v>
      </c>
      <c r="W16" s="6">
        <f>CtrlData!Z22</f>
        <v>10.98</v>
      </c>
      <c r="X16" s="6">
        <f>CtrlData!AA22</f>
        <v>103.64</v>
      </c>
      <c r="Y16" s="6">
        <f>CtrlData!AB22</f>
        <v>2.1</v>
      </c>
      <c r="Z16" s="6">
        <f>CtrlData!AC22</f>
        <v>231119</v>
      </c>
      <c r="AA16" s="6">
        <f>CtrlData!AD22</f>
        <v>18.11</v>
      </c>
      <c r="AB16" s="6">
        <f>CtrlData!AE22</f>
        <v>511373</v>
      </c>
      <c r="AC16" s="6">
        <f>CtrlData!AF22</f>
        <v>8.99</v>
      </c>
      <c r="AD16" s="6">
        <f>CtrlData!AG22</f>
        <v>1.125</v>
      </c>
      <c r="AE16" s="6">
        <f>CtrlData!AH22</f>
        <v>4.8</v>
      </c>
    </row>
    <row r="17" spans="1:31">
      <c r="A17" s="6">
        <f>CtrlData!A23</f>
        <v>202103</v>
      </c>
      <c r="B17" s="6">
        <f>CtrlData!E23</f>
        <v>70550.350430000006</v>
      </c>
      <c r="C17" s="6">
        <f>CtrlData!F23</f>
        <v>0</v>
      </c>
      <c r="D17" s="6">
        <f>CtrlData!G23</f>
        <v>0</v>
      </c>
      <c r="E17" s="6">
        <f>CtrlData!H23</f>
        <v>1</v>
      </c>
      <c r="F17" s="6">
        <f>CtrlData!I23</f>
        <v>0</v>
      </c>
      <c r="G17" s="6">
        <f>CtrlData!J23</f>
        <v>0</v>
      </c>
      <c r="H17" s="6">
        <f>CtrlData!K23</f>
        <v>0</v>
      </c>
      <c r="I17" s="6">
        <f>CtrlData!L23</f>
        <v>0</v>
      </c>
      <c r="J17" s="6">
        <f>CtrlData!M23</f>
        <v>0</v>
      </c>
      <c r="K17" s="6">
        <f>CtrlData!N23</f>
        <v>0</v>
      </c>
      <c r="L17" s="6">
        <f>CtrlData!O23</f>
        <v>0</v>
      </c>
      <c r="M17" s="6">
        <f>CtrlData!P23</f>
        <v>0</v>
      </c>
      <c r="N17" s="6">
        <f>CtrlData!Q23</f>
        <v>0</v>
      </c>
      <c r="O17" s="6">
        <f>CtrlData!R23</f>
        <v>1</v>
      </c>
      <c r="P17" s="6">
        <f>CtrlData!S23</f>
        <v>0</v>
      </c>
      <c r="Q17" s="6">
        <f>CtrlData!T23</f>
        <v>0</v>
      </c>
      <c r="R17" s="6">
        <f>CtrlData!U23</f>
        <v>0</v>
      </c>
      <c r="S17" s="6">
        <f>CtrlData!V23</f>
        <v>9.1999999999999993</v>
      </c>
      <c r="T17" s="6">
        <f>CtrlData!W23</f>
        <v>186115</v>
      </c>
      <c r="U17" s="6">
        <f>CtrlData!X23</f>
        <v>7905</v>
      </c>
      <c r="V17" s="6">
        <f>CtrlData!Y23</f>
        <v>100.28</v>
      </c>
      <c r="W17" s="6">
        <f>CtrlData!Z23</f>
        <v>5.19</v>
      </c>
      <c r="X17" s="6">
        <f>CtrlData!AA23</f>
        <v>102.96</v>
      </c>
      <c r="Y17" s="6">
        <f>CtrlData!AB23</f>
        <v>1.23</v>
      </c>
      <c r="Z17" s="6">
        <f>CtrlData!AC23</f>
        <v>229819</v>
      </c>
      <c r="AA17" s="6">
        <f>CtrlData!AD23</f>
        <v>17.739999999999998</v>
      </c>
      <c r="AB17" s="6">
        <f>CtrlData!AE23</f>
        <v>509203</v>
      </c>
      <c r="AC17" s="6">
        <f>CtrlData!AF23</f>
        <v>8.6999999999999993</v>
      </c>
      <c r="AD17" s="6">
        <f>CtrlData!AG23</f>
        <v>1.125</v>
      </c>
      <c r="AE17" s="6">
        <f>CtrlData!AH23</f>
        <v>3.67</v>
      </c>
    </row>
    <row r="18" spans="1:31">
      <c r="A18" s="6">
        <f>CtrlData!A24</f>
        <v>202102</v>
      </c>
      <c r="B18" s="6">
        <f>CtrlData!E24</f>
        <v>45145.679629999999</v>
      </c>
      <c r="C18" s="6">
        <f>CtrlData!F24</f>
        <v>0</v>
      </c>
      <c r="D18" s="6">
        <f>CtrlData!G24</f>
        <v>1</v>
      </c>
      <c r="E18" s="6">
        <f>CtrlData!H24</f>
        <v>0</v>
      </c>
      <c r="F18" s="6">
        <f>CtrlData!I24</f>
        <v>0</v>
      </c>
      <c r="G18" s="6">
        <f>CtrlData!J24</f>
        <v>0</v>
      </c>
      <c r="H18" s="6">
        <f>CtrlData!K24</f>
        <v>0</v>
      </c>
      <c r="I18" s="6">
        <f>CtrlData!L24</f>
        <v>0</v>
      </c>
      <c r="J18" s="6">
        <f>CtrlData!M24</f>
        <v>0</v>
      </c>
      <c r="K18" s="6">
        <f>CtrlData!N24</f>
        <v>0</v>
      </c>
      <c r="L18" s="6">
        <f>CtrlData!O24</f>
        <v>0</v>
      </c>
      <c r="M18" s="6">
        <f>CtrlData!P24</f>
        <v>0</v>
      </c>
      <c r="N18" s="6">
        <f>CtrlData!Q24</f>
        <v>0</v>
      </c>
      <c r="O18" s="6">
        <f>CtrlData!R24</f>
        <v>1</v>
      </c>
      <c r="P18" s="6">
        <f>CtrlData!S24</f>
        <v>0</v>
      </c>
      <c r="Q18" s="6">
        <f>CtrlData!T24</f>
        <v>0</v>
      </c>
      <c r="R18" s="6">
        <f>CtrlData!U24</f>
        <v>0</v>
      </c>
      <c r="S18" s="6">
        <f>CtrlData!V24</f>
        <v>9.1999999999999993</v>
      </c>
      <c r="T18" s="6">
        <f>CtrlData!W24</f>
        <v>186115</v>
      </c>
      <c r="U18" s="6">
        <f>CtrlData!X24</f>
        <v>7905</v>
      </c>
      <c r="V18" s="6">
        <f>CtrlData!Y24</f>
        <v>98.08</v>
      </c>
      <c r="W18" s="6">
        <f>CtrlData!Z24</f>
        <v>5.19</v>
      </c>
      <c r="X18" s="6">
        <f>CtrlData!AA24</f>
        <v>103.58</v>
      </c>
      <c r="Y18" s="6">
        <f>CtrlData!AB24</f>
        <v>1.38</v>
      </c>
      <c r="Z18" s="6">
        <f>CtrlData!AC24</f>
        <v>229565</v>
      </c>
      <c r="AA18" s="6">
        <f>CtrlData!AD24</f>
        <v>18.329999999999998</v>
      </c>
      <c r="AB18" s="6">
        <f>CtrlData!AE24</f>
        <v>508623</v>
      </c>
      <c r="AC18" s="6">
        <f>CtrlData!AF24</f>
        <v>9.17</v>
      </c>
      <c r="AD18" s="6">
        <f>CtrlData!AG24</f>
        <v>1.125</v>
      </c>
      <c r="AE18" s="6">
        <f>CtrlData!AH24</f>
        <v>3.67</v>
      </c>
    </row>
    <row r="19" spans="1:31">
      <c r="A19" s="6">
        <f>CtrlData!A25</f>
        <v>202101</v>
      </c>
      <c r="B19" s="6">
        <f>CtrlData!E25</f>
        <v>74259.858059999999</v>
      </c>
      <c r="C19" s="6">
        <f>CtrlData!F25</f>
        <v>1</v>
      </c>
      <c r="D19" s="6">
        <f>CtrlData!G25</f>
        <v>0</v>
      </c>
      <c r="E19" s="6">
        <f>CtrlData!H25</f>
        <v>0</v>
      </c>
      <c r="F19" s="6">
        <f>CtrlData!I25</f>
        <v>0</v>
      </c>
      <c r="G19" s="6">
        <f>CtrlData!J25</f>
        <v>0</v>
      </c>
      <c r="H19" s="6">
        <f>CtrlData!K25</f>
        <v>0</v>
      </c>
      <c r="I19" s="6">
        <f>CtrlData!L25</f>
        <v>0</v>
      </c>
      <c r="J19" s="6">
        <f>CtrlData!M25</f>
        <v>0</v>
      </c>
      <c r="K19" s="6">
        <f>CtrlData!N25</f>
        <v>0</v>
      </c>
      <c r="L19" s="6">
        <f>CtrlData!O25</f>
        <v>0</v>
      </c>
      <c r="M19" s="6">
        <f>CtrlData!P25</f>
        <v>0</v>
      </c>
      <c r="N19" s="6">
        <f>CtrlData!Q25</f>
        <v>0</v>
      </c>
      <c r="O19" s="6">
        <f>CtrlData!R25</f>
        <v>1</v>
      </c>
      <c r="P19" s="6">
        <f>CtrlData!S25</f>
        <v>0</v>
      </c>
      <c r="Q19" s="6">
        <f>CtrlData!T25</f>
        <v>0</v>
      </c>
      <c r="R19" s="6">
        <f>CtrlData!U25</f>
        <v>0</v>
      </c>
      <c r="S19" s="6">
        <f>CtrlData!V25</f>
        <v>9.1999999999999993</v>
      </c>
      <c r="T19" s="6">
        <f>CtrlData!W25</f>
        <v>186115</v>
      </c>
      <c r="U19" s="6">
        <f>CtrlData!X25</f>
        <v>7905</v>
      </c>
      <c r="V19" s="6">
        <f>CtrlData!Y25</f>
        <v>96.84</v>
      </c>
      <c r="W19" s="6">
        <f>CtrlData!Z25</f>
        <v>5.19</v>
      </c>
      <c r="X19" s="6">
        <f>CtrlData!AA25</f>
        <v>103.08</v>
      </c>
      <c r="Y19" s="6">
        <f>CtrlData!AB25</f>
        <v>-0.19</v>
      </c>
      <c r="Z19" s="6">
        <f>CtrlData!AC25</f>
        <v>226228</v>
      </c>
      <c r="AA19" s="6">
        <f>CtrlData!AD25</f>
        <v>17.54</v>
      </c>
      <c r="AB19" s="6">
        <f>CtrlData!AE25</f>
        <v>503468</v>
      </c>
      <c r="AC19" s="6">
        <f>CtrlData!AF25</f>
        <v>8.11</v>
      </c>
      <c r="AD19" s="6">
        <f>CtrlData!AG25</f>
        <v>1.125</v>
      </c>
      <c r="AE19" s="6">
        <f>CtrlData!AH25</f>
        <v>3.67</v>
      </c>
    </row>
    <row r="20" spans="1:31">
      <c r="A20" s="6">
        <f>CtrlData!A26</f>
        <v>202012</v>
      </c>
      <c r="B20" s="6">
        <f>CtrlData!E26</f>
        <v>61939.037960000001</v>
      </c>
      <c r="C20" s="6">
        <f>CtrlData!F26</f>
        <v>0</v>
      </c>
      <c r="D20" s="6">
        <f>CtrlData!G26</f>
        <v>0</v>
      </c>
      <c r="E20" s="6">
        <f>CtrlData!H26</f>
        <v>0</v>
      </c>
      <c r="F20" s="6">
        <f>CtrlData!I26</f>
        <v>0</v>
      </c>
      <c r="G20" s="6">
        <f>CtrlData!J26</f>
        <v>0</v>
      </c>
      <c r="H20" s="6">
        <f>CtrlData!K26</f>
        <v>0</v>
      </c>
      <c r="I20" s="6">
        <f>CtrlData!L26</f>
        <v>0</v>
      </c>
      <c r="J20" s="6">
        <f>CtrlData!M26</f>
        <v>0</v>
      </c>
      <c r="K20" s="6">
        <f>CtrlData!N26</f>
        <v>0</v>
      </c>
      <c r="L20" s="6">
        <f>CtrlData!O26</f>
        <v>0</v>
      </c>
      <c r="M20" s="6">
        <f>CtrlData!P26</f>
        <v>0</v>
      </c>
      <c r="N20" s="6">
        <f>CtrlData!Q26</f>
        <v>1</v>
      </c>
      <c r="O20" s="6">
        <f>CtrlData!R26</f>
        <v>0</v>
      </c>
      <c r="P20" s="6">
        <f>CtrlData!S26</f>
        <v>0</v>
      </c>
      <c r="Q20" s="6">
        <f>CtrlData!T26</f>
        <v>0</v>
      </c>
      <c r="R20" s="6">
        <f>CtrlData!U26</f>
        <v>1</v>
      </c>
      <c r="S20" s="6">
        <f>CtrlData!V26</f>
        <v>5.3</v>
      </c>
      <c r="T20" s="6">
        <f>CtrlData!W26</f>
        <v>184210</v>
      </c>
      <c r="U20" s="6">
        <f>CtrlData!X26</f>
        <v>7817</v>
      </c>
      <c r="V20" s="6">
        <f>CtrlData!Y26</f>
        <v>94.77</v>
      </c>
      <c r="W20" s="6">
        <f>CtrlData!Z26</f>
        <v>-4.79</v>
      </c>
      <c r="X20" s="6">
        <f>CtrlData!AA26</f>
        <v>102.71</v>
      </c>
      <c r="Y20" s="6">
        <f>CtrlData!AB26</f>
        <v>0.05</v>
      </c>
      <c r="Z20" s="6">
        <f>CtrlData!AC26</f>
        <v>219579</v>
      </c>
      <c r="AA20" s="6">
        <f>CtrlData!AD26</f>
        <v>16.89</v>
      </c>
      <c r="AB20" s="6">
        <f>CtrlData!AE26</f>
        <v>497214</v>
      </c>
      <c r="AC20" s="6">
        <f>CtrlData!AF26</f>
        <v>9.36</v>
      </c>
      <c r="AD20" s="6">
        <f>CtrlData!AG26</f>
        <v>1.125</v>
      </c>
      <c r="AE20" s="6">
        <f>CtrlData!AH26</f>
        <v>3.68</v>
      </c>
    </row>
    <row r="21" spans="1:31">
      <c r="A21" s="6">
        <f>CtrlData!A27</f>
        <v>202011</v>
      </c>
      <c r="B21" s="6">
        <f>CtrlData!E27</f>
        <v>48037.195229999998</v>
      </c>
      <c r="C21" s="6">
        <f>CtrlData!F27</f>
        <v>0</v>
      </c>
      <c r="D21" s="6">
        <f>CtrlData!G27</f>
        <v>0</v>
      </c>
      <c r="E21" s="6">
        <f>CtrlData!H27</f>
        <v>0</v>
      </c>
      <c r="F21" s="6">
        <f>CtrlData!I27</f>
        <v>0</v>
      </c>
      <c r="G21" s="6">
        <f>CtrlData!J27</f>
        <v>0</v>
      </c>
      <c r="H21" s="6">
        <f>CtrlData!K27</f>
        <v>0</v>
      </c>
      <c r="I21" s="6">
        <f>CtrlData!L27</f>
        <v>0</v>
      </c>
      <c r="J21" s="6">
        <f>CtrlData!M27</f>
        <v>0</v>
      </c>
      <c r="K21" s="6">
        <f>CtrlData!N27</f>
        <v>0</v>
      </c>
      <c r="L21" s="6">
        <f>CtrlData!O27</f>
        <v>0</v>
      </c>
      <c r="M21" s="6">
        <f>CtrlData!P27</f>
        <v>1</v>
      </c>
      <c r="N21" s="6">
        <f>CtrlData!Q27</f>
        <v>0</v>
      </c>
      <c r="O21" s="6">
        <f>CtrlData!R27</f>
        <v>0</v>
      </c>
      <c r="P21" s="6">
        <f>CtrlData!S27</f>
        <v>0</v>
      </c>
      <c r="Q21" s="6">
        <f>CtrlData!T27</f>
        <v>0</v>
      </c>
      <c r="R21" s="6">
        <f>CtrlData!U27</f>
        <v>1</v>
      </c>
      <c r="S21" s="6">
        <f>CtrlData!V27</f>
        <v>5.3</v>
      </c>
      <c r="T21" s="6">
        <f>CtrlData!W27</f>
        <v>184210</v>
      </c>
      <c r="U21" s="6">
        <f>CtrlData!X27</f>
        <v>7817</v>
      </c>
      <c r="V21" s="6">
        <f>CtrlData!Y27</f>
        <v>93.84</v>
      </c>
      <c r="W21" s="6">
        <f>CtrlData!Z27</f>
        <v>-4.79</v>
      </c>
      <c r="X21" s="6">
        <f>CtrlData!AA27</f>
        <v>102.69</v>
      </c>
      <c r="Y21" s="6">
        <f>CtrlData!AB27</f>
        <v>0.09</v>
      </c>
      <c r="Z21" s="6">
        <f>CtrlData!AC27</f>
        <v>214199</v>
      </c>
      <c r="AA21" s="6">
        <f>CtrlData!AD27</f>
        <v>14.97</v>
      </c>
      <c r="AB21" s="6">
        <f>CtrlData!AE27</f>
        <v>492449</v>
      </c>
      <c r="AC21" s="6">
        <f>CtrlData!AF27</f>
        <v>7.58</v>
      </c>
      <c r="AD21" s="6">
        <f>CtrlData!AG27</f>
        <v>1.125</v>
      </c>
      <c r="AE21" s="6">
        <f>CtrlData!AH27</f>
        <v>3.68</v>
      </c>
    </row>
    <row r="22" spans="1:31">
      <c r="A22" s="6">
        <f>CtrlData!A28</f>
        <v>202010</v>
      </c>
      <c r="B22" s="6">
        <f>CtrlData!E28</f>
        <v>33999.138379999997</v>
      </c>
      <c r="C22" s="6">
        <f>CtrlData!F28</f>
        <v>0</v>
      </c>
      <c r="D22" s="6">
        <f>CtrlData!G28</f>
        <v>0</v>
      </c>
      <c r="E22" s="6">
        <f>CtrlData!H28</f>
        <v>0</v>
      </c>
      <c r="F22" s="6">
        <f>CtrlData!I28</f>
        <v>0</v>
      </c>
      <c r="G22" s="6">
        <f>CtrlData!J28</f>
        <v>0</v>
      </c>
      <c r="H22" s="6">
        <f>CtrlData!K28</f>
        <v>0</v>
      </c>
      <c r="I22" s="6">
        <f>CtrlData!L28</f>
        <v>0</v>
      </c>
      <c r="J22" s="6">
        <f>CtrlData!M28</f>
        <v>0</v>
      </c>
      <c r="K22" s="6">
        <f>CtrlData!N28</f>
        <v>0</v>
      </c>
      <c r="L22" s="6">
        <f>CtrlData!O28</f>
        <v>1</v>
      </c>
      <c r="M22" s="6">
        <f>CtrlData!P28</f>
        <v>0</v>
      </c>
      <c r="N22" s="6">
        <f>CtrlData!Q28</f>
        <v>0</v>
      </c>
      <c r="O22" s="6">
        <f>CtrlData!R28</f>
        <v>0</v>
      </c>
      <c r="P22" s="6">
        <f>CtrlData!S28</f>
        <v>0</v>
      </c>
      <c r="Q22" s="6">
        <f>CtrlData!T28</f>
        <v>0</v>
      </c>
      <c r="R22" s="6">
        <f>CtrlData!U28</f>
        <v>1</v>
      </c>
      <c r="S22" s="6">
        <f>CtrlData!V28</f>
        <v>5.3</v>
      </c>
      <c r="T22" s="6">
        <f>CtrlData!W28</f>
        <v>184210</v>
      </c>
      <c r="U22" s="6">
        <f>CtrlData!X28</f>
        <v>7817</v>
      </c>
      <c r="V22" s="6">
        <f>CtrlData!Y28</f>
        <v>93.17</v>
      </c>
      <c r="W22" s="6">
        <f>CtrlData!Z28</f>
        <v>-4.79</v>
      </c>
      <c r="X22" s="6">
        <f>CtrlData!AA28</f>
        <v>102.75</v>
      </c>
      <c r="Y22" s="6">
        <f>CtrlData!AB28</f>
        <v>-0.26</v>
      </c>
      <c r="Z22" s="6">
        <f>CtrlData!AC28</f>
        <v>210614</v>
      </c>
      <c r="AA22" s="6">
        <f>CtrlData!AD28</f>
        <v>13.44</v>
      </c>
      <c r="AB22" s="6">
        <f>CtrlData!AE28</f>
        <v>486915</v>
      </c>
      <c r="AC22" s="6">
        <f>CtrlData!AF28</f>
        <v>7.02</v>
      </c>
      <c r="AD22" s="6">
        <f>CtrlData!AG28</f>
        <v>1.125</v>
      </c>
      <c r="AE22" s="6">
        <f>CtrlData!AH28</f>
        <v>3.68</v>
      </c>
    </row>
    <row r="23" spans="1:31">
      <c r="A23" s="6">
        <f>CtrlData!A29</f>
        <v>202009</v>
      </c>
      <c r="B23" s="6">
        <f>CtrlData!E29</f>
        <v>43712.710249999996</v>
      </c>
      <c r="C23" s="6">
        <f>CtrlData!F29</f>
        <v>0</v>
      </c>
      <c r="D23" s="6">
        <f>CtrlData!G29</f>
        <v>0</v>
      </c>
      <c r="E23" s="6">
        <f>CtrlData!H29</f>
        <v>0</v>
      </c>
      <c r="F23" s="6">
        <f>CtrlData!I29</f>
        <v>0</v>
      </c>
      <c r="G23" s="6">
        <f>CtrlData!J29</f>
        <v>0</v>
      </c>
      <c r="H23" s="6">
        <f>CtrlData!K29</f>
        <v>0</v>
      </c>
      <c r="I23" s="6">
        <f>CtrlData!L29</f>
        <v>0</v>
      </c>
      <c r="J23" s="6">
        <f>CtrlData!M29</f>
        <v>0</v>
      </c>
      <c r="K23" s="6">
        <f>CtrlData!N29</f>
        <v>1</v>
      </c>
      <c r="L23" s="6">
        <f>CtrlData!O29</f>
        <v>0</v>
      </c>
      <c r="M23" s="6">
        <f>CtrlData!P29</f>
        <v>0</v>
      </c>
      <c r="N23" s="6">
        <f>CtrlData!Q29</f>
        <v>0</v>
      </c>
      <c r="O23" s="6">
        <f>CtrlData!R29</f>
        <v>0</v>
      </c>
      <c r="P23" s="6">
        <f>CtrlData!S29</f>
        <v>0</v>
      </c>
      <c r="Q23" s="6">
        <f>CtrlData!T29</f>
        <v>1</v>
      </c>
      <c r="R23" s="6">
        <f>CtrlData!U29</f>
        <v>0</v>
      </c>
      <c r="S23" s="6">
        <f>CtrlData!V29</f>
        <v>4.3099999999999996</v>
      </c>
      <c r="T23" s="6">
        <f>CtrlData!W29</f>
        <v>172024</v>
      </c>
      <c r="U23" s="6">
        <f>CtrlData!X29</f>
        <v>7297</v>
      </c>
      <c r="V23" s="6">
        <f>CtrlData!Y29</f>
        <v>93.86</v>
      </c>
      <c r="W23" s="6">
        <f>CtrlData!Z29</f>
        <v>-8.15</v>
      </c>
      <c r="X23" s="6">
        <f>CtrlData!AA29</f>
        <v>102.4</v>
      </c>
      <c r="Y23" s="6">
        <f>CtrlData!AB29</f>
        <v>-0.57999999999999996</v>
      </c>
      <c r="Z23" s="6">
        <f>CtrlData!AC29</f>
        <v>210117</v>
      </c>
      <c r="AA23" s="6">
        <f>CtrlData!AD29</f>
        <v>11.79</v>
      </c>
      <c r="AB23" s="6">
        <f>CtrlData!AE29</f>
        <v>485673</v>
      </c>
      <c r="AC23" s="6">
        <f>CtrlData!AF29</f>
        <v>7.04</v>
      </c>
      <c r="AD23" s="6">
        <f>CtrlData!AG29</f>
        <v>1.125</v>
      </c>
      <c r="AE23" s="6">
        <f>CtrlData!AH29</f>
        <v>3.83</v>
      </c>
    </row>
    <row r="24" spans="1:31">
      <c r="A24" s="6">
        <f>CtrlData!A30</f>
        <v>202008</v>
      </c>
      <c r="B24" s="6">
        <f>CtrlData!E30</f>
        <v>48598.790180000004</v>
      </c>
      <c r="C24" s="6">
        <f>CtrlData!F30</f>
        <v>0</v>
      </c>
      <c r="D24" s="6">
        <f>CtrlData!G30</f>
        <v>0</v>
      </c>
      <c r="E24" s="6">
        <f>CtrlData!H30</f>
        <v>0</v>
      </c>
      <c r="F24" s="6">
        <f>CtrlData!I30</f>
        <v>0</v>
      </c>
      <c r="G24" s="6">
        <f>CtrlData!J30</f>
        <v>0</v>
      </c>
      <c r="H24" s="6">
        <f>CtrlData!K30</f>
        <v>0</v>
      </c>
      <c r="I24" s="6">
        <f>CtrlData!L30</f>
        <v>0</v>
      </c>
      <c r="J24" s="6">
        <f>CtrlData!M30</f>
        <v>1</v>
      </c>
      <c r="K24" s="6">
        <f>CtrlData!N30</f>
        <v>0</v>
      </c>
      <c r="L24" s="6">
        <f>CtrlData!O30</f>
        <v>0</v>
      </c>
      <c r="M24" s="6">
        <f>CtrlData!P30</f>
        <v>0</v>
      </c>
      <c r="N24" s="6">
        <f>CtrlData!Q30</f>
        <v>0</v>
      </c>
      <c r="O24" s="6">
        <f>CtrlData!R30</f>
        <v>0</v>
      </c>
      <c r="P24" s="6">
        <f>CtrlData!S30</f>
        <v>0</v>
      </c>
      <c r="Q24" s="6">
        <f>CtrlData!T30</f>
        <v>1</v>
      </c>
      <c r="R24" s="6">
        <f>CtrlData!U30</f>
        <v>0</v>
      </c>
      <c r="S24" s="6">
        <f>CtrlData!V30</f>
        <v>4.3099999999999996</v>
      </c>
      <c r="T24" s="6">
        <f>CtrlData!W30</f>
        <v>172024</v>
      </c>
      <c r="U24" s="6">
        <f>CtrlData!X30</f>
        <v>7297</v>
      </c>
      <c r="V24" s="6">
        <f>CtrlData!Y30</f>
        <v>93.89</v>
      </c>
      <c r="W24" s="6">
        <f>CtrlData!Z30</f>
        <v>-8.15</v>
      </c>
      <c r="X24" s="6">
        <f>CtrlData!AA30</f>
        <v>102.5</v>
      </c>
      <c r="Y24" s="6">
        <f>CtrlData!AB30</f>
        <v>-0.33</v>
      </c>
      <c r="Z24" s="6">
        <f>CtrlData!AC30</f>
        <v>207795</v>
      </c>
      <c r="AA24" s="6">
        <f>CtrlData!AD30</f>
        <v>11.34</v>
      </c>
      <c r="AB24" s="6">
        <f>CtrlData!AE30</f>
        <v>483436</v>
      </c>
      <c r="AC24" s="6">
        <f>CtrlData!AF30</f>
        <v>6.72</v>
      </c>
      <c r="AD24" s="6">
        <f>CtrlData!AG30</f>
        <v>1.125</v>
      </c>
      <c r="AE24" s="6">
        <f>CtrlData!AH30</f>
        <v>3.83</v>
      </c>
    </row>
    <row r="25" spans="1:31">
      <c r="A25" s="6">
        <f>CtrlData!A31</f>
        <v>202007</v>
      </c>
      <c r="B25" s="6">
        <f>CtrlData!E31</f>
        <v>53238.681210000002</v>
      </c>
      <c r="C25" s="6">
        <f>CtrlData!F31</f>
        <v>0</v>
      </c>
      <c r="D25" s="6">
        <f>CtrlData!G31</f>
        <v>0</v>
      </c>
      <c r="E25" s="6">
        <f>CtrlData!H31</f>
        <v>0</v>
      </c>
      <c r="F25" s="6">
        <f>CtrlData!I31</f>
        <v>0</v>
      </c>
      <c r="G25" s="6">
        <f>CtrlData!J31</f>
        <v>0</v>
      </c>
      <c r="H25" s="6">
        <f>CtrlData!K31</f>
        <v>0</v>
      </c>
      <c r="I25" s="6">
        <f>CtrlData!L31</f>
        <v>1</v>
      </c>
      <c r="J25" s="6">
        <f>CtrlData!M31</f>
        <v>0</v>
      </c>
      <c r="K25" s="6">
        <f>CtrlData!N31</f>
        <v>0</v>
      </c>
      <c r="L25" s="6">
        <f>CtrlData!O31</f>
        <v>0</v>
      </c>
      <c r="M25" s="6">
        <f>CtrlData!P31</f>
        <v>0</v>
      </c>
      <c r="N25" s="6">
        <f>CtrlData!Q31</f>
        <v>0</v>
      </c>
      <c r="O25" s="6">
        <f>CtrlData!R31</f>
        <v>0</v>
      </c>
      <c r="P25" s="6">
        <f>CtrlData!S31</f>
        <v>0</v>
      </c>
      <c r="Q25" s="6">
        <f>CtrlData!T31</f>
        <v>1</v>
      </c>
      <c r="R25" s="6">
        <f>CtrlData!U31</f>
        <v>0</v>
      </c>
      <c r="S25" s="6">
        <f>CtrlData!V31</f>
        <v>4.3099999999999996</v>
      </c>
      <c r="T25" s="6">
        <f>CtrlData!W31</f>
        <v>172024</v>
      </c>
      <c r="U25" s="6">
        <f>CtrlData!X31</f>
        <v>7297</v>
      </c>
      <c r="V25" s="6">
        <f>CtrlData!Y31</f>
        <v>93.31</v>
      </c>
      <c r="W25" s="6">
        <f>CtrlData!Z31</f>
        <v>-8.15</v>
      </c>
      <c r="X25" s="6">
        <f>CtrlData!AA31</f>
        <v>102.34</v>
      </c>
      <c r="Y25" s="6">
        <f>CtrlData!AB31</f>
        <v>-0.51</v>
      </c>
      <c r="Z25" s="6">
        <f>CtrlData!AC31</f>
        <v>203647</v>
      </c>
      <c r="AA25" s="6">
        <f>CtrlData!AD31</f>
        <v>10.74</v>
      </c>
      <c r="AB25" s="6">
        <f>CtrlData!AE31</f>
        <v>478654</v>
      </c>
      <c r="AC25" s="6">
        <f>CtrlData!AF31</f>
        <v>6.27</v>
      </c>
      <c r="AD25" s="6">
        <f>CtrlData!AG31</f>
        <v>1.125</v>
      </c>
      <c r="AE25" s="6">
        <f>CtrlData!AH31</f>
        <v>3.83</v>
      </c>
    </row>
    <row r="26" spans="1:31">
      <c r="A26" s="6">
        <f>CtrlData!A32</f>
        <v>202006</v>
      </c>
      <c r="B26" s="6">
        <f>CtrlData!E32</f>
        <v>39376.205070000004</v>
      </c>
      <c r="C26" s="6">
        <f>CtrlData!F32</f>
        <v>0</v>
      </c>
      <c r="D26" s="6">
        <f>CtrlData!G32</f>
        <v>0</v>
      </c>
      <c r="E26" s="6">
        <f>CtrlData!H32</f>
        <v>0</v>
      </c>
      <c r="F26" s="6">
        <f>CtrlData!I32</f>
        <v>0</v>
      </c>
      <c r="G26" s="6">
        <f>CtrlData!J32</f>
        <v>0</v>
      </c>
      <c r="H26" s="6">
        <f>CtrlData!K32</f>
        <v>1</v>
      </c>
      <c r="I26" s="6">
        <f>CtrlData!L32</f>
        <v>0</v>
      </c>
      <c r="J26" s="6">
        <f>CtrlData!M32</f>
        <v>0</v>
      </c>
      <c r="K26" s="6">
        <f>CtrlData!N32</f>
        <v>0</v>
      </c>
      <c r="L26" s="6">
        <f>CtrlData!O32</f>
        <v>0</v>
      </c>
      <c r="M26" s="6">
        <f>CtrlData!P32</f>
        <v>0</v>
      </c>
      <c r="N26" s="6">
        <f>CtrlData!Q32</f>
        <v>0</v>
      </c>
      <c r="O26" s="6">
        <f>CtrlData!R32</f>
        <v>0</v>
      </c>
      <c r="P26" s="6">
        <f>CtrlData!S32</f>
        <v>1</v>
      </c>
      <c r="Q26" s="6">
        <f>CtrlData!T32</f>
        <v>0</v>
      </c>
      <c r="R26" s="6">
        <f>CtrlData!U32</f>
        <v>0</v>
      </c>
      <c r="S26" s="6">
        <f>CtrlData!V32</f>
        <v>0.63</v>
      </c>
      <c r="T26" s="6">
        <f>CtrlData!W32</f>
        <v>157584</v>
      </c>
      <c r="U26" s="6">
        <f>CtrlData!X32</f>
        <v>6680</v>
      </c>
      <c r="V26" s="6">
        <f>CtrlData!Y32</f>
        <v>92.68</v>
      </c>
      <c r="W26" s="6">
        <f>CtrlData!Z32</f>
        <v>-10.31</v>
      </c>
      <c r="X26" s="6">
        <f>CtrlData!AA32</f>
        <v>102.21</v>
      </c>
      <c r="Y26" s="6">
        <f>CtrlData!AB32</f>
        <v>-0.75</v>
      </c>
      <c r="Z26" s="6">
        <f>CtrlData!AC32</f>
        <v>200827</v>
      </c>
      <c r="AA26" s="6">
        <f>CtrlData!AD32</f>
        <v>9.68</v>
      </c>
      <c r="AB26" s="6">
        <f>CtrlData!AE32</f>
        <v>474773</v>
      </c>
      <c r="AC26" s="6">
        <f>CtrlData!AF32</f>
        <v>5.32</v>
      </c>
      <c r="AD26" s="6">
        <f>CtrlData!AG32</f>
        <v>1.125</v>
      </c>
      <c r="AE26" s="6">
        <f>CtrlData!AH32</f>
        <v>3.96</v>
      </c>
    </row>
    <row r="27" spans="1:31">
      <c r="A27" s="6">
        <f>CtrlData!A33</f>
        <v>202005</v>
      </c>
      <c r="B27" s="6">
        <f>CtrlData!E33</f>
        <v>35720.282039999998</v>
      </c>
      <c r="C27" s="6">
        <f>CtrlData!F33</f>
        <v>0</v>
      </c>
      <c r="D27" s="6">
        <f>CtrlData!G33</f>
        <v>0</v>
      </c>
      <c r="E27" s="6">
        <f>CtrlData!H33</f>
        <v>0</v>
      </c>
      <c r="F27" s="6">
        <f>CtrlData!I33</f>
        <v>0</v>
      </c>
      <c r="G27" s="6">
        <f>CtrlData!J33</f>
        <v>1</v>
      </c>
      <c r="H27" s="6">
        <f>CtrlData!K33</f>
        <v>0</v>
      </c>
      <c r="I27" s="6">
        <f>CtrlData!L33</f>
        <v>0</v>
      </c>
      <c r="J27" s="6">
        <f>CtrlData!M33</f>
        <v>0</v>
      </c>
      <c r="K27" s="6">
        <f>CtrlData!N33</f>
        <v>0</v>
      </c>
      <c r="L27" s="6">
        <f>CtrlData!O33</f>
        <v>0</v>
      </c>
      <c r="M27" s="6">
        <f>CtrlData!P33</f>
        <v>0</v>
      </c>
      <c r="N27" s="6">
        <f>CtrlData!Q33</f>
        <v>0</v>
      </c>
      <c r="O27" s="6">
        <f>CtrlData!R33</f>
        <v>0</v>
      </c>
      <c r="P27" s="6">
        <f>CtrlData!S33</f>
        <v>1</v>
      </c>
      <c r="Q27" s="6">
        <f>CtrlData!T33</f>
        <v>0</v>
      </c>
      <c r="R27" s="6">
        <f>CtrlData!U33</f>
        <v>0</v>
      </c>
      <c r="S27" s="6">
        <f>CtrlData!V33</f>
        <v>0.63</v>
      </c>
      <c r="T27" s="6">
        <f>CtrlData!W33</f>
        <v>157584</v>
      </c>
      <c r="U27" s="6">
        <f>CtrlData!X33</f>
        <v>6680</v>
      </c>
      <c r="V27" s="6">
        <f>CtrlData!Y33</f>
        <v>91.45</v>
      </c>
      <c r="W27" s="6">
        <f>CtrlData!Z33</f>
        <v>-10.31</v>
      </c>
      <c r="X27" s="6">
        <f>CtrlData!AA33</f>
        <v>101.4</v>
      </c>
      <c r="Y27" s="6">
        <f>CtrlData!AB33</f>
        <v>-1.21</v>
      </c>
      <c r="Z27" s="6">
        <f>CtrlData!AC33</f>
        <v>197799</v>
      </c>
      <c r="AA27" s="6">
        <f>CtrlData!AD33</f>
        <v>9.4600000000000009</v>
      </c>
      <c r="AB27" s="6">
        <f>CtrlData!AE33</f>
        <v>471164</v>
      </c>
      <c r="AC27" s="6">
        <f>CtrlData!AF33</f>
        <v>4.96</v>
      </c>
      <c r="AD27" s="6">
        <f>CtrlData!AG33</f>
        <v>1.125</v>
      </c>
      <c r="AE27" s="6">
        <f>CtrlData!AH33</f>
        <v>3.96</v>
      </c>
    </row>
    <row r="28" spans="1:31">
      <c r="A28" s="6">
        <f>CtrlData!A34</f>
        <v>202004</v>
      </c>
      <c r="B28" s="6">
        <f>CtrlData!E34</f>
        <v>33145.704230000003</v>
      </c>
      <c r="C28" s="6">
        <f>CtrlData!F34</f>
        <v>0</v>
      </c>
      <c r="D28" s="6">
        <f>CtrlData!G34</f>
        <v>0</v>
      </c>
      <c r="E28" s="6">
        <f>CtrlData!H34</f>
        <v>0</v>
      </c>
      <c r="F28" s="6">
        <f>CtrlData!I34</f>
        <v>1</v>
      </c>
      <c r="G28" s="6">
        <f>CtrlData!J34</f>
        <v>0</v>
      </c>
      <c r="H28" s="6">
        <f>CtrlData!K34</f>
        <v>0</v>
      </c>
      <c r="I28" s="6">
        <f>CtrlData!L34</f>
        <v>0</v>
      </c>
      <c r="J28" s="6">
        <f>CtrlData!M34</f>
        <v>0</v>
      </c>
      <c r="K28" s="6">
        <f>CtrlData!N34</f>
        <v>0</v>
      </c>
      <c r="L28" s="6">
        <f>CtrlData!O34</f>
        <v>0</v>
      </c>
      <c r="M28" s="6">
        <f>CtrlData!P34</f>
        <v>0</v>
      </c>
      <c r="N28" s="6">
        <f>CtrlData!Q34</f>
        <v>0</v>
      </c>
      <c r="O28" s="6">
        <f>CtrlData!R34</f>
        <v>0</v>
      </c>
      <c r="P28" s="6">
        <f>CtrlData!S34</f>
        <v>1</v>
      </c>
      <c r="Q28" s="6">
        <f>CtrlData!T34</f>
        <v>0</v>
      </c>
      <c r="R28" s="6">
        <f>CtrlData!U34</f>
        <v>0</v>
      </c>
      <c r="S28" s="6">
        <f>CtrlData!V34</f>
        <v>0.63</v>
      </c>
      <c r="T28" s="6">
        <f>CtrlData!W34</f>
        <v>157584</v>
      </c>
      <c r="U28" s="6">
        <f>CtrlData!X34</f>
        <v>6680</v>
      </c>
      <c r="V28" s="6">
        <f>CtrlData!Y34</f>
        <v>91.91</v>
      </c>
      <c r="W28" s="6">
        <f>CtrlData!Z34</f>
        <v>-10.31</v>
      </c>
      <c r="X28" s="6">
        <f>CtrlData!AA34</f>
        <v>101.51</v>
      </c>
      <c r="Y28" s="6">
        <f>CtrlData!AB34</f>
        <v>-0.97</v>
      </c>
      <c r="Z28" s="6">
        <f>CtrlData!AC34</f>
        <v>196305</v>
      </c>
      <c r="AA28" s="6">
        <f>CtrlData!AD34</f>
        <v>7.48</v>
      </c>
      <c r="AB28" s="6">
        <f>CtrlData!AE34</f>
        <v>469869</v>
      </c>
      <c r="AC28" s="6">
        <f>CtrlData!AF34</f>
        <v>4.18</v>
      </c>
      <c r="AD28" s="6">
        <f>CtrlData!AG34</f>
        <v>1.125</v>
      </c>
      <c r="AE28" s="6">
        <f>CtrlData!AH34</f>
        <v>3.96</v>
      </c>
    </row>
    <row r="29" spans="1:31">
      <c r="A29" s="6">
        <f>CtrlData!A35</f>
        <v>202003</v>
      </c>
      <c r="B29" s="6">
        <f>CtrlData!E35</f>
        <v>42741.312819999999</v>
      </c>
      <c r="C29" s="6">
        <f>CtrlData!F35</f>
        <v>0</v>
      </c>
      <c r="D29" s="6">
        <f>CtrlData!G35</f>
        <v>0</v>
      </c>
      <c r="E29" s="6">
        <f>CtrlData!H35</f>
        <v>1</v>
      </c>
      <c r="F29" s="6">
        <f>CtrlData!I35</f>
        <v>0</v>
      </c>
      <c r="G29" s="6">
        <f>CtrlData!J35</f>
        <v>0</v>
      </c>
      <c r="H29" s="6">
        <f>CtrlData!K35</f>
        <v>0</v>
      </c>
      <c r="I29" s="6">
        <f>CtrlData!L35</f>
        <v>0</v>
      </c>
      <c r="J29" s="6">
        <f>CtrlData!M35</f>
        <v>0</v>
      </c>
      <c r="K29" s="6">
        <f>CtrlData!N35</f>
        <v>0</v>
      </c>
      <c r="L29" s="6">
        <f>CtrlData!O35</f>
        <v>0</v>
      </c>
      <c r="M29" s="6">
        <f>CtrlData!P35</f>
        <v>0</v>
      </c>
      <c r="N29" s="6">
        <f>CtrlData!Q35</f>
        <v>0</v>
      </c>
      <c r="O29" s="6">
        <f>CtrlData!R35</f>
        <v>1</v>
      </c>
      <c r="P29" s="6">
        <f>CtrlData!S35</f>
        <v>0</v>
      </c>
      <c r="Q29" s="6">
        <f>CtrlData!T35</f>
        <v>0</v>
      </c>
      <c r="R29" s="6">
        <f>CtrlData!U35</f>
        <v>0</v>
      </c>
      <c r="S29" s="6">
        <f>CtrlData!V35</f>
        <v>2.99</v>
      </c>
      <c r="T29" s="6">
        <f>CtrlData!W35</f>
        <v>155506</v>
      </c>
      <c r="U29" s="6">
        <f>CtrlData!X35</f>
        <v>6589</v>
      </c>
      <c r="V29" s="6">
        <f>CtrlData!Y35</f>
        <v>95.33</v>
      </c>
      <c r="W29" s="6">
        <f>CtrlData!Z35</f>
        <v>-7.51</v>
      </c>
      <c r="X29" s="6">
        <f>CtrlData!AA35</f>
        <v>101.71</v>
      </c>
      <c r="Y29" s="6">
        <f>CtrlData!AB35</f>
        <v>-0.03</v>
      </c>
      <c r="Z29" s="6">
        <f>CtrlData!AC35</f>
        <v>194377</v>
      </c>
      <c r="AA29" s="6">
        <f>CtrlData!AD35</f>
        <v>7.4</v>
      </c>
      <c r="AB29" s="6">
        <f>CtrlData!AE35</f>
        <v>467536</v>
      </c>
      <c r="AC29" s="6">
        <f>CtrlData!AF35</f>
        <v>4.4800000000000004</v>
      </c>
      <c r="AD29" s="6">
        <f>CtrlData!AG35</f>
        <v>1.125</v>
      </c>
      <c r="AE29" s="6">
        <f>CtrlData!AH35</f>
        <v>3.72</v>
      </c>
    </row>
    <row r="30" spans="1:31">
      <c r="A30" s="6">
        <f>CtrlData!A36</f>
        <v>202002</v>
      </c>
      <c r="B30" s="6">
        <f>CtrlData!E36</f>
        <v>27744.106179999999</v>
      </c>
      <c r="C30" s="6">
        <f>CtrlData!F36</f>
        <v>0</v>
      </c>
      <c r="D30" s="6">
        <f>CtrlData!G36</f>
        <v>1</v>
      </c>
      <c r="E30" s="6">
        <f>CtrlData!H36</f>
        <v>0</v>
      </c>
      <c r="F30" s="6">
        <f>CtrlData!I36</f>
        <v>0</v>
      </c>
      <c r="G30" s="6">
        <f>CtrlData!J36</f>
        <v>0</v>
      </c>
      <c r="H30" s="6">
        <f>CtrlData!K36</f>
        <v>0</v>
      </c>
      <c r="I30" s="6">
        <f>CtrlData!L36</f>
        <v>0</v>
      </c>
      <c r="J30" s="6">
        <f>CtrlData!M36</f>
        <v>0</v>
      </c>
      <c r="K30" s="6">
        <f>CtrlData!N36</f>
        <v>0</v>
      </c>
      <c r="L30" s="6">
        <f>CtrlData!O36</f>
        <v>0</v>
      </c>
      <c r="M30" s="6">
        <f>CtrlData!P36</f>
        <v>0</v>
      </c>
      <c r="N30" s="6">
        <f>CtrlData!Q36</f>
        <v>0</v>
      </c>
      <c r="O30" s="6">
        <f>CtrlData!R36</f>
        <v>1</v>
      </c>
      <c r="P30" s="6">
        <f>CtrlData!S36</f>
        <v>0</v>
      </c>
      <c r="Q30" s="6">
        <f>CtrlData!T36</f>
        <v>0</v>
      </c>
      <c r="R30" s="6">
        <f>CtrlData!U36</f>
        <v>0</v>
      </c>
      <c r="S30" s="6">
        <f>CtrlData!V36</f>
        <v>2.99</v>
      </c>
      <c r="T30" s="6">
        <f>CtrlData!W36</f>
        <v>155506</v>
      </c>
      <c r="U30" s="6">
        <f>CtrlData!X36</f>
        <v>6589</v>
      </c>
      <c r="V30" s="6">
        <f>CtrlData!Y36</f>
        <v>97.99</v>
      </c>
      <c r="W30" s="6">
        <f>CtrlData!Z36</f>
        <v>-7.51</v>
      </c>
      <c r="X30" s="6">
        <f>CtrlData!AA36</f>
        <v>102.17</v>
      </c>
      <c r="Y30" s="6">
        <f>CtrlData!AB36</f>
        <v>-0.21</v>
      </c>
      <c r="Z30" s="6">
        <f>CtrlData!AC36</f>
        <v>193608</v>
      </c>
      <c r="AA30" s="6">
        <f>CtrlData!AD36</f>
        <v>7.43</v>
      </c>
      <c r="AB30" s="6">
        <f>CtrlData!AE36</f>
        <v>466110</v>
      </c>
      <c r="AC30" s="6">
        <f>CtrlData!AF36</f>
        <v>4.4800000000000004</v>
      </c>
      <c r="AD30" s="6">
        <f>CtrlData!AG36</f>
        <v>1.375</v>
      </c>
      <c r="AE30" s="6">
        <f>CtrlData!AH36</f>
        <v>3.72</v>
      </c>
    </row>
    <row r="31" spans="1:31">
      <c r="A31" s="6">
        <f>CtrlData!A37</f>
        <v>202001</v>
      </c>
      <c r="B31" s="6">
        <f>CtrlData!E37</f>
        <v>23572.100770000001</v>
      </c>
      <c r="C31" s="6">
        <f>CtrlData!F37</f>
        <v>1</v>
      </c>
      <c r="D31" s="6">
        <f>CtrlData!G37</f>
        <v>0</v>
      </c>
      <c r="E31" s="6">
        <f>CtrlData!H37</f>
        <v>0</v>
      </c>
      <c r="F31" s="6">
        <f>CtrlData!I37</f>
        <v>0</v>
      </c>
      <c r="G31" s="6">
        <f>CtrlData!J37</f>
        <v>0</v>
      </c>
      <c r="H31" s="6">
        <f>CtrlData!K37</f>
        <v>0</v>
      </c>
      <c r="I31" s="6">
        <f>CtrlData!L37</f>
        <v>0</v>
      </c>
      <c r="J31" s="6">
        <f>CtrlData!M37</f>
        <v>0</v>
      </c>
      <c r="K31" s="6">
        <f>CtrlData!N37</f>
        <v>0</v>
      </c>
      <c r="L31" s="6">
        <f>CtrlData!O37</f>
        <v>0</v>
      </c>
      <c r="M31" s="6">
        <f>CtrlData!P37</f>
        <v>0</v>
      </c>
      <c r="N31" s="6">
        <f>CtrlData!Q37</f>
        <v>0</v>
      </c>
      <c r="O31" s="6">
        <f>CtrlData!R37</f>
        <v>1</v>
      </c>
      <c r="P31" s="6">
        <f>CtrlData!S37</f>
        <v>0</v>
      </c>
      <c r="Q31" s="6">
        <f>CtrlData!T37</f>
        <v>0</v>
      </c>
      <c r="R31" s="6">
        <f>CtrlData!U37</f>
        <v>0</v>
      </c>
      <c r="S31" s="6">
        <f>CtrlData!V37</f>
        <v>2.99</v>
      </c>
      <c r="T31" s="6">
        <f>CtrlData!W37</f>
        <v>155506</v>
      </c>
      <c r="U31" s="6">
        <f>CtrlData!X37</f>
        <v>6589</v>
      </c>
      <c r="V31" s="6">
        <f>CtrlData!Y37</f>
        <v>98.88</v>
      </c>
      <c r="W31" s="6">
        <f>CtrlData!Z37</f>
        <v>-7.51</v>
      </c>
      <c r="X31" s="6">
        <f>CtrlData!AA37</f>
        <v>103.28</v>
      </c>
      <c r="Y31" s="6">
        <f>CtrlData!AB37</f>
        <v>1.86</v>
      </c>
      <c r="Z31" s="6">
        <f>CtrlData!AC37</f>
        <v>192034</v>
      </c>
      <c r="AA31" s="6">
        <f>CtrlData!AD37</f>
        <v>7.23</v>
      </c>
      <c r="AB31" s="6">
        <f>CtrlData!AE37</f>
        <v>462595</v>
      </c>
      <c r="AC31" s="6">
        <f>CtrlData!AF37</f>
        <v>4.5999999999999996</v>
      </c>
      <c r="AD31" s="6">
        <f>CtrlData!AG37</f>
        <v>1.375</v>
      </c>
      <c r="AE31" s="6">
        <f>CtrlData!AH37</f>
        <v>3.72</v>
      </c>
    </row>
    <row r="32" spans="1:31">
      <c r="A32" s="6">
        <f>CtrlData!A38</f>
        <v>201912</v>
      </c>
      <c r="B32" s="6">
        <f>CtrlData!E38</f>
        <v>27812.306430000001</v>
      </c>
      <c r="C32" s="6">
        <f>CtrlData!F38</f>
        <v>0</v>
      </c>
      <c r="D32" s="6">
        <f>CtrlData!G38</f>
        <v>0</v>
      </c>
      <c r="E32" s="6">
        <f>CtrlData!H38</f>
        <v>0</v>
      </c>
      <c r="F32" s="6">
        <f>CtrlData!I38</f>
        <v>0</v>
      </c>
      <c r="G32" s="6">
        <f>CtrlData!J38</f>
        <v>0</v>
      </c>
      <c r="H32" s="6">
        <f>CtrlData!K38</f>
        <v>0</v>
      </c>
      <c r="I32" s="6">
        <f>CtrlData!L38</f>
        <v>0</v>
      </c>
      <c r="J32" s="6">
        <f>CtrlData!M38</f>
        <v>0</v>
      </c>
      <c r="K32" s="6">
        <f>CtrlData!N38</f>
        <v>0</v>
      </c>
      <c r="L32" s="6">
        <f>CtrlData!O38</f>
        <v>0</v>
      </c>
      <c r="M32" s="6">
        <f>CtrlData!P38</f>
        <v>0</v>
      </c>
      <c r="N32" s="6">
        <f>CtrlData!Q38</f>
        <v>1</v>
      </c>
      <c r="O32" s="6">
        <f>CtrlData!R38</f>
        <v>0</v>
      </c>
      <c r="P32" s="6">
        <f>CtrlData!S38</f>
        <v>0</v>
      </c>
      <c r="Q32" s="6">
        <f>CtrlData!T38</f>
        <v>0</v>
      </c>
      <c r="R32" s="6">
        <f>CtrlData!U38</f>
        <v>1</v>
      </c>
      <c r="S32" s="6">
        <f>CtrlData!V38</f>
        <v>3.7</v>
      </c>
      <c r="T32" s="6">
        <f>CtrlData!W38</f>
        <v>161931</v>
      </c>
      <c r="U32" s="6">
        <f>CtrlData!X38</f>
        <v>6862</v>
      </c>
      <c r="V32" s="6">
        <f>CtrlData!Y38</f>
        <v>99.54</v>
      </c>
      <c r="W32" s="6">
        <f>CtrlData!Z38</f>
        <v>-3.48</v>
      </c>
      <c r="X32" s="6">
        <f>CtrlData!AA38</f>
        <v>102.66</v>
      </c>
      <c r="Y32" s="6">
        <f>CtrlData!AB38</f>
        <v>1.1399999999999999</v>
      </c>
      <c r="Z32" s="6">
        <f>CtrlData!AC38</f>
        <v>189014</v>
      </c>
      <c r="AA32" s="6">
        <f>CtrlData!AD38</f>
        <v>7.59</v>
      </c>
      <c r="AB32" s="6">
        <f>CtrlData!AE38</f>
        <v>458473</v>
      </c>
      <c r="AC32" s="6">
        <f>CtrlData!AF38</f>
        <v>4.5199999999999996</v>
      </c>
      <c r="AD32" s="6">
        <f>CtrlData!AG38</f>
        <v>1.375</v>
      </c>
      <c r="AE32" s="6">
        <f>CtrlData!AH38</f>
        <v>3.67</v>
      </c>
    </row>
    <row r="33" spans="1:31">
      <c r="A33" s="6">
        <f>CtrlData!A39</f>
        <v>201911</v>
      </c>
      <c r="B33" s="6">
        <f>CtrlData!E39</f>
        <v>27871.016919999998</v>
      </c>
      <c r="C33" s="6">
        <f>CtrlData!F39</f>
        <v>0</v>
      </c>
      <c r="D33" s="6">
        <f>CtrlData!G39</f>
        <v>0</v>
      </c>
      <c r="E33" s="6">
        <f>CtrlData!H39</f>
        <v>0</v>
      </c>
      <c r="F33" s="6">
        <f>CtrlData!I39</f>
        <v>0</v>
      </c>
      <c r="G33" s="6">
        <f>CtrlData!J39</f>
        <v>0</v>
      </c>
      <c r="H33" s="6">
        <f>CtrlData!K39</f>
        <v>0</v>
      </c>
      <c r="I33" s="6">
        <f>CtrlData!L39</f>
        <v>0</v>
      </c>
      <c r="J33" s="6">
        <f>CtrlData!M39</f>
        <v>0</v>
      </c>
      <c r="K33" s="6">
        <f>CtrlData!N39</f>
        <v>0</v>
      </c>
      <c r="L33" s="6">
        <f>CtrlData!O39</f>
        <v>0</v>
      </c>
      <c r="M33" s="6">
        <f>CtrlData!P39</f>
        <v>1</v>
      </c>
      <c r="N33" s="6">
        <f>CtrlData!Q39</f>
        <v>0</v>
      </c>
      <c r="O33" s="6">
        <f>CtrlData!R39</f>
        <v>0</v>
      </c>
      <c r="P33" s="6">
        <f>CtrlData!S39</f>
        <v>0</v>
      </c>
      <c r="Q33" s="6">
        <f>CtrlData!T39</f>
        <v>0</v>
      </c>
      <c r="R33" s="6">
        <f>CtrlData!U39</f>
        <v>1</v>
      </c>
      <c r="S33" s="6">
        <f>CtrlData!V39</f>
        <v>3.7</v>
      </c>
      <c r="T33" s="6">
        <f>CtrlData!W39</f>
        <v>161931</v>
      </c>
      <c r="U33" s="6">
        <f>CtrlData!X39</f>
        <v>6862</v>
      </c>
      <c r="V33" s="6">
        <f>CtrlData!Y39</f>
        <v>99.72</v>
      </c>
      <c r="W33" s="6">
        <f>CtrlData!Z39</f>
        <v>-3.48</v>
      </c>
      <c r="X33" s="6">
        <f>CtrlData!AA39</f>
        <v>102.6</v>
      </c>
      <c r="Y33" s="6">
        <f>CtrlData!AB39</f>
        <v>0.57999999999999996</v>
      </c>
      <c r="Z33" s="6">
        <f>CtrlData!AC39</f>
        <v>187404</v>
      </c>
      <c r="AA33" s="6">
        <f>CtrlData!AD39</f>
        <v>7.87</v>
      </c>
      <c r="AB33" s="6">
        <f>CtrlData!AE39</f>
        <v>457668</v>
      </c>
      <c r="AC33" s="6">
        <f>CtrlData!AF39</f>
        <v>4.2300000000000004</v>
      </c>
      <c r="AD33" s="6">
        <f>CtrlData!AG39</f>
        <v>1.375</v>
      </c>
      <c r="AE33" s="6">
        <f>CtrlData!AH39</f>
        <v>3.67</v>
      </c>
    </row>
    <row r="34" spans="1:31">
      <c r="A34" s="6">
        <f>CtrlData!A40</f>
        <v>201910</v>
      </c>
      <c r="B34" s="6">
        <f>CtrlData!E40</f>
        <v>27971.759999999998</v>
      </c>
      <c r="C34" s="6">
        <f>CtrlData!F40</f>
        <v>0</v>
      </c>
      <c r="D34" s="6">
        <f>CtrlData!G40</f>
        <v>0</v>
      </c>
      <c r="E34" s="6">
        <f>CtrlData!H40</f>
        <v>0</v>
      </c>
      <c r="F34" s="6">
        <f>CtrlData!I40</f>
        <v>0</v>
      </c>
      <c r="G34" s="6">
        <f>CtrlData!J40</f>
        <v>0</v>
      </c>
      <c r="H34" s="6">
        <f>CtrlData!K40</f>
        <v>0</v>
      </c>
      <c r="I34" s="6">
        <f>CtrlData!L40</f>
        <v>0</v>
      </c>
      <c r="J34" s="6">
        <f>CtrlData!M40</f>
        <v>0</v>
      </c>
      <c r="K34" s="6">
        <f>CtrlData!N40</f>
        <v>0</v>
      </c>
      <c r="L34" s="6">
        <f>CtrlData!O40</f>
        <v>1</v>
      </c>
      <c r="M34" s="6">
        <f>CtrlData!P40</f>
        <v>0</v>
      </c>
      <c r="N34" s="6">
        <f>CtrlData!Q40</f>
        <v>0</v>
      </c>
      <c r="O34" s="6">
        <f>CtrlData!R40</f>
        <v>0</v>
      </c>
      <c r="P34" s="6">
        <f>CtrlData!S40</f>
        <v>0</v>
      </c>
      <c r="Q34" s="6">
        <f>CtrlData!T40</f>
        <v>0</v>
      </c>
      <c r="R34" s="6">
        <f>CtrlData!U40</f>
        <v>1</v>
      </c>
      <c r="S34" s="6">
        <f>CtrlData!V40</f>
        <v>3.7</v>
      </c>
      <c r="T34" s="6">
        <f>CtrlData!W40</f>
        <v>161931</v>
      </c>
      <c r="U34" s="6">
        <f>CtrlData!X40</f>
        <v>6862</v>
      </c>
      <c r="V34" s="6">
        <f>CtrlData!Y40</f>
        <v>100.49</v>
      </c>
      <c r="W34" s="6">
        <f>CtrlData!Z40</f>
        <v>-3.48</v>
      </c>
      <c r="X34" s="6">
        <f>CtrlData!AA40</f>
        <v>103.02</v>
      </c>
      <c r="Y34" s="6">
        <f>CtrlData!AB40</f>
        <v>0.37</v>
      </c>
      <c r="Z34" s="6">
        <f>CtrlData!AC40</f>
        <v>186632</v>
      </c>
      <c r="AA34" s="6">
        <f>CtrlData!AD40</f>
        <v>7.21</v>
      </c>
      <c r="AB34" s="6">
        <f>CtrlData!AE40</f>
        <v>454835</v>
      </c>
      <c r="AC34" s="6">
        <f>CtrlData!AF40</f>
        <v>4.2300000000000004</v>
      </c>
      <c r="AD34" s="6">
        <f>CtrlData!AG40</f>
        <v>1.375</v>
      </c>
      <c r="AE34" s="6">
        <f>CtrlData!AH40</f>
        <v>3.67</v>
      </c>
    </row>
    <row r="35" spans="1:31">
      <c r="A35" s="6">
        <f>CtrlData!A41</f>
        <v>201909</v>
      </c>
      <c r="B35" s="6">
        <f>CtrlData!E41</f>
        <v>22772.077679999999</v>
      </c>
      <c r="C35" s="6">
        <f>CtrlData!F41</f>
        <v>0</v>
      </c>
      <c r="D35" s="6">
        <f>CtrlData!G41</f>
        <v>0</v>
      </c>
      <c r="E35" s="6">
        <f>CtrlData!H41</f>
        <v>0</v>
      </c>
      <c r="F35" s="6">
        <f>CtrlData!I41</f>
        <v>0</v>
      </c>
      <c r="G35" s="6">
        <f>CtrlData!J41</f>
        <v>0</v>
      </c>
      <c r="H35" s="6">
        <f>CtrlData!K41</f>
        <v>0</v>
      </c>
      <c r="I35" s="6">
        <f>CtrlData!L41</f>
        <v>0</v>
      </c>
      <c r="J35" s="6">
        <f>CtrlData!M41</f>
        <v>0</v>
      </c>
      <c r="K35" s="6">
        <f>CtrlData!N41</f>
        <v>1</v>
      </c>
      <c r="L35" s="6">
        <f>CtrlData!O41</f>
        <v>0</v>
      </c>
      <c r="M35" s="6">
        <f>CtrlData!P41</f>
        <v>0</v>
      </c>
      <c r="N35" s="6">
        <f>CtrlData!Q41</f>
        <v>0</v>
      </c>
      <c r="O35" s="6">
        <f>CtrlData!R41</f>
        <v>0</v>
      </c>
      <c r="P35" s="6">
        <f>CtrlData!S41</f>
        <v>0</v>
      </c>
      <c r="Q35" s="6">
        <f>CtrlData!T41</f>
        <v>1</v>
      </c>
      <c r="R35" s="6">
        <f>CtrlData!U41</f>
        <v>0</v>
      </c>
      <c r="S35" s="6">
        <f>CtrlData!V41</f>
        <v>3.43</v>
      </c>
      <c r="T35" s="6">
        <f>CtrlData!W41</f>
        <v>152789</v>
      </c>
      <c r="U35" s="6">
        <f>CtrlData!X41</f>
        <v>6475</v>
      </c>
      <c r="V35" s="6">
        <f>CtrlData!Y41</f>
        <v>102.19</v>
      </c>
      <c r="W35" s="6">
        <f>CtrlData!Z41</f>
        <v>-4.8</v>
      </c>
      <c r="X35" s="6">
        <f>CtrlData!AA41</f>
        <v>103</v>
      </c>
      <c r="Y35" s="6">
        <f>CtrlData!AB41</f>
        <v>0.42</v>
      </c>
      <c r="Z35" s="6">
        <f>CtrlData!AC41</f>
        <v>187446</v>
      </c>
      <c r="AA35" s="6">
        <f>CtrlData!AD41</f>
        <v>7.67</v>
      </c>
      <c r="AB35" s="6">
        <f>CtrlData!AE41</f>
        <v>453277</v>
      </c>
      <c r="AC35" s="6">
        <f>CtrlData!AF41</f>
        <v>3.56</v>
      </c>
      <c r="AD35" s="6">
        <f>CtrlData!AG41</f>
        <v>1.375</v>
      </c>
      <c r="AE35" s="6">
        <f>CtrlData!AH41</f>
        <v>3.8</v>
      </c>
    </row>
    <row r="36" spans="1:31">
      <c r="A36" s="6">
        <f>CtrlData!A42</f>
        <v>201908</v>
      </c>
      <c r="B36" s="6">
        <f>CtrlData!E42</f>
        <v>26292.794720000002</v>
      </c>
      <c r="C36" s="6">
        <f>CtrlData!F42</f>
        <v>0</v>
      </c>
      <c r="D36" s="6">
        <f>CtrlData!G42</f>
        <v>0</v>
      </c>
      <c r="E36" s="6">
        <f>CtrlData!H42</f>
        <v>0</v>
      </c>
      <c r="F36" s="6">
        <f>CtrlData!I42</f>
        <v>0</v>
      </c>
      <c r="G36" s="6">
        <f>CtrlData!J42</f>
        <v>0</v>
      </c>
      <c r="H36" s="6">
        <f>CtrlData!K42</f>
        <v>0</v>
      </c>
      <c r="I36" s="6">
        <f>CtrlData!L42</f>
        <v>0</v>
      </c>
      <c r="J36" s="6">
        <f>CtrlData!M42</f>
        <v>1</v>
      </c>
      <c r="K36" s="6">
        <f>CtrlData!N42</f>
        <v>0</v>
      </c>
      <c r="L36" s="6">
        <f>CtrlData!O42</f>
        <v>0</v>
      </c>
      <c r="M36" s="6">
        <f>CtrlData!P42</f>
        <v>0</v>
      </c>
      <c r="N36" s="6">
        <f>CtrlData!Q42</f>
        <v>0</v>
      </c>
      <c r="O36" s="6">
        <f>CtrlData!R42</f>
        <v>0</v>
      </c>
      <c r="P36" s="6">
        <f>CtrlData!S42</f>
        <v>0</v>
      </c>
      <c r="Q36" s="6">
        <f>CtrlData!T42</f>
        <v>1</v>
      </c>
      <c r="R36" s="6">
        <f>CtrlData!U42</f>
        <v>0</v>
      </c>
      <c r="S36" s="6">
        <f>CtrlData!V42</f>
        <v>3.43</v>
      </c>
      <c r="T36" s="6">
        <f>CtrlData!W42</f>
        <v>152789</v>
      </c>
      <c r="U36" s="6">
        <f>CtrlData!X42</f>
        <v>6475</v>
      </c>
      <c r="V36" s="6">
        <f>CtrlData!Y42</f>
        <v>102.96</v>
      </c>
      <c r="W36" s="6">
        <f>CtrlData!Z42</f>
        <v>-4.8</v>
      </c>
      <c r="X36" s="6">
        <f>CtrlData!AA42</f>
        <v>102.84</v>
      </c>
      <c r="Y36" s="6">
        <f>CtrlData!AB42</f>
        <v>0.43</v>
      </c>
      <c r="Z36" s="6">
        <f>CtrlData!AC42</f>
        <v>187268</v>
      </c>
      <c r="AA36" s="6">
        <f>CtrlData!AD42</f>
        <v>7.57</v>
      </c>
      <c r="AB36" s="6">
        <f>CtrlData!AE42</f>
        <v>453135</v>
      </c>
      <c r="AC36" s="6">
        <f>CtrlData!AF42</f>
        <v>3.51</v>
      </c>
      <c r="AD36" s="6">
        <f>CtrlData!AG42</f>
        <v>1.375</v>
      </c>
      <c r="AE36" s="6">
        <f>CtrlData!AH42</f>
        <v>3.8</v>
      </c>
    </row>
    <row r="37" spans="1:31">
      <c r="A37" s="6">
        <f>CtrlData!A43</f>
        <v>201907</v>
      </c>
      <c r="B37" s="6">
        <f>CtrlData!E43</f>
        <v>26937.929639999998</v>
      </c>
      <c r="C37" s="6">
        <f>CtrlData!F43</f>
        <v>0</v>
      </c>
      <c r="D37" s="6">
        <f>CtrlData!G43</f>
        <v>0</v>
      </c>
      <c r="E37" s="6">
        <f>CtrlData!H43</f>
        <v>0</v>
      </c>
      <c r="F37" s="6">
        <f>CtrlData!I43</f>
        <v>0</v>
      </c>
      <c r="G37" s="6">
        <f>CtrlData!J43</f>
        <v>0</v>
      </c>
      <c r="H37" s="6">
        <f>CtrlData!K43</f>
        <v>0</v>
      </c>
      <c r="I37" s="6">
        <f>CtrlData!L43</f>
        <v>1</v>
      </c>
      <c r="J37" s="6">
        <f>CtrlData!M43</f>
        <v>0</v>
      </c>
      <c r="K37" s="6">
        <f>CtrlData!N43</f>
        <v>0</v>
      </c>
      <c r="L37" s="6">
        <f>CtrlData!O43</f>
        <v>0</v>
      </c>
      <c r="M37" s="6">
        <f>CtrlData!P43</f>
        <v>0</v>
      </c>
      <c r="N37" s="6">
        <f>CtrlData!Q43</f>
        <v>0</v>
      </c>
      <c r="O37" s="6">
        <f>CtrlData!R43</f>
        <v>0</v>
      </c>
      <c r="P37" s="6">
        <f>CtrlData!S43</f>
        <v>0</v>
      </c>
      <c r="Q37" s="6">
        <f>CtrlData!T43</f>
        <v>1</v>
      </c>
      <c r="R37" s="6">
        <f>CtrlData!U43</f>
        <v>0</v>
      </c>
      <c r="S37" s="6">
        <f>CtrlData!V43</f>
        <v>3.43</v>
      </c>
      <c r="T37" s="6">
        <f>CtrlData!W43</f>
        <v>152789</v>
      </c>
      <c r="U37" s="6">
        <f>CtrlData!X43</f>
        <v>6475</v>
      </c>
      <c r="V37" s="6">
        <f>CtrlData!Y43</f>
        <v>102.54</v>
      </c>
      <c r="W37" s="6">
        <f>CtrlData!Z43</f>
        <v>-4.8</v>
      </c>
      <c r="X37" s="6">
        <f>CtrlData!AA43</f>
        <v>102.86</v>
      </c>
      <c r="Y37" s="6">
        <f>CtrlData!AB43</f>
        <v>0.38</v>
      </c>
      <c r="Z37" s="6">
        <f>CtrlData!AC43</f>
        <v>184632</v>
      </c>
      <c r="AA37" s="6">
        <f>CtrlData!AD43</f>
        <v>7.33</v>
      </c>
      <c r="AB37" s="6">
        <f>CtrlData!AE43</f>
        <v>452028</v>
      </c>
      <c r="AC37" s="6">
        <f>CtrlData!AF43</f>
        <v>3.26</v>
      </c>
      <c r="AD37" s="6">
        <f>CtrlData!AG43</f>
        <v>1.375</v>
      </c>
      <c r="AE37" s="6">
        <f>CtrlData!AH43</f>
        <v>3.8</v>
      </c>
    </row>
    <row r="38" spans="1:31">
      <c r="A38" s="6">
        <f>CtrlData!A44</f>
        <v>201906</v>
      </c>
      <c r="B38" s="6">
        <f>CtrlData!E44</f>
        <v>20044.11146</v>
      </c>
      <c r="C38" s="6">
        <f>CtrlData!F44</f>
        <v>0</v>
      </c>
      <c r="D38" s="6">
        <f>CtrlData!G44</f>
        <v>0</v>
      </c>
      <c r="E38" s="6">
        <f>CtrlData!H44</f>
        <v>0</v>
      </c>
      <c r="F38" s="6">
        <f>CtrlData!I44</f>
        <v>0</v>
      </c>
      <c r="G38" s="6">
        <f>CtrlData!J44</f>
        <v>0</v>
      </c>
      <c r="H38" s="6">
        <f>CtrlData!K44</f>
        <v>1</v>
      </c>
      <c r="I38" s="6">
        <f>CtrlData!L44</f>
        <v>0</v>
      </c>
      <c r="J38" s="6">
        <f>CtrlData!M44</f>
        <v>0</v>
      </c>
      <c r="K38" s="6">
        <f>CtrlData!N44</f>
        <v>0</v>
      </c>
      <c r="L38" s="6">
        <f>CtrlData!O44</f>
        <v>0</v>
      </c>
      <c r="M38" s="6">
        <f>CtrlData!P44</f>
        <v>0</v>
      </c>
      <c r="N38" s="6">
        <f>CtrlData!Q44</f>
        <v>0</v>
      </c>
      <c r="O38" s="6">
        <f>CtrlData!R44</f>
        <v>0</v>
      </c>
      <c r="P38" s="6">
        <f>CtrlData!S44</f>
        <v>1</v>
      </c>
      <c r="Q38" s="6">
        <f>CtrlData!T44</f>
        <v>0</v>
      </c>
      <c r="R38" s="6">
        <f>CtrlData!U44</f>
        <v>0</v>
      </c>
      <c r="S38" s="6">
        <f>CtrlData!V44</f>
        <v>2.99</v>
      </c>
      <c r="T38" s="6">
        <f>CtrlData!W44</f>
        <v>148093</v>
      </c>
      <c r="U38" s="6">
        <f>CtrlData!X44</f>
        <v>6276</v>
      </c>
      <c r="V38" s="6">
        <f>CtrlData!Y44</f>
        <v>103.33</v>
      </c>
      <c r="W38" s="6">
        <f>CtrlData!Z44</f>
        <v>-2.0099999999999998</v>
      </c>
      <c r="X38" s="6">
        <f>CtrlData!AA44</f>
        <v>102.98</v>
      </c>
      <c r="Y38" s="6">
        <f>CtrlData!AB44</f>
        <v>0.85</v>
      </c>
      <c r="Z38" s="6">
        <f>CtrlData!AC44</f>
        <v>182744</v>
      </c>
      <c r="AA38" s="6">
        <f>CtrlData!AD44</f>
        <v>7.87</v>
      </c>
      <c r="AB38" s="6">
        <f>CtrlData!AE44</f>
        <v>450382</v>
      </c>
      <c r="AC38" s="6">
        <f>CtrlData!AF44</f>
        <v>3.36</v>
      </c>
      <c r="AD38" s="6">
        <f>CtrlData!AG44</f>
        <v>1.375</v>
      </c>
      <c r="AE38" s="6">
        <f>CtrlData!AH44</f>
        <v>3.73</v>
      </c>
    </row>
    <row r="39" spans="1:31">
      <c r="A39" s="6">
        <f>CtrlData!A45</f>
        <v>201905</v>
      </c>
      <c r="B39" s="6">
        <f>CtrlData!E45</f>
        <v>25925.13264</v>
      </c>
      <c r="C39" s="6">
        <f>CtrlData!F45</f>
        <v>0</v>
      </c>
      <c r="D39" s="6">
        <f>CtrlData!G45</f>
        <v>0</v>
      </c>
      <c r="E39" s="6">
        <f>CtrlData!H45</f>
        <v>0</v>
      </c>
      <c r="F39" s="6">
        <f>CtrlData!I45</f>
        <v>0</v>
      </c>
      <c r="G39" s="6">
        <f>CtrlData!J45</f>
        <v>1</v>
      </c>
      <c r="H39" s="6">
        <f>CtrlData!K45</f>
        <v>0</v>
      </c>
      <c r="I39" s="6">
        <f>CtrlData!L45</f>
        <v>0</v>
      </c>
      <c r="J39" s="6">
        <f>CtrlData!M45</f>
        <v>0</v>
      </c>
      <c r="K39" s="6">
        <f>CtrlData!N45</f>
        <v>0</v>
      </c>
      <c r="L39" s="6">
        <f>CtrlData!O45</f>
        <v>0</v>
      </c>
      <c r="M39" s="6">
        <f>CtrlData!P45</f>
        <v>0</v>
      </c>
      <c r="N39" s="6">
        <f>CtrlData!Q45</f>
        <v>0</v>
      </c>
      <c r="O39" s="6">
        <f>CtrlData!R45</f>
        <v>0</v>
      </c>
      <c r="P39" s="6">
        <f>CtrlData!S45</f>
        <v>1</v>
      </c>
      <c r="Q39" s="6">
        <f>CtrlData!T45</f>
        <v>0</v>
      </c>
      <c r="R39" s="6">
        <f>CtrlData!U45</f>
        <v>0</v>
      </c>
      <c r="S39" s="6">
        <f>CtrlData!V45</f>
        <v>2.99</v>
      </c>
      <c r="T39" s="6">
        <f>CtrlData!W45</f>
        <v>148093</v>
      </c>
      <c r="U39" s="6">
        <f>CtrlData!X45</f>
        <v>6276</v>
      </c>
      <c r="V39" s="6">
        <f>CtrlData!Y45</f>
        <v>104.15</v>
      </c>
      <c r="W39" s="6">
        <f>CtrlData!Z45</f>
        <v>-2.0099999999999998</v>
      </c>
      <c r="X39" s="6">
        <f>CtrlData!AA45</f>
        <v>102.64</v>
      </c>
      <c r="Y39" s="6">
        <f>CtrlData!AB45</f>
        <v>0.93</v>
      </c>
      <c r="Z39" s="6">
        <f>CtrlData!AC45</f>
        <v>183473</v>
      </c>
      <c r="AA39" s="6">
        <f>CtrlData!AD45</f>
        <v>7.1</v>
      </c>
      <c r="AB39" s="6">
        <f>CtrlData!AE45</f>
        <v>452276</v>
      </c>
      <c r="AC39" s="6">
        <f>CtrlData!AF45</f>
        <v>3.13</v>
      </c>
      <c r="AD39" s="6">
        <f>CtrlData!AG45</f>
        <v>1.375</v>
      </c>
      <c r="AE39" s="6">
        <f>CtrlData!AH45</f>
        <v>3.73</v>
      </c>
    </row>
    <row r="40" spans="1:31">
      <c r="A40" s="6">
        <f>CtrlData!A46</f>
        <v>201904</v>
      </c>
      <c r="B40" s="6">
        <f>CtrlData!E46</f>
        <v>26442.734260000001</v>
      </c>
      <c r="C40" s="6">
        <f>CtrlData!F46</f>
        <v>0</v>
      </c>
      <c r="D40" s="6">
        <f>CtrlData!G46</f>
        <v>0</v>
      </c>
      <c r="E40" s="6">
        <f>CtrlData!H46</f>
        <v>0</v>
      </c>
      <c r="F40" s="6">
        <f>CtrlData!I46</f>
        <v>1</v>
      </c>
      <c r="G40" s="6">
        <f>CtrlData!J46</f>
        <v>0</v>
      </c>
      <c r="H40" s="6">
        <f>CtrlData!K46</f>
        <v>0</v>
      </c>
      <c r="I40" s="6">
        <f>CtrlData!L46</f>
        <v>0</v>
      </c>
      <c r="J40" s="6">
        <f>CtrlData!M46</f>
        <v>0</v>
      </c>
      <c r="K40" s="6">
        <f>CtrlData!N46</f>
        <v>0</v>
      </c>
      <c r="L40" s="6">
        <f>CtrlData!O46</f>
        <v>0</v>
      </c>
      <c r="M40" s="6">
        <f>CtrlData!P46</f>
        <v>0</v>
      </c>
      <c r="N40" s="6">
        <f>CtrlData!Q46</f>
        <v>0</v>
      </c>
      <c r="O40" s="6">
        <f>CtrlData!R46</f>
        <v>0</v>
      </c>
      <c r="P40" s="6">
        <f>CtrlData!S46</f>
        <v>1</v>
      </c>
      <c r="Q40" s="6">
        <f>CtrlData!T46</f>
        <v>0</v>
      </c>
      <c r="R40" s="6">
        <f>CtrlData!U46</f>
        <v>0</v>
      </c>
      <c r="S40" s="6">
        <f>CtrlData!V46</f>
        <v>2.99</v>
      </c>
      <c r="T40" s="6">
        <f>CtrlData!W46</f>
        <v>148093</v>
      </c>
      <c r="U40" s="6">
        <f>CtrlData!X46</f>
        <v>6276</v>
      </c>
      <c r="V40" s="6">
        <f>CtrlData!Y46</f>
        <v>103.53</v>
      </c>
      <c r="W40" s="6">
        <f>CtrlData!Z46</f>
        <v>-2.0099999999999998</v>
      </c>
      <c r="X40" s="6">
        <f>CtrlData!AA46</f>
        <v>102.5</v>
      </c>
      <c r="Y40" s="6">
        <f>CtrlData!AB46</f>
        <v>0.66</v>
      </c>
      <c r="Z40" s="6">
        <f>CtrlData!AC46</f>
        <v>182616</v>
      </c>
      <c r="AA40" s="6">
        <f>CtrlData!AD46</f>
        <v>7.61</v>
      </c>
      <c r="AB40" s="6">
        <f>CtrlData!AE46</f>
        <v>450874</v>
      </c>
      <c r="AC40" s="6">
        <f>CtrlData!AF46</f>
        <v>3.61</v>
      </c>
      <c r="AD40" s="6">
        <f>CtrlData!AG46</f>
        <v>1.375</v>
      </c>
      <c r="AE40" s="6">
        <f>CtrlData!AH46</f>
        <v>3.73</v>
      </c>
    </row>
    <row r="41" spans="1:31">
      <c r="A41" s="6">
        <f>CtrlData!A47</f>
        <v>201903</v>
      </c>
      <c r="B41" s="6">
        <f>CtrlData!E47</f>
        <v>22701.379730000001</v>
      </c>
      <c r="C41" s="6">
        <f>CtrlData!F47</f>
        <v>0</v>
      </c>
      <c r="D41" s="6">
        <f>CtrlData!G47</f>
        <v>0</v>
      </c>
      <c r="E41" s="6">
        <f>CtrlData!H47</f>
        <v>1</v>
      </c>
      <c r="F41" s="6">
        <f>CtrlData!I47</f>
        <v>0</v>
      </c>
      <c r="G41" s="6">
        <f>CtrlData!J47</f>
        <v>0</v>
      </c>
      <c r="H41" s="6">
        <f>CtrlData!K47</f>
        <v>0</v>
      </c>
      <c r="I41" s="6">
        <f>CtrlData!L47</f>
        <v>0</v>
      </c>
      <c r="J41" s="6">
        <f>CtrlData!M47</f>
        <v>0</v>
      </c>
      <c r="K41" s="6">
        <f>CtrlData!N47</f>
        <v>0</v>
      </c>
      <c r="L41" s="6">
        <f>CtrlData!O47</f>
        <v>0</v>
      </c>
      <c r="M41" s="6">
        <f>CtrlData!P47</f>
        <v>0</v>
      </c>
      <c r="N41" s="6">
        <f>CtrlData!Q47</f>
        <v>0</v>
      </c>
      <c r="O41" s="6">
        <f>CtrlData!R47</f>
        <v>1</v>
      </c>
      <c r="P41" s="6">
        <f>CtrlData!S47</f>
        <v>0</v>
      </c>
      <c r="Q41" s="6">
        <f>CtrlData!T47</f>
        <v>0</v>
      </c>
      <c r="R41" s="6">
        <f>CtrlData!U47</f>
        <v>0</v>
      </c>
      <c r="S41" s="6">
        <f>CtrlData!V47</f>
        <v>2.0499999999999998</v>
      </c>
      <c r="T41" s="6">
        <f>CtrlData!W47</f>
        <v>148523</v>
      </c>
      <c r="U41" s="6">
        <f>CtrlData!X47</f>
        <v>6295</v>
      </c>
      <c r="V41" s="6">
        <f>CtrlData!Y47</f>
        <v>103.07</v>
      </c>
      <c r="W41" s="6">
        <f>CtrlData!Z47</f>
        <v>1.19</v>
      </c>
      <c r="X41" s="6">
        <f>CtrlData!AA47</f>
        <v>101.74</v>
      </c>
      <c r="Y41" s="6">
        <f>CtrlData!AB47</f>
        <v>0.56000000000000005</v>
      </c>
      <c r="Z41" s="6">
        <f>CtrlData!AC47</f>
        <v>181621</v>
      </c>
      <c r="AA41" s="6">
        <f>CtrlData!AD47</f>
        <v>7.55</v>
      </c>
      <c r="AB41" s="6">
        <f>CtrlData!AE47</f>
        <v>447760</v>
      </c>
      <c r="AC41" s="6">
        <f>CtrlData!AF47</f>
        <v>3.34</v>
      </c>
      <c r="AD41" s="6">
        <f>CtrlData!AG47</f>
        <v>1.375</v>
      </c>
      <c r="AE41" s="6">
        <f>CtrlData!AH47</f>
        <v>3.68</v>
      </c>
    </row>
    <row r="42" spans="1:31">
      <c r="A42" s="6">
        <f>CtrlData!A48</f>
        <v>201902</v>
      </c>
      <c r="B42" s="6">
        <f>CtrlData!E48</f>
        <v>16320.63096</v>
      </c>
      <c r="C42" s="6">
        <f>CtrlData!F48</f>
        <v>0</v>
      </c>
      <c r="D42" s="6">
        <f>CtrlData!G48</f>
        <v>1</v>
      </c>
      <c r="E42" s="6">
        <f>CtrlData!H48</f>
        <v>0</v>
      </c>
      <c r="F42" s="6">
        <f>CtrlData!I48</f>
        <v>0</v>
      </c>
      <c r="G42" s="6">
        <f>CtrlData!J48</f>
        <v>0</v>
      </c>
      <c r="H42" s="6">
        <f>CtrlData!K48</f>
        <v>0</v>
      </c>
      <c r="I42" s="6">
        <f>CtrlData!L48</f>
        <v>0</v>
      </c>
      <c r="J42" s="6">
        <f>CtrlData!M48</f>
        <v>0</v>
      </c>
      <c r="K42" s="6">
        <f>CtrlData!N48</f>
        <v>0</v>
      </c>
      <c r="L42" s="6">
        <f>CtrlData!O48</f>
        <v>0</v>
      </c>
      <c r="M42" s="6">
        <f>CtrlData!P48</f>
        <v>0</v>
      </c>
      <c r="N42" s="6">
        <f>CtrlData!Q48</f>
        <v>0</v>
      </c>
      <c r="O42" s="6">
        <f>CtrlData!R48</f>
        <v>1</v>
      </c>
      <c r="P42" s="6">
        <f>CtrlData!S48</f>
        <v>0</v>
      </c>
      <c r="Q42" s="6">
        <f>CtrlData!T48</f>
        <v>0</v>
      </c>
      <c r="R42" s="6">
        <f>CtrlData!U48</f>
        <v>0</v>
      </c>
      <c r="S42" s="6">
        <f>CtrlData!V48</f>
        <v>2.0499999999999998</v>
      </c>
      <c r="T42" s="6">
        <f>CtrlData!W48</f>
        <v>148523</v>
      </c>
      <c r="U42" s="6">
        <f>CtrlData!X48</f>
        <v>6295</v>
      </c>
      <c r="V42" s="6">
        <f>CtrlData!Y48</f>
        <v>102.59</v>
      </c>
      <c r="W42" s="6">
        <f>CtrlData!Z48</f>
        <v>1.19</v>
      </c>
      <c r="X42" s="6">
        <f>CtrlData!AA48</f>
        <v>102.38</v>
      </c>
      <c r="Y42" s="6">
        <f>CtrlData!AB48</f>
        <v>0.22</v>
      </c>
      <c r="Z42" s="6">
        <f>CtrlData!AC48</f>
        <v>180950</v>
      </c>
      <c r="AA42" s="6">
        <f>CtrlData!AD48</f>
        <v>5.97</v>
      </c>
      <c r="AB42" s="6">
        <f>CtrlData!AE48</f>
        <v>446683</v>
      </c>
      <c r="AC42" s="6">
        <f>CtrlData!AF48</f>
        <v>2.99</v>
      </c>
      <c r="AD42" s="6">
        <f>CtrlData!AG48</f>
        <v>1.375</v>
      </c>
      <c r="AE42" s="6">
        <f>CtrlData!AH48</f>
        <v>3.68</v>
      </c>
    </row>
    <row r="43" spans="1:31">
      <c r="A43" s="6">
        <f>CtrlData!A49</f>
        <v>201901</v>
      </c>
      <c r="B43" s="6">
        <f>CtrlData!E49</f>
        <v>19471.316859999999</v>
      </c>
      <c r="C43" s="6">
        <f>CtrlData!F49</f>
        <v>1</v>
      </c>
      <c r="D43" s="6">
        <f>CtrlData!G49</f>
        <v>0</v>
      </c>
      <c r="E43" s="6">
        <f>CtrlData!H49</f>
        <v>0</v>
      </c>
      <c r="F43" s="6">
        <f>CtrlData!I49</f>
        <v>0</v>
      </c>
      <c r="G43" s="6">
        <f>CtrlData!J49</f>
        <v>0</v>
      </c>
      <c r="H43" s="6">
        <f>CtrlData!K49</f>
        <v>0</v>
      </c>
      <c r="I43" s="6">
        <f>CtrlData!L49</f>
        <v>0</v>
      </c>
      <c r="J43" s="6">
        <f>CtrlData!M49</f>
        <v>0</v>
      </c>
      <c r="K43" s="6">
        <f>CtrlData!N49</f>
        <v>0</v>
      </c>
      <c r="L43" s="6">
        <f>CtrlData!O49</f>
        <v>0</v>
      </c>
      <c r="M43" s="6">
        <f>CtrlData!P49</f>
        <v>0</v>
      </c>
      <c r="N43" s="6">
        <f>CtrlData!Q49</f>
        <v>0</v>
      </c>
      <c r="O43" s="6">
        <f>CtrlData!R49</f>
        <v>1</v>
      </c>
      <c r="P43" s="6">
        <f>CtrlData!S49</f>
        <v>0</v>
      </c>
      <c r="Q43" s="6">
        <f>CtrlData!T49</f>
        <v>0</v>
      </c>
      <c r="R43" s="6">
        <f>CtrlData!U49</f>
        <v>0</v>
      </c>
      <c r="S43" s="6">
        <f>CtrlData!V49</f>
        <v>2.0499999999999998</v>
      </c>
      <c r="T43" s="6">
        <f>CtrlData!W49</f>
        <v>148523</v>
      </c>
      <c r="U43" s="6">
        <f>CtrlData!X49</f>
        <v>6295</v>
      </c>
      <c r="V43" s="6">
        <f>CtrlData!Y49</f>
        <v>102.28</v>
      </c>
      <c r="W43" s="6">
        <f>CtrlData!Z49</f>
        <v>1.19</v>
      </c>
      <c r="X43" s="6">
        <f>CtrlData!AA49</f>
        <v>101.39</v>
      </c>
      <c r="Y43" s="6">
        <f>CtrlData!AB49</f>
        <v>0.18</v>
      </c>
      <c r="Z43" s="6">
        <f>CtrlData!AC49</f>
        <v>178458</v>
      </c>
      <c r="AA43" s="6">
        <f>CtrlData!AD49</f>
        <v>7.07</v>
      </c>
      <c r="AB43" s="6">
        <f>CtrlData!AE49</f>
        <v>442258</v>
      </c>
      <c r="AC43" s="6">
        <f>CtrlData!AF49</f>
        <v>3.38</v>
      </c>
      <c r="AD43" s="6">
        <f>CtrlData!AG49</f>
        <v>1.375</v>
      </c>
      <c r="AE43" s="6">
        <f>CtrlData!AH49</f>
        <v>3.68</v>
      </c>
    </row>
    <row r="44" spans="1:31">
      <c r="A44" s="6">
        <f>CtrlData!A50</f>
        <v>201812</v>
      </c>
      <c r="B44" s="6">
        <f>CtrlData!E50</f>
        <v>20673.606169999999</v>
      </c>
      <c r="C44" s="6">
        <f>CtrlData!F50</f>
        <v>0</v>
      </c>
      <c r="D44" s="6">
        <f>CtrlData!G50</f>
        <v>0</v>
      </c>
      <c r="E44" s="6">
        <f>CtrlData!H50</f>
        <v>0</v>
      </c>
      <c r="F44" s="6">
        <f>CtrlData!I50</f>
        <v>0</v>
      </c>
      <c r="G44" s="6">
        <f>CtrlData!J50</f>
        <v>0</v>
      </c>
      <c r="H44" s="6">
        <f>CtrlData!K50</f>
        <v>0</v>
      </c>
      <c r="I44" s="6">
        <f>CtrlData!L50</f>
        <v>0</v>
      </c>
      <c r="J44" s="6">
        <f>CtrlData!M50</f>
        <v>0</v>
      </c>
      <c r="K44" s="6">
        <f>CtrlData!N50</f>
        <v>0</v>
      </c>
      <c r="L44" s="6">
        <f>CtrlData!O50</f>
        <v>0</v>
      </c>
      <c r="M44" s="6">
        <f>CtrlData!P50</f>
        <v>0</v>
      </c>
      <c r="N44" s="6">
        <f>CtrlData!Q50</f>
        <v>1</v>
      </c>
      <c r="O44" s="6">
        <f>CtrlData!R50</f>
        <v>0</v>
      </c>
      <c r="P44" s="6">
        <f>CtrlData!S50</f>
        <v>0</v>
      </c>
      <c r="Q44" s="6">
        <f>CtrlData!T50</f>
        <v>0</v>
      </c>
      <c r="R44" s="6">
        <f>CtrlData!U50</f>
        <v>1</v>
      </c>
      <c r="S44" s="6">
        <f>CtrlData!V50</f>
        <v>2.12</v>
      </c>
      <c r="T44" s="6">
        <f>CtrlData!W50</f>
        <v>155404</v>
      </c>
      <c r="U44" s="6">
        <f>CtrlData!X50</f>
        <v>6589</v>
      </c>
      <c r="V44" s="6">
        <f>CtrlData!Y50</f>
        <v>103.13</v>
      </c>
      <c r="W44" s="6">
        <f>CtrlData!Z50</f>
        <v>0.78</v>
      </c>
      <c r="X44" s="6">
        <f>CtrlData!AA50</f>
        <v>101.5</v>
      </c>
      <c r="Y44" s="6">
        <f>CtrlData!AB50</f>
        <v>-0.06</v>
      </c>
      <c r="Z44" s="6">
        <f>CtrlData!AC50</f>
        <v>175928</v>
      </c>
      <c r="AA44" s="6">
        <f>CtrlData!AD50</f>
        <v>5.82</v>
      </c>
      <c r="AB44" s="6">
        <f>CtrlData!AE50</f>
        <v>440316</v>
      </c>
      <c r="AC44" s="6">
        <f>CtrlData!AF50</f>
        <v>2.65</v>
      </c>
      <c r="AD44" s="6">
        <f>CtrlData!AG50</f>
        <v>1.375</v>
      </c>
      <c r="AE44" s="6">
        <f>CtrlData!AH50</f>
        <v>3.66</v>
      </c>
    </row>
    <row r="45" spans="1:31">
      <c r="A45" s="6">
        <f>CtrlData!A51</f>
        <v>201811</v>
      </c>
      <c r="B45" s="6">
        <f>CtrlData!E51</f>
        <v>24843.610229999998</v>
      </c>
      <c r="C45" s="6">
        <f>CtrlData!F51</f>
        <v>0</v>
      </c>
      <c r="D45" s="6">
        <f>CtrlData!G51</f>
        <v>0</v>
      </c>
      <c r="E45" s="6">
        <f>CtrlData!H51</f>
        <v>0</v>
      </c>
      <c r="F45" s="6">
        <f>CtrlData!I51</f>
        <v>0</v>
      </c>
      <c r="G45" s="6">
        <f>CtrlData!J51</f>
        <v>0</v>
      </c>
      <c r="H45" s="6">
        <f>CtrlData!K51</f>
        <v>0</v>
      </c>
      <c r="I45" s="6">
        <f>CtrlData!L51</f>
        <v>0</v>
      </c>
      <c r="J45" s="6">
        <f>CtrlData!M51</f>
        <v>0</v>
      </c>
      <c r="K45" s="6">
        <f>CtrlData!N51</f>
        <v>0</v>
      </c>
      <c r="L45" s="6">
        <f>CtrlData!O51</f>
        <v>0</v>
      </c>
      <c r="M45" s="6">
        <f>CtrlData!P51</f>
        <v>1</v>
      </c>
      <c r="N45" s="6">
        <f>CtrlData!Q51</f>
        <v>0</v>
      </c>
      <c r="O45" s="6">
        <f>CtrlData!R51</f>
        <v>0</v>
      </c>
      <c r="P45" s="6">
        <f>CtrlData!S51</f>
        <v>0</v>
      </c>
      <c r="Q45" s="6">
        <f>CtrlData!T51</f>
        <v>0</v>
      </c>
      <c r="R45" s="6">
        <f>CtrlData!U51</f>
        <v>1</v>
      </c>
      <c r="S45" s="6">
        <f>CtrlData!V51</f>
        <v>2.12</v>
      </c>
      <c r="T45" s="6">
        <f>CtrlData!W51</f>
        <v>155404</v>
      </c>
      <c r="U45" s="6">
        <f>CtrlData!X51</f>
        <v>6589</v>
      </c>
      <c r="V45" s="6">
        <f>CtrlData!Y51</f>
        <v>105.06</v>
      </c>
      <c r="W45" s="6">
        <f>CtrlData!Z51</f>
        <v>0.78</v>
      </c>
      <c r="X45" s="6">
        <f>CtrlData!AA51</f>
        <v>102.01</v>
      </c>
      <c r="Y45" s="6">
        <f>CtrlData!AB51</f>
        <v>0.28999999999999998</v>
      </c>
      <c r="Z45" s="6">
        <f>CtrlData!AC51</f>
        <v>174390</v>
      </c>
      <c r="AA45" s="6">
        <f>CtrlData!AD51</f>
        <v>5.44</v>
      </c>
      <c r="AB45" s="6">
        <f>CtrlData!AE51</f>
        <v>439487</v>
      </c>
      <c r="AC45" s="6">
        <f>CtrlData!AF51</f>
        <v>3.22</v>
      </c>
      <c r="AD45" s="6">
        <f>CtrlData!AG51</f>
        <v>1.375</v>
      </c>
      <c r="AE45" s="6">
        <f>CtrlData!AH51</f>
        <v>3.66</v>
      </c>
    </row>
    <row r="46" spans="1:31">
      <c r="A46" s="6">
        <f>CtrlData!A52</f>
        <v>201810</v>
      </c>
      <c r="B46" s="6">
        <f>CtrlData!E52</f>
        <v>26774.323209999999</v>
      </c>
      <c r="C46" s="6">
        <f>CtrlData!F52</f>
        <v>0</v>
      </c>
      <c r="D46" s="6">
        <f>CtrlData!G52</f>
        <v>0</v>
      </c>
      <c r="E46" s="6">
        <f>CtrlData!H52</f>
        <v>0</v>
      </c>
      <c r="F46" s="6">
        <f>CtrlData!I52</f>
        <v>0</v>
      </c>
      <c r="G46" s="6">
        <f>CtrlData!J52</f>
        <v>0</v>
      </c>
      <c r="H46" s="6">
        <f>CtrlData!K52</f>
        <v>0</v>
      </c>
      <c r="I46" s="6">
        <f>CtrlData!L52</f>
        <v>0</v>
      </c>
      <c r="J46" s="6">
        <f>CtrlData!M52</f>
        <v>0</v>
      </c>
      <c r="K46" s="6">
        <f>CtrlData!N52</f>
        <v>0</v>
      </c>
      <c r="L46" s="6">
        <f>CtrlData!O52</f>
        <v>1</v>
      </c>
      <c r="M46" s="6">
        <f>CtrlData!P52</f>
        <v>0</v>
      </c>
      <c r="N46" s="6">
        <f>CtrlData!Q52</f>
        <v>0</v>
      </c>
      <c r="O46" s="6">
        <f>CtrlData!R52</f>
        <v>0</v>
      </c>
      <c r="P46" s="6">
        <f>CtrlData!S52</f>
        <v>0</v>
      </c>
      <c r="Q46" s="6">
        <f>CtrlData!T52</f>
        <v>0</v>
      </c>
      <c r="R46" s="6">
        <f>CtrlData!U52</f>
        <v>1</v>
      </c>
      <c r="S46" s="6">
        <f>CtrlData!V52</f>
        <v>2.12</v>
      </c>
      <c r="T46" s="6">
        <f>CtrlData!W52</f>
        <v>155404</v>
      </c>
      <c r="U46" s="6">
        <f>CtrlData!X52</f>
        <v>6589</v>
      </c>
      <c r="V46" s="6">
        <f>CtrlData!Y52</f>
        <v>107.33</v>
      </c>
      <c r="W46" s="6">
        <f>CtrlData!Z52</f>
        <v>0.78</v>
      </c>
      <c r="X46" s="6">
        <f>CtrlData!AA52</f>
        <v>102.64</v>
      </c>
      <c r="Y46" s="6">
        <f>CtrlData!AB52</f>
        <v>1.1599999999999999</v>
      </c>
      <c r="Z46" s="6">
        <f>CtrlData!AC52</f>
        <v>174445</v>
      </c>
      <c r="AA46" s="6">
        <f>CtrlData!AD52</f>
        <v>5.0199999999999996</v>
      </c>
      <c r="AB46" s="6">
        <f>CtrlData!AE52</f>
        <v>438210</v>
      </c>
      <c r="AC46" s="6">
        <f>CtrlData!AF52</f>
        <v>3.03</v>
      </c>
      <c r="AD46" s="6">
        <f>CtrlData!AG52</f>
        <v>1.375</v>
      </c>
      <c r="AE46" s="6">
        <f>CtrlData!AH52</f>
        <v>3.66</v>
      </c>
    </row>
    <row r="47" spans="1:31">
      <c r="A47" s="6">
        <f>CtrlData!A53</f>
        <v>201809</v>
      </c>
      <c r="B47" s="6">
        <f>CtrlData!E53</f>
        <v>24159.502420000001</v>
      </c>
      <c r="C47" s="6">
        <f>CtrlData!F53</f>
        <v>0</v>
      </c>
      <c r="D47" s="6">
        <f>CtrlData!G53</f>
        <v>0</v>
      </c>
      <c r="E47" s="6">
        <f>CtrlData!H53</f>
        <v>0</v>
      </c>
      <c r="F47" s="6">
        <f>CtrlData!I53</f>
        <v>0</v>
      </c>
      <c r="G47" s="6">
        <f>CtrlData!J53</f>
        <v>0</v>
      </c>
      <c r="H47" s="6">
        <f>CtrlData!K53</f>
        <v>0</v>
      </c>
      <c r="I47" s="6">
        <f>CtrlData!L53</f>
        <v>0</v>
      </c>
      <c r="J47" s="6">
        <f>CtrlData!M53</f>
        <v>0</v>
      </c>
      <c r="K47" s="6">
        <f>CtrlData!N53</f>
        <v>1</v>
      </c>
      <c r="L47" s="6">
        <f>CtrlData!O53</f>
        <v>0</v>
      </c>
      <c r="M47" s="6">
        <f>CtrlData!P53</f>
        <v>0</v>
      </c>
      <c r="N47" s="6">
        <f>CtrlData!Q53</f>
        <v>0</v>
      </c>
      <c r="O47" s="6">
        <f>CtrlData!R53</f>
        <v>0</v>
      </c>
      <c r="P47" s="6">
        <f>CtrlData!S53</f>
        <v>0</v>
      </c>
      <c r="Q47" s="6">
        <f>CtrlData!T53</f>
        <v>1</v>
      </c>
      <c r="R47" s="6">
        <f>CtrlData!U53</f>
        <v>0</v>
      </c>
      <c r="S47" s="6">
        <f>CtrlData!V53</f>
        <v>2.29</v>
      </c>
      <c r="T47" s="6">
        <f>CtrlData!W53</f>
        <v>149874</v>
      </c>
      <c r="U47" s="6">
        <f>CtrlData!X53</f>
        <v>6356</v>
      </c>
      <c r="V47" s="6">
        <f>CtrlData!Y53</f>
        <v>107.34</v>
      </c>
      <c r="W47" s="6">
        <f>CtrlData!Z53</f>
        <v>6.29</v>
      </c>
      <c r="X47" s="6">
        <f>CtrlData!AA53</f>
        <v>102.57</v>
      </c>
      <c r="Y47" s="6">
        <f>CtrlData!AB53</f>
        <v>1.72</v>
      </c>
      <c r="Z47" s="6">
        <f>CtrlData!AC53</f>
        <v>174549</v>
      </c>
      <c r="AA47" s="6">
        <f>CtrlData!AD53</f>
        <v>5.45</v>
      </c>
      <c r="AB47" s="6">
        <f>CtrlData!AE53</f>
        <v>438374</v>
      </c>
      <c r="AC47" s="6">
        <f>CtrlData!AF53</f>
        <v>3.33</v>
      </c>
      <c r="AD47" s="6">
        <f>CtrlData!AG53</f>
        <v>1.375</v>
      </c>
      <c r="AE47" s="6">
        <f>CtrlData!AH53</f>
        <v>3.76</v>
      </c>
    </row>
    <row r="48" spans="1:31">
      <c r="A48" s="6">
        <f>CtrlData!A54</f>
        <v>201808</v>
      </c>
      <c r="B48" s="6">
        <f>CtrlData!E54</f>
        <v>28811.952799999999</v>
      </c>
      <c r="C48" s="6">
        <f>CtrlData!F54</f>
        <v>0</v>
      </c>
      <c r="D48" s="6">
        <f>CtrlData!G54</f>
        <v>0</v>
      </c>
      <c r="E48" s="6">
        <f>CtrlData!H54</f>
        <v>0</v>
      </c>
      <c r="F48" s="6">
        <f>CtrlData!I54</f>
        <v>0</v>
      </c>
      <c r="G48" s="6">
        <f>CtrlData!J54</f>
        <v>0</v>
      </c>
      <c r="H48" s="6">
        <f>CtrlData!K54</f>
        <v>0</v>
      </c>
      <c r="I48" s="6">
        <f>CtrlData!L54</f>
        <v>0</v>
      </c>
      <c r="J48" s="6">
        <f>CtrlData!M54</f>
        <v>1</v>
      </c>
      <c r="K48" s="6">
        <f>CtrlData!N54</f>
        <v>0</v>
      </c>
      <c r="L48" s="6">
        <f>CtrlData!O54</f>
        <v>0</v>
      </c>
      <c r="M48" s="6">
        <f>CtrlData!P54</f>
        <v>0</v>
      </c>
      <c r="N48" s="6">
        <f>CtrlData!Q54</f>
        <v>0</v>
      </c>
      <c r="O48" s="6">
        <f>CtrlData!R54</f>
        <v>0</v>
      </c>
      <c r="P48" s="6">
        <f>CtrlData!S54</f>
        <v>0</v>
      </c>
      <c r="Q48" s="6">
        <f>CtrlData!T54</f>
        <v>1</v>
      </c>
      <c r="R48" s="6">
        <f>CtrlData!U54</f>
        <v>0</v>
      </c>
      <c r="S48" s="6">
        <f>CtrlData!V54</f>
        <v>2.29</v>
      </c>
      <c r="T48" s="6">
        <f>CtrlData!W54</f>
        <v>149874</v>
      </c>
      <c r="U48" s="6">
        <f>CtrlData!X54</f>
        <v>6356</v>
      </c>
      <c r="V48" s="6">
        <f>CtrlData!Y54</f>
        <v>106.87</v>
      </c>
      <c r="W48" s="6">
        <f>CtrlData!Z54</f>
        <v>6.29</v>
      </c>
      <c r="X48" s="6">
        <f>CtrlData!AA54</f>
        <v>102.4</v>
      </c>
      <c r="Y48" s="6">
        <f>CtrlData!AB54</f>
        <v>1.54</v>
      </c>
      <c r="Z48" s="6">
        <f>CtrlData!AC54</f>
        <v>174149</v>
      </c>
      <c r="AA48" s="6">
        <f>CtrlData!AD54</f>
        <v>4.8899999999999997</v>
      </c>
      <c r="AB48" s="6">
        <f>CtrlData!AE54</f>
        <v>438438</v>
      </c>
      <c r="AC48" s="6">
        <f>CtrlData!AF54</f>
        <v>3.17</v>
      </c>
      <c r="AD48" s="6">
        <f>CtrlData!AG54</f>
        <v>1.375</v>
      </c>
      <c r="AE48" s="6">
        <f>CtrlData!AH54</f>
        <v>3.76</v>
      </c>
    </row>
    <row r="49" spans="1:31">
      <c r="A49" s="6">
        <f>CtrlData!A55</f>
        <v>201807</v>
      </c>
      <c r="B49" s="6">
        <f>CtrlData!E55</f>
        <v>31198.27593</v>
      </c>
      <c r="C49" s="6">
        <f>CtrlData!F55</f>
        <v>0</v>
      </c>
      <c r="D49" s="6">
        <f>CtrlData!G55</f>
        <v>0</v>
      </c>
      <c r="E49" s="6">
        <f>CtrlData!H55</f>
        <v>0</v>
      </c>
      <c r="F49" s="6">
        <f>CtrlData!I55</f>
        <v>0</v>
      </c>
      <c r="G49" s="6">
        <f>CtrlData!J55</f>
        <v>0</v>
      </c>
      <c r="H49" s="6">
        <f>CtrlData!K55</f>
        <v>0</v>
      </c>
      <c r="I49" s="6">
        <f>CtrlData!L55</f>
        <v>1</v>
      </c>
      <c r="J49" s="6">
        <f>CtrlData!M55</f>
        <v>0</v>
      </c>
      <c r="K49" s="6">
        <f>CtrlData!N55</f>
        <v>0</v>
      </c>
      <c r="L49" s="6">
        <f>CtrlData!O55</f>
        <v>0</v>
      </c>
      <c r="M49" s="6">
        <f>CtrlData!P55</f>
        <v>0</v>
      </c>
      <c r="N49" s="6">
        <f>CtrlData!Q55</f>
        <v>0</v>
      </c>
      <c r="O49" s="6">
        <f>CtrlData!R55</f>
        <v>0</v>
      </c>
      <c r="P49" s="6">
        <f>CtrlData!S55</f>
        <v>0</v>
      </c>
      <c r="Q49" s="6">
        <f>CtrlData!T55</f>
        <v>1</v>
      </c>
      <c r="R49" s="6">
        <f>CtrlData!U55</f>
        <v>0</v>
      </c>
      <c r="S49" s="6">
        <f>CtrlData!V55</f>
        <v>2.29</v>
      </c>
      <c r="T49" s="6">
        <f>CtrlData!W55</f>
        <v>149874</v>
      </c>
      <c r="U49" s="6">
        <f>CtrlData!X55</f>
        <v>6356</v>
      </c>
      <c r="V49" s="6">
        <f>CtrlData!Y55</f>
        <v>106.34</v>
      </c>
      <c r="W49" s="6">
        <f>CtrlData!Z55</f>
        <v>6.29</v>
      </c>
      <c r="X49" s="6">
        <f>CtrlData!AA55</f>
        <v>102.47</v>
      </c>
      <c r="Y49" s="6">
        <f>CtrlData!AB55</f>
        <v>1.76</v>
      </c>
      <c r="Z49" s="6">
        <f>CtrlData!AC55</f>
        <v>172016</v>
      </c>
      <c r="AA49" s="6">
        <f>CtrlData!AD55</f>
        <v>6</v>
      </c>
      <c r="AB49" s="6">
        <f>CtrlData!AE55</f>
        <v>437234</v>
      </c>
      <c r="AC49" s="6">
        <f>CtrlData!AF55</f>
        <v>3.75</v>
      </c>
      <c r="AD49" s="6">
        <f>CtrlData!AG55</f>
        <v>1.375</v>
      </c>
      <c r="AE49" s="6">
        <f>CtrlData!AH55</f>
        <v>3.76</v>
      </c>
    </row>
    <row r="50" spans="1:31">
      <c r="A50" s="6">
        <f>CtrlData!A56</f>
        <v>201806</v>
      </c>
      <c r="B50" s="6">
        <f>CtrlData!E56</f>
        <v>32052.542539999999</v>
      </c>
      <c r="C50" s="6">
        <f>CtrlData!F56</f>
        <v>0</v>
      </c>
      <c r="D50" s="6">
        <f>CtrlData!G56</f>
        <v>0</v>
      </c>
      <c r="E50" s="6">
        <f>CtrlData!H56</f>
        <v>0</v>
      </c>
      <c r="F50" s="6">
        <f>CtrlData!I56</f>
        <v>0</v>
      </c>
      <c r="G50" s="6">
        <f>CtrlData!J56</f>
        <v>0</v>
      </c>
      <c r="H50" s="6">
        <f>CtrlData!K56</f>
        <v>1</v>
      </c>
      <c r="I50" s="6">
        <f>CtrlData!L56</f>
        <v>0</v>
      </c>
      <c r="J50" s="6">
        <f>CtrlData!M56</f>
        <v>0</v>
      </c>
      <c r="K50" s="6">
        <f>CtrlData!N56</f>
        <v>0</v>
      </c>
      <c r="L50" s="6">
        <f>CtrlData!O56</f>
        <v>0</v>
      </c>
      <c r="M50" s="6">
        <f>CtrlData!P56</f>
        <v>0</v>
      </c>
      <c r="N50" s="6">
        <f>CtrlData!Q56</f>
        <v>0</v>
      </c>
      <c r="O50" s="6">
        <f>CtrlData!R56</f>
        <v>0</v>
      </c>
      <c r="P50" s="6">
        <f>CtrlData!S56</f>
        <v>1</v>
      </c>
      <c r="Q50" s="6">
        <f>CtrlData!T56</f>
        <v>0</v>
      </c>
      <c r="R50" s="6">
        <f>CtrlData!U56</f>
        <v>0</v>
      </c>
      <c r="S50" s="6">
        <f>CtrlData!V56</f>
        <v>3.42</v>
      </c>
      <c r="T50" s="6">
        <f>CtrlData!W56</f>
        <v>150531</v>
      </c>
      <c r="U50" s="6">
        <f>CtrlData!X56</f>
        <v>6385</v>
      </c>
      <c r="V50" s="6">
        <f>CtrlData!Y56</f>
        <v>105.45</v>
      </c>
      <c r="W50" s="6">
        <f>CtrlData!Z56</f>
        <v>6.66</v>
      </c>
      <c r="X50" s="6">
        <f>CtrlData!AA56</f>
        <v>102.11</v>
      </c>
      <c r="Y50" s="6">
        <f>CtrlData!AB56</f>
        <v>1.4</v>
      </c>
      <c r="Z50" s="6">
        <f>CtrlData!AC56</f>
        <v>170226</v>
      </c>
      <c r="AA50" s="6">
        <f>CtrlData!AD56</f>
        <v>5.42</v>
      </c>
      <c r="AB50" s="6">
        <f>CtrlData!AE56</f>
        <v>437069</v>
      </c>
      <c r="AC50" s="6">
        <f>CtrlData!AF56</f>
        <v>3.76</v>
      </c>
      <c r="AD50" s="6">
        <f>CtrlData!AG56</f>
        <v>1.375</v>
      </c>
      <c r="AE50" s="6">
        <f>CtrlData!AH56</f>
        <v>3.7</v>
      </c>
    </row>
    <row r="51" spans="1:31">
      <c r="A51" s="6">
        <f>CtrlData!A57</f>
        <v>201805</v>
      </c>
      <c r="B51" s="6">
        <f>CtrlData!E57</f>
        <v>31184.941630000001</v>
      </c>
      <c r="C51" s="6">
        <f>CtrlData!F57</f>
        <v>0</v>
      </c>
      <c r="D51" s="6">
        <f>CtrlData!G57</f>
        <v>0</v>
      </c>
      <c r="E51" s="6">
        <f>CtrlData!H57</f>
        <v>0</v>
      </c>
      <c r="F51" s="6">
        <f>CtrlData!I57</f>
        <v>0</v>
      </c>
      <c r="G51" s="6">
        <f>CtrlData!J57</f>
        <v>1</v>
      </c>
      <c r="H51" s="6">
        <f>CtrlData!K57</f>
        <v>0</v>
      </c>
      <c r="I51" s="6">
        <f>CtrlData!L57</f>
        <v>0</v>
      </c>
      <c r="J51" s="6">
        <f>CtrlData!M57</f>
        <v>0</v>
      </c>
      <c r="K51" s="6">
        <f>CtrlData!N57</f>
        <v>0</v>
      </c>
      <c r="L51" s="6">
        <f>CtrlData!O57</f>
        <v>0</v>
      </c>
      <c r="M51" s="6">
        <f>CtrlData!P57</f>
        <v>0</v>
      </c>
      <c r="N51" s="6">
        <f>CtrlData!Q57</f>
        <v>0</v>
      </c>
      <c r="O51" s="6">
        <f>CtrlData!R57</f>
        <v>0</v>
      </c>
      <c r="P51" s="6">
        <f>CtrlData!S57</f>
        <v>1</v>
      </c>
      <c r="Q51" s="6">
        <f>CtrlData!T57</f>
        <v>0</v>
      </c>
      <c r="R51" s="6">
        <f>CtrlData!U57</f>
        <v>0</v>
      </c>
      <c r="S51" s="6">
        <f>CtrlData!V57</f>
        <v>3.42</v>
      </c>
      <c r="T51" s="6">
        <f>CtrlData!W57</f>
        <v>150531</v>
      </c>
      <c r="U51" s="6">
        <f>CtrlData!X57</f>
        <v>6385</v>
      </c>
      <c r="V51" s="6">
        <f>CtrlData!Y57</f>
        <v>104.56</v>
      </c>
      <c r="W51" s="6">
        <f>CtrlData!Z57</f>
        <v>6.66</v>
      </c>
      <c r="X51" s="6">
        <f>CtrlData!AA57</f>
        <v>101.69</v>
      </c>
      <c r="Y51" s="6">
        <f>CtrlData!AB57</f>
        <v>1.75</v>
      </c>
      <c r="Z51" s="6">
        <f>CtrlData!AC57</f>
        <v>171100</v>
      </c>
      <c r="AA51" s="6">
        <f>CtrlData!AD57</f>
        <v>5.79</v>
      </c>
      <c r="AB51" s="6">
        <f>CtrlData!AE57</f>
        <v>437387</v>
      </c>
      <c r="AC51" s="6">
        <f>CtrlData!AF57</f>
        <v>4.01</v>
      </c>
      <c r="AD51" s="6">
        <f>CtrlData!AG57</f>
        <v>1.375</v>
      </c>
      <c r="AE51" s="6">
        <f>CtrlData!AH57</f>
        <v>3.7</v>
      </c>
    </row>
    <row r="52" spans="1:31">
      <c r="A52" s="6">
        <f>CtrlData!A58</f>
        <v>201804</v>
      </c>
      <c r="B52" s="6">
        <f>CtrlData!E58</f>
        <v>24219.17482</v>
      </c>
      <c r="C52" s="6">
        <f>CtrlData!F58</f>
        <v>0</v>
      </c>
      <c r="D52" s="6">
        <f>CtrlData!G58</f>
        <v>0</v>
      </c>
      <c r="E52" s="6">
        <f>CtrlData!H58</f>
        <v>0</v>
      </c>
      <c r="F52" s="6">
        <f>CtrlData!I58</f>
        <v>1</v>
      </c>
      <c r="G52" s="6">
        <f>CtrlData!J58</f>
        <v>0</v>
      </c>
      <c r="H52" s="6">
        <f>CtrlData!K58</f>
        <v>0</v>
      </c>
      <c r="I52" s="6">
        <f>CtrlData!L58</f>
        <v>0</v>
      </c>
      <c r="J52" s="6">
        <f>CtrlData!M58</f>
        <v>0</v>
      </c>
      <c r="K52" s="6">
        <f>CtrlData!N58</f>
        <v>0</v>
      </c>
      <c r="L52" s="6">
        <f>CtrlData!O58</f>
        <v>0</v>
      </c>
      <c r="M52" s="6">
        <f>CtrlData!P58</f>
        <v>0</v>
      </c>
      <c r="N52" s="6">
        <f>CtrlData!Q58</f>
        <v>0</v>
      </c>
      <c r="O52" s="6">
        <f>CtrlData!R58</f>
        <v>0</v>
      </c>
      <c r="P52" s="6">
        <f>CtrlData!S58</f>
        <v>1</v>
      </c>
      <c r="Q52" s="6">
        <f>CtrlData!T58</f>
        <v>0</v>
      </c>
      <c r="R52" s="6">
        <f>CtrlData!U58</f>
        <v>0</v>
      </c>
      <c r="S52" s="6">
        <f>CtrlData!V58</f>
        <v>3.42</v>
      </c>
      <c r="T52" s="6">
        <f>CtrlData!W58</f>
        <v>150531</v>
      </c>
      <c r="U52" s="6">
        <f>CtrlData!X58</f>
        <v>6385</v>
      </c>
      <c r="V52" s="6">
        <f>CtrlData!Y58</f>
        <v>102.83</v>
      </c>
      <c r="W52" s="6">
        <f>CtrlData!Z58</f>
        <v>6.66</v>
      </c>
      <c r="X52" s="6">
        <f>CtrlData!AA58</f>
        <v>101.83</v>
      </c>
      <c r="Y52" s="6">
        <f>CtrlData!AB58</f>
        <v>2</v>
      </c>
      <c r="Z52" s="6">
        <f>CtrlData!AC58</f>
        <v>169638</v>
      </c>
      <c r="AA52" s="6">
        <f>CtrlData!AD58</f>
        <v>5.93</v>
      </c>
      <c r="AB52" s="6">
        <f>CtrlData!AE58</f>
        <v>434752</v>
      </c>
      <c r="AC52" s="6">
        <f>CtrlData!AF58</f>
        <v>3.47</v>
      </c>
      <c r="AD52" s="6">
        <f>CtrlData!AG58</f>
        <v>1.375</v>
      </c>
      <c r="AE52" s="6">
        <f>CtrlData!AH58</f>
        <v>3.7</v>
      </c>
    </row>
    <row r="53" spans="1:31">
      <c r="A53" s="6">
        <f>CtrlData!A59</f>
        <v>201803</v>
      </c>
      <c r="B53" s="6">
        <f>CtrlData!E59</f>
        <v>28515.047149999999</v>
      </c>
      <c r="C53" s="6">
        <f>CtrlData!F59</f>
        <v>0</v>
      </c>
      <c r="D53" s="6">
        <f>CtrlData!G59</f>
        <v>0</v>
      </c>
      <c r="E53" s="6">
        <f>CtrlData!H59</f>
        <v>1</v>
      </c>
      <c r="F53" s="6">
        <f>CtrlData!I59</f>
        <v>0</v>
      </c>
      <c r="G53" s="6">
        <f>CtrlData!J59</f>
        <v>0</v>
      </c>
      <c r="H53" s="6">
        <f>CtrlData!K59</f>
        <v>0</v>
      </c>
      <c r="I53" s="6">
        <f>CtrlData!L59</f>
        <v>0</v>
      </c>
      <c r="J53" s="6">
        <f>CtrlData!M59</f>
        <v>0</v>
      </c>
      <c r="K53" s="6">
        <f>CtrlData!N59</f>
        <v>0</v>
      </c>
      <c r="L53" s="6">
        <f>CtrlData!O59</f>
        <v>0</v>
      </c>
      <c r="M53" s="6">
        <f>CtrlData!P59</f>
        <v>0</v>
      </c>
      <c r="N53" s="6">
        <f>CtrlData!Q59</f>
        <v>0</v>
      </c>
      <c r="O53" s="6">
        <f>CtrlData!R59</f>
        <v>1</v>
      </c>
      <c r="P53" s="6">
        <f>CtrlData!S59</f>
        <v>0</v>
      </c>
      <c r="Q53" s="6">
        <f>CtrlData!T59</f>
        <v>0</v>
      </c>
      <c r="R53" s="6">
        <f>CtrlData!U59</f>
        <v>0</v>
      </c>
      <c r="S53" s="6">
        <f>CtrlData!V59</f>
        <v>3.41</v>
      </c>
      <c r="T53" s="6">
        <f>CtrlData!W59</f>
        <v>153442</v>
      </c>
      <c r="U53" s="6">
        <f>CtrlData!X59</f>
        <v>6508</v>
      </c>
      <c r="V53" s="6">
        <f>CtrlData!Y59</f>
        <v>101.86</v>
      </c>
      <c r="W53" s="6">
        <f>CtrlData!Z59</f>
        <v>0.57999999999999996</v>
      </c>
      <c r="X53" s="6">
        <f>CtrlData!AA59</f>
        <v>101.17</v>
      </c>
      <c r="Y53" s="6">
        <f>CtrlData!AB59</f>
        <v>1.59</v>
      </c>
      <c r="Z53" s="6">
        <f>CtrlData!AC59</f>
        <v>169947</v>
      </c>
      <c r="AA53" s="6">
        <f>CtrlData!AD59</f>
        <v>5.3</v>
      </c>
      <c r="AB53" s="6">
        <f>CtrlData!AE59</f>
        <v>434306</v>
      </c>
      <c r="AC53" s="6">
        <f>CtrlData!AF59</f>
        <v>3.45</v>
      </c>
      <c r="AD53" s="6">
        <f>CtrlData!AG59</f>
        <v>1.375</v>
      </c>
      <c r="AE53" s="6">
        <f>CtrlData!AH59</f>
        <v>3.66</v>
      </c>
    </row>
    <row r="54" spans="1:31">
      <c r="A54" s="6">
        <f>CtrlData!A60</f>
        <v>201802</v>
      </c>
      <c r="B54" s="6">
        <f>CtrlData!E60</f>
        <v>18495.25722</v>
      </c>
      <c r="C54" s="6">
        <f>CtrlData!F60</f>
        <v>0</v>
      </c>
      <c r="D54" s="6">
        <f>CtrlData!G60</f>
        <v>1</v>
      </c>
      <c r="E54" s="6">
        <f>CtrlData!H60</f>
        <v>0</v>
      </c>
      <c r="F54" s="6">
        <f>CtrlData!I60</f>
        <v>0</v>
      </c>
      <c r="G54" s="6">
        <f>CtrlData!J60</f>
        <v>0</v>
      </c>
      <c r="H54" s="6">
        <f>CtrlData!K60</f>
        <v>0</v>
      </c>
      <c r="I54" s="6">
        <f>CtrlData!L60</f>
        <v>0</v>
      </c>
      <c r="J54" s="6">
        <f>CtrlData!M60</f>
        <v>0</v>
      </c>
      <c r="K54" s="6">
        <f>CtrlData!N60</f>
        <v>0</v>
      </c>
      <c r="L54" s="6">
        <f>CtrlData!O60</f>
        <v>0</v>
      </c>
      <c r="M54" s="6">
        <f>CtrlData!P60</f>
        <v>0</v>
      </c>
      <c r="N54" s="6">
        <f>CtrlData!Q60</f>
        <v>0</v>
      </c>
      <c r="O54" s="6">
        <f>CtrlData!R60</f>
        <v>1</v>
      </c>
      <c r="P54" s="6">
        <f>CtrlData!S60</f>
        <v>0</v>
      </c>
      <c r="Q54" s="6">
        <f>CtrlData!T60</f>
        <v>0</v>
      </c>
      <c r="R54" s="6">
        <f>CtrlData!U60</f>
        <v>0</v>
      </c>
      <c r="S54" s="6">
        <f>CtrlData!V60</f>
        <v>3.41</v>
      </c>
      <c r="T54" s="6">
        <f>CtrlData!W60</f>
        <v>153442</v>
      </c>
      <c r="U54" s="6">
        <f>CtrlData!X60</f>
        <v>6508</v>
      </c>
      <c r="V54" s="6">
        <f>CtrlData!Y60</f>
        <v>101.95</v>
      </c>
      <c r="W54" s="6">
        <f>CtrlData!Z60</f>
        <v>0.57999999999999996</v>
      </c>
      <c r="X54" s="6">
        <f>CtrlData!AA60</f>
        <v>102.16</v>
      </c>
      <c r="Y54" s="6">
        <f>CtrlData!AB60</f>
        <v>2.2000000000000002</v>
      </c>
      <c r="Z54" s="6">
        <f>CtrlData!AC60</f>
        <v>170755</v>
      </c>
      <c r="AA54" s="6">
        <f>CtrlData!AD60</f>
        <v>5.55</v>
      </c>
      <c r="AB54" s="6">
        <f>CtrlData!AE60</f>
        <v>434028</v>
      </c>
      <c r="AC54" s="6">
        <f>CtrlData!AF60</f>
        <v>3.64</v>
      </c>
      <c r="AD54" s="6">
        <f>CtrlData!AG60</f>
        <v>1.375</v>
      </c>
      <c r="AE54" s="6">
        <f>CtrlData!AH60</f>
        <v>3.66</v>
      </c>
    </row>
    <row r="55" spans="1:31">
      <c r="A55" s="6">
        <f>CtrlData!A61</f>
        <v>201801</v>
      </c>
      <c r="B55" s="6">
        <f>CtrlData!E61</f>
        <v>30695.527050000001</v>
      </c>
      <c r="C55" s="6">
        <f>CtrlData!F61</f>
        <v>1</v>
      </c>
      <c r="D55" s="6">
        <f>CtrlData!G61</f>
        <v>0</v>
      </c>
      <c r="E55" s="6">
        <f>CtrlData!H61</f>
        <v>0</v>
      </c>
      <c r="F55" s="6">
        <f>CtrlData!I61</f>
        <v>0</v>
      </c>
      <c r="G55" s="6">
        <f>CtrlData!J61</f>
        <v>0</v>
      </c>
      <c r="H55" s="6">
        <f>CtrlData!K61</f>
        <v>0</v>
      </c>
      <c r="I55" s="6">
        <f>CtrlData!L61</f>
        <v>0</v>
      </c>
      <c r="J55" s="6">
        <f>CtrlData!M61</f>
        <v>0</v>
      </c>
      <c r="K55" s="6">
        <f>CtrlData!N61</f>
        <v>0</v>
      </c>
      <c r="L55" s="6">
        <f>CtrlData!O61</f>
        <v>0</v>
      </c>
      <c r="M55" s="6">
        <f>CtrlData!P61</f>
        <v>0</v>
      </c>
      <c r="N55" s="6">
        <f>CtrlData!Q61</f>
        <v>0</v>
      </c>
      <c r="O55" s="6">
        <f>CtrlData!R61</f>
        <v>1</v>
      </c>
      <c r="P55" s="6">
        <f>CtrlData!S61</f>
        <v>0</v>
      </c>
      <c r="Q55" s="6">
        <f>CtrlData!T61</f>
        <v>0</v>
      </c>
      <c r="R55" s="6">
        <f>CtrlData!U61</f>
        <v>0</v>
      </c>
      <c r="S55" s="6">
        <f>CtrlData!V61</f>
        <v>3.41</v>
      </c>
      <c r="T55" s="6">
        <f>CtrlData!W61</f>
        <v>153442</v>
      </c>
      <c r="U55" s="6">
        <f>CtrlData!X61</f>
        <v>6508</v>
      </c>
      <c r="V55" s="6">
        <f>CtrlData!Y61</f>
        <v>102.01</v>
      </c>
      <c r="W55" s="6">
        <f>CtrlData!Z61</f>
        <v>0.57999999999999996</v>
      </c>
      <c r="X55" s="6">
        <f>CtrlData!AA61</f>
        <v>101.21</v>
      </c>
      <c r="Y55" s="6">
        <f>CtrlData!AB61</f>
        <v>0.89</v>
      </c>
      <c r="Z55" s="6">
        <f>CtrlData!AC61</f>
        <v>167487</v>
      </c>
      <c r="AA55" s="6">
        <f>CtrlData!AD61</f>
        <v>3.23</v>
      </c>
      <c r="AB55" s="6">
        <f>CtrlData!AE61</f>
        <v>428810</v>
      </c>
      <c r="AC55" s="6">
        <f>CtrlData!AF61</f>
        <v>3.21</v>
      </c>
      <c r="AD55" s="6">
        <f>CtrlData!AG61</f>
        <v>1.375</v>
      </c>
      <c r="AE55" s="6">
        <f>CtrlData!AH61</f>
        <v>3.66</v>
      </c>
    </row>
    <row r="56" spans="1:31">
      <c r="A56" s="6">
        <f>CtrlData!A62</f>
        <v>201712</v>
      </c>
      <c r="B56" s="6">
        <f>CtrlData!E62</f>
        <v>24555.14342</v>
      </c>
      <c r="C56" s="6">
        <f>CtrlData!F62</f>
        <v>0</v>
      </c>
      <c r="D56" s="6">
        <f>CtrlData!G62</f>
        <v>0</v>
      </c>
      <c r="E56" s="6">
        <f>CtrlData!H62</f>
        <v>0</v>
      </c>
      <c r="F56" s="6">
        <f>CtrlData!I62</f>
        <v>0</v>
      </c>
      <c r="G56" s="6">
        <f>CtrlData!J62</f>
        <v>0</v>
      </c>
      <c r="H56" s="6">
        <f>CtrlData!K62</f>
        <v>0</v>
      </c>
      <c r="I56" s="6">
        <f>CtrlData!L62</f>
        <v>0</v>
      </c>
      <c r="J56" s="6">
        <f>CtrlData!M62</f>
        <v>0</v>
      </c>
      <c r="K56" s="6">
        <f>CtrlData!N62</f>
        <v>0</v>
      </c>
      <c r="L56" s="6">
        <f>CtrlData!O62</f>
        <v>0</v>
      </c>
      <c r="M56" s="6">
        <f>CtrlData!P62</f>
        <v>0</v>
      </c>
      <c r="N56" s="6">
        <f>CtrlData!Q62</f>
        <v>1</v>
      </c>
      <c r="O56" s="6">
        <f>CtrlData!R62</f>
        <v>0</v>
      </c>
      <c r="P56" s="6">
        <f>CtrlData!S62</f>
        <v>0</v>
      </c>
      <c r="Q56" s="6">
        <f>CtrlData!T62</f>
        <v>0</v>
      </c>
      <c r="R56" s="6">
        <f>CtrlData!U62</f>
        <v>1</v>
      </c>
      <c r="S56" s="6">
        <f>CtrlData!V62</f>
        <v>3.71</v>
      </c>
      <c r="T56" s="6">
        <f>CtrlData!W62</f>
        <v>156516</v>
      </c>
      <c r="U56" s="6">
        <f>CtrlData!X62</f>
        <v>6641</v>
      </c>
      <c r="V56" s="6">
        <f>CtrlData!Y62</f>
        <v>102.33</v>
      </c>
      <c r="W56" s="6">
        <f>CtrlData!Z62</f>
        <v>0.31</v>
      </c>
      <c r="X56" s="6">
        <f>CtrlData!AA62</f>
        <v>101.56</v>
      </c>
      <c r="Y56" s="6">
        <f>CtrlData!AB62</f>
        <v>1.22</v>
      </c>
      <c r="Z56" s="6">
        <f>CtrlData!AC62</f>
        <v>166457</v>
      </c>
      <c r="AA56" s="6">
        <f>CtrlData!AD62</f>
        <v>3.48</v>
      </c>
      <c r="AB56" s="6">
        <f>CtrlData!AE62</f>
        <v>427190</v>
      </c>
      <c r="AC56" s="6">
        <f>CtrlData!AF62</f>
        <v>3.56</v>
      </c>
      <c r="AD56" s="6">
        <f>CtrlData!AG62</f>
        <v>1.375</v>
      </c>
      <c r="AE56" s="6">
        <f>CtrlData!AH62</f>
        <v>3.66</v>
      </c>
    </row>
    <row r="57" spans="1:31">
      <c r="A57" s="6">
        <f>CtrlData!A63</f>
        <v>201711</v>
      </c>
      <c r="B57" s="6">
        <f>CtrlData!E63</f>
        <v>29522.559939999999</v>
      </c>
      <c r="C57" s="6">
        <f>CtrlData!F63</f>
        <v>0</v>
      </c>
      <c r="D57" s="6">
        <f>CtrlData!G63</f>
        <v>0</v>
      </c>
      <c r="E57" s="6">
        <f>CtrlData!H63</f>
        <v>0</v>
      </c>
      <c r="F57" s="6">
        <f>CtrlData!I63</f>
        <v>0</v>
      </c>
      <c r="G57" s="6">
        <f>CtrlData!J63</f>
        <v>0</v>
      </c>
      <c r="H57" s="6">
        <f>CtrlData!K63</f>
        <v>0</v>
      </c>
      <c r="I57" s="6">
        <f>CtrlData!L63</f>
        <v>0</v>
      </c>
      <c r="J57" s="6">
        <f>CtrlData!M63</f>
        <v>0</v>
      </c>
      <c r="K57" s="6">
        <f>CtrlData!N63</f>
        <v>0</v>
      </c>
      <c r="L57" s="6">
        <f>CtrlData!O63</f>
        <v>0</v>
      </c>
      <c r="M57" s="6">
        <f>CtrlData!P63</f>
        <v>1</v>
      </c>
      <c r="N57" s="6">
        <f>CtrlData!Q63</f>
        <v>0</v>
      </c>
      <c r="O57" s="6">
        <f>CtrlData!R63</f>
        <v>0</v>
      </c>
      <c r="P57" s="6">
        <f>CtrlData!S63</f>
        <v>0</v>
      </c>
      <c r="Q57" s="6">
        <f>CtrlData!T63</f>
        <v>0</v>
      </c>
      <c r="R57" s="6">
        <f>CtrlData!U63</f>
        <v>1</v>
      </c>
      <c r="S57" s="6">
        <f>CtrlData!V63</f>
        <v>3.71</v>
      </c>
      <c r="T57" s="6">
        <f>CtrlData!W63</f>
        <v>156516</v>
      </c>
      <c r="U57" s="6">
        <f>CtrlData!X63</f>
        <v>6641</v>
      </c>
      <c r="V57" s="6">
        <f>CtrlData!Y63</f>
        <v>102.04</v>
      </c>
      <c r="W57" s="6">
        <f>CtrlData!Z63</f>
        <v>0.31</v>
      </c>
      <c r="X57" s="6">
        <f>CtrlData!AA63</f>
        <v>101.71</v>
      </c>
      <c r="Y57" s="6">
        <f>CtrlData!AB63</f>
        <v>0.34</v>
      </c>
      <c r="Z57" s="6">
        <f>CtrlData!AC63</f>
        <v>165944</v>
      </c>
      <c r="AA57" s="6">
        <f>CtrlData!AD63</f>
        <v>4.53</v>
      </c>
      <c r="AB57" s="6">
        <f>CtrlData!AE63</f>
        <v>426309</v>
      </c>
      <c r="AC57" s="6">
        <f>CtrlData!AF63</f>
        <v>4.01</v>
      </c>
      <c r="AD57" s="6">
        <f>CtrlData!AG63</f>
        <v>1.375</v>
      </c>
      <c r="AE57" s="6">
        <f>CtrlData!AH63</f>
        <v>3.66</v>
      </c>
    </row>
    <row r="58" spans="1:31">
      <c r="A58" s="6">
        <f>CtrlData!A64</f>
        <v>201710</v>
      </c>
      <c r="B58" s="6">
        <f>CtrlData!E64</f>
        <v>23081.73155</v>
      </c>
      <c r="C58" s="6">
        <f>CtrlData!F64</f>
        <v>0</v>
      </c>
      <c r="D58" s="6">
        <f>CtrlData!G64</f>
        <v>0</v>
      </c>
      <c r="E58" s="6">
        <f>CtrlData!H64</f>
        <v>0</v>
      </c>
      <c r="F58" s="6">
        <f>CtrlData!I64</f>
        <v>0</v>
      </c>
      <c r="G58" s="6">
        <f>CtrlData!J64</f>
        <v>0</v>
      </c>
      <c r="H58" s="6">
        <f>CtrlData!K64</f>
        <v>0</v>
      </c>
      <c r="I58" s="6">
        <f>CtrlData!L64</f>
        <v>0</v>
      </c>
      <c r="J58" s="6">
        <f>CtrlData!M64</f>
        <v>0</v>
      </c>
      <c r="K58" s="6">
        <f>CtrlData!N64</f>
        <v>0</v>
      </c>
      <c r="L58" s="6">
        <f>CtrlData!O64</f>
        <v>1</v>
      </c>
      <c r="M58" s="6">
        <f>CtrlData!P64</f>
        <v>0</v>
      </c>
      <c r="N58" s="6">
        <f>CtrlData!Q64</f>
        <v>0</v>
      </c>
      <c r="O58" s="6">
        <f>CtrlData!R64</f>
        <v>0</v>
      </c>
      <c r="P58" s="6">
        <f>CtrlData!S64</f>
        <v>0</v>
      </c>
      <c r="Q58" s="6">
        <f>CtrlData!T64</f>
        <v>0</v>
      </c>
      <c r="R58" s="6">
        <f>CtrlData!U64</f>
        <v>1</v>
      </c>
      <c r="S58" s="6">
        <f>CtrlData!V64</f>
        <v>3.71</v>
      </c>
      <c r="T58" s="6">
        <f>CtrlData!W64</f>
        <v>156516</v>
      </c>
      <c r="U58" s="6">
        <f>CtrlData!X64</f>
        <v>6641</v>
      </c>
      <c r="V58" s="6">
        <f>CtrlData!Y64</f>
        <v>101.55</v>
      </c>
      <c r="W58" s="6">
        <f>CtrlData!Z64</f>
        <v>0.31</v>
      </c>
      <c r="X58" s="6">
        <f>CtrlData!AA64</f>
        <v>101.46</v>
      </c>
      <c r="Y58" s="6">
        <f>CtrlData!AB64</f>
        <v>-0.33</v>
      </c>
      <c r="Z58" s="6">
        <f>CtrlData!AC64</f>
        <v>165647</v>
      </c>
      <c r="AA58" s="6">
        <f>CtrlData!AD64</f>
        <v>4.42</v>
      </c>
      <c r="AB58" s="6">
        <f>CtrlData!AE64</f>
        <v>423847</v>
      </c>
      <c r="AC58" s="6">
        <f>CtrlData!AF64</f>
        <v>3.79</v>
      </c>
      <c r="AD58" s="6">
        <f>CtrlData!AG64</f>
        <v>1.375</v>
      </c>
      <c r="AE58" s="6">
        <f>CtrlData!AH64</f>
        <v>3.66</v>
      </c>
    </row>
    <row r="59" spans="1:31">
      <c r="A59" s="6">
        <f>CtrlData!A65</f>
        <v>201709</v>
      </c>
      <c r="B59" s="6">
        <f>CtrlData!E65</f>
        <v>26837.296269999999</v>
      </c>
      <c r="C59" s="6">
        <f>CtrlData!F65</f>
        <v>0</v>
      </c>
      <c r="D59" s="6">
        <f>CtrlData!G65</f>
        <v>0</v>
      </c>
      <c r="E59" s="6">
        <f>CtrlData!H65</f>
        <v>0</v>
      </c>
      <c r="F59" s="6">
        <f>CtrlData!I65</f>
        <v>0</v>
      </c>
      <c r="G59" s="6">
        <f>CtrlData!J65</f>
        <v>0</v>
      </c>
      <c r="H59" s="6">
        <f>CtrlData!K65</f>
        <v>0</v>
      </c>
      <c r="I59" s="6">
        <f>CtrlData!L65</f>
        <v>0</v>
      </c>
      <c r="J59" s="6">
        <f>CtrlData!M65</f>
        <v>0</v>
      </c>
      <c r="K59" s="6">
        <f>CtrlData!N65</f>
        <v>1</v>
      </c>
      <c r="L59" s="6">
        <f>CtrlData!O65</f>
        <v>0</v>
      </c>
      <c r="M59" s="6">
        <f>CtrlData!P65</f>
        <v>0</v>
      </c>
      <c r="N59" s="6">
        <f>CtrlData!Q65</f>
        <v>0</v>
      </c>
      <c r="O59" s="6">
        <f>CtrlData!R65</f>
        <v>0</v>
      </c>
      <c r="P59" s="6">
        <f>CtrlData!S65</f>
        <v>0</v>
      </c>
      <c r="Q59" s="6">
        <f>CtrlData!T65</f>
        <v>1</v>
      </c>
      <c r="R59" s="6">
        <f>CtrlData!U65</f>
        <v>0</v>
      </c>
      <c r="S59" s="6">
        <f>CtrlData!V65</f>
        <v>3.61</v>
      </c>
      <c r="T59" s="6">
        <f>CtrlData!W65</f>
        <v>150431</v>
      </c>
      <c r="U59" s="6">
        <f>CtrlData!X65</f>
        <v>6385</v>
      </c>
      <c r="V59" s="6">
        <f>CtrlData!Y65</f>
        <v>100.99</v>
      </c>
      <c r="W59" s="6">
        <f>CtrlData!Z65</f>
        <v>1.92</v>
      </c>
      <c r="X59" s="6">
        <f>CtrlData!AA65</f>
        <v>100.84</v>
      </c>
      <c r="Y59" s="6">
        <f>CtrlData!AB65</f>
        <v>0.49</v>
      </c>
      <c r="Z59" s="6">
        <f>CtrlData!AC65</f>
        <v>165890</v>
      </c>
      <c r="AA59" s="6">
        <f>CtrlData!AD65</f>
        <v>4.55</v>
      </c>
      <c r="AB59" s="6">
        <f>CtrlData!AE65</f>
        <v>424219</v>
      </c>
      <c r="AC59" s="6">
        <f>CtrlData!AF65</f>
        <v>3.58</v>
      </c>
      <c r="AD59" s="6">
        <f>CtrlData!AG65</f>
        <v>1.375</v>
      </c>
      <c r="AE59" s="6">
        <f>CtrlData!AH65</f>
        <v>3.77</v>
      </c>
    </row>
    <row r="60" spans="1:31">
      <c r="A60" s="6">
        <f>CtrlData!A66</f>
        <v>201708</v>
      </c>
      <c r="B60" s="6">
        <f>CtrlData!E66</f>
        <v>26197.288550000001</v>
      </c>
      <c r="C60" s="6">
        <f>CtrlData!F66</f>
        <v>0</v>
      </c>
      <c r="D60" s="6">
        <f>CtrlData!G66</f>
        <v>0</v>
      </c>
      <c r="E60" s="6">
        <f>CtrlData!H66</f>
        <v>0</v>
      </c>
      <c r="F60" s="6">
        <f>CtrlData!I66</f>
        <v>0</v>
      </c>
      <c r="G60" s="6">
        <f>CtrlData!J66</f>
        <v>0</v>
      </c>
      <c r="H60" s="6">
        <f>CtrlData!K66</f>
        <v>0</v>
      </c>
      <c r="I60" s="6">
        <f>CtrlData!L66</f>
        <v>0</v>
      </c>
      <c r="J60" s="6">
        <f>CtrlData!M66</f>
        <v>1</v>
      </c>
      <c r="K60" s="6">
        <f>CtrlData!N66</f>
        <v>0</v>
      </c>
      <c r="L60" s="6">
        <f>CtrlData!O66</f>
        <v>0</v>
      </c>
      <c r="M60" s="6">
        <f>CtrlData!P66</f>
        <v>0</v>
      </c>
      <c r="N60" s="6">
        <f>CtrlData!Q66</f>
        <v>0</v>
      </c>
      <c r="O60" s="6">
        <f>CtrlData!R66</f>
        <v>0</v>
      </c>
      <c r="P60" s="6">
        <f>CtrlData!S66</f>
        <v>0</v>
      </c>
      <c r="Q60" s="6">
        <f>CtrlData!T66</f>
        <v>1</v>
      </c>
      <c r="R60" s="6">
        <f>CtrlData!U66</f>
        <v>0</v>
      </c>
      <c r="S60" s="6">
        <f>CtrlData!V66</f>
        <v>3.61</v>
      </c>
      <c r="T60" s="6">
        <f>CtrlData!W66</f>
        <v>150431</v>
      </c>
      <c r="U60" s="6">
        <f>CtrlData!X66</f>
        <v>6385</v>
      </c>
      <c r="V60" s="6">
        <f>CtrlData!Y66</f>
        <v>100.08</v>
      </c>
      <c r="W60" s="6">
        <f>CtrlData!Z66</f>
        <v>1.92</v>
      </c>
      <c r="X60" s="6">
        <f>CtrlData!AA66</f>
        <v>100.85</v>
      </c>
      <c r="Y60" s="6">
        <f>CtrlData!AB66</f>
        <v>0.96</v>
      </c>
      <c r="Z60" s="6">
        <f>CtrlData!AC66</f>
        <v>165523</v>
      </c>
      <c r="AA60" s="6">
        <f>CtrlData!AD66</f>
        <v>4.71</v>
      </c>
      <c r="AB60" s="6">
        <f>CtrlData!AE66</f>
        <v>423936</v>
      </c>
      <c r="AC60" s="6">
        <f>CtrlData!AF66</f>
        <v>3.74</v>
      </c>
      <c r="AD60" s="6">
        <f>CtrlData!AG66</f>
        <v>1.375</v>
      </c>
      <c r="AE60" s="6">
        <f>CtrlData!AH66</f>
        <v>3.77</v>
      </c>
    </row>
    <row r="61" spans="1:31">
      <c r="A61" s="6">
        <f>CtrlData!A67</f>
        <v>201707</v>
      </c>
      <c r="B61" s="6">
        <f>CtrlData!E67</f>
        <v>20575.77637</v>
      </c>
      <c r="C61" s="6">
        <f>CtrlData!F67</f>
        <v>0</v>
      </c>
      <c r="D61" s="6">
        <f>CtrlData!G67</f>
        <v>0</v>
      </c>
      <c r="E61" s="6">
        <f>CtrlData!H67</f>
        <v>0</v>
      </c>
      <c r="F61" s="6">
        <f>CtrlData!I67</f>
        <v>0</v>
      </c>
      <c r="G61" s="6">
        <f>CtrlData!J67</f>
        <v>0</v>
      </c>
      <c r="H61" s="6">
        <f>CtrlData!K67</f>
        <v>0</v>
      </c>
      <c r="I61" s="6">
        <f>CtrlData!L67</f>
        <v>1</v>
      </c>
      <c r="J61" s="6">
        <f>CtrlData!M67</f>
        <v>0</v>
      </c>
      <c r="K61" s="6">
        <f>CtrlData!N67</f>
        <v>0</v>
      </c>
      <c r="L61" s="6">
        <f>CtrlData!O67</f>
        <v>0</v>
      </c>
      <c r="M61" s="6">
        <f>CtrlData!P67</f>
        <v>0</v>
      </c>
      <c r="N61" s="6">
        <f>CtrlData!Q67</f>
        <v>0</v>
      </c>
      <c r="O61" s="6">
        <f>CtrlData!R67</f>
        <v>0</v>
      </c>
      <c r="P61" s="6">
        <f>CtrlData!S67</f>
        <v>0</v>
      </c>
      <c r="Q61" s="6">
        <f>CtrlData!T67</f>
        <v>1</v>
      </c>
      <c r="R61" s="6">
        <f>CtrlData!U67</f>
        <v>0</v>
      </c>
      <c r="S61" s="6">
        <f>CtrlData!V67</f>
        <v>3.61</v>
      </c>
      <c r="T61" s="6">
        <f>CtrlData!W67</f>
        <v>150431</v>
      </c>
      <c r="U61" s="6">
        <f>CtrlData!X67</f>
        <v>6385</v>
      </c>
      <c r="V61" s="6">
        <f>CtrlData!Y67</f>
        <v>99.35</v>
      </c>
      <c r="W61" s="6">
        <f>CtrlData!Z67</f>
        <v>1.92</v>
      </c>
      <c r="X61" s="6">
        <f>CtrlData!AA67</f>
        <v>100.7</v>
      </c>
      <c r="Y61" s="6">
        <f>CtrlData!AB67</f>
        <v>0.77</v>
      </c>
      <c r="Z61" s="6">
        <f>CtrlData!AC67</f>
        <v>162655</v>
      </c>
      <c r="AA61" s="6">
        <f>CtrlData!AD67</f>
        <v>4.83</v>
      </c>
      <c r="AB61" s="6">
        <f>CtrlData!AE67</f>
        <v>421707</v>
      </c>
      <c r="AC61" s="6">
        <f>CtrlData!AF67</f>
        <v>3.26</v>
      </c>
      <c r="AD61" s="6">
        <f>CtrlData!AG67</f>
        <v>1.375</v>
      </c>
      <c r="AE61" s="6">
        <f>CtrlData!AH67</f>
        <v>3.77</v>
      </c>
    </row>
    <row r="62" spans="1:31">
      <c r="A62" s="6">
        <f>CtrlData!A68</f>
        <v>201706</v>
      </c>
      <c r="B62" s="6">
        <f>CtrlData!E68</f>
        <v>22016.853169999998</v>
      </c>
      <c r="C62" s="6">
        <f>CtrlData!F68</f>
        <v>0</v>
      </c>
      <c r="D62" s="6">
        <f>CtrlData!G68</f>
        <v>0</v>
      </c>
      <c r="E62" s="6">
        <f>CtrlData!H68</f>
        <v>0</v>
      </c>
      <c r="F62" s="6">
        <f>CtrlData!I68</f>
        <v>0</v>
      </c>
      <c r="G62" s="6">
        <f>CtrlData!J68</f>
        <v>0</v>
      </c>
      <c r="H62" s="6">
        <f>CtrlData!K68</f>
        <v>1</v>
      </c>
      <c r="I62" s="6">
        <f>CtrlData!L68</f>
        <v>0</v>
      </c>
      <c r="J62" s="6">
        <f>CtrlData!M68</f>
        <v>0</v>
      </c>
      <c r="K62" s="6">
        <f>CtrlData!N68</f>
        <v>0</v>
      </c>
      <c r="L62" s="6">
        <f>CtrlData!O68</f>
        <v>0</v>
      </c>
      <c r="M62" s="6">
        <f>CtrlData!P68</f>
        <v>0</v>
      </c>
      <c r="N62" s="6">
        <f>CtrlData!Q68</f>
        <v>0</v>
      </c>
      <c r="O62" s="6">
        <f>CtrlData!R68</f>
        <v>0</v>
      </c>
      <c r="P62" s="6">
        <f>CtrlData!S68</f>
        <v>1</v>
      </c>
      <c r="Q62" s="6">
        <f>CtrlData!T68</f>
        <v>0</v>
      </c>
      <c r="R62" s="6">
        <f>CtrlData!U68</f>
        <v>0</v>
      </c>
      <c r="S62" s="6">
        <f>CtrlData!V68</f>
        <v>2.64</v>
      </c>
      <c r="T62" s="6">
        <f>CtrlData!W68</f>
        <v>142223</v>
      </c>
      <c r="U62" s="6">
        <f>CtrlData!X68</f>
        <v>6039</v>
      </c>
      <c r="V62" s="6">
        <f>CtrlData!Y68</f>
        <v>98.87</v>
      </c>
      <c r="W62" s="6">
        <f>CtrlData!Z68</f>
        <v>-1.74</v>
      </c>
      <c r="X62" s="6">
        <f>CtrlData!AA68</f>
        <v>100.7</v>
      </c>
      <c r="Y62" s="6">
        <f>CtrlData!AB68</f>
        <v>1</v>
      </c>
      <c r="Z62" s="6">
        <f>CtrlData!AC68</f>
        <v>160741</v>
      </c>
      <c r="AA62" s="6">
        <f>CtrlData!AD68</f>
        <v>4.87</v>
      </c>
      <c r="AB62" s="6">
        <f>CtrlData!AE68</f>
        <v>419869</v>
      </c>
      <c r="AC62" s="6">
        <f>CtrlData!AF68</f>
        <v>3.57</v>
      </c>
      <c r="AD62" s="6">
        <f>CtrlData!AG68</f>
        <v>1.375</v>
      </c>
      <c r="AE62" s="6">
        <f>CtrlData!AH68</f>
        <v>3.74</v>
      </c>
    </row>
    <row r="63" spans="1:31">
      <c r="A63" s="6">
        <f>CtrlData!A69</f>
        <v>201705</v>
      </c>
      <c r="B63" s="6">
        <f>CtrlData!E69</f>
        <v>18077.047879999998</v>
      </c>
      <c r="C63" s="6">
        <f>CtrlData!F69</f>
        <v>0</v>
      </c>
      <c r="D63" s="6">
        <f>CtrlData!G69</f>
        <v>0</v>
      </c>
      <c r="E63" s="6">
        <f>CtrlData!H69</f>
        <v>0</v>
      </c>
      <c r="F63" s="6">
        <f>CtrlData!I69</f>
        <v>0</v>
      </c>
      <c r="G63" s="6">
        <f>CtrlData!J69</f>
        <v>1</v>
      </c>
      <c r="H63" s="6">
        <f>CtrlData!K69</f>
        <v>0</v>
      </c>
      <c r="I63" s="6">
        <f>CtrlData!L69</f>
        <v>0</v>
      </c>
      <c r="J63" s="6">
        <f>CtrlData!M69</f>
        <v>0</v>
      </c>
      <c r="K63" s="6">
        <f>CtrlData!N69</f>
        <v>0</v>
      </c>
      <c r="L63" s="6">
        <f>CtrlData!O69</f>
        <v>0</v>
      </c>
      <c r="M63" s="6">
        <f>CtrlData!P69</f>
        <v>0</v>
      </c>
      <c r="N63" s="6">
        <f>CtrlData!Q69</f>
        <v>0</v>
      </c>
      <c r="O63" s="6">
        <f>CtrlData!R69</f>
        <v>0</v>
      </c>
      <c r="P63" s="6">
        <f>CtrlData!S69</f>
        <v>1</v>
      </c>
      <c r="Q63" s="6">
        <f>CtrlData!T69</f>
        <v>0</v>
      </c>
      <c r="R63" s="6">
        <f>CtrlData!U69</f>
        <v>0</v>
      </c>
      <c r="S63" s="6">
        <f>CtrlData!V69</f>
        <v>2.64</v>
      </c>
      <c r="T63" s="6">
        <f>CtrlData!W69</f>
        <v>142223</v>
      </c>
      <c r="U63" s="6">
        <f>CtrlData!X69</f>
        <v>6039</v>
      </c>
      <c r="V63" s="6">
        <f>CtrlData!Y69</f>
        <v>99.03</v>
      </c>
      <c r="W63" s="6">
        <f>CtrlData!Z69</f>
        <v>-1.74</v>
      </c>
      <c r="X63" s="6">
        <f>CtrlData!AA69</f>
        <v>99.94</v>
      </c>
      <c r="Y63" s="6">
        <f>CtrlData!AB69</f>
        <v>0.59</v>
      </c>
      <c r="Z63" s="6">
        <f>CtrlData!AC69</f>
        <v>160888</v>
      </c>
      <c r="AA63" s="6">
        <f>CtrlData!AD69</f>
        <v>4.51</v>
      </c>
      <c r="AB63" s="6">
        <f>CtrlData!AE69</f>
        <v>421673</v>
      </c>
      <c r="AC63" s="6">
        <f>CtrlData!AF69</f>
        <v>3.81</v>
      </c>
      <c r="AD63" s="6">
        <f>CtrlData!AG69</f>
        <v>1.375</v>
      </c>
      <c r="AE63" s="6">
        <f>CtrlData!AH69</f>
        <v>3.74</v>
      </c>
    </row>
    <row r="64" spans="1:31">
      <c r="A64" s="6">
        <f>CtrlData!A70</f>
        <v>201704</v>
      </c>
      <c r="B64" s="6">
        <f>CtrlData!E70</f>
        <v>16119.763000000001</v>
      </c>
      <c r="C64" s="6">
        <f>CtrlData!F70</f>
        <v>0</v>
      </c>
      <c r="D64" s="6">
        <f>CtrlData!G70</f>
        <v>0</v>
      </c>
      <c r="E64" s="6">
        <f>CtrlData!H70</f>
        <v>0</v>
      </c>
      <c r="F64" s="6">
        <f>CtrlData!I70</f>
        <v>1</v>
      </c>
      <c r="G64" s="6">
        <f>CtrlData!J70</f>
        <v>0</v>
      </c>
      <c r="H64" s="6">
        <f>CtrlData!K70</f>
        <v>0</v>
      </c>
      <c r="I64" s="6">
        <f>CtrlData!L70</f>
        <v>0</v>
      </c>
      <c r="J64" s="6">
        <f>CtrlData!M70</f>
        <v>0</v>
      </c>
      <c r="K64" s="6">
        <f>CtrlData!N70</f>
        <v>0</v>
      </c>
      <c r="L64" s="6">
        <f>CtrlData!O70</f>
        <v>0</v>
      </c>
      <c r="M64" s="6">
        <f>CtrlData!P70</f>
        <v>0</v>
      </c>
      <c r="N64" s="6">
        <f>CtrlData!Q70</f>
        <v>0</v>
      </c>
      <c r="O64" s="6">
        <f>CtrlData!R70</f>
        <v>0</v>
      </c>
      <c r="P64" s="6">
        <f>CtrlData!S70</f>
        <v>1</v>
      </c>
      <c r="Q64" s="6">
        <f>CtrlData!T70</f>
        <v>0</v>
      </c>
      <c r="R64" s="6">
        <f>CtrlData!U70</f>
        <v>0</v>
      </c>
      <c r="S64" s="6">
        <f>CtrlData!V70</f>
        <v>2.64</v>
      </c>
      <c r="T64" s="6">
        <f>CtrlData!W70</f>
        <v>142223</v>
      </c>
      <c r="U64" s="6">
        <f>CtrlData!X70</f>
        <v>6039</v>
      </c>
      <c r="V64" s="6">
        <f>CtrlData!Y70</f>
        <v>100.34</v>
      </c>
      <c r="W64" s="6">
        <f>CtrlData!Z70</f>
        <v>-1.74</v>
      </c>
      <c r="X64" s="6">
        <f>CtrlData!AA70</f>
        <v>99.83</v>
      </c>
      <c r="Y64" s="6">
        <f>CtrlData!AB70</f>
        <v>0.1</v>
      </c>
      <c r="Z64" s="6">
        <f>CtrlData!AC70</f>
        <v>160641</v>
      </c>
      <c r="AA64" s="6">
        <f>CtrlData!AD70</f>
        <v>3.69</v>
      </c>
      <c r="AB64" s="6">
        <f>CtrlData!AE70</f>
        <v>419672</v>
      </c>
      <c r="AC64" s="6">
        <f>CtrlData!AF70</f>
        <v>3.49</v>
      </c>
      <c r="AD64" s="6">
        <f>CtrlData!AG70</f>
        <v>1.375</v>
      </c>
      <c r="AE64" s="6">
        <f>CtrlData!AH70</f>
        <v>3.74</v>
      </c>
    </row>
    <row r="65" spans="1:31">
      <c r="A65" s="6">
        <f>CtrlData!A71</f>
        <v>201703</v>
      </c>
      <c r="B65" s="6">
        <f>CtrlData!E71</f>
        <v>20972.513999999999</v>
      </c>
      <c r="C65" s="6">
        <f>CtrlData!F71</f>
        <v>0</v>
      </c>
      <c r="D65" s="6">
        <f>CtrlData!G71</f>
        <v>0</v>
      </c>
      <c r="E65" s="6">
        <f>CtrlData!H71</f>
        <v>1</v>
      </c>
      <c r="F65" s="6">
        <f>CtrlData!I71</f>
        <v>0</v>
      </c>
      <c r="G65" s="6">
        <f>CtrlData!J71</f>
        <v>0</v>
      </c>
      <c r="H65" s="6">
        <f>CtrlData!K71</f>
        <v>0</v>
      </c>
      <c r="I65" s="6">
        <f>CtrlData!L71</f>
        <v>0</v>
      </c>
      <c r="J65" s="6">
        <f>CtrlData!M71</f>
        <v>0</v>
      </c>
      <c r="K65" s="6">
        <f>CtrlData!N71</f>
        <v>0</v>
      </c>
      <c r="L65" s="6">
        <f>CtrlData!O71</f>
        <v>0</v>
      </c>
      <c r="M65" s="6">
        <f>CtrlData!P71</f>
        <v>0</v>
      </c>
      <c r="N65" s="6">
        <f>CtrlData!Q71</f>
        <v>0</v>
      </c>
      <c r="O65" s="6">
        <f>CtrlData!R71</f>
        <v>1</v>
      </c>
      <c r="P65" s="6">
        <f>CtrlData!S71</f>
        <v>0</v>
      </c>
      <c r="Q65" s="6">
        <f>CtrlData!T71</f>
        <v>0</v>
      </c>
      <c r="R65" s="6">
        <f>CtrlData!U71</f>
        <v>0</v>
      </c>
      <c r="S65" s="6">
        <f>CtrlData!V71</f>
        <v>3.24</v>
      </c>
      <c r="T65" s="6">
        <f>CtrlData!W71</f>
        <v>141610</v>
      </c>
      <c r="U65" s="6">
        <f>CtrlData!X71</f>
        <v>6015</v>
      </c>
      <c r="V65" s="6">
        <f>CtrlData!Y71</f>
        <v>101.27</v>
      </c>
      <c r="W65" s="6">
        <f>CtrlData!Z71</f>
        <v>1.71</v>
      </c>
      <c r="X65" s="6">
        <f>CtrlData!AA71</f>
        <v>99.59</v>
      </c>
      <c r="Y65" s="6">
        <f>CtrlData!AB71</f>
        <v>0.18</v>
      </c>
      <c r="Z65" s="6">
        <f>CtrlData!AC71</f>
        <v>161150</v>
      </c>
      <c r="AA65" s="6">
        <f>CtrlData!AD71</f>
        <v>4.4000000000000004</v>
      </c>
      <c r="AB65" s="6">
        <f>CtrlData!AE71</f>
        <v>419212</v>
      </c>
      <c r="AC65" s="6">
        <f>CtrlData!AF71</f>
        <v>3.59</v>
      </c>
      <c r="AD65" s="6">
        <f>CtrlData!AG71</f>
        <v>1.375</v>
      </c>
      <c r="AE65" s="6">
        <f>CtrlData!AH71</f>
        <v>3.78</v>
      </c>
    </row>
    <row r="66" spans="1:31">
      <c r="A66" s="6">
        <f>CtrlData!A72</f>
        <v>201702</v>
      </c>
      <c r="B66" s="6">
        <f>CtrlData!E72</f>
        <v>18832.652429999998</v>
      </c>
      <c r="C66" s="6">
        <f>CtrlData!F72</f>
        <v>0</v>
      </c>
      <c r="D66" s="6">
        <f>CtrlData!G72</f>
        <v>1</v>
      </c>
      <c r="E66" s="6">
        <f>CtrlData!H72</f>
        <v>0</v>
      </c>
      <c r="F66" s="6">
        <f>CtrlData!I72</f>
        <v>0</v>
      </c>
      <c r="G66" s="6">
        <f>CtrlData!J72</f>
        <v>0</v>
      </c>
      <c r="H66" s="6">
        <f>CtrlData!K72</f>
        <v>0</v>
      </c>
      <c r="I66" s="6">
        <f>CtrlData!L72</f>
        <v>0</v>
      </c>
      <c r="J66" s="6">
        <f>CtrlData!M72</f>
        <v>0</v>
      </c>
      <c r="K66" s="6">
        <f>CtrlData!N72</f>
        <v>0</v>
      </c>
      <c r="L66" s="6">
        <f>CtrlData!O72</f>
        <v>0</v>
      </c>
      <c r="M66" s="6">
        <f>CtrlData!P72</f>
        <v>0</v>
      </c>
      <c r="N66" s="6">
        <f>CtrlData!Q72</f>
        <v>0</v>
      </c>
      <c r="O66" s="6">
        <f>CtrlData!R72</f>
        <v>1</v>
      </c>
      <c r="P66" s="6">
        <f>CtrlData!S72</f>
        <v>0</v>
      </c>
      <c r="Q66" s="6">
        <f>CtrlData!T72</f>
        <v>0</v>
      </c>
      <c r="R66" s="6">
        <f>CtrlData!U72</f>
        <v>0</v>
      </c>
      <c r="S66" s="6">
        <f>CtrlData!V72</f>
        <v>3.24</v>
      </c>
      <c r="T66" s="6">
        <f>CtrlData!W72</f>
        <v>141610</v>
      </c>
      <c r="U66" s="6">
        <f>CtrlData!X72</f>
        <v>6015</v>
      </c>
      <c r="V66" s="6">
        <f>CtrlData!Y72</f>
        <v>102.16</v>
      </c>
      <c r="W66" s="6">
        <f>CtrlData!Z72</f>
        <v>1.71</v>
      </c>
      <c r="X66" s="6">
        <f>CtrlData!AA72</f>
        <v>99.96</v>
      </c>
      <c r="Y66" s="6">
        <f>CtrlData!AB72</f>
        <v>-0.06</v>
      </c>
      <c r="Z66" s="6">
        <f>CtrlData!AC72</f>
        <v>162382</v>
      </c>
      <c r="AA66" s="6">
        <f>CtrlData!AD72</f>
        <v>4.68</v>
      </c>
      <c r="AB66" s="6">
        <f>CtrlData!AE72</f>
        <v>418230</v>
      </c>
      <c r="AC66" s="6">
        <f>CtrlData!AF72</f>
        <v>3.45</v>
      </c>
      <c r="AD66" s="6">
        <f>CtrlData!AG72</f>
        <v>1.375</v>
      </c>
      <c r="AE66" s="6">
        <f>CtrlData!AH72</f>
        <v>3.78</v>
      </c>
    </row>
    <row r="67" spans="1:31">
      <c r="A67" s="6">
        <f>CtrlData!A73</f>
        <v>201701</v>
      </c>
      <c r="B67" s="6">
        <f>CtrlData!E73</f>
        <v>11200.192719999999</v>
      </c>
      <c r="C67" s="6">
        <f>CtrlData!F73</f>
        <v>1</v>
      </c>
      <c r="D67" s="6">
        <f>CtrlData!G73</f>
        <v>0</v>
      </c>
      <c r="E67" s="6">
        <f>CtrlData!H73</f>
        <v>0</v>
      </c>
      <c r="F67" s="6">
        <f>CtrlData!I73</f>
        <v>0</v>
      </c>
      <c r="G67" s="6">
        <f>CtrlData!J73</f>
        <v>0</v>
      </c>
      <c r="H67" s="6">
        <f>CtrlData!K73</f>
        <v>0</v>
      </c>
      <c r="I67" s="6">
        <f>CtrlData!L73</f>
        <v>0</v>
      </c>
      <c r="J67" s="6">
        <f>CtrlData!M73</f>
        <v>0</v>
      </c>
      <c r="K67" s="6">
        <f>CtrlData!N73</f>
        <v>0</v>
      </c>
      <c r="L67" s="6">
        <f>CtrlData!O73</f>
        <v>0</v>
      </c>
      <c r="M67" s="6">
        <f>CtrlData!P73</f>
        <v>0</v>
      </c>
      <c r="N67" s="6">
        <f>CtrlData!Q73</f>
        <v>0</v>
      </c>
      <c r="O67" s="6">
        <f>CtrlData!R73</f>
        <v>1</v>
      </c>
      <c r="P67" s="6">
        <f>CtrlData!S73</f>
        <v>0</v>
      </c>
      <c r="Q67" s="6">
        <f>CtrlData!T73</f>
        <v>0</v>
      </c>
      <c r="R67" s="6">
        <f>CtrlData!U73</f>
        <v>0</v>
      </c>
      <c r="S67" s="6">
        <f>CtrlData!V73</f>
        <v>3.24</v>
      </c>
      <c r="T67" s="6">
        <f>CtrlData!W73</f>
        <v>141610</v>
      </c>
      <c r="U67" s="6">
        <f>CtrlData!X73</f>
        <v>6015</v>
      </c>
      <c r="V67" s="6">
        <f>CtrlData!Y73</f>
        <v>102.76</v>
      </c>
      <c r="W67" s="6">
        <f>CtrlData!Z73</f>
        <v>1.71</v>
      </c>
      <c r="X67" s="6">
        <f>CtrlData!AA73</f>
        <v>100.32</v>
      </c>
      <c r="Y67" s="6">
        <f>CtrlData!AB73</f>
        <v>2.2400000000000002</v>
      </c>
      <c r="Z67" s="6">
        <f>CtrlData!AC73</f>
        <v>162441</v>
      </c>
      <c r="AA67" s="6">
        <f>CtrlData!AD73</f>
        <v>6.12</v>
      </c>
      <c r="AB67" s="6">
        <f>CtrlData!AE73</f>
        <v>414630</v>
      </c>
      <c r="AC67" s="6">
        <f>CtrlData!AF73</f>
        <v>3.54</v>
      </c>
      <c r="AD67" s="6">
        <f>CtrlData!AG73</f>
        <v>1.375</v>
      </c>
      <c r="AE67" s="6">
        <f>CtrlData!AH73</f>
        <v>3.78</v>
      </c>
    </row>
    <row r="68" spans="1:31">
      <c r="A68" s="6">
        <f>CtrlData!A74</f>
        <v>201612</v>
      </c>
      <c r="B68" s="6">
        <f>CtrlData!E74</f>
        <v>13999.133330000001</v>
      </c>
      <c r="C68" s="6">
        <f>CtrlData!F74</f>
        <v>0</v>
      </c>
      <c r="D68" s="6">
        <f>CtrlData!G74</f>
        <v>0</v>
      </c>
      <c r="E68" s="6">
        <f>CtrlData!H74</f>
        <v>0</v>
      </c>
      <c r="F68" s="6">
        <f>CtrlData!I74</f>
        <v>0</v>
      </c>
      <c r="G68" s="6">
        <f>CtrlData!J74</f>
        <v>0</v>
      </c>
      <c r="H68" s="6">
        <f>CtrlData!K74</f>
        <v>0</v>
      </c>
      <c r="I68" s="6">
        <f>CtrlData!L74</f>
        <v>0</v>
      </c>
      <c r="J68" s="6">
        <f>CtrlData!M74</f>
        <v>0</v>
      </c>
      <c r="K68" s="6">
        <f>CtrlData!N74</f>
        <v>0</v>
      </c>
      <c r="L68" s="6">
        <f>CtrlData!O74</f>
        <v>0</v>
      </c>
      <c r="M68" s="6">
        <f>CtrlData!P74</f>
        <v>0</v>
      </c>
      <c r="N68" s="6">
        <f>CtrlData!Q74</f>
        <v>1</v>
      </c>
      <c r="O68" s="6">
        <f>CtrlData!R74</f>
        <v>0</v>
      </c>
      <c r="P68" s="6">
        <f>CtrlData!S74</f>
        <v>0</v>
      </c>
      <c r="Q68" s="6">
        <f>CtrlData!T74</f>
        <v>0</v>
      </c>
      <c r="R68" s="6">
        <f>CtrlData!U74</f>
        <v>1</v>
      </c>
      <c r="S68" s="6">
        <f>CtrlData!V74</f>
        <v>3.92</v>
      </c>
      <c r="T68" s="6">
        <f>CtrlData!W74</f>
        <v>144128</v>
      </c>
      <c r="U68" s="6">
        <f>CtrlData!X74</f>
        <v>6124</v>
      </c>
      <c r="V68" s="6">
        <f>CtrlData!Y74</f>
        <v>102.01</v>
      </c>
      <c r="W68" s="6">
        <f>CtrlData!Z74</f>
        <v>1.79</v>
      </c>
      <c r="X68" s="6">
        <f>CtrlData!AA74</f>
        <v>100.34</v>
      </c>
      <c r="Y68" s="6">
        <f>CtrlData!AB74</f>
        <v>1.69</v>
      </c>
      <c r="Z68" s="6">
        <f>CtrlData!AC74</f>
        <v>160011</v>
      </c>
      <c r="AA68" s="6">
        <f>CtrlData!AD74</f>
        <v>5.79</v>
      </c>
      <c r="AB68" s="6">
        <f>CtrlData!AE74</f>
        <v>412352</v>
      </c>
      <c r="AC68" s="6">
        <f>CtrlData!AF74</f>
        <v>3.55</v>
      </c>
      <c r="AD68" s="6">
        <f>CtrlData!AG74</f>
        <v>1.375</v>
      </c>
      <c r="AE68" s="6">
        <f>CtrlData!AH74</f>
        <v>3.79</v>
      </c>
    </row>
    <row r="69" spans="1:31">
      <c r="A69" s="6">
        <f>CtrlData!A75</f>
        <v>201611</v>
      </c>
      <c r="B69" s="6">
        <f>CtrlData!E75</f>
        <v>16637.725259999999</v>
      </c>
      <c r="C69" s="6">
        <f>CtrlData!F75</f>
        <v>0</v>
      </c>
      <c r="D69" s="6">
        <f>CtrlData!G75</f>
        <v>0</v>
      </c>
      <c r="E69" s="6">
        <f>CtrlData!H75</f>
        <v>0</v>
      </c>
      <c r="F69" s="6">
        <f>CtrlData!I75</f>
        <v>0</v>
      </c>
      <c r="G69" s="6">
        <f>CtrlData!J75</f>
        <v>0</v>
      </c>
      <c r="H69" s="6">
        <f>CtrlData!K75</f>
        <v>0</v>
      </c>
      <c r="I69" s="6">
        <f>CtrlData!L75</f>
        <v>0</v>
      </c>
      <c r="J69" s="6">
        <f>CtrlData!M75</f>
        <v>0</v>
      </c>
      <c r="K69" s="6">
        <f>CtrlData!N75</f>
        <v>0</v>
      </c>
      <c r="L69" s="6">
        <f>CtrlData!O75</f>
        <v>0</v>
      </c>
      <c r="M69" s="6">
        <f>CtrlData!P75</f>
        <v>1</v>
      </c>
      <c r="N69" s="6">
        <f>CtrlData!Q75</f>
        <v>0</v>
      </c>
      <c r="O69" s="6">
        <f>CtrlData!R75</f>
        <v>0</v>
      </c>
      <c r="P69" s="6">
        <f>CtrlData!S75</f>
        <v>0</v>
      </c>
      <c r="Q69" s="6">
        <f>CtrlData!T75</f>
        <v>0</v>
      </c>
      <c r="R69" s="6">
        <f>CtrlData!U75</f>
        <v>1</v>
      </c>
      <c r="S69" s="6">
        <f>CtrlData!V75</f>
        <v>3.92</v>
      </c>
      <c r="T69" s="6">
        <f>CtrlData!W75</f>
        <v>144128</v>
      </c>
      <c r="U69" s="6">
        <f>CtrlData!X75</f>
        <v>6124</v>
      </c>
      <c r="V69" s="6">
        <f>CtrlData!Y75</f>
        <v>100.47</v>
      </c>
      <c r="W69" s="6">
        <f>CtrlData!Z75</f>
        <v>1.79</v>
      </c>
      <c r="X69" s="6">
        <f>CtrlData!AA75</f>
        <v>101.37</v>
      </c>
      <c r="Y69" s="6">
        <f>CtrlData!AB75</f>
        <v>1.97</v>
      </c>
      <c r="Z69" s="6">
        <f>CtrlData!AC75</f>
        <v>158957</v>
      </c>
      <c r="AA69" s="6">
        <f>CtrlData!AD75</f>
        <v>5.96</v>
      </c>
      <c r="AB69" s="6">
        <f>CtrlData!AE75</f>
        <v>409654</v>
      </c>
      <c r="AC69" s="6">
        <f>CtrlData!AF75</f>
        <v>3.77</v>
      </c>
      <c r="AD69" s="6">
        <f>CtrlData!AG75</f>
        <v>1.375</v>
      </c>
      <c r="AE69" s="6">
        <f>CtrlData!AH75</f>
        <v>3.79</v>
      </c>
    </row>
    <row r="70" spans="1:31">
      <c r="A70" s="6">
        <f>CtrlData!A76</f>
        <v>201610</v>
      </c>
      <c r="B70" s="6">
        <f>CtrlData!E76</f>
        <v>13220.575070000001</v>
      </c>
      <c r="C70" s="6">
        <f>CtrlData!F76</f>
        <v>0</v>
      </c>
      <c r="D70" s="6">
        <f>CtrlData!G76</f>
        <v>0</v>
      </c>
      <c r="E70" s="6">
        <f>CtrlData!H76</f>
        <v>0</v>
      </c>
      <c r="F70" s="6">
        <f>CtrlData!I76</f>
        <v>0</v>
      </c>
      <c r="G70" s="6">
        <f>CtrlData!J76</f>
        <v>0</v>
      </c>
      <c r="H70" s="6">
        <f>CtrlData!K76</f>
        <v>0</v>
      </c>
      <c r="I70" s="6">
        <f>CtrlData!L76</f>
        <v>0</v>
      </c>
      <c r="J70" s="6">
        <f>CtrlData!M76</f>
        <v>0</v>
      </c>
      <c r="K70" s="6">
        <f>CtrlData!N76</f>
        <v>0</v>
      </c>
      <c r="L70" s="6">
        <f>CtrlData!O76</f>
        <v>1</v>
      </c>
      <c r="M70" s="6">
        <f>CtrlData!P76</f>
        <v>0</v>
      </c>
      <c r="N70" s="6">
        <f>CtrlData!Q76</f>
        <v>0</v>
      </c>
      <c r="O70" s="6">
        <f>CtrlData!R76</f>
        <v>0</v>
      </c>
      <c r="P70" s="6">
        <f>CtrlData!S76</f>
        <v>0</v>
      </c>
      <c r="Q70" s="6">
        <f>CtrlData!T76</f>
        <v>0</v>
      </c>
      <c r="R70" s="6">
        <f>CtrlData!U76</f>
        <v>1</v>
      </c>
      <c r="S70" s="6">
        <f>CtrlData!V76</f>
        <v>3.92</v>
      </c>
      <c r="T70" s="6">
        <f>CtrlData!W76</f>
        <v>144128</v>
      </c>
      <c r="U70" s="6">
        <f>CtrlData!X76</f>
        <v>6124</v>
      </c>
      <c r="V70" s="6">
        <f>CtrlData!Y76</f>
        <v>99.9</v>
      </c>
      <c r="W70" s="6">
        <f>CtrlData!Z76</f>
        <v>1.79</v>
      </c>
      <c r="X70" s="6">
        <f>CtrlData!AA76</f>
        <v>101.8</v>
      </c>
      <c r="Y70" s="6">
        <f>CtrlData!AB76</f>
        <v>1.7</v>
      </c>
      <c r="Z70" s="6">
        <f>CtrlData!AC76</f>
        <v>158354</v>
      </c>
      <c r="AA70" s="6">
        <f>CtrlData!AD76</f>
        <v>6.53</v>
      </c>
      <c r="AB70" s="6">
        <f>CtrlData!AE76</f>
        <v>408147</v>
      </c>
      <c r="AC70" s="6">
        <f>CtrlData!AF76</f>
        <v>3.83</v>
      </c>
      <c r="AD70" s="6">
        <f>CtrlData!AG76</f>
        <v>1.375</v>
      </c>
      <c r="AE70" s="6">
        <f>CtrlData!AH76</f>
        <v>3.79</v>
      </c>
    </row>
    <row r="71" spans="1:31">
      <c r="A71" s="6">
        <f>CtrlData!A77</f>
        <v>201609</v>
      </c>
      <c r="B71" s="6">
        <f>CtrlData!E77</f>
        <v>14300.0725</v>
      </c>
      <c r="C71" s="6">
        <f>CtrlData!F77</f>
        <v>0</v>
      </c>
      <c r="D71" s="6">
        <f>CtrlData!G77</f>
        <v>0</v>
      </c>
      <c r="E71" s="6">
        <f>CtrlData!H77</f>
        <v>0</v>
      </c>
      <c r="F71" s="6">
        <f>CtrlData!I77</f>
        <v>0</v>
      </c>
      <c r="G71" s="6">
        <f>CtrlData!J77</f>
        <v>0</v>
      </c>
      <c r="H71" s="6">
        <f>CtrlData!K77</f>
        <v>0</v>
      </c>
      <c r="I71" s="6">
        <f>CtrlData!L77</f>
        <v>0</v>
      </c>
      <c r="J71" s="6">
        <f>CtrlData!M77</f>
        <v>0</v>
      </c>
      <c r="K71" s="6">
        <f>CtrlData!N77</f>
        <v>1</v>
      </c>
      <c r="L71" s="6">
        <f>CtrlData!O77</f>
        <v>0</v>
      </c>
      <c r="M71" s="6">
        <f>CtrlData!P77</f>
        <v>0</v>
      </c>
      <c r="N71" s="6">
        <f>CtrlData!Q77</f>
        <v>0</v>
      </c>
      <c r="O71" s="6">
        <f>CtrlData!R77</f>
        <v>0</v>
      </c>
      <c r="P71" s="6">
        <f>CtrlData!S77</f>
        <v>0</v>
      </c>
      <c r="Q71" s="6">
        <f>CtrlData!T77</f>
        <v>1</v>
      </c>
      <c r="R71" s="6">
        <f>CtrlData!U77</f>
        <v>0</v>
      </c>
      <c r="S71" s="6">
        <f>CtrlData!V77</f>
        <v>3</v>
      </c>
      <c r="T71" s="6">
        <f>CtrlData!W77</f>
        <v>138351</v>
      </c>
      <c r="U71" s="6">
        <f>CtrlData!X77</f>
        <v>5882</v>
      </c>
      <c r="V71" s="6">
        <f>CtrlData!Y77</f>
        <v>99.09</v>
      </c>
      <c r="W71" s="6">
        <f>CtrlData!Z77</f>
        <v>-3.78</v>
      </c>
      <c r="X71" s="6">
        <f>CtrlData!AA77</f>
        <v>100.35</v>
      </c>
      <c r="Y71" s="6">
        <f>CtrlData!AB77</f>
        <v>0.34</v>
      </c>
      <c r="Z71" s="6">
        <f>CtrlData!AC77</f>
        <v>158727</v>
      </c>
      <c r="AA71" s="6">
        <f>CtrlData!AD77</f>
        <v>5.91</v>
      </c>
      <c r="AB71" s="6">
        <f>CtrlData!AE77</f>
        <v>408681</v>
      </c>
      <c r="AC71" s="6">
        <f>CtrlData!AF77</f>
        <v>3.98</v>
      </c>
      <c r="AD71" s="6">
        <f>CtrlData!AG77</f>
        <v>1.375</v>
      </c>
      <c r="AE71" s="6">
        <f>CtrlData!AH77</f>
        <v>3.99</v>
      </c>
    </row>
    <row r="72" spans="1:31">
      <c r="A72" s="6">
        <f>CtrlData!A78</f>
        <v>201608</v>
      </c>
      <c r="B72" s="6">
        <f>CtrlData!E78</f>
        <v>17838.376</v>
      </c>
      <c r="C72" s="6">
        <f>CtrlData!F78</f>
        <v>0</v>
      </c>
      <c r="D72" s="6">
        <f>CtrlData!G78</f>
        <v>0</v>
      </c>
      <c r="E72" s="6">
        <f>CtrlData!H78</f>
        <v>0</v>
      </c>
      <c r="F72" s="6">
        <f>CtrlData!I78</f>
        <v>0</v>
      </c>
      <c r="G72" s="6">
        <f>CtrlData!J78</f>
        <v>0</v>
      </c>
      <c r="H72" s="6">
        <f>CtrlData!K78</f>
        <v>0</v>
      </c>
      <c r="I72" s="6">
        <f>CtrlData!L78</f>
        <v>0</v>
      </c>
      <c r="J72" s="6">
        <f>CtrlData!M78</f>
        <v>1</v>
      </c>
      <c r="K72" s="6">
        <f>CtrlData!N78</f>
        <v>0</v>
      </c>
      <c r="L72" s="6">
        <f>CtrlData!O78</f>
        <v>0</v>
      </c>
      <c r="M72" s="6">
        <f>CtrlData!P78</f>
        <v>0</v>
      </c>
      <c r="N72" s="6">
        <f>CtrlData!Q78</f>
        <v>0</v>
      </c>
      <c r="O72" s="6">
        <f>CtrlData!R78</f>
        <v>0</v>
      </c>
      <c r="P72" s="6">
        <f>CtrlData!S78</f>
        <v>0</v>
      </c>
      <c r="Q72" s="6">
        <f>CtrlData!T78</f>
        <v>1</v>
      </c>
      <c r="R72" s="6">
        <f>CtrlData!U78</f>
        <v>0</v>
      </c>
      <c r="S72" s="6">
        <f>CtrlData!V78</f>
        <v>3</v>
      </c>
      <c r="T72" s="6">
        <f>CtrlData!W78</f>
        <v>138351</v>
      </c>
      <c r="U72" s="6">
        <f>CtrlData!X78</f>
        <v>5882</v>
      </c>
      <c r="V72" s="6">
        <f>CtrlData!Y78</f>
        <v>98.92</v>
      </c>
      <c r="W72" s="6">
        <f>CtrlData!Z78</f>
        <v>-3.78</v>
      </c>
      <c r="X72" s="6">
        <f>CtrlData!AA78</f>
        <v>99.89</v>
      </c>
      <c r="Y72" s="6">
        <f>CtrlData!AB78</f>
        <v>0.56000000000000005</v>
      </c>
      <c r="Z72" s="6">
        <f>CtrlData!AC78</f>
        <v>157479</v>
      </c>
      <c r="AA72" s="6">
        <f>CtrlData!AD78</f>
        <v>6.49</v>
      </c>
      <c r="AB72" s="6">
        <f>CtrlData!AE78</f>
        <v>408628</v>
      </c>
      <c r="AC72" s="6">
        <f>CtrlData!AF78</f>
        <v>4.24</v>
      </c>
      <c r="AD72" s="6">
        <f>CtrlData!AG78</f>
        <v>1.375</v>
      </c>
      <c r="AE72" s="6">
        <f>CtrlData!AH78</f>
        <v>3.99</v>
      </c>
    </row>
    <row r="73" spans="1:31">
      <c r="A73" s="6">
        <f>CtrlData!A79</f>
        <v>201607</v>
      </c>
      <c r="B73" s="6">
        <f>CtrlData!E79</f>
        <v>17362.144680000001</v>
      </c>
      <c r="C73" s="6">
        <f>CtrlData!F79</f>
        <v>0</v>
      </c>
      <c r="D73" s="6">
        <f>CtrlData!G79</f>
        <v>0</v>
      </c>
      <c r="E73" s="6">
        <f>CtrlData!H79</f>
        <v>0</v>
      </c>
      <c r="F73" s="6">
        <f>CtrlData!I79</f>
        <v>0</v>
      </c>
      <c r="G73" s="6">
        <f>CtrlData!J79</f>
        <v>0</v>
      </c>
      <c r="H73" s="6">
        <f>CtrlData!K79</f>
        <v>0</v>
      </c>
      <c r="I73" s="6">
        <f>CtrlData!L79</f>
        <v>1</v>
      </c>
      <c r="J73" s="6">
        <f>CtrlData!M79</f>
        <v>0</v>
      </c>
      <c r="K73" s="6">
        <f>CtrlData!N79</f>
        <v>0</v>
      </c>
      <c r="L73" s="6">
        <f>CtrlData!O79</f>
        <v>0</v>
      </c>
      <c r="M73" s="6">
        <f>CtrlData!P79</f>
        <v>0</v>
      </c>
      <c r="N73" s="6">
        <f>CtrlData!Q79</f>
        <v>0</v>
      </c>
      <c r="O73" s="6">
        <f>CtrlData!R79</f>
        <v>0</v>
      </c>
      <c r="P73" s="6">
        <f>CtrlData!S79</f>
        <v>0</v>
      </c>
      <c r="Q73" s="6">
        <f>CtrlData!T79</f>
        <v>1</v>
      </c>
      <c r="R73" s="6">
        <f>CtrlData!U79</f>
        <v>0</v>
      </c>
      <c r="S73" s="6">
        <f>CtrlData!V79</f>
        <v>3</v>
      </c>
      <c r="T73" s="6">
        <f>CtrlData!W79</f>
        <v>138351</v>
      </c>
      <c r="U73" s="6">
        <f>CtrlData!X79</f>
        <v>5882</v>
      </c>
      <c r="V73" s="6">
        <f>CtrlData!Y79</f>
        <v>100.01</v>
      </c>
      <c r="W73" s="6">
        <f>CtrlData!Z79</f>
        <v>-3.78</v>
      </c>
      <c r="X73" s="6">
        <f>CtrlData!AA79</f>
        <v>99.93</v>
      </c>
      <c r="Y73" s="6">
        <f>CtrlData!AB79</f>
        <v>1.24</v>
      </c>
      <c r="Z73" s="6">
        <f>CtrlData!AC79</f>
        <v>154966</v>
      </c>
      <c r="AA73" s="6">
        <f>CtrlData!AD79</f>
        <v>6.33</v>
      </c>
      <c r="AB73" s="6">
        <f>CtrlData!AE79</f>
        <v>407037</v>
      </c>
      <c r="AC73" s="6">
        <f>CtrlData!AF79</f>
        <v>4.71</v>
      </c>
      <c r="AD73" s="6">
        <f>CtrlData!AG79</f>
        <v>1.375</v>
      </c>
      <c r="AE73" s="6">
        <f>CtrlData!AH79</f>
        <v>3.99</v>
      </c>
    </row>
    <row r="74" spans="1:31">
      <c r="A74" s="6">
        <f>CtrlData!A80</f>
        <v>201606</v>
      </c>
      <c r="B74" s="6">
        <f>CtrlData!E80</f>
        <v>15596.01858</v>
      </c>
      <c r="C74" s="6">
        <f>CtrlData!F80</f>
        <v>0</v>
      </c>
      <c r="D74" s="6">
        <f>CtrlData!G80</f>
        <v>0</v>
      </c>
      <c r="E74" s="6">
        <f>CtrlData!H80</f>
        <v>0</v>
      </c>
      <c r="F74" s="6">
        <f>CtrlData!I80</f>
        <v>0</v>
      </c>
      <c r="G74" s="6">
        <f>CtrlData!J80</f>
        <v>0</v>
      </c>
      <c r="H74" s="6">
        <f>CtrlData!K80</f>
        <v>1</v>
      </c>
      <c r="I74" s="6">
        <f>CtrlData!L80</f>
        <v>0</v>
      </c>
      <c r="J74" s="6">
        <f>CtrlData!M80</f>
        <v>0</v>
      </c>
      <c r="K74" s="6">
        <f>CtrlData!N80</f>
        <v>0</v>
      </c>
      <c r="L74" s="6">
        <f>CtrlData!O80</f>
        <v>0</v>
      </c>
      <c r="M74" s="6">
        <f>CtrlData!P80</f>
        <v>0</v>
      </c>
      <c r="N74" s="6">
        <f>CtrlData!Q80</f>
        <v>0</v>
      </c>
      <c r="O74" s="6">
        <f>CtrlData!R80</f>
        <v>0</v>
      </c>
      <c r="P74" s="6">
        <f>CtrlData!S80</f>
        <v>1</v>
      </c>
      <c r="Q74" s="6">
        <f>CtrlData!T80</f>
        <v>0</v>
      </c>
      <c r="R74" s="6">
        <f>CtrlData!U80</f>
        <v>0</v>
      </c>
      <c r="S74" s="6">
        <f>CtrlData!V80</f>
        <v>1.69</v>
      </c>
      <c r="T74" s="6">
        <f>CtrlData!W80</f>
        <v>131157</v>
      </c>
      <c r="U74" s="6">
        <f>CtrlData!X80</f>
        <v>5580</v>
      </c>
      <c r="V74" s="6">
        <f>CtrlData!Y80</f>
        <v>100.62</v>
      </c>
      <c r="W74" s="6">
        <f>CtrlData!Z80</f>
        <v>-2.8</v>
      </c>
      <c r="X74" s="6">
        <f>CtrlData!AA80</f>
        <v>99.7</v>
      </c>
      <c r="Y74" s="6">
        <f>CtrlData!AB80</f>
        <v>0.9</v>
      </c>
      <c r="Z74" s="6">
        <f>CtrlData!AC80</f>
        <v>153917</v>
      </c>
      <c r="AA74" s="6">
        <f>CtrlData!AD80</f>
        <v>5.91</v>
      </c>
      <c r="AB74" s="6">
        <f>CtrlData!AE80</f>
        <v>404865</v>
      </c>
      <c r="AC74" s="6">
        <f>CtrlData!AF80</f>
        <v>4.6500000000000004</v>
      </c>
      <c r="AD74" s="6">
        <f>CtrlData!AG80</f>
        <v>1.5</v>
      </c>
      <c r="AE74" s="6">
        <f>CtrlData!AH80</f>
        <v>3.92</v>
      </c>
    </row>
    <row r="75" spans="1:31">
      <c r="A75" s="6">
        <f>CtrlData!A81</f>
        <v>201605</v>
      </c>
      <c r="B75" s="6">
        <f>CtrlData!E81</f>
        <v>15854.936820000001</v>
      </c>
      <c r="C75" s="6">
        <f>CtrlData!F81</f>
        <v>0</v>
      </c>
      <c r="D75" s="6">
        <f>CtrlData!G81</f>
        <v>0</v>
      </c>
      <c r="E75" s="6">
        <f>CtrlData!H81</f>
        <v>0</v>
      </c>
      <c r="F75" s="6">
        <f>CtrlData!I81</f>
        <v>0</v>
      </c>
      <c r="G75" s="6">
        <f>CtrlData!J81</f>
        <v>1</v>
      </c>
      <c r="H75" s="6">
        <f>CtrlData!K81</f>
        <v>0</v>
      </c>
      <c r="I75" s="6">
        <f>CtrlData!L81</f>
        <v>0</v>
      </c>
      <c r="J75" s="6">
        <f>CtrlData!M81</f>
        <v>0</v>
      </c>
      <c r="K75" s="6">
        <f>CtrlData!N81</f>
        <v>0</v>
      </c>
      <c r="L75" s="6">
        <f>CtrlData!O81</f>
        <v>0</v>
      </c>
      <c r="M75" s="6">
        <f>CtrlData!P81</f>
        <v>0</v>
      </c>
      <c r="N75" s="6">
        <f>CtrlData!Q81</f>
        <v>0</v>
      </c>
      <c r="O75" s="6">
        <f>CtrlData!R81</f>
        <v>0</v>
      </c>
      <c r="P75" s="6">
        <f>CtrlData!S81</f>
        <v>1</v>
      </c>
      <c r="Q75" s="6">
        <f>CtrlData!T81</f>
        <v>0</v>
      </c>
      <c r="R75" s="6">
        <f>CtrlData!U81</f>
        <v>0</v>
      </c>
      <c r="S75" s="6">
        <f>CtrlData!V81</f>
        <v>1.69</v>
      </c>
      <c r="T75" s="6">
        <f>CtrlData!W81</f>
        <v>131157</v>
      </c>
      <c r="U75" s="6">
        <f>CtrlData!X81</f>
        <v>5580</v>
      </c>
      <c r="V75" s="6">
        <f>CtrlData!Y81</f>
        <v>100.32</v>
      </c>
      <c r="W75" s="6">
        <f>CtrlData!Z81</f>
        <v>-2.8</v>
      </c>
      <c r="X75" s="6">
        <f>CtrlData!AA81</f>
        <v>99.35</v>
      </c>
      <c r="Y75" s="6">
        <f>CtrlData!AB81</f>
        <v>1.23</v>
      </c>
      <c r="Z75" s="6">
        <f>CtrlData!AC81</f>
        <v>154790</v>
      </c>
      <c r="AA75" s="6">
        <f>CtrlData!AD81</f>
        <v>5.72</v>
      </c>
      <c r="AB75" s="6">
        <f>CtrlData!AE81</f>
        <v>405184</v>
      </c>
      <c r="AC75" s="6">
        <f>CtrlData!AF81</f>
        <v>3.88</v>
      </c>
      <c r="AD75" s="6">
        <f>CtrlData!AG81</f>
        <v>1.5</v>
      </c>
      <c r="AE75" s="6">
        <f>CtrlData!AH81</f>
        <v>3.92</v>
      </c>
    </row>
    <row r="76" spans="1:31">
      <c r="A76" s="6">
        <f>CtrlData!A82</f>
        <v>201604</v>
      </c>
      <c r="B76" s="6">
        <f>CtrlData!E82</f>
        <v>14851.27881</v>
      </c>
      <c r="C76" s="6">
        <f>CtrlData!F82</f>
        <v>0</v>
      </c>
      <c r="D76" s="6">
        <f>CtrlData!G82</f>
        <v>0</v>
      </c>
      <c r="E76" s="6">
        <f>CtrlData!H82</f>
        <v>0</v>
      </c>
      <c r="F76" s="6">
        <f>CtrlData!I82</f>
        <v>1</v>
      </c>
      <c r="G76" s="6">
        <f>CtrlData!J82</f>
        <v>0</v>
      </c>
      <c r="H76" s="6">
        <f>CtrlData!K82</f>
        <v>0</v>
      </c>
      <c r="I76" s="6">
        <f>CtrlData!L82</f>
        <v>0</v>
      </c>
      <c r="J76" s="6">
        <f>CtrlData!M82</f>
        <v>0</v>
      </c>
      <c r="K76" s="6">
        <f>CtrlData!N82</f>
        <v>0</v>
      </c>
      <c r="L76" s="6">
        <f>CtrlData!O82</f>
        <v>0</v>
      </c>
      <c r="M76" s="6">
        <f>CtrlData!P82</f>
        <v>0</v>
      </c>
      <c r="N76" s="6">
        <f>CtrlData!Q82</f>
        <v>0</v>
      </c>
      <c r="O76" s="6">
        <f>CtrlData!R82</f>
        <v>0</v>
      </c>
      <c r="P76" s="6">
        <f>CtrlData!S82</f>
        <v>1</v>
      </c>
      <c r="Q76" s="6">
        <f>CtrlData!T82</f>
        <v>0</v>
      </c>
      <c r="R76" s="6">
        <f>CtrlData!U82</f>
        <v>0</v>
      </c>
      <c r="S76" s="6">
        <f>CtrlData!V82</f>
        <v>1.69</v>
      </c>
      <c r="T76" s="6">
        <f>CtrlData!W82</f>
        <v>131157</v>
      </c>
      <c r="U76" s="6">
        <f>CtrlData!X82</f>
        <v>5580</v>
      </c>
      <c r="V76" s="6">
        <f>CtrlData!Y82</f>
        <v>99.36</v>
      </c>
      <c r="W76" s="6">
        <f>CtrlData!Z82</f>
        <v>-2.8</v>
      </c>
      <c r="X76" s="6">
        <f>CtrlData!AA82</f>
        <v>99.73</v>
      </c>
      <c r="Y76" s="6">
        <f>CtrlData!AB82</f>
        <v>1.87</v>
      </c>
      <c r="Z76" s="6">
        <f>CtrlData!AC82</f>
        <v>154152</v>
      </c>
      <c r="AA76" s="6">
        <f>CtrlData!AD82</f>
        <v>6.22</v>
      </c>
      <c r="AB76" s="6">
        <f>CtrlData!AE82</f>
        <v>404971</v>
      </c>
      <c r="AC76" s="6">
        <f>CtrlData!AF82</f>
        <v>4.58</v>
      </c>
      <c r="AD76" s="6">
        <f>CtrlData!AG82</f>
        <v>1.5</v>
      </c>
      <c r="AE76" s="6">
        <f>CtrlData!AH82</f>
        <v>3.92</v>
      </c>
    </row>
    <row r="77" spans="1:31">
      <c r="A77" s="6">
        <f>CtrlData!A83</f>
        <v>201603</v>
      </c>
      <c r="B77" s="6">
        <f>CtrlData!E83</f>
        <v>21393.398450000001</v>
      </c>
      <c r="C77" s="6">
        <f>CtrlData!F83</f>
        <v>0</v>
      </c>
      <c r="D77" s="6">
        <f>CtrlData!G83</f>
        <v>0</v>
      </c>
      <c r="E77" s="6">
        <f>CtrlData!H83</f>
        <v>1</v>
      </c>
      <c r="F77" s="6">
        <f>CtrlData!I83</f>
        <v>0</v>
      </c>
      <c r="G77" s="6">
        <f>CtrlData!J83</f>
        <v>0</v>
      </c>
      <c r="H77" s="6">
        <f>CtrlData!K83</f>
        <v>0</v>
      </c>
      <c r="I77" s="6">
        <f>CtrlData!L83</f>
        <v>0</v>
      </c>
      <c r="J77" s="6">
        <f>CtrlData!M83</f>
        <v>0</v>
      </c>
      <c r="K77" s="6">
        <f>CtrlData!N83</f>
        <v>0</v>
      </c>
      <c r="L77" s="6">
        <f>CtrlData!O83</f>
        <v>0</v>
      </c>
      <c r="M77" s="6">
        <f>CtrlData!P83</f>
        <v>0</v>
      </c>
      <c r="N77" s="6">
        <f>CtrlData!Q83</f>
        <v>0</v>
      </c>
      <c r="O77" s="6">
        <f>CtrlData!R83</f>
        <v>1</v>
      </c>
      <c r="P77" s="6">
        <f>CtrlData!S83</f>
        <v>0</v>
      </c>
      <c r="Q77" s="6">
        <f>CtrlData!T83</f>
        <v>0</v>
      </c>
      <c r="R77" s="6">
        <f>CtrlData!U83</f>
        <v>0</v>
      </c>
      <c r="S77" s="6">
        <f>CtrlData!V83</f>
        <v>-0.09</v>
      </c>
      <c r="T77" s="6">
        <f>CtrlData!W83</f>
        <v>129366</v>
      </c>
      <c r="U77" s="6">
        <f>CtrlData!X83</f>
        <v>5505</v>
      </c>
      <c r="V77" s="6">
        <f>CtrlData!Y83</f>
        <v>99.57</v>
      </c>
      <c r="W77" s="6">
        <f>CtrlData!Z83</f>
        <v>-4.93</v>
      </c>
      <c r="X77" s="6">
        <f>CtrlData!AA83</f>
        <v>99.41</v>
      </c>
      <c r="Y77" s="6">
        <f>CtrlData!AB83</f>
        <v>2.0099999999999998</v>
      </c>
      <c r="Z77" s="6">
        <f>CtrlData!AC83</f>
        <v>154112</v>
      </c>
      <c r="AA77" s="6">
        <f>CtrlData!AD83</f>
        <v>6.14</v>
      </c>
      <c r="AB77" s="6">
        <f>CtrlData!AE83</f>
        <v>404498</v>
      </c>
      <c r="AC77" s="6">
        <f>CtrlData!AF83</f>
        <v>4.7</v>
      </c>
      <c r="AD77" s="6">
        <f>CtrlData!AG83</f>
        <v>1.5</v>
      </c>
      <c r="AE77" s="6">
        <f>CtrlData!AH83</f>
        <v>3.89</v>
      </c>
    </row>
    <row r="78" spans="1:31">
      <c r="A78" s="6">
        <f>CtrlData!A84</f>
        <v>201602</v>
      </c>
      <c r="B78" s="6">
        <f>CtrlData!E84</f>
        <v>10755.55017</v>
      </c>
      <c r="C78" s="6">
        <f>CtrlData!F84</f>
        <v>0</v>
      </c>
      <c r="D78" s="6">
        <f>CtrlData!G84</f>
        <v>1</v>
      </c>
      <c r="E78" s="6">
        <f>CtrlData!H84</f>
        <v>0</v>
      </c>
      <c r="F78" s="6">
        <f>CtrlData!I84</f>
        <v>0</v>
      </c>
      <c r="G78" s="6">
        <f>CtrlData!J84</f>
        <v>0</v>
      </c>
      <c r="H78" s="6">
        <f>CtrlData!K84</f>
        <v>0</v>
      </c>
      <c r="I78" s="6">
        <f>CtrlData!L84</f>
        <v>0</v>
      </c>
      <c r="J78" s="6">
        <f>CtrlData!M84</f>
        <v>0</v>
      </c>
      <c r="K78" s="6">
        <f>CtrlData!N84</f>
        <v>0</v>
      </c>
      <c r="L78" s="6">
        <f>CtrlData!O84</f>
        <v>0</v>
      </c>
      <c r="M78" s="6">
        <f>CtrlData!P84</f>
        <v>0</v>
      </c>
      <c r="N78" s="6">
        <f>CtrlData!Q84</f>
        <v>0</v>
      </c>
      <c r="O78" s="6">
        <f>CtrlData!R84</f>
        <v>1</v>
      </c>
      <c r="P78" s="6">
        <f>CtrlData!S84</f>
        <v>0</v>
      </c>
      <c r="Q78" s="6">
        <f>CtrlData!T84</f>
        <v>0</v>
      </c>
      <c r="R78" s="6">
        <f>CtrlData!U84</f>
        <v>0</v>
      </c>
      <c r="S78" s="6">
        <f>CtrlData!V84</f>
        <v>-0.09</v>
      </c>
      <c r="T78" s="6">
        <f>CtrlData!W84</f>
        <v>129366</v>
      </c>
      <c r="U78" s="6">
        <f>CtrlData!X84</f>
        <v>5505</v>
      </c>
      <c r="V78" s="6">
        <f>CtrlData!Y84</f>
        <v>99.7</v>
      </c>
      <c r="W78" s="6">
        <f>CtrlData!Z84</f>
        <v>-4.93</v>
      </c>
      <c r="X78" s="6">
        <f>CtrlData!AA84</f>
        <v>100.02</v>
      </c>
      <c r="Y78" s="6">
        <f>CtrlData!AB84</f>
        <v>2.41</v>
      </c>
      <c r="Z78" s="6">
        <f>CtrlData!AC84</f>
        <v>154540</v>
      </c>
      <c r="AA78" s="6">
        <f>CtrlData!AD84</f>
        <v>5.58</v>
      </c>
      <c r="AB78" s="6">
        <f>CtrlData!AE84</f>
        <v>403859</v>
      </c>
      <c r="AC78" s="6">
        <f>CtrlData!AF84</f>
        <v>4.7300000000000004</v>
      </c>
      <c r="AD78" s="6">
        <f>CtrlData!AG84</f>
        <v>1.625</v>
      </c>
      <c r="AE78" s="6">
        <f>CtrlData!AH84</f>
        <v>3.89</v>
      </c>
    </row>
    <row r="79" spans="1:31">
      <c r="A79" s="6">
        <f>CtrlData!A85</f>
        <v>201601</v>
      </c>
      <c r="B79" s="6">
        <f>CtrlData!E85</f>
        <v>17346.979009999999</v>
      </c>
      <c r="C79" s="6">
        <f>CtrlData!F85</f>
        <v>1</v>
      </c>
      <c r="D79" s="6">
        <f>CtrlData!G85</f>
        <v>0</v>
      </c>
      <c r="E79" s="6">
        <f>CtrlData!H85</f>
        <v>0</v>
      </c>
      <c r="F79" s="6">
        <f>CtrlData!I85</f>
        <v>0</v>
      </c>
      <c r="G79" s="6">
        <f>CtrlData!J85</f>
        <v>0</v>
      </c>
      <c r="H79" s="6">
        <f>CtrlData!K85</f>
        <v>0</v>
      </c>
      <c r="I79" s="6">
        <f>CtrlData!L85</f>
        <v>0</v>
      </c>
      <c r="J79" s="6">
        <f>CtrlData!M85</f>
        <v>0</v>
      </c>
      <c r="K79" s="6">
        <f>CtrlData!N85</f>
        <v>0</v>
      </c>
      <c r="L79" s="6">
        <f>CtrlData!O85</f>
        <v>0</v>
      </c>
      <c r="M79" s="6">
        <f>CtrlData!P85</f>
        <v>0</v>
      </c>
      <c r="N79" s="6">
        <f>CtrlData!Q85</f>
        <v>0</v>
      </c>
      <c r="O79" s="6">
        <f>CtrlData!R85</f>
        <v>1</v>
      </c>
      <c r="P79" s="6">
        <f>CtrlData!S85</f>
        <v>0</v>
      </c>
      <c r="Q79" s="6">
        <f>CtrlData!T85</f>
        <v>0</v>
      </c>
      <c r="R79" s="6">
        <f>CtrlData!U85</f>
        <v>0</v>
      </c>
      <c r="S79" s="6">
        <f>CtrlData!V85</f>
        <v>-0.09</v>
      </c>
      <c r="T79" s="6">
        <f>CtrlData!W85</f>
        <v>129366</v>
      </c>
      <c r="U79" s="6">
        <f>CtrlData!X85</f>
        <v>5505</v>
      </c>
      <c r="V79" s="6">
        <f>CtrlData!Y85</f>
        <v>100.01</v>
      </c>
      <c r="W79" s="6">
        <f>CtrlData!Z85</f>
        <v>-4.93</v>
      </c>
      <c r="X79" s="6">
        <f>CtrlData!AA85</f>
        <v>98.12</v>
      </c>
      <c r="Y79" s="6">
        <f>CtrlData!AB85</f>
        <v>0.81</v>
      </c>
      <c r="Z79" s="6">
        <f>CtrlData!AC85</f>
        <v>153176</v>
      </c>
      <c r="AA79" s="6">
        <f>CtrlData!AD85</f>
        <v>7.08</v>
      </c>
      <c r="AB79" s="6">
        <f>CtrlData!AE85</f>
        <v>399752</v>
      </c>
      <c r="AC79" s="6">
        <f>CtrlData!AF85</f>
        <v>5.8</v>
      </c>
      <c r="AD79" s="6">
        <f>CtrlData!AG85</f>
        <v>1.625</v>
      </c>
      <c r="AE79" s="6">
        <f>CtrlData!AH85</f>
        <v>3.89</v>
      </c>
    </row>
    <row r="80" spans="1:31">
      <c r="A80" s="6">
        <f>CtrlData!A86</f>
        <v>201512</v>
      </c>
      <c r="B80" s="6">
        <f>CtrlData!E86</f>
        <v>17466.04319</v>
      </c>
      <c r="C80" s="6">
        <f>CtrlData!F86</f>
        <v>0</v>
      </c>
      <c r="D80" s="6">
        <f>CtrlData!G86</f>
        <v>0</v>
      </c>
      <c r="E80" s="6">
        <f>CtrlData!H86</f>
        <v>0</v>
      </c>
      <c r="F80" s="6">
        <f>CtrlData!I86</f>
        <v>0</v>
      </c>
      <c r="G80" s="6">
        <f>CtrlData!J86</f>
        <v>0</v>
      </c>
      <c r="H80" s="6">
        <f>CtrlData!K86</f>
        <v>0</v>
      </c>
      <c r="I80" s="6">
        <f>CtrlData!L86</f>
        <v>0</v>
      </c>
      <c r="J80" s="6">
        <f>CtrlData!M86</f>
        <v>0</v>
      </c>
      <c r="K80" s="6">
        <f>CtrlData!N86</f>
        <v>0</v>
      </c>
      <c r="L80" s="6">
        <f>CtrlData!O86</f>
        <v>0</v>
      </c>
      <c r="M80" s="6">
        <f>CtrlData!P86</f>
        <v>0</v>
      </c>
      <c r="N80" s="6">
        <f>CtrlData!Q86</f>
        <v>1</v>
      </c>
      <c r="O80" s="6">
        <f>CtrlData!R86</f>
        <v>0</v>
      </c>
      <c r="P80" s="6">
        <f>CtrlData!S86</f>
        <v>0</v>
      </c>
      <c r="Q80" s="6">
        <f>CtrlData!T86</f>
        <v>0</v>
      </c>
      <c r="R80" s="6">
        <f>CtrlData!U86</f>
        <v>1</v>
      </c>
      <c r="S80" s="6">
        <f>CtrlData!V86</f>
        <v>-0.2</v>
      </c>
      <c r="T80" s="6">
        <f>CtrlData!W86</f>
        <v>133778</v>
      </c>
      <c r="U80" s="6">
        <f>CtrlData!X86</f>
        <v>5698</v>
      </c>
      <c r="V80" s="6">
        <f>CtrlData!Y86</f>
        <v>100.22</v>
      </c>
      <c r="W80" s="6">
        <f>CtrlData!Z86</f>
        <v>-7.3</v>
      </c>
      <c r="X80" s="6">
        <f>CtrlData!AA86</f>
        <v>98.67</v>
      </c>
      <c r="Y80" s="6">
        <f>CtrlData!AB86</f>
        <v>0.13</v>
      </c>
      <c r="Z80" s="6">
        <f>CtrlData!AC86</f>
        <v>150937</v>
      </c>
      <c r="AA80" s="6">
        <f>CtrlData!AD86</f>
        <v>6.87</v>
      </c>
      <c r="AB80" s="6">
        <f>CtrlData!AE86</f>
        <v>396061</v>
      </c>
      <c r="AC80" s="6">
        <f>CtrlData!AF86</f>
        <v>5.8</v>
      </c>
      <c r="AD80" s="6">
        <f>CtrlData!AG86</f>
        <v>1.625</v>
      </c>
      <c r="AE80" s="6">
        <f>CtrlData!AH86</f>
        <v>3.87</v>
      </c>
    </row>
    <row r="81" spans="1:31">
      <c r="A81" s="6">
        <f>CtrlData!A87</f>
        <v>201511</v>
      </c>
      <c r="B81" s="6">
        <f>CtrlData!E87</f>
        <v>18941.634440000002</v>
      </c>
      <c r="C81" s="6">
        <f>CtrlData!F87</f>
        <v>0</v>
      </c>
      <c r="D81" s="6">
        <f>CtrlData!G87</f>
        <v>0</v>
      </c>
      <c r="E81" s="6">
        <f>CtrlData!H87</f>
        <v>0</v>
      </c>
      <c r="F81" s="6">
        <f>CtrlData!I87</f>
        <v>0</v>
      </c>
      <c r="G81" s="6">
        <f>CtrlData!J87</f>
        <v>0</v>
      </c>
      <c r="H81" s="6">
        <f>CtrlData!K87</f>
        <v>0</v>
      </c>
      <c r="I81" s="6">
        <f>CtrlData!L87</f>
        <v>0</v>
      </c>
      <c r="J81" s="6">
        <f>CtrlData!M87</f>
        <v>0</v>
      </c>
      <c r="K81" s="6">
        <f>CtrlData!N87</f>
        <v>0</v>
      </c>
      <c r="L81" s="6">
        <f>CtrlData!O87</f>
        <v>0</v>
      </c>
      <c r="M81" s="6">
        <f>CtrlData!P87</f>
        <v>1</v>
      </c>
      <c r="N81" s="6">
        <f>CtrlData!Q87</f>
        <v>0</v>
      </c>
      <c r="O81" s="6">
        <f>CtrlData!R87</f>
        <v>0</v>
      </c>
      <c r="P81" s="6">
        <f>CtrlData!S87</f>
        <v>0</v>
      </c>
      <c r="Q81" s="6">
        <f>CtrlData!T87</f>
        <v>0</v>
      </c>
      <c r="R81" s="6">
        <f>CtrlData!U87</f>
        <v>1</v>
      </c>
      <c r="S81" s="6">
        <f>CtrlData!V87</f>
        <v>-0.2</v>
      </c>
      <c r="T81" s="6">
        <f>CtrlData!W87</f>
        <v>133778</v>
      </c>
      <c r="U81" s="6">
        <f>CtrlData!X87</f>
        <v>5698</v>
      </c>
      <c r="V81" s="6">
        <f>CtrlData!Y87</f>
        <v>100.86</v>
      </c>
      <c r="W81" s="6">
        <f>CtrlData!Z87</f>
        <v>-7.3</v>
      </c>
      <c r="X81" s="6">
        <f>CtrlData!AA87</f>
        <v>99.41</v>
      </c>
      <c r="Y81" s="6">
        <f>CtrlData!AB87</f>
        <v>0.54</v>
      </c>
      <c r="Z81" s="6">
        <f>CtrlData!AC87</f>
        <v>149174</v>
      </c>
      <c r="AA81" s="6">
        <f>CtrlData!AD87</f>
        <v>6.57</v>
      </c>
      <c r="AB81" s="6">
        <f>CtrlData!AE87</f>
        <v>394048</v>
      </c>
      <c r="AC81" s="6">
        <f>CtrlData!AF87</f>
        <v>5.98</v>
      </c>
      <c r="AD81" s="6">
        <f>CtrlData!AG87</f>
        <v>1.75</v>
      </c>
      <c r="AE81" s="6">
        <f>CtrlData!AH87</f>
        <v>3.87</v>
      </c>
    </row>
    <row r="82" spans="1:31">
      <c r="A82" s="6">
        <f>CtrlData!A88</f>
        <v>201510</v>
      </c>
      <c r="B82" s="6">
        <f>CtrlData!E88</f>
        <v>18658.892690000001</v>
      </c>
      <c r="C82" s="6">
        <f>CtrlData!F88</f>
        <v>0</v>
      </c>
      <c r="D82" s="6">
        <f>CtrlData!G88</f>
        <v>0</v>
      </c>
      <c r="E82" s="6">
        <f>CtrlData!H88</f>
        <v>0</v>
      </c>
      <c r="F82" s="6">
        <f>CtrlData!I88</f>
        <v>0</v>
      </c>
      <c r="G82" s="6">
        <f>CtrlData!J88</f>
        <v>0</v>
      </c>
      <c r="H82" s="6">
        <f>CtrlData!K88</f>
        <v>0</v>
      </c>
      <c r="I82" s="6">
        <f>CtrlData!L88</f>
        <v>0</v>
      </c>
      <c r="J82" s="6">
        <f>CtrlData!M88</f>
        <v>0</v>
      </c>
      <c r="K82" s="6">
        <f>CtrlData!N88</f>
        <v>0</v>
      </c>
      <c r="L82" s="6">
        <f>CtrlData!O88</f>
        <v>1</v>
      </c>
      <c r="M82" s="6">
        <f>CtrlData!P88</f>
        <v>0</v>
      </c>
      <c r="N82" s="6">
        <f>CtrlData!Q88</f>
        <v>0</v>
      </c>
      <c r="O82" s="6">
        <f>CtrlData!R88</f>
        <v>0</v>
      </c>
      <c r="P82" s="6">
        <f>CtrlData!S88</f>
        <v>0</v>
      </c>
      <c r="Q82" s="6">
        <f>CtrlData!T88</f>
        <v>0</v>
      </c>
      <c r="R82" s="6">
        <f>CtrlData!U88</f>
        <v>1</v>
      </c>
      <c r="S82" s="6">
        <f>CtrlData!V88</f>
        <v>-0.2</v>
      </c>
      <c r="T82" s="6">
        <f>CtrlData!W88</f>
        <v>133778</v>
      </c>
      <c r="U82" s="6">
        <f>CtrlData!X88</f>
        <v>5698</v>
      </c>
      <c r="V82" s="6">
        <f>CtrlData!Y88</f>
        <v>101.76</v>
      </c>
      <c r="W82" s="6">
        <f>CtrlData!Z88</f>
        <v>-7.3</v>
      </c>
      <c r="X82" s="6">
        <f>CtrlData!AA88</f>
        <v>100.1</v>
      </c>
      <c r="Y82" s="6">
        <f>CtrlData!AB88</f>
        <v>0.31</v>
      </c>
      <c r="Z82" s="6">
        <f>CtrlData!AC88</f>
        <v>148906</v>
      </c>
      <c r="AA82" s="6">
        <f>CtrlData!AD88</f>
        <v>7.16</v>
      </c>
      <c r="AB82" s="6">
        <f>CtrlData!AE88</f>
        <v>392518</v>
      </c>
      <c r="AC82" s="6">
        <f>CtrlData!AF88</f>
        <v>6.75</v>
      </c>
      <c r="AD82" s="6">
        <f>CtrlData!AG88</f>
        <v>1.75</v>
      </c>
      <c r="AE82" s="6">
        <f>CtrlData!AH88</f>
        <v>3.87</v>
      </c>
    </row>
    <row r="83" spans="1:31">
      <c r="A83" s="6">
        <f>CtrlData!A89</f>
        <v>201509</v>
      </c>
      <c r="B83" s="6">
        <f>CtrlData!E89</f>
        <v>16789.21184</v>
      </c>
      <c r="C83" s="6">
        <f>CtrlData!F89</f>
        <v>0</v>
      </c>
      <c r="D83" s="6">
        <f>CtrlData!G89</f>
        <v>0</v>
      </c>
      <c r="E83" s="6">
        <f>CtrlData!H89</f>
        <v>0</v>
      </c>
      <c r="F83" s="6">
        <f>CtrlData!I89</f>
        <v>0</v>
      </c>
      <c r="G83" s="6">
        <f>CtrlData!J89</f>
        <v>0</v>
      </c>
      <c r="H83" s="6">
        <f>CtrlData!K89</f>
        <v>0</v>
      </c>
      <c r="I83" s="6">
        <f>CtrlData!L89</f>
        <v>0</v>
      </c>
      <c r="J83" s="6">
        <f>CtrlData!M89</f>
        <v>0</v>
      </c>
      <c r="K83" s="6">
        <f>CtrlData!N89</f>
        <v>1</v>
      </c>
      <c r="L83" s="6">
        <f>CtrlData!O89</f>
        <v>0</v>
      </c>
      <c r="M83" s="6">
        <f>CtrlData!P89</f>
        <v>0</v>
      </c>
      <c r="N83" s="6">
        <f>CtrlData!Q89</f>
        <v>0</v>
      </c>
      <c r="O83" s="6">
        <f>CtrlData!R89</f>
        <v>0</v>
      </c>
      <c r="P83" s="6">
        <f>CtrlData!S89</f>
        <v>0</v>
      </c>
      <c r="Q83" s="6">
        <f>CtrlData!T89</f>
        <v>1</v>
      </c>
      <c r="R83" s="6">
        <f>CtrlData!U89</f>
        <v>0</v>
      </c>
      <c r="S83" s="6">
        <f>CtrlData!V89</f>
        <v>-0.28000000000000003</v>
      </c>
      <c r="T83" s="6">
        <f>CtrlData!W89</f>
        <v>133081</v>
      </c>
      <c r="U83" s="6">
        <f>CtrlData!X89</f>
        <v>5671</v>
      </c>
      <c r="V83" s="6">
        <f>CtrlData!Y89</f>
        <v>102.98</v>
      </c>
      <c r="W83" s="6">
        <f>CtrlData!Z89</f>
        <v>-8.7100000000000009</v>
      </c>
      <c r="X83" s="6">
        <f>CtrlData!AA89</f>
        <v>100.01</v>
      </c>
      <c r="Y83" s="6">
        <f>CtrlData!AB89</f>
        <v>0.28999999999999998</v>
      </c>
      <c r="Z83" s="6">
        <f>CtrlData!AC89</f>
        <v>149233</v>
      </c>
      <c r="AA83" s="6">
        <f>CtrlData!AD89</f>
        <v>6.87</v>
      </c>
      <c r="AB83" s="6">
        <f>CtrlData!AE89</f>
        <v>392764</v>
      </c>
      <c r="AC83" s="6">
        <f>CtrlData!AF89</f>
        <v>6.78</v>
      </c>
      <c r="AD83" s="6">
        <f>CtrlData!AG89</f>
        <v>1.75</v>
      </c>
      <c r="AE83" s="6">
        <f>CtrlData!AH89</f>
        <v>3.89</v>
      </c>
    </row>
    <row r="84" spans="1:31">
      <c r="A84" s="6">
        <f>CtrlData!A90</f>
        <v>201508</v>
      </c>
      <c r="B84" s="6">
        <f>CtrlData!E90</f>
        <v>20101.08813</v>
      </c>
      <c r="C84" s="6">
        <f>CtrlData!F90</f>
        <v>0</v>
      </c>
      <c r="D84" s="6">
        <f>CtrlData!G90</f>
        <v>0</v>
      </c>
      <c r="E84" s="6">
        <f>CtrlData!H90</f>
        <v>0</v>
      </c>
      <c r="F84" s="6">
        <f>CtrlData!I90</f>
        <v>0</v>
      </c>
      <c r="G84" s="6">
        <f>CtrlData!J90</f>
        <v>0</v>
      </c>
      <c r="H84" s="6">
        <f>CtrlData!K90</f>
        <v>0</v>
      </c>
      <c r="I84" s="6">
        <f>CtrlData!L90</f>
        <v>0</v>
      </c>
      <c r="J84" s="6">
        <f>CtrlData!M90</f>
        <v>1</v>
      </c>
      <c r="K84" s="6">
        <f>CtrlData!N90</f>
        <v>0</v>
      </c>
      <c r="L84" s="6">
        <f>CtrlData!O90</f>
        <v>0</v>
      </c>
      <c r="M84" s="6">
        <f>CtrlData!P90</f>
        <v>0</v>
      </c>
      <c r="N84" s="6">
        <f>CtrlData!Q90</f>
        <v>0</v>
      </c>
      <c r="O84" s="6">
        <f>CtrlData!R90</f>
        <v>0</v>
      </c>
      <c r="P84" s="6">
        <f>CtrlData!S90</f>
        <v>0</v>
      </c>
      <c r="Q84" s="6">
        <f>CtrlData!T90</f>
        <v>1</v>
      </c>
      <c r="R84" s="6">
        <f>CtrlData!U90</f>
        <v>0</v>
      </c>
      <c r="S84" s="6">
        <f>CtrlData!V90</f>
        <v>-0.28000000000000003</v>
      </c>
      <c r="T84" s="6">
        <f>CtrlData!W90</f>
        <v>133081</v>
      </c>
      <c r="U84" s="6">
        <f>CtrlData!X90</f>
        <v>5671</v>
      </c>
      <c r="V84" s="6">
        <f>CtrlData!Y90</f>
        <v>103.02</v>
      </c>
      <c r="W84" s="6">
        <f>CtrlData!Z90</f>
        <v>-8.7100000000000009</v>
      </c>
      <c r="X84" s="6">
        <f>CtrlData!AA90</f>
        <v>99.33</v>
      </c>
      <c r="Y84" s="6">
        <f>CtrlData!AB90</f>
        <v>-0.44</v>
      </c>
      <c r="Z84" s="6">
        <f>CtrlData!AC90</f>
        <v>147896</v>
      </c>
      <c r="AA84" s="6">
        <f>CtrlData!AD90</f>
        <v>6.29</v>
      </c>
      <c r="AB84" s="6">
        <f>CtrlData!AE90</f>
        <v>390980</v>
      </c>
      <c r="AC84" s="6">
        <f>CtrlData!AF90</f>
        <v>6.08</v>
      </c>
      <c r="AD84" s="6">
        <f>CtrlData!AG90</f>
        <v>1.875</v>
      </c>
      <c r="AE84" s="6">
        <f>CtrlData!AH90</f>
        <v>3.89</v>
      </c>
    </row>
    <row r="85" spans="1:31">
      <c r="A85" s="6">
        <f>CtrlData!A91</f>
        <v>201507</v>
      </c>
      <c r="B85" s="6">
        <f>CtrlData!E91</f>
        <v>20299.15711</v>
      </c>
      <c r="C85" s="6">
        <f>CtrlData!F91</f>
        <v>0</v>
      </c>
      <c r="D85" s="6">
        <f>CtrlData!G91</f>
        <v>0</v>
      </c>
      <c r="E85" s="6">
        <f>CtrlData!H91</f>
        <v>0</v>
      </c>
      <c r="F85" s="6">
        <f>CtrlData!I91</f>
        <v>0</v>
      </c>
      <c r="G85" s="6">
        <f>CtrlData!J91</f>
        <v>0</v>
      </c>
      <c r="H85" s="6">
        <f>CtrlData!K91</f>
        <v>0</v>
      </c>
      <c r="I85" s="6">
        <f>CtrlData!L91</f>
        <v>1</v>
      </c>
      <c r="J85" s="6">
        <f>CtrlData!M91</f>
        <v>0</v>
      </c>
      <c r="K85" s="6">
        <f>CtrlData!N91</f>
        <v>0</v>
      </c>
      <c r="L85" s="6">
        <f>CtrlData!O91</f>
        <v>0</v>
      </c>
      <c r="M85" s="6">
        <f>CtrlData!P91</f>
        <v>0</v>
      </c>
      <c r="N85" s="6">
        <f>CtrlData!Q91</f>
        <v>0</v>
      </c>
      <c r="O85" s="6">
        <f>CtrlData!R91</f>
        <v>0</v>
      </c>
      <c r="P85" s="6">
        <f>CtrlData!S91</f>
        <v>0</v>
      </c>
      <c r="Q85" s="6">
        <f>CtrlData!T91</f>
        <v>1</v>
      </c>
      <c r="R85" s="6">
        <f>CtrlData!U91</f>
        <v>0</v>
      </c>
      <c r="S85" s="6">
        <f>CtrlData!V91</f>
        <v>-0.28000000000000003</v>
      </c>
      <c r="T85" s="6">
        <f>CtrlData!W91</f>
        <v>133081</v>
      </c>
      <c r="U85" s="6">
        <f>CtrlData!X91</f>
        <v>5671</v>
      </c>
      <c r="V85" s="6">
        <f>CtrlData!Y91</f>
        <v>102.56</v>
      </c>
      <c r="W85" s="6">
        <f>CtrlData!Z91</f>
        <v>-8.7100000000000009</v>
      </c>
      <c r="X85" s="6">
        <f>CtrlData!AA91</f>
        <v>98.71</v>
      </c>
      <c r="Y85" s="6">
        <f>CtrlData!AB91</f>
        <v>-0.63</v>
      </c>
      <c r="Z85" s="6">
        <f>CtrlData!AC91</f>
        <v>145863</v>
      </c>
      <c r="AA85" s="6">
        <f>CtrlData!AD91</f>
        <v>5.29</v>
      </c>
      <c r="AB85" s="6">
        <f>CtrlData!AE91</f>
        <v>388749</v>
      </c>
      <c r="AC85" s="6">
        <f>CtrlData!AF91</f>
        <v>5.86</v>
      </c>
      <c r="AD85" s="6">
        <f>CtrlData!AG91</f>
        <v>1.875</v>
      </c>
      <c r="AE85" s="6">
        <f>CtrlData!AH91</f>
        <v>3.89</v>
      </c>
    </row>
    <row r="86" spans="1:31">
      <c r="A86" s="6">
        <f>CtrlData!A92</f>
        <v>201506</v>
      </c>
      <c r="B86" s="6">
        <f>CtrlData!E92</f>
        <v>20072.07591</v>
      </c>
      <c r="C86" s="6">
        <f>CtrlData!F92</f>
        <v>0</v>
      </c>
      <c r="D86" s="6">
        <f>CtrlData!G92</f>
        <v>0</v>
      </c>
      <c r="E86" s="6">
        <f>CtrlData!H92</f>
        <v>0</v>
      </c>
      <c r="F86" s="6">
        <f>CtrlData!I92</f>
        <v>0</v>
      </c>
      <c r="G86" s="6">
        <f>CtrlData!J92</f>
        <v>0</v>
      </c>
      <c r="H86" s="6">
        <f>CtrlData!K92</f>
        <v>1</v>
      </c>
      <c r="I86" s="6">
        <f>CtrlData!L92</f>
        <v>0</v>
      </c>
      <c r="J86" s="6">
        <f>CtrlData!M92</f>
        <v>0</v>
      </c>
      <c r="K86" s="6">
        <f>CtrlData!N92</f>
        <v>0</v>
      </c>
      <c r="L86" s="6">
        <f>CtrlData!O92</f>
        <v>0</v>
      </c>
      <c r="M86" s="6">
        <f>CtrlData!P92</f>
        <v>0</v>
      </c>
      <c r="N86" s="6">
        <f>CtrlData!Q92</f>
        <v>0</v>
      </c>
      <c r="O86" s="6">
        <f>CtrlData!R92</f>
        <v>0</v>
      </c>
      <c r="P86" s="6">
        <f>CtrlData!S92</f>
        <v>1</v>
      </c>
      <c r="Q86" s="6">
        <f>CtrlData!T92</f>
        <v>0</v>
      </c>
      <c r="R86" s="6">
        <f>CtrlData!U92</f>
        <v>0</v>
      </c>
      <c r="S86" s="6">
        <f>CtrlData!V92</f>
        <v>1.89</v>
      </c>
      <c r="T86" s="6">
        <f>CtrlData!W92</f>
        <v>134159</v>
      </c>
      <c r="U86" s="6">
        <f>CtrlData!X92</f>
        <v>5719</v>
      </c>
      <c r="V86" s="6">
        <f>CtrlData!Y92</f>
        <v>103.52</v>
      </c>
      <c r="W86" s="6">
        <f>CtrlData!Z92</f>
        <v>-9.4600000000000009</v>
      </c>
      <c r="X86" s="6">
        <f>CtrlData!AA92</f>
        <v>98.81</v>
      </c>
      <c r="Y86" s="6">
        <f>CtrlData!AB92</f>
        <v>-0.56000000000000005</v>
      </c>
      <c r="Z86" s="6">
        <f>CtrlData!AC92</f>
        <v>144885</v>
      </c>
      <c r="AA86" s="6">
        <f>CtrlData!AD92</f>
        <v>6.07</v>
      </c>
      <c r="AB86" s="6">
        <f>CtrlData!AE92</f>
        <v>387740</v>
      </c>
      <c r="AC86" s="6">
        <f>CtrlData!AF92</f>
        <v>6.33</v>
      </c>
      <c r="AD86" s="6">
        <f>CtrlData!AG92</f>
        <v>1.875</v>
      </c>
      <c r="AE86" s="6">
        <f>CtrlData!AH92</f>
        <v>3.71</v>
      </c>
    </row>
    <row r="87" spans="1:31">
      <c r="A87" s="6">
        <f>CtrlData!A93</f>
        <v>201505</v>
      </c>
      <c r="B87" s="6">
        <f>CtrlData!E93</f>
        <v>19492.908729999999</v>
      </c>
      <c r="C87" s="6">
        <f>CtrlData!F93</f>
        <v>0</v>
      </c>
      <c r="D87" s="6">
        <f>CtrlData!G93</f>
        <v>0</v>
      </c>
      <c r="E87" s="6">
        <f>CtrlData!H93</f>
        <v>0</v>
      </c>
      <c r="F87" s="6">
        <f>CtrlData!I93</f>
        <v>0</v>
      </c>
      <c r="G87" s="6">
        <f>CtrlData!J93</f>
        <v>1</v>
      </c>
      <c r="H87" s="6">
        <f>CtrlData!K93</f>
        <v>0</v>
      </c>
      <c r="I87" s="6">
        <f>CtrlData!L93</f>
        <v>0</v>
      </c>
      <c r="J87" s="6">
        <f>CtrlData!M93</f>
        <v>0</v>
      </c>
      <c r="K87" s="6">
        <f>CtrlData!N93</f>
        <v>0</v>
      </c>
      <c r="L87" s="6">
        <f>CtrlData!O93</f>
        <v>0</v>
      </c>
      <c r="M87" s="6">
        <f>CtrlData!P93</f>
        <v>0</v>
      </c>
      <c r="N87" s="6">
        <f>CtrlData!Q93</f>
        <v>0</v>
      </c>
      <c r="O87" s="6">
        <f>CtrlData!R93</f>
        <v>0</v>
      </c>
      <c r="P87" s="6">
        <f>CtrlData!S93</f>
        <v>1</v>
      </c>
      <c r="Q87" s="6">
        <f>CtrlData!T93</f>
        <v>0</v>
      </c>
      <c r="R87" s="6">
        <f>CtrlData!U93</f>
        <v>0</v>
      </c>
      <c r="S87" s="6">
        <f>CtrlData!V93</f>
        <v>1.89</v>
      </c>
      <c r="T87" s="6">
        <f>CtrlData!W93</f>
        <v>134159</v>
      </c>
      <c r="U87" s="6">
        <f>CtrlData!X93</f>
        <v>5719</v>
      </c>
      <c r="V87" s="6">
        <f>CtrlData!Y93</f>
        <v>103.21</v>
      </c>
      <c r="W87" s="6">
        <f>CtrlData!Z93</f>
        <v>-9.4600000000000009</v>
      </c>
      <c r="X87" s="6">
        <f>CtrlData!AA93</f>
        <v>98.14</v>
      </c>
      <c r="Y87" s="6">
        <f>CtrlData!AB93</f>
        <v>-0.73</v>
      </c>
      <c r="Z87" s="6">
        <f>CtrlData!AC93</f>
        <v>145612</v>
      </c>
      <c r="AA87" s="6">
        <f>CtrlData!AD93</f>
        <v>6.47</v>
      </c>
      <c r="AB87" s="6">
        <f>CtrlData!AE93</f>
        <v>389065</v>
      </c>
      <c r="AC87" s="6">
        <f>CtrlData!AF93</f>
        <v>6.93</v>
      </c>
      <c r="AD87" s="6">
        <f>CtrlData!AG93</f>
        <v>1.875</v>
      </c>
      <c r="AE87" s="6">
        <f>CtrlData!AH93</f>
        <v>3.71</v>
      </c>
    </row>
    <row r="88" spans="1:31">
      <c r="A88" s="6">
        <f>CtrlData!A94</f>
        <v>201504</v>
      </c>
      <c r="B88" s="6">
        <f>CtrlData!E94</f>
        <v>21451.237829999998</v>
      </c>
      <c r="C88" s="6">
        <f>CtrlData!F94</f>
        <v>0</v>
      </c>
      <c r="D88" s="6">
        <f>CtrlData!G94</f>
        <v>0</v>
      </c>
      <c r="E88" s="6">
        <f>CtrlData!H94</f>
        <v>0</v>
      </c>
      <c r="F88" s="6">
        <f>CtrlData!I94</f>
        <v>1</v>
      </c>
      <c r="G88" s="6">
        <f>CtrlData!J94</f>
        <v>0</v>
      </c>
      <c r="H88" s="6">
        <f>CtrlData!K94</f>
        <v>0</v>
      </c>
      <c r="I88" s="6">
        <f>CtrlData!L94</f>
        <v>0</v>
      </c>
      <c r="J88" s="6">
        <f>CtrlData!M94</f>
        <v>0</v>
      </c>
      <c r="K88" s="6">
        <f>CtrlData!N94</f>
        <v>0</v>
      </c>
      <c r="L88" s="6">
        <f>CtrlData!O94</f>
        <v>0</v>
      </c>
      <c r="M88" s="6">
        <f>CtrlData!P94</f>
        <v>0</v>
      </c>
      <c r="N88" s="6">
        <f>CtrlData!Q94</f>
        <v>0</v>
      </c>
      <c r="O88" s="6">
        <f>CtrlData!R94</f>
        <v>0</v>
      </c>
      <c r="P88" s="6">
        <f>CtrlData!S94</f>
        <v>1</v>
      </c>
      <c r="Q88" s="6">
        <f>CtrlData!T94</f>
        <v>0</v>
      </c>
      <c r="R88" s="6">
        <f>CtrlData!U94</f>
        <v>0</v>
      </c>
      <c r="S88" s="6">
        <f>CtrlData!V94</f>
        <v>1.89</v>
      </c>
      <c r="T88" s="6">
        <f>CtrlData!W94</f>
        <v>134159</v>
      </c>
      <c r="U88" s="6">
        <f>CtrlData!X94</f>
        <v>5719</v>
      </c>
      <c r="V88" s="6">
        <f>CtrlData!Y94</f>
        <v>103.72</v>
      </c>
      <c r="W88" s="6">
        <f>CtrlData!Z94</f>
        <v>-9.4600000000000009</v>
      </c>
      <c r="X88" s="6">
        <f>CtrlData!AA94</f>
        <v>97.9</v>
      </c>
      <c r="Y88" s="6">
        <f>CtrlData!AB94</f>
        <v>-0.82</v>
      </c>
      <c r="Z88" s="6">
        <f>CtrlData!AC94</f>
        <v>145014</v>
      </c>
      <c r="AA88" s="6">
        <f>CtrlData!AD94</f>
        <v>5.96</v>
      </c>
      <c r="AB88" s="6">
        <f>CtrlData!AE94</f>
        <v>386981</v>
      </c>
      <c r="AC88" s="6">
        <f>CtrlData!AF94</f>
        <v>6.7</v>
      </c>
      <c r="AD88" s="6">
        <f>CtrlData!AG94</f>
        <v>1.875</v>
      </c>
      <c r="AE88" s="6">
        <f>CtrlData!AH94</f>
        <v>3.71</v>
      </c>
    </row>
    <row r="89" spans="1:31">
      <c r="A89" s="6">
        <f>CtrlData!A95</f>
        <v>201503</v>
      </c>
      <c r="B89" s="6">
        <f>CtrlData!E95</f>
        <v>21719.325079999999</v>
      </c>
      <c r="C89" s="6">
        <f>CtrlData!F95</f>
        <v>0</v>
      </c>
      <c r="D89" s="6">
        <f>CtrlData!G95</f>
        <v>0</v>
      </c>
      <c r="E89" s="6">
        <f>CtrlData!H95</f>
        <v>1</v>
      </c>
      <c r="F89" s="6">
        <f>CtrlData!I95</f>
        <v>0</v>
      </c>
      <c r="G89" s="6">
        <f>CtrlData!J95</f>
        <v>0</v>
      </c>
      <c r="H89" s="6">
        <f>CtrlData!K95</f>
        <v>0</v>
      </c>
      <c r="I89" s="6">
        <f>CtrlData!L95</f>
        <v>0</v>
      </c>
      <c r="J89" s="6">
        <f>CtrlData!M95</f>
        <v>0</v>
      </c>
      <c r="K89" s="6">
        <f>CtrlData!N95</f>
        <v>0</v>
      </c>
      <c r="L89" s="6">
        <f>CtrlData!O95</f>
        <v>0</v>
      </c>
      <c r="M89" s="6">
        <f>CtrlData!P95</f>
        <v>0</v>
      </c>
      <c r="N89" s="6">
        <f>CtrlData!Q95</f>
        <v>0</v>
      </c>
      <c r="O89" s="6">
        <f>CtrlData!R95</f>
        <v>1</v>
      </c>
      <c r="P89" s="6">
        <f>CtrlData!S95</f>
        <v>0</v>
      </c>
      <c r="Q89" s="6">
        <f>CtrlData!T95</f>
        <v>0</v>
      </c>
      <c r="R89" s="6">
        <f>CtrlData!U95</f>
        <v>0</v>
      </c>
      <c r="S89" s="6">
        <f>CtrlData!V95</f>
        <v>4.8</v>
      </c>
      <c r="T89" s="6">
        <f>CtrlData!W95</f>
        <v>133456</v>
      </c>
      <c r="U89" s="6">
        <f>CtrlData!X95</f>
        <v>5692</v>
      </c>
      <c r="V89" s="6">
        <f>CtrlData!Y95</f>
        <v>104.73</v>
      </c>
      <c r="W89" s="6">
        <f>CtrlData!Z95</f>
        <v>-8.82</v>
      </c>
      <c r="X89" s="6">
        <f>CtrlData!AA95</f>
        <v>97.45</v>
      </c>
      <c r="Y89" s="6">
        <f>CtrlData!AB95</f>
        <v>-0.61</v>
      </c>
      <c r="Z89" s="6">
        <f>CtrlData!AC95</f>
        <v>145171</v>
      </c>
      <c r="AA89" s="6">
        <f>CtrlData!AD95</f>
        <v>5.7</v>
      </c>
      <c r="AB89" s="6">
        <f>CtrlData!AE95</f>
        <v>385930</v>
      </c>
      <c r="AC89" s="6">
        <f>CtrlData!AF95</f>
        <v>6.45</v>
      </c>
      <c r="AD89" s="6">
        <f>CtrlData!AG95</f>
        <v>1.875</v>
      </c>
      <c r="AE89" s="6">
        <f>CtrlData!AH95</f>
        <v>3.72</v>
      </c>
    </row>
    <row r="90" spans="1:31">
      <c r="A90" s="6">
        <f>CtrlData!A96</f>
        <v>201502</v>
      </c>
      <c r="B90" s="6">
        <f>CtrlData!E96</f>
        <v>11014.565720000001</v>
      </c>
      <c r="C90" s="6">
        <f>CtrlData!F96</f>
        <v>0</v>
      </c>
      <c r="D90" s="6">
        <f>CtrlData!G96</f>
        <v>1</v>
      </c>
      <c r="E90" s="6">
        <f>CtrlData!H96</f>
        <v>0</v>
      </c>
      <c r="F90" s="6">
        <f>CtrlData!I96</f>
        <v>0</v>
      </c>
      <c r="G90" s="6">
        <f>CtrlData!J96</f>
        <v>0</v>
      </c>
      <c r="H90" s="6">
        <f>CtrlData!K96</f>
        <v>0</v>
      </c>
      <c r="I90" s="6">
        <f>CtrlData!L96</f>
        <v>0</v>
      </c>
      <c r="J90" s="6">
        <f>CtrlData!M96</f>
        <v>0</v>
      </c>
      <c r="K90" s="6">
        <f>CtrlData!N96</f>
        <v>0</v>
      </c>
      <c r="L90" s="6">
        <f>CtrlData!O96</f>
        <v>0</v>
      </c>
      <c r="M90" s="6">
        <f>CtrlData!P96</f>
        <v>0</v>
      </c>
      <c r="N90" s="6">
        <f>CtrlData!Q96</f>
        <v>0</v>
      </c>
      <c r="O90" s="6">
        <f>CtrlData!R96</f>
        <v>1</v>
      </c>
      <c r="P90" s="6">
        <f>CtrlData!S96</f>
        <v>0</v>
      </c>
      <c r="Q90" s="6">
        <f>CtrlData!T96</f>
        <v>0</v>
      </c>
      <c r="R90" s="6">
        <f>CtrlData!U96</f>
        <v>0</v>
      </c>
      <c r="S90" s="6">
        <f>CtrlData!V96</f>
        <v>4.8</v>
      </c>
      <c r="T90" s="6">
        <f>CtrlData!W96</f>
        <v>133456</v>
      </c>
      <c r="U90" s="6">
        <f>CtrlData!X96</f>
        <v>5692</v>
      </c>
      <c r="V90" s="6">
        <f>CtrlData!Y96</f>
        <v>104.84</v>
      </c>
      <c r="W90" s="6">
        <f>CtrlData!Z96</f>
        <v>-8.82</v>
      </c>
      <c r="X90" s="6">
        <f>CtrlData!AA96</f>
        <v>97.67</v>
      </c>
      <c r="Y90" s="6">
        <f>CtrlData!AB96</f>
        <v>-0.2</v>
      </c>
      <c r="Z90" s="6">
        <f>CtrlData!AC96</f>
        <v>145643</v>
      </c>
      <c r="AA90" s="6">
        <f>CtrlData!AD96</f>
        <v>6.85</v>
      </c>
      <c r="AB90" s="6">
        <f>CtrlData!AE96</f>
        <v>383991</v>
      </c>
      <c r="AC90" s="6">
        <f>CtrlData!AF96</f>
        <v>6.9</v>
      </c>
      <c r="AD90" s="6">
        <f>CtrlData!AG96</f>
        <v>1.875</v>
      </c>
      <c r="AE90" s="6">
        <f>CtrlData!AH96</f>
        <v>3.72</v>
      </c>
    </row>
    <row r="91" spans="1:31">
      <c r="A91" s="6">
        <f>CtrlData!A97</f>
        <v>201501</v>
      </c>
      <c r="B91" s="6">
        <f>CtrlData!E97</f>
        <v>19044.823120000001</v>
      </c>
      <c r="C91" s="6">
        <f>CtrlData!F97</f>
        <v>1</v>
      </c>
      <c r="D91" s="6">
        <f>CtrlData!G97</f>
        <v>0</v>
      </c>
      <c r="E91" s="6">
        <f>CtrlData!H97</f>
        <v>0</v>
      </c>
      <c r="F91" s="6">
        <f>CtrlData!I97</f>
        <v>0</v>
      </c>
      <c r="G91" s="6">
        <f>CtrlData!J97</f>
        <v>0</v>
      </c>
      <c r="H91" s="6">
        <f>CtrlData!K97</f>
        <v>0</v>
      </c>
      <c r="I91" s="6">
        <f>CtrlData!L97</f>
        <v>0</v>
      </c>
      <c r="J91" s="6">
        <f>CtrlData!M97</f>
        <v>0</v>
      </c>
      <c r="K91" s="6">
        <f>CtrlData!N97</f>
        <v>0</v>
      </c>
      <c r="L91" s="6">
        <f>CtrlData!O97</f>
        <v>0</v>
      </c>
      <c r="M91" s="6">
        <f>CtrlData!P97</f>
        <v>0</v>
      </c>
      <c r="N91" s="6">
        <f>CtrlData!Q97</f>
        <v>0</v>
      </c>
      <c r="O91" s="6">
        <f>CtrlData!R97</f>
        <v>1</v>
      </c>
      <c r="P91" s="6">
        <f>CtrlData!S97</f>
        <v>0</v>
      </c>
      <c r="Q91" s="6">
        <f>CtrlData!T97</f>
        <v>0</v>
      </c>
      <c r="R91" s="6">
        <f>CtrlData!U97</f>
        <v>0</v>
      </c>
      <c r="S91" s="6">
        <f>CtrlData!V97</f>
        <v>4.8</v>
      </c>
      <c r="T91" s="6">
        <f>CtrlData!W97</f>
        <v>133456</v>
      </c>
      <c r="U91" s="6">
        <f>CtrlData!X97</f>
        <v>5692</v>
      </c>
      <c r="V91" s="6">
        <f>CtrlData!Y97</f>
        <v>105.43</v>
      </c>
      <c r="W91" s="6">
        <f>CtrlData!Z97</f>
        <v>-8.82</v>
      </c>
      <c r="X91" s="6">
        <f>CtrlData!AA97</f>
        <v>97.33</v>
      </c>
      <c r="Y91" s="6">
        <f>CtrlData!AB97</f>
        <v>-0.94</v>
      </c>
      <c r="Z91" s="6">
        <f>CtrlData!AC97</f>
        <v>143263</v>
      </c>
      <c r="AA91" s="6">
        <f>CtrlData!AD97</f>
        <v>4.1399999999999997</v>
      </c>
      <c r="AB91" s="6">
        <f>CtrlData!AE97</f>
        <v>378461</v>
      </c>
      <c r="AC91" s="6">
        <f>CtrlData!AF97</f>
        <v>5.7</v>
      </c>
      <c r="AD91" s="6">
        <f>CtrlData!AG97</f>
        <v>1.875</v>
      </c>
      <c r="AE91" s="6">
        <f>CtrlData!AH97</f>
        <v>3.72</v>
      </c>
    </row>
    <row r="92" spans="1:31">
      <c r="A92" s="6">
        <f>CtrlData!A98</f>
        <v>201412</v>
      </c>
      <c r="B92" s="6">
        <f>CtrlData!E98</f>
        <v>20184.27058</v>
      </c>
      <c r="C92" s="6">
        <f>CtrlData!F98</f>
        <v>0</v>
      </c>
      <c r="D92" s="6">
        <f>CtrlData!G98</f>
        <v>0</v>
      </c>
      <c r="E92" s="6">
        <f>CtrlData!H98</f>
        <v>0</v>
      </c>
      <c r="F92" s="6">
        <f>CtrlData!I98</f>
        <v>0</v>
      </c>
      <c r="G92" s="6">
        <f>CtrlData!J98</f>
        <v>0</v>
      </c>
      <c r="H92" s="6">
        <f>CtrlData!K98</f>
        <v>0</v>
      </c>
      <c r="I92" s="6">
        <f>CtrlData!L98</f>
        <v>0</v>
      </c>
      <c r="J92" s="6">
        <f>CtrlData!M98</f>
        <v>0</v>
      </c>
      <c r="K92" s="6">
        <f>CtrlData!N98</f>
        <v>0</v>
      </c>
      <c r="L92" s="6">
        <f>CtrlData!O98</f>
        <v>0</v>
      </c>
      <c r="M92" s="6">
        <f>CtrlData!P98</f>
        <v>0</v>
      </c>
      <c r="N92" s="6">
        <f>CtrlData!Q98</f>
        <v>1</v>
      </c>
      <c r="O92" s="6">
        <f>CtrlData!R98</f>
        <v>0</v>
      </c>
      <c r="P92" s="6">
        <f>CtrlData!S98</f>
        <v>0</v>
      </c>
      <c r="Q92" s="6">
        <f>CtrlData!T98</f>
        <v>0</v>
      </c>
      <c r="R92" s="6">
        <f>CtrlData!U98</f>
        <v>1</v>
      </c>
      <c r="S92" s="6">
        <f>CtrlData!V98</f>
        <v>4.38</v>
      </c>
      <c r="T92" s="6">
        <f>CtrlData!W98</f>
        <v>138879</v>
      </c>
      <c r="U92" s="6">
        <f>CtrlData!X98</f>
        <v>5927</v>
      </c>
      <c r="V92" s="6">
        <f>CtrlData!Y98</f>
        <v>108.11</v>
      </c>
      <c r="W92" s="6">
        <f>CtrlData!Z98</f>
        <v>-4.78</v>
      </c>
      <c r="X92" s="6">
        <f>CtrlData!AA98</f>
        <v>98.54</v>
      </c>
      <c r="Y92" s="6">
        <f>CtrlData!AB98</f>
        <v>0.6</v>
      </c>
      <c r="Z92" s="6">
        <f>CtrlData!AC98</f>
        <v>141894</v>
      </c>
      <c r="AA92" s="6">
        <f>CtrlData!AD98</f>
        <v>6.23</v>
      </c>
      <c r="AB92" s="6">
        <f>CtrlData!AE98</f>
        <v>374757</v>
      </c>
      <c r="AC92" s="6">
        <f>CtrlData!AF98</f>
        <v>6.13</v>
      </c>
      <c r="AD92" s="6">
        <f>CtrlData!AG98</f>
        <v>1.875</v>
      </c>
      <c r="AE92" s="6">
        <f>CtrlData!AH98</f>
        <v>3.79</v>
      </c>
    </row>
    <row r="93" spans="1:31">
      <c r="A93" s="6">
        <f>CtrlData!A99</f>
        <v>201411</v>
      </c>
      <c r="B93" s="6">
        <f>CtrlData!E99</f>
        <v>15816.9558</v>
      </c>
      <c r="C93" s="6">
        <f>CtrlData!F99</f>
        <v>0</v>
      </c>
      <c r="D93" s="6">
        <f>CtrlData!G99</f>
        <v>0</v>
      </c>
      <c r="E93" s="6">
        <f>CtrlData!H99</f>
        <v>0</v>
      </c>
      <c r="F93" s="6">
        <f>CtrlData!I99</f>
        <v>0</v>
      </c>
      <c r="G93" s="6">
        <f>CtrlData!J99</f>
        <v>0</v>
      </c>
      <c r="H93" s="6">
        <f>CtrlData!K99</f>
        <v>0</v>
      </c>
      <c r="I93" s="6">
        <f>CtrlData!L99</f>
        <v>0</v>
      </c>
      <c r="J93" s="6">
        <f>CtrlData!M99</f>
        <v>0</v>
      </c>
      <c r="K93" s="6">
        <f>CtrlData!N99</f>
        <v>0</v>
      </c>
      <c r="L93" s="6">
        <f>CtrlData!O99</f>
        <v>0</v>
      </c>
      <c r="M93" s="6">
        <f>CtrlData!P99</f>
        <v>1</v>
      </c>
      <c r="N93" s="6">
        <f>CtrlData!Q99</f>
        <v>0</v>
      </c>
      <c r="O93" s="6">
        <f>CtrlData!R99</f>
        <v>0</v>
      </c>
      <c r="P93" s="6">
        <f>CtrlData!S99</f>
        <v>0</v>
      </c>
      <c r="Q93" s="6">
        <f>CtrlData!T99</f>
        <v>0</v>
      </c>
      <c r="R93" s="6">
        <f>CtrlData!U99</f>
        <v>1</v>
      </c>
      <c r="S93" s="6">
        <f>CtrlData!V99</f>
        <v>4.38</v>
      </c>
      <c r="T93" s="6">
        <f>CtrlData!W99</f>
        <v>138879</v>
      </c>
      <c r="U93" s="6">
        <f>CtrlData!X99</f>
        <v>5927</v>
      </c>
      <c r="V93" s="6">
        <f>CtrlData!Y99</f>
        <v>109.6</v>
      </c>
      <c r="W93" s="6">
        <f>CtrlData!Z99</f>
        <v>-4.78</v>
      </c>
      <c r="X93" s="6">
        <f>CtrlData!AA99</f>
        <v>98.88</v>
      </c>
      <c r="Y93" s="6">
        <f>CtrlData!AB99</f>
        <v>0.86</v>
      </c>
      <c r="Z93" s="6">
        <f>CtrlData!AC99</f>
        <v>139765</v>
      </c>
      <c r="AA93" s="6">
        <f>CtrlData!AD99</f>
        <v>6.95</v>
      </c>
      <c r="AB93" s="6">
        <f>CtrlData!AE99</f>
        <v>370367</v>
      </c>
      <c r="AC93" s="6">
        <f>CtrlData!AF99</f>
        <v>5.67</v>
      </c>
      <c r="AD93" s="6">
        <f>CtrlData!AG99</f>
        <v>1.875</v>
      </c>
      <c r="AE93" s="6">
        <f>CtrlData!AH99</f>
        <v>3.79</v>
      </c>
    </row>
    <row r="94" spans="1:31">
      <c r="A94" s="6">
        <f>CtrlData!A100</f>
        <v>201410</v>
      </c>
      <c r="B94" s="6">
        <f>CtrlData!E100</f>
        <v>18432.009740000001</v>
      </c>
      <c r="C94" s="6">
        <f>CtrlData!F100</f>
        <v>0</v>
      </c>
      <c r="D94" s="6">
        <f>CtrlData!G100</f>
        <v>0</v>
      </c>
      <c r="E94" s="6">
        <f>CtrlData!H100</f>
        <v>0</v>
      </c>
      <c r="F94" s="6">
        <f>CtrlData!I100</f>
        <v>0</v>
      </c>
      <c r="G94" s="6">
        <f>CtrlData!J100</f>
        <v>0</v>
      </c>
      <c r="H94" s="6">
        <f>CtrlData!K100</f>
        <v>0</v>
      </c>
      <c r="I94" s="6">
        <f>CtrlData!L100</f>
        <v>0</v>
      </c>
      <c r="J94" s="6">
        <f>CtrlData!M100</f>
        <v>0</v>
      </c>
      <c r="K94" s="6">
        <f>CtrlData!N100</f>
        <v>0</v>
      </c>
      <c r="L94" s="6">
        <f>CtrlData!O100</f>
        <v>1</v>
      </c>
      <c r="M94" s="6">
        <f>CtrlData!P100</f>
        <v>0</v>
      </c>
      <c r="N94" s="6">
        <f>CtrlData!Q100</f>
        <v>0</v>
      </c>
      <c r="O94" s="6">
        <f>CtrlData!R100</f>
        <v>0</v>
      </c>
      <c r="P94" s="6">
        <f>CtrlData!S100</f>
        <v>0</v>
      </c>
      <c r="Q94" s="6">
        <f>CtrlData!T100</f>
        <v>0</v>
      </c>
      <c r="R94" s="6">
        <f>CtrlData!U100</f>
        <v>1</v>
      </c>
      <c r="S94" s="6">
        <f>CtrlData!V100</f>
        <v>4.38</v>
      </c>
      <c r="T94" s="6">
        <f>CtrlData!W100</f>
        <v>138879</v>
      </c>
      <c r="U94" s="6">
        <f>CtrlData!X100</f>
        <v>5927</v>
      </c>
      <c r="V94" s="6">
        <f>CtrlData!Y100</f>
        <v>111.41</v>
      </c>
      <c r="W94" s="6">
        <f>CtrlData!Z100</f>
        <v>-4.78</v>
      </c>
      <c r="X94" s="6">
        <f>CtrlData!AA100</f>
        <v>99.79</v>
      </c>
      <c r="Y94" s="6">
        <f>CtrlData!AB100</f>
        <v>1.05</v>
      </c>
      <c r="Z94" s="6">
        <f>CtrlData!AC100</f>
        <v>139487</v>
      </c>
      <c r="AA94" s="6">
        <f>CtrlData!AD100</f>
        <v>6.51</v>
      </c>
      <c r="AB94" s="6">
        <f>CtrlData!AE100</f>
        <v>368276</v>
      </c>
      <c r="AC94" s="6">
        <f>CtrlData!AF100</f>
        <v>4.87</v>
      </c>
      <c r="AD94" s="6">
        <f>CtrlData!AG100</f>
        <v>1.875</v>
      </c>
      <c r="AE94" s="6">
        <f>CtrlData!AH100</f>
        <v>3.79</v>
      </c>
    </row>
    <row r="95" spans="1:31">
      <c r="A95" s="6">
        <f>CtrlData!A101</f>
        <v>201409</v>
      </c>
      <c r="B95" s="6">
        <f>CtrlData!E101</f>
        <v>17051.587790000001</v>
      </c>
      <c r="C95" s="6">
        <f>CtrlData!F101</f>
        <v>0</v>
      </c>
      <c r="D95" s="6">
        <f>CtrlData!G101</f>
        <v>0</v>
      </c>
      <c r="E95" s="6">
        <f>CtrlData!H101</f>
        <v>0</v>
      </c>
      <c r="F95" s="6">
        <f>CtrlData!I101</f>
        <v>0</v>
      </c>
      <c r="G95" s="6">
        <f>CtrlData!J101</f>
        <v>0</v>
      </c>
      <c r="H95" s="6">
        <f>CtrlData!K101</f>
        <v>0</v>
      </c>
      <c r="I95" s="6">
        <f>CtrlData!L101</f>
        <v>0</v>
      </c>
      <c r="J95" s="6">
        <f>CtrlData!M101</f>
        <v>0</v>
      </c>
      <c r="K95" s="6">
        <f>CtrlData!N101</f>
        <v>1</v>
      </c>
      <c r="L95" s="6">
        <f>CtrlData!O101</f>
        <v>0</v>
      </c>
      <c r="M95" s="6">
        <f>CtrlData!P101</f>
        <v>0</v>
      </c>
      <c r="N95" s="6">
        <f>CtrlData!Q101</f>
        <v>0</v>
      </c>
      <c r="O95" s="6">
        <f>CtrlData!R101</f>
        <v>0</v>
      </c>
      <c r="P95" s="6">
        <f>CtrlData!S101</f>
        <v>0</v>
      </c>
      <c r="Q95" s="6">
        <f>CtrlData!T101</f>
        <v>1</v>
      </c>
      <c r="R95" s="6">
        <f>CtrlData!U101</f>
        <v>0</v>
      </c>
      <c r="S95" s="6">
        <f>CtrlData!V101</f>
        <v>4.9000000000000004</v>
      </c>
      <c r="T95" s="6">
        <f>CtrlData!W101</f>
        <v>137646</v>
      </c>
      <c r="U95" s="6">
        <f>CtrlData!X101</f>
        <v>5880</v>
      </c>
      <c r="V95" s="6">
        <f>CtrlData!Y101</f>
        <v>112.8</v>
      </c>
      <c r="W95" s="6">
        <f>CtrlData!Z101</f>
        <v>-0.85</v>
      </c>
      <c r="X95" s="6">
        <f>CtrlData!AA101</f>
        <v>99.72</v>
      </c>
      <c r="Y95" s="6">
        <f>CtrlData!AB101</f>
        <v>0.71</v>
      </c>
      <c r="Z95" s="6">
        <f>CtrlData!AC101</f>
        <v>139965</v>
      </c>
      <c r="AA95" s="6">
        <f>CtrlData!AD101</f>
        <v>7.06</v>
      </c>
      <c r="AB95" s="6">
        <f>CtrlData!AE101</f>
        <v>368802</v>
      </c>
      <c r="AC95" s="6">
        <f>CtrlData!AF101</f>
        <v>5.03</v>
      </c>
      <c r="AD95" s="6">
        <f>CtrlData!AG101</f>
        <v>1.875</v>
      </c>
      <c r="AE95" s="6">
        <f>CtrlData!AH101</f>
        <v>3.96</v>
      </c>
    </row>
    <row r="96" spans="1:31">
      <c r="A96" s="6">
        <f>CtrlData!A102</f>
        <v>201408</v>
      </c>
      <c r="B96" s="6">
        <f>CtrlData!E102</f>
        <v>19368.210419999999</v>
      </c>
      <c r="C96" s="6">
        <f>CtrlData!F102</f>
        <v>0</v>
      </c>
      <c r="D96" s="6">
        <f>CtrlData!G102</f>
        <v>0</v>
      </c>
      <c r="E96" s="6">
        <f>CtrlData!H102</f>
        <v>0</v>
      </c>
      <c r="F96" s="6">
        <f>CtrlData!I102</f>
        <v>0</v>
      </c>
      <c r="G96" s="6">
        <f>CtrlData!J102</f>
        <v>0</v>
      </c>
      <c r="H96" s="6">
        <f>CtrlData!K102</f>
        <v>0</v>
      </c>
      <c r="I96" s="6">
        <f>CtrlData!L102</f>
        <v>0</v>
      </c>
      <c r="J96" s="6">
        <f>CtrlData!M102</f>
        <v>1</v>
      </c>
      <c r="K96" s="6">
        <f>CtrlData!N102</f>
        <v>0</v>
      </c>
      <c r="L96" s="6">
        <f>CtrlData!O102</f>
        <v>0</v>
      </c>
      <c r="M96" s="6">
        <f>CtrlData!P102</f>
        <v>0</v>
      </c>
      <c r="N96" s="6">
        <f>CtrlData!Q102</f>
        <v>0</v>
      </c>
      <c r="O96" s="6">
        <f>CtrlData!R102</f>
        <v>0</v>
      </c>
      <c r="P96" s="6">
        <f>CtrlData!S102</f>
        <v>0</v>
      </c>
      <c r="Q96" s="6">
        <f>CtrlData!T102</f>
        <v>1</v>
      </c>
      <c r="R96" s="6">
        <f>CtrlData!U102</f>
        <v>0</v>
      </c>
      <c r="S96" s="6">
        <f>CtrlData!V102</f>
        <v>4.9000000000000004</v>
      </c>
      <c r="T96" s="6">
        <f>CtrlData!W102</f>
        <v>137646</v>
      </c>
      <c r="U96" s="6">
        <f>CtrlData!X102</f>
        <v>5880</v>
      </c>
      <c r="V96" s="6">
        <f>CtrlData!Y102</f>
        <v>113.78</v>
      </c>
      <c r="W96" s="6">
        <f>CtrlData!Z102</f>
        <v>-0.85</v>
      </c>
      <c r="X96" s="6">
        <f>CtrlData!AA102</f>
        <v>99.77</v>
      </c>
      <c r="Y96" s="6">
        <f>CtrlData!AB102</f>
        <v>2.08</v>
      </c>
      <c r="Z96" s="6">
        <f>CtrlData!AC102</f>
        <v>139705</v>
      </c>
      <c r="AA96" s="6">
        <f>CtrlData!AD102</f>
        <v>7.38</v>
      </c>
      <c r="AB96" s="6">
        <f>CtrlData!AE102</f>
        <v>368799</v>
      </c>
      <c r="AC96" s="6">
        <f>CtrlData!AF102</f>
        <v>5.75</v>
      </c>
      <c r="AD96" s="6">
        <f>CtrlData!AG102</f>
        <v>1.875</v>
      </c>
      <c r="AE96" s="6">
        <f>CtrlData!AH102</f>
        <v>3.96</v>
      </c>
    </row>
    <row r="97" spans="1:31">
      <c r="A97" s="6">
        <f>CtrlData!A103</f>
        <v>201407</v>
      </c>
      <c r="B97" s="6">
        <f>CtrlData!E103</f>
        <v>25542.556410000001</v>
      </c>
      <c r="C97" s="6">
        <f>CtrlData!F103</f>
        <v>0</v>
      </c>
      <c r="D97" s="6">
        <f>CtrlData!G103</f>
        <v>0</v>
      </c>
      <c r="E97" s="6">
        <f>CtrlData!H103</f>
        <v>0</v>
      </c>
      <c r="F97" s="6">
        <f>CtrlData!I103</f>
        <v>0</v>
      </c>
      <c r="G97" s="6">
        <f>CtrlData!J103</f>
        <v>0</v>
      </c>
      <c r="H97" s="6">
        <f>CtrlData!K103</f>
        <v>0</v>
      </c>
      <c r="I97" s="6">
        <f>CtrlData!L103</f>
        <v>1</v>
      </c>
      <c r="J97" s="6">
        <f>CtrlData!M103</f>
        <v>0</v>
      </c>
      <c r="K97" s="6">
        <f>CtrlData!N103</f>
        <v>0</v>
      </c>
      <c r="L97" s="6">
        <f>CtrlData!O103</f>
        <v>0</v>
      </c>
      <c r="M97" s="6">
        <f>CtrlData!P103</f>
        <v>0</v>
      </c>
      <c r="N97" s="6">
        <f>CtrlData!Q103</f>
        <v>0</v>
      </c>
      <c r="O97" s="6">
        <f>CtrlData!R103</f>
        <v>0</v>
      </c>
      <c r="P97" s="6">
        <f>CtrlData!S103</f>
        <v>0</v>
      </c>
      <c r="Q97" s="6">
        <f>CtrlData!T103</f>
        <v>1</v>
      </c>
      <c r="R97" s="6">
        <f>CtrlData!U103</f>
        <v>0</v>
      </c>
      <c r="S97" s="6">
        <f>CtrlData!V103</f>
        <v>4.9000000000000004</v>
      </c>
      <c r="T97" s="6">
        <f>CtrlData!W103</f>
        <v>137646</v>
      </c>
      <c r="U97" s="6">
        <f>CtrlData!X103</f>
        <v>5880</v>
      </c>
      <c r="V97" s="6">
        <f>CtrlData!Y103</f>
        <v>114.24</v>
      </c>
      <c r="W97" s="6">
        <f>CtrlData!Z103</f>
        <v>-0.85</v>
      </c>
      <c r="X97" s="6">
        <f>CtrlData!AA103</f>
        <v>99.34</v>
      </c>
      <c r="Y97" s="6">
        <f>CtrlData!AB103</f>
        <v>1.76</v>
      </c>
      <c r="Z97" s="6">
        <f>CtrlData!AC103</f>
        <v>138044</v>
      </c>
      <c r="AA97" s="6">
        <f>CtrlData!AD103</f>
        <v>7.32</v>
      </c>
      <c r="AB97" s="6">
        <f>CtrlData!AE103</f>
        <v>366529</v>
      </c>
      <c r="AC97" s="6">
        <f>CtrlData!AF103</f>
        <v>5.59</v>
      </c>
      <c r="AD97" s="6">
        <f>CtrlData!AG103</f>
        <v>1.875</v>
      </c>
      <c r="AE97" s="6">
        <f>CtrlData!AH103</f>
        <v>3.96</v>
      </c>
    </row>
    <row r="98" spans="1:31">
      <c r="A98" s="6">
        <f>CtrlData!A104</f>
        <v>201406</v>
      </c>
      <c r="B98" s="6">
        <f>CtrlData!E104</f>
        <v>20432.97784</v>
      </c>
      <c r="C98" s="6">
        <f>CtrlData!F104</f>
        <v>0</v>
      </c>
      <c r="D98" s="6">
        <f>CtrlData!G104</f>
        <v>0</v>
      </c>
      <c r="E98" s="6">
        <f>CtrlData!H104</f>
        <v>0</v>
      </c>
      <c r="F98" s="6">
        <f>CtrlData!I104</f>
        <v>0</v>
      </c>
      <c r="G98" s="6">
        <f>CtrlData!J104</f>
        <v>0</v>
      </c>
      <c r="H98" s="6">
        <f>CtrlData!K104</f>
        <v>1</v>
      </c>
      <c r="I98" s="6">
        <f>CtrlData!L104</f>
        <v>0</v>
      </c>
      <c r="J98" s="6">
        <f>CtrlData!M104</f>
        <v>0</v>
      </c>
      <c r="K98" s="6">
        <f>CtrlData!N104</f>
        <v>0</v>
      </c>
      <c r="L98" s="6">
        <f>CtrlData!O104</f>
        <v>0</v>
      </c>
      <c r="M98" s="6">
        <f>CtrlData!P104</f>
        <v>0</v>
      </c>
      <c r="N98" s="6">
        <f>CtrlData!Q104</f>
        <v>0</v>
      </c>
      <c r="O98" s="6">
        <f>CtrlData!R104</f>
        <v>0</v>
      </c>
      <c r="P98" s="6">
        <f>CtrlData!S104</f>
        <v>1</v>
      </c>
      <c r="Q98" s="6">
        <f>CtrlData!T104</f>
        <v>0</v>
      </c>
      <c r="R98" s="6">
        <f>CtrlData!U104</f>
        <v>0</v>
      </c>
      <c r="S98" s="6">
        <f>CtrlData!V104</f>
        <v>4.92</v>
      </c>
      <c r="T98" s="6">
        <f>CtrlData!W104</f>
        <v>131523</v>
      </c>
      <c r="U98" s="6">
        <f>CtrlData!X104</f>
        <v>5623</v>
      </c>
      <c r="V98" s="6">
        <f>CtrlData!Y104</f>
        <v>114.34</v>
      </c>
      <c r="W98" s="6">
        <f>CtrlData!Z104</f>
        <v>0.8</v>
      </c>
      <c r="X98" s="6">
        <f>CtrlData!AA104</f>
        <v>99.37</v>
      </c>
      <c r="Y98" s="6">
        <f>CtrlData!AB104</f>
        <v>1.64</v>
      </c>
      <c r="Z98" s="6">
        <f>CtrlData!AC104</f>
        <v>136572</v>
      </c>
      <c r="AA98" s="6">
        <f>CtrlData!AD104</f>
        <v>6.9</v>
      </c>
      <c r="AB98" s="6">
        <f>CtrlData!AE104</f>
        <v>363987</v>
      </c>
      <c r="AC98" s="6">
        <f>CtrlData!AF104</f>
        <v>5.38</v>
      </c>
      <c r="AD98" s="6">
        <f>CtrlData!AG104</f>
        <v>1.875</v>
      </c>
      <c r="AE98" s="6">
        <f>CtrlData!AH104</f>
        <v>3.92</v>
      </c>
    </row>
    <row r="99" spans="1:31">
      <c r="A99" s="6">
        <f>CtrlData!A105</f>
        <v>201405</v>
      </c>
      <c r="B99" s="6">
        <f>CtrlData!E105</f>
        <v>19232.233550000001</v>
      </c>
      <c r="C99" s="6">
        <f>CtrlData!F105</f>
        <v>0</v>
      </c>
      <c r="D99" s="6">
        <f>CtrlData!G105</f>
        <v>0</v>
      </c>
      <c r="E99" s="6">
        <f>CtrlData!H105</f>
        <v>0</v>
      </c>
      <c r="F99" s="6">
        <f>CtrlData!I105</f>
        <v>0</v>
      </c>
      <c r="G99" s="6">
        <f>CtrlData!J105</f>
        <v>1</v>
      </c>
      <c r="H99" s="6">
        <f>CtrlData!K105</f>
        <v>0</v>
      </c>
      <c r="I99" s="6">
        <f>CtrlData!L105</f>
        <v>0</v>
      </c>
      <c r="J99" s="6">
        <f>CtrlData!M105</f>
        <v>0</v>
      </c>
      <c r="K99" s="6">
        <f>CtrlData!N105</f>
        <v>0</v>
      </c>
      <c r="L99" s="6">
        <f>CtrlData!O105</f>
        <v>0</v>
      </c>
      <c r="M99" s="6">
        <f>CtrlData!P105</f>
        <v>0</v>
      </c>
      <c r="N99" s="6">
        <f>CtrlData!Q105</f>
        <v>0</v>
      </c>
      <c r="O99" s="6">
        <f>CtrlData!R105</f>
        <v>0</v>
      </c>
      <c r="P99" s="6">
        <f>CtrlData!S105</f>
        <v>1</v>
      </c>
      <c r="Q99" s="6">
        <f>CtrlData!T105</f>
        <v>0</v>
      </c>
      <c r="R99" s="6">
        <f>CtrlData!U105</f>
        <v>0</v>
      </c>
      <c r="S99" s="6">
        <f>CtrlData!V105</f>
        <v>4.92</v>
      </c>
      <c r="T99" s="6">
        <f>CtrlData!W105</f>
        <v>131523</v>
      </c>
      <c r="U99" s="6">
        <f>CtrlData!X105</f>
        <v>5623</v>
      </c>
      <c r="V99" s="6">
        <f>CtrlData!Y105</f>
        <v>114.25</v>
      </c>
      <c r="W99" s="6">
        <f>CtrlData!Z105</f>
        <v>0.8</v>
      </c>
      <c r="X99" s="6">
        <f>CtrlData!AA105</f>
        <v>98.86</v>
      </c>
      <c r="Y99" s="6">
        <f>CtrlData!AB105</f>
        <v>1.62</v>
      </c>
      <c r="Z99" s="6">
        <f>CtrlData!AC105</f>
        <v>137138</v>
      </c>
      <c r="AA99" s="6">
        <f>CtrlData!AD105</f>
        <v>7.49</v>
      </c>
      <c r="AB99" s="6">
        <f>CtrlData!AE105</f>
        <v>364250</v>
      </c>
      <c r="AC99" s="6">
        <f>CtrlData!AF105</f>
        <v>5.97</v>
      </c>
      <c r="AD99" s="6">
        <f>CtrlData!AG105</f>
        <v>1.875</v>
      </c>
      <c r="AE99" s="6">
        <f>CtrlData!AH105</f>
        <v>3.92</v>
      </c>
    </row>
    <row r="100" spans="1:31">
      <c r="A100" s="6">
        <f>CtrlData!A106</f>
        <v>201404</v>
      </c>
      <c r="B100" s="6">
        <f>CtrlData!E106</f>
        <v>20116.088960000001</v>
      </c>
      <c r="C100" s="6">
        <f>CtrlData!F106</f>
        <v>0</v>
      </c>
      <c r="D100" s="6">
        <f>CtrlData!G106</f>
        <v>0</v>
      </c>
      <c r="E100" s="6">
        <f>CtrlData!H106</f>
        <v>0</v>
      </c>
      <c r="F100" s="6">
        <f>CtrlData!I106</f>
        <v>1</v>
      </c>
      <c r="G100" s="6">
        <f>CtrlData!J106</f>
        <v>0</v>
      </c>
      <c r="H100" s="6">
        <f>CtrlData!K106</f>
        <v>0</v>
      </c>
      <c r="I100" s="6">
        <f>CtrlData!L106</f>
        <v>0</v>
      </c>
      <c r="J100" s="6">
        <f>CtrlData!M106</f>
        <v>0</v>
      </c>
      <c r="K100" s="6">
        <f>CtrlData!N106</f>
        <v>0</v>
      </c>
      <c r="L100" s="6">
        <f>CtrlData!O106</f>
        <v>0</v>
      </c>
      <c r="M100" s="6">
        <f>CtrlData!P106</f>
        <v>0</v>
      </c>
      <c r="N100" s="6">
        <f>CtrlData!Q106</f>
        <v>0</v>
      </c>
      <c r="O100" s="6">
        <f>CtrlData!R106</f>
        <v>0</v>
      </c>
      <c r="P100" s="6">
        <f>CtrlData!S106</f>
        <v>1</v>
      </c>
      <c r="Q100" s="6">
        <f>CtrlData!T106</f>
        <v>0</v>
      </c>
      <c r="R100" s="6">
        <f>CtrlData!U106</f>
        <v>0</v>
      </c>
      <c r="S100" s="6">
        <f>CtrlData!V106</f>
        <v>4.92</v>
      </c>
      <c r="T100" s="6">
        <f>CtrlData!W106</f>
        <v>131523</v>
      </c>
      <c r="U100" s="6">
        <f>CtrlData!X106</f>
        <v>5623</v>
      </c>
      <c r="V100" s="6">
        <f>CtrlData!Y106</f>
        <v>114.14</v>
      </c>
      <c r="W100" s="6">
        <f>CtrlData!Z106</f>
        <v>0.8</v>
      </c>
      <c r="X100" s="6">
        <f>CtrlData!AA106</f>
        <v>98.71</v>
      </c>
      <c r="Y100" s="6">
        <f>CtrlData!AB106</f>
        <v>1.66</v>
      </c>
      <c r="Z100" s="6">
        <f>CtrlData!AC106</f>
        <v>136997</v>
      </c>
      <c r="AA100" s="6">
        <f>CtrlData!AD106</f>
        <v>8.99</v>
      </c>
      <c r="AB100" s="6">
        <f>CtrlData!AE106</f>
        <v>363274</v>
      </c>
      <c r="AC100" s="6">
        <f>CtrlData!AF106</f>
        <v>6.18</v>
      </c>
      <c r="AD100" s="6">
        <f>CtrlData!AG106</f>
        <v>1.875</v>
      </c>
      <c r="AE100" s="6">
        <f>CtrlData!AH106</f>
        <v>3.92</v>
      </c>
    </row>
    <row r="101" spans="1:31">
      <c r="A101" s="6">
        <f>CtrlData!A107</f>
        <v>201403</v>
      </c>
      <c r="B101" s="6">
        <f>CtrlData!E107</f>
        <v>20378.645</v>
      </c>
      <c r="C101" s="6">
        <f>CtrlData!F107</f>
        <v>0</v>
      </c>
      <c r="D101" s="6">
        <f>CtrlData!G107</f>
        <v>0</v>
      </c>
      <c r="E101" s="6">
        <f>CtrlData!H107</f>
        <v>1</v>
      </c>
      <c r="F101" s="6">
        <f>CtrlData!I107</f>
        <v>0</v>
      </c>
      <c r="G101" s="6">
        <f>CtrlData!J107</f>
        <v>0</v>
      </c>
      <c r="H101" s="6">
        <f>CtrlData!K107</f>
        <v>0</v>
      </c>
      <c r="I101" s="6">
        <f>CtrlData!L107</f>
        <v>0</v>
      </c>
      <c r="J101" s="6">
        <f>CtrlData!M107</f>
        <v>0</v>
      </c>
      <c r="K101" s="6">
        <f>CtrlData!N107</f>
        <v>0</v>
      </c>
      <c r="L101" s="6">
        <f>CtrlData!O107</f>
        <v>0</v>
      </c>
      <c r="M101" s="6">
        <f>CtrlData!P107</f>
        <v>0</v>
      </c>
      <c r="N101" s="6">
        <f>CtrlData!Q107</f>
        <v>0</v>
      </c>
      <c r="O101" s="6">
        <f>CtrlData!R107</f>
        <v>1</v>
      </c>
      <c r="P101" s="6">
        <f>CtrlData!S107</f>
        <v>0</v>
      </c>
      <c r="Q101" s="6">
        <f>CtrlData!T107</f>
        <v>0</v>
      </c>
      <c r="R101" s="6">
        <f>CtrlData!U107</f>
        <v>0</v>
      </c>
      <c r="S101" s="6">
        <f>CtrlData!V107</f>
        <v>4.6900000000000004</v>
      </c>
      <c r="T101" s="6">
        <f>CtrlData!W107</f>
        <v>127284</v>
      </c>
      <c r="U101" s="6">
        <f>CtrlData!X107</f>
        <v>5444</v>
      </c>
      <c r="V101" s="6">
        <f>CtrlData!Y107</f>
        <v>114.86</v>
      </c>
      <c r="W101" s="6">
        <f>CtrlData!Z107</f>
        <v>-0.02</v>
      </c>
      <c r="X101" s="6">
        <f>CtrlData!AA107</f>
        <v>98.05</v>
      </c>
      <c r="Y101" s="6">
        <f>CtrlData!AB107</f>
        <v>1.61</v>
      </c>
      <c r="Z101" s="6">
        <f>CtrlData!AC107</f>
        <v>137126</v>
      </c>
      <c r="AA101" s="6">
        <f>CtrlData!AD107</f>
        <v>8.35</v>
      </c>
      <c r="AB101" s="6">
        <f>CtrlData!AE107</f>
        <v>362153</v>
      </c>
      <c r="AC101" s="6">
        <f>CtrlData!AF107</f>
        <v>5.93</v>
      </c>
      <c r="AD101" s="6">
        <f>CtrlData!AG107</f>
        <v>1.875</v>
      </c>
      <c r="AE101" s="6">
        <f>CtrlData!AH107</f>
        <v>4.03</v>
      </c>
    </row>
    <row r="102" spans="1:31">
      <c r="A102" s="6">
        <f>CtrlData!A108</f>
        <v>201402</v>
      </c>
      <c r="B102" s="6">
        <f>CtrlData!E108</f>
        <v>15741.880579999999</v>
      </c>
      <c r="C102" s="6">
        <f>CtrlData!F108</f>
        <v>0</v>
      </c>
      <c r="D102" s="6">
        <f>CtrlData!G108</f>
        <v>1</v>
      </c>
      <c r="E102" s="6">
        <f>CtrlData!H108</f>
        <v>0</v>
      </c>
      <c r="F102" s="6">
        <f>CtrlData!I108</f>
        <v>0</v>
      </c>
      <c r="G102" s="6">
        <f>CtrlData!J108</f>
        <v>0</v>
      </c>
      <c r="H102" s="6">
        <f>CtrlData!K108</f>
        <v>0</v>
      </c>
      <c r="I102" s="6">
        <f>CtrlData!L108</f>
        <v>0</v>
      </c>
      <c r="J102" s="6">
        <f>CtrlData!M108</f>
        <v>0</v>
      </c>
      <c r="K102" s="6">
        <f>CtrlData!N108</f>
        <v>0</v>
      </c>
      <c r="L102" s="6">
        <f>CtrlData!O108</f>
        <v>0</v>
      </c>
      <c r="M102" s="6">
        <f>CtrlData!P108</f>
        <v>0</v>
      </c>
      <c r="N102" s="6">
        <f>CtrlData!Q108</f>
        <v>0</v>
      </c>
      <c r="O102" s="6">
        <f>CtrlData!R108</f>
        <v>1</v>
      </c>
      <c r="P102" s="6">
        <f>CtrlData!S108</f>
        <v>0</v>
      </c>
      <c r="Q102" s="6">
        <f>CtrlData!T108</f>
        <v>0</v>
      </c>
      <c r="R102" s="6">
        <f>CtrlData!U108</f>
        <v>0</v>
      </c>
      <c r="S102" s="6">
        <f>CtrlData!V108</f>
        <v>4.6900000000000004</v>
      </c>
      <c r="T102" s="6">
        <f>CtrlData!W108</f>
        <v>127284</v>
      </c>
      <c r="U102" s="6">
        <f>CtrlData!X108</f>
        <v>5444</v>
      </c>
      <c r="V102" s="6">
        <f>CtrlData!Y108</f>
        <v>114.99</v>
      </c>
      <c r="W102" s="6">
        <f>CtrlData!Z108</f>
        <v>-0.02</v>
      </c>
      <c r="X102" s="6">
        <f>CtrlData!AA108</f>
        <v>97.87</v>
      </c>
      <c r="Y102" s="6">
        <f>CtrlData!AB108</f>
        <v>-0.04</v>
      </c>
      <c r="Z102" s="6">
        <f>CtrlData!AC108</f>
        <v>137240</v>
      </c>
      <c r="AA102" s="6">
        <f>CtrlData!AD108</f>
        <v>8.33</v>
      </c>
      <c r="AB102" s="6">
        <f>CtrlData!AE108</f>
        <v>360510</v>
      </c>
      <c r="AC102" s="6">
        <f>CtrlData!AF108</f>
        <v>5.82</v>
      </c>
      <c r="AD102" s="6">
        <f>CtrlData!AG108</f>
        <v>1.875</v>
      </c>
      <c r="AE102" s="6">
        <f>CtrlData!AH108</f>
        <v>4.03</v>
      </c>
    </row>
    <row r="103" spans="1:31">
      <c r="A103" s="6">
        <f>CtrlData!A109</f>
        <v>201401</v>
      </c>
      <c r="B103" s="6">
        <f>CtrlData!E109</f>
        <v>18135.426200000002</v>
      </c>
      <c r="C103" s="6">
        <f>CtrlData!F109</f>
        <v>1</v>
      </c>
      <c r="D103" s="6">
        <f>CtrlData!G109</f>
        <v>0</v>
      </c>
      <c r="E103" s="6">
        <f>CtrlData!H109</f>
        <v>0</v>
      </c>
      <c r="F103" s="6">
        <f>CtrlData!I109</f>
        <v>0</v>
      </c>
      <c r="G103" s="6">
        <f>CtrlData!J109</f>
        <v>0</v>
      </c>
      <c r="H103" s="6">
        <f>CtrlData!K109</f>
        <v>0</v>
      </c>
      <c r="I103" s="6">
        <f>CtrlData!L109</f>
        <v>0</v>
      </c>
      <c r="J103" s="6">
        <f>CtrlData!M109</f>
        <v>0</v>
      </c>
      <c r="K103" s="6">
        <f>CtrlData!N109</f>
        <v>0</v>
      </c>
      <c r="L103" s="6">
        <f>CtrlData!O109</f>
        <v>0</v>
      </c>
      <c r="M103" s="6">
        <f>CtrlData!P109</f>
        <v>0</v>
      </c>
      <c r="N103" s="6">
        <f>CtrlData!Q109</f>
        <v>0</v>
      </c>
      <c r="O103" s="6">
        <f>CtrlData!R109</f>
        <v>1</v>
      </c>
      <c r="P103" s="6">
        <f>CtrlData!S109</f>
        <v>0</v>
      </c>
      <c r="Q103" s="6">
        <f>CtrlData!T109</f>
        <v>0</v>
      </c>
      <c r="R103" s="6">
        <f>CtrlData!U109</f>
        <v>0</v>
      </c>
      <c r="S103" s="6">
        <f>CtrlData!V109</f>
        <v>4.6900000000000004</v>
      </c>
      <c r="T103" s="6">
        <f>CtrlData!W109</f>
        <v>127284</v>
      </c>
      <c r="U103" s="6">
        <f>CtrlData!X109</f>
        <v>5444</v>
      </c>
      <c r="V103" s="6">
        <f>CtrlData!Y109</f>
        <v>114.44</v>
      </c>
      <c r="W103" s="6">
        <f>CtrlData!Z109</f>
        <v>-0.02</v>
      </c>
      <c r="X103" s="6">
        <f>CtrlData!AA109</f>
        <v>98.25</v>
      </c>
      <c r="Y103" s="6">
        <f>CtrlData!AB109</f>
        <v>0.82</v>
      </c>
      <c r="Z103" s="6">
        <f>CtrlData!AC109</f>
        <v>136397</v>
      </c>
      <c r="AA103" s="6">
        <f>CtrlData!AD109</f>
        <v>9.9</v>
      </c>
      <c r="AB103" s="6">
        <f>CtrlData!AE109</f>
        <v>357498</v>
      </c>
      <c r="AC103" s="6">
        <f>CtrlData!AF109</f>
        <v>6.05</v>
      </c>
      <c r="AD103" s="6">
        <f>CtrlData!AG109</f>
        <v>1.875</v>
      </c>
      <c r="AE103" s="6">
        <f>CtrlData!AH109</f>
        <v>4.03</v>
      </c>
    </row>
    <row r="104" spans="1:31">
      <c r="A104" s="6">
        <f>CtrlData!A110</f>
        <v>201312</v>
      </c>
      <c r="B104" s="6">
        <f>CtrlData!E110</f>
        <v>16382.989320000001</v>
      </c>
      <c r="C104" s="6">
        <f>CtrlData!F110</f>
        <v>0</v>
      </c>
      <c r="D104" s="6">
        <f>CtrlData!G110</f>
        <v>0</v>
      </c>
      <c r="E104" s="6">
        <f>CtrlData!H110</f>
        <v>0</v>
      </c>
      <c r="F104" s="6">
        <f>CtrlData!I110</f>
        <v>0</v>
      </c>
      <c r="G104" s="6">
        <f>CtrlData!J110</f>
        <v>0</v>
      </c>
      <c r="H104" s="6">
        <f>CtrlData!K110</f>
        <v>0</v>
      </c>
      <c r="I104" s="6">
        <f>CtrlData!L110</f>
        <v>0</v>
      </c>
      <c r="J104" s="6">
        <f>CtrlData!M110</f>
        <v>0</v>
      </c>
      <c r="K104" s="6">
        <f>CtrlData!N110</f>
        <v>0</v>
      </c>
      <c r="L104" s="6">
        <f>CtrlData!O110</f>
        <v>0</v>
      </c>
      <c r="M104" s="6">
        <f>CtrlData!P110</f>
        <v>0</v>
      </c>
      <c r="N104" s="6">
        <f>CtrlData!Q110</f>
        <v>1</v>
      </c>
      <c r="O104" s="6">
        <f>CtrlData!R110</f>
        <v>0</v>
      </c>
      <c r="P104" s="6">
        <f>CtrlData!S110</f>
        <v>0</v>
      </c>
      <c r="Q104" s="6">
        <f>CtrlData!T110</f>
        <v>0</v>
      </c>
      <c r="R104" s="6">
        <f>CtrlData!U110</f>
        <v>1</v>
      </c>
      <c r="S104" s="6">
        <f>CtrlData!V110</f>
        <v>3.73</v>
      </c>
      <c r="T104" s="6">
        <f>CtrlData!W110</f>
        <v>135036</v>
      </c>
      <c r="U104" s="6">
        <f>CtrlData!X110</f>
        <v>5779</v>
      </c>
      <c r="V104" s="6">
        <f>CtrlData!Y110</f>
        <v>113.54</v>
      </c>
      <c r="W104" s="6">
        <f>CtrlData!Z110</f>
        <v>-0.01</v>
      </c>
      <c r="X104" s="6">
        <f>CtrlData!AA110</f>
        <v>97.95</v>
      </c>
      <c r="Y104" s="6">
        <f>CtrlData!AB110</f>
        <v>0.34</v>
      </c>
      <c r="Z104" s="6">
        <f>CtrlData!AC110</f>
        <v>132741</v>
      </c>
      <c r="AA104" s="6">
        <f>CtrlData!AD110</f>
        <v>8.4700000000000006</v>
      </c>
      <c r="AB104" s="6">
        <f>CtrlData!AE110</f>
        <v>354055</v>
      </c>
      <c r="AC104" s="6">
        <f>CtrlData!AF110</f>
        <v>5.79</v>
      </c>
      <c r="AD104" s="6">
        <f>CtrlData!AG110</f>
        <v>1.875</v>
      </c>
      <c r="AE104" s="6">
        <f>CtrlData!AH110</f>
        <v>4.08</v>
      </c>
    </row>
    <row r="105" spans="1:31">
      <c r="A105" s="6">
        <f>CtrlData!A111</f>
        <v>201311</v>
      </c>
      <c r="B105" s="6">
        <f>CtrlData!E111</f>
        <v>16057.36709</v>
      </c>
      <c r="C105" s="6">
        <f>CtrlData!F111</f>
        <v>0</v>
      </c>
      <c r="D105" s="6">
        <f>CtrlData!G111</f>
        <v>0</v>
      </c>
      <c r="E105" s="6">
        <f>CtrlData!H111</f>
        <v>0</v>
      </c>
      <c r="F105" s="6">
        <f>CtrlData!I111</f>
        <v>0</v>
      </c>
      <c r="G105" s="6">
        <f>CtrlData!J111</f>
        <v>0</v>
      </c>
      <c r="H105" s="6">
        <f>CtrlData!K111</f>
        <v>0</v>
      </c>
      <c r="I105" s="6">
        <f>CtrlData!L111</f>
        <v>0</v>
      </c>
      <c r="J105" s="6">
        <f>CtrlData!M111</f>
        <v>0</v>
      </c>
      <c r="K105" s="6">
        <f>CtrlData!N111</f>
        <v>0</v>
      </c>
      <c r="L105" s="6">
        <f>CtrlData!O111</f>
        <v>0</v>
      </c>
      <c r="M105" s="6">
        <f>CtrlData!P111</f>
        <v>1</v>
      </c>
      <c r="N105" s="6">
        <f>CtrlData!Q111</f>
        <v>0</v>
      </c>
      <c r="O105" s="6">
        <f>CtrlData!R111</f>
        <v>0</v>
      </c>
      <c r="P105" s="6">
        <f>CtrlData!S111</f>
        <v>0</v>
      </c>
      <c r="Q105" s="6">
        <f>CtrlData!T111</f>
        <v>0</v>
      </c>
      <c r="R105" s="6">
        <f>CtrlData!U111</f>
        <v>1</v>
      </c>
      <c r="S105" s="6">
        <f>CtrlData!V111</f>
        <v>3.73</v>
      </c>
      <c r="T105" s="6">
        <f>CtrlData!W111</f>
        <v>135036</v>
      </c>
      <c r="U105" s="6">
        <f>CtrlData!X111</f>
        <v>5779</v>
      </c>
      <c r="V105" s="6">
        <f>CtrlData!Y111</f>
        <v>112.88</v>
      </c>
      <c r="W105" s="6">
        <f>CtrlData!Z111</f>
        <v>-0.01</v>
      </c>
      <c r="X105" s="6">
        <f>CtrlData!AA111</f>
        <v>98.04</v>
      </c>
      <c r="Y105" s="6">
        <f>CtrlData!AB111</f>
        <v>0.68</v>
      </c>
      <c r="Z105" s="6">
        <f>CtrlData!AC111</f>
        <v>130680</v>
      </c>
      <c r="AA105" s="6">
        <f>CtrlData!AD111</f>
        <v>8.65</v>
      </c>
      <c r="AB105" s="6">
        <f>CtrlData!AE111</f>
        <v>352001</v>
      </c>
      <c r="AC105" s="6">
        <f>CtrlData!AF111</f>
        <v>5.99</v>
      </c>
      <c r="AD105" s="6">
        <f>CtrlData!AG111</f>
        <v>1.875</v>
      </c>
      <c r="AE105" s="6">
        <f>CtrlData!AH111</f>
        <v>4.08</v>
      </c>
    </row>
    <row r="106" spans="1:31">
      <c r="A106" s="6">
        <f>CtrlData!A112</f>
        <v>201310</v>
      </c>
      <c r="B106" s="6">
        <f>CtrlData!E112</f>
        <v>18051.66372</v>
      </c>
      <c r="C106" s="6">
        <f>CtrlData!F112</f>
        <v>0</v>
      </c>
      <c r="D106" s="6">
        <f>CtrlData!G112</f>
        <v>0</v>
      </c>
      <c r="E106" s="6">
        <f>CtrlData!H112</f>
        <v>0</v>
      </c>
      <c r="F106" s="6">
        <f>CtrlData!I112</f>
        <v>0</v>
      </c>
      <c r="G106" s="6">
        <f>CtrlData!J112</f>
        <v>0</v>
      </c>
      <c r="H106" s="6">
        <f>CtrlData!K112</f>
        <v>0</v>
      </c>
      <c r="I106" s="6">
        <f>CtrlData!L112</f>
        <v>0</v>
      </c>
      <c r="J106" s="6">
        <f>CtrlData!M112</f>
        <v>0</v>
      </c>
      <c r="K106" s="6">
        <f>CtrlData!N112</f>
        <v>0</v>
      </c>
      <c r="L106" s="6">
        <f>CtrlData!O112</f>
        <v>1</v>
      </c>
      <c r="M106" s="6">
        <f>CtrlData!P112</f>
        <v>0</v>
      </c>
      <c r="N106" s="6">
        <f>CtrlData!Q112</f>
        <v>0</v>
      </c>
      <c r="O106" s="6">
        <f>CtrlData!R112</f>
        <v>0</v>
      </c>
      <c r="P106" s="6">
        <f>CtrlData!S112</f>
        <v>0</v>
      </c>
      <c r="Q106" s="6">
        <f>CtrlData!T112</f>
        <v>0</v>
      </c>
      <c r="R106" s="6">
        <f>CtrlData!U112</f>
        <v>1</v>
      </c>
      <c r="S106" s="6">
        <f>CtrlData!V112</f>
        <v>3.73</v>
      </c>
      <c r="T106" s="6">
        <f>CtrlData!W112</f>
        <v>135036</v>
      </c>
      <c r="U106" s="6">
        <f>CtrlData!X112</f>
        <v>5779</v>
      </c>
      <c r="V106" s="6">
        <f>CtrlData!Y112</f>
        <v>112.97</v>
      </c>
      <c r="W106" s="6">
        <f>CtrlData!Z112</f>
        <v>-0.01</v>
      </c>
      <c r="X106" s="6">
        <f>CtrlData!AA112</f>
        <v>98.75</v>
      </c>
      <c r="Y106" s="6">
        <f>CtrlData!AB112</f>
        <v>0.64</v>
      </c>
      <c r="Z106" s="6">
        <f>CtrlData!AC112</f>
        <v>130148</v>
      </c>
      <c r="AA106" s="6">
        <f>CtrlData!AD112</f>
        <v>8.77</v>
      </c>
      <c r="AB106" s="6">
        <f>CtrlData!AE112</f>
        <v>350810</v>
      </c>
      <c r="AC106" s="6">
        <f>CtrlData!AF112</f>
        <v>6.29</v>
      </c>
      <c r="AD106" s="6">
        <f>CtrlData!AG112</f>
        <v>1.875</v>
      </c>
      <c r="AE106" s="6">
        <f>CtrlData!AH112</f>
        <v>4.08</v>
      </c>
    </row>
    <row r="107" spans="1:31">
      <c r="A107" s="6">
        <f>CtrlData!A113</f>
        <v>201309</v>
      </c>
      <c r="B107" s="6">
        <f>CtrlData!E113</f>
        <v>15643.71031</v>
      </c>
      <c r="C107" s="6">
        <f>CtrlData!F113</f>
        <v>0</v>
      </c>
      <c r="D107" s="6">
        <f>CtrlData!G113</f>
        <v>0</v>
      </c>
      <c r="E107" s="6">
        <f>CtrlData!H113</f>
        <v>0</v>
      </c>
      <c r="F107" s="6">
        <f>CtrlData!I113</f>
        <v>0</v>
      </c>
      <c r="G107" s="6">
        <f>CtrlData!J113</f>
        <v>0</v>
      </c>
      <c r="H107" s="6">
        <f>CtrlData!K113</f>
        <v>0</v>
      </c>
      <c r="I107" s="6">
        <f>CtrlData!L113</f>
        <v>0</v>
      </c>
      <c r="J107" s="6">
        <f>CtrlData!M113</f>
        <v>0</v>
      </c>
      <c r="K107" s="6">
        <f>CtrlData!N113</f>
        <v>1</v>
      </c>
      <c r="L107" s="6">
        <f>CtrlData!O113</f>
        <v>0</v>
      </c>
      <c r="M107" s="6">
        <f>CtrlData!P113</f>
        <v>0</v>
      </c>
      <c r="N107" s="6">
        <f>CtrlData!Q113</f>
        <v>0</v>
      </c>
      <c r="O107" s="6">
        <f>CtrlData!R113</f>
        <v>0</v>
      </c>
      <c r="P107" s="6">
        <f>CtrlData!S113</f>
        <v>0</v>
      </c>
      <c r="Q107" s="6">
        <f>CtrlData!T113</f>
        <v>1</v>
      </c>
      <c r="R107" s="6">
        <f>CtrlData!U113</f>
        <v>0</v>
      </c>
      <c r="S107" s="6">
        <f>CtrlData!V113</f>
        <v>1.95</v>
      </c>
      <c r="T107" s="6">
        <f>CtrlData!W113</f>
        <v>129456</v>
      </c>
      <c r="U107" s="6">
        <f>CtrlData!X113</f>
        <v>5544</v>
      </c>
      <c r="V107" s="6">
        <f>CtrlData!Y113</f>
        <v>113.77</v>
      </c>
      <c r="W107" s="6">
        <f>CtrlData!Z113</f>
        <v>-2.58</v>
      </c>
      <c r="X107" s="6">
        <f>CtrlData!AA113</f>
        <v>99.02</v>
      </c>
      <c r="Y107" s="6">
        <f>CtrlData!AB113</f>
        <v>0.85</v>
      </c>
      <c r="Z107" s="6">
        <f>CtrlData!AC113</f>
        <v>130366</v>
      </c>
      <c r="AA107" s="6">
        <f>CtrlData!AD113</f>
        <v>7.86</v>
      </c>
      <c r="AB107" s="6">
        <f>CtrlData!AE113</f>
        <v>350205</v>
      </c>
      <c r="AC107" s="6">
        <f>CtrlData!AF113</f>
        <v>5.7</v>
      </c>
      <c r="AD107" s="6">
        <f>CtrlData!AG113</f>
        <v>1.875</v>
      </c>
      <c r="AE107" s="6">
        <f>CtrlData!AH113</f>
        <v>4.24</v>
      </c>
    </row>
    <row r="108" spans="1:31">
      <c r="A108" s="6">
        <f>CtrlData!A114</f>
        <v>201308</v>
      </c>
      <c r="B108" s="6">
        <f>CtrlData!E114</f>
        <v>16211.278259999999</v>
      </c>
      <c r="C108" s="6">
        <f>CtrlData!F114</f>
        <v>0</v>
      </c>
      <c r="D108" s="6">
        <f>CtrlData!G114</f>
        <v>0</v>
      </c>
      <c r="E108" s="6">
        <f>CtrlData!H114</f>
        <v>0</v>
      </c>
      <c r="F108" s="6">
        <f>CtrlData!I114</f>
        <v>0</v>
      </c>
      <c r="G108" s="6">
        <f>CtrlData!J114</f>
        <v>0</v>
      </c>
      <c r="H108" s="6">
        <f>CtrlData!K114</f>
        <v>0</v>
      </c>
      <c r="I108" s="6">
        <f>CtrlData!L114</f>
        <v>0</v>
      </c>
      <c r="J108" s="6">
        <f>CtrlData!M114</f>
        <v>1</v>
      </c>
      <c r="K108" s="6">
        <f>CtrlData!N114</f>
        <v>0</v>
      </c>
      <c r="L108" s="6">
        <f>CtrlData!O114</f>
        <v>0</v>
      </c>
      <c r="M108" s="6">
        <f>CtrlData!P114</f>
        <v>0</v>
      </c>
      <c r="N108" s="6">
        <f>CtrlData!Q114</f>
        <v>0</v>
      </c>
      <c r="O108" s="6">
        <f>CtrlData!R114</f>
        <v>0</v>
      </c>
      <c r="P108" s="6">
        <f>CtrlData!S114</f>
        <v>0</v>
      </c>
      <c r="Q108" s="6">
        <f>CtrlData!T114</f>
        <v>1</v>
      </c>
      <c r="R108" s="6">
        <f>CtrlData!U114</f>
        <v>0</v>
      </c>
      <c r="S108" s="6">
        <f>CtrlData!V114</f>
        <v>1.95</v>
      </c>
      <c r="T108" s="6">
        <f>CtrlData!W114</f>
        <v>129456</v>
      </c>
      <c r="U108" s="6">
        <f>CtrlData!X114</f>
        <v>5544</v>
      </c>
      <c r="V108" s="6">
        <f>CtrlData!Y114</f>
        <v>113.75</v>
      </c>
      <c r="W108" s="6">
        <f>CtrlData!Z114</f>
        <v>-2.58</v>
      </c>
      <c r="X108" s="6">
        <f>CtrlData!AA114</f>
        <v>97.74</v>
      </c>
      <c r="Y108" s="6">
        <f>CtrlData!AB114</f>
        <v>-0.78</v>
      </c>
      <c r="Z108" s="6">
        <f>CtrlData!AC114</f>
        <v>129881</v>
      </c>
      <c r="AA108" s="6">
        <f>CtrlData!AD114</f>
        <v>8.36</v>
      </c>
      <c r="AB108" s="6">
        <f>CtrlData!AE114</f>
        <v>349120</v>
      </c>
      <c r="AC108" s="6">
        <f>CtrlData!AF114</f>
        <v>5.39</v>
      </c>
      <c r="AD108" s="6">
        <f>CtrlData!AG114</f>
        <v>1.875</v>
      </c>
      <c r="AE108" s="6">
        <f>CtrlData!AH114</f>
        <v>4.24</v>
      </c>
    </row>
    <row r="109" spans="1:31">
      <c r="A109" s="6">
        <f>CtrlData!A115</f>
        <v>201307</v>
      </c>
      <c r="B109" s="6">
        <f>CtrlData!E115</f>
        <v>19402.765820000001</v>
      </c>
      <c r="C109" s="6">
        <f>CtrlData!F115</f>
        <v>0</v>
      </c>
      <c r="D109" s="6">
        <f>CtrlData!G115</f>
        <v>0</v>
      </c>
      <c r="E109" s="6">
        <f>CtrlData!H115</f>
        <v>0</v>
      </c>
      <c r="F109" s="6">
        <f>CtrlData!I115</f>
        <v>0</v>
      </c>
      <c r="G109" s="6">
        <f>CtrlData!J115</f>
        <v>0</v>
      </c>
      <c r="H109" s="6">
        <f>CtrlData!K115</f>
        <v>0</v>
      </c>
      <c r="I109" s="6">
        <f>CtrlData!L115</f>
        <v>1</v>
      </c>
      <c r="J109" s="6">
        <f>CtrlData!M115</f>
        <v>0</v>
      </c>
      <c r="K109" s="6">
        <f>CtrlData!N115</f>
        <v>0</v>
      </c>
      <c r="L109" s="6">
        <f>CtrlData!O115</f>
        <v>0</v>
      </c>
      <c r="M109" s="6">
        <f>CtrlData!P115</f>
        <v>0</v>
      </c>
      <c r="N109" s="6">
        <f>CtrlData!Q115</f>
        <v>0</v>
      </c>
      <c r="O109" s="6">
        <f>CtrlData!R115</f>
        <v>0</v>
      </c>
      <c r="P109" s="6">
        <f>CtrlData!S115</f>
        <v>0</v>
      </c>
      <c r="Q109" s="6">
        <f>CtrlData!T115</f>
        <v>1</v>
      </c>
      <c r="R109" s="6">
        <f>CtrlData!U115</f>
        <v>0</v>
      </c>
      <c r="S109" s="6">
        <f>CtrlData!V115</f>
        <v>1.95</v>
      </c>
      <c r="T109" s="6">
        <f>CtrlData!W115</f>
        <v>129456</v>
      </c>
      <c r="U109" s="6">
        <f>CtrlData!X115</f>
        <v>5544</v>
      </c>
      <c r="V109" s="6">
        <f>CtrlData!Y115</f>
        <v>113.28</v>
      </c>
      <c r="W109" s="6">
        <f>CtrlData!Z115</f>
        <v>-2.58</v>
      </c>
      <c r="X109" s="6">
        <f>CtrlData!AA115</f>
        <v>97.62</v>
      </c>
      <c r="Y109" s="6">
        <f>CtrlData!AB115</f>
        <v>0.06</v>
      </c>
      <c r="Z109" s="6">
        <f>CtrlData!AC115</f>
        <v>128229</v>
      </c>
      <c r="AA109" s="6">
        <f>CtrlData!AD115</f>
        <v>8.74</v>
      </c>
      <c r="AB109" s="6">
        <f>CtrlData!AE115</f>
        <v>346991</v>
      </c>
      <c r="AC109" s="6">
        <f>CtrlData!AF115</f>
        <v>5.82</v>
      </c>
      <c r="AD109" s="6">
        <f>CtrlData!AG115</f>
        <v>1.875</v>
      </c>
      <c r="AE109" s="6">
        <f>CtrlData!AH115</f>
        <v>4.24</v>
      </c>
    </row>
    <row r="110" spans="1:31">
      <c r="A110" s="6">
        <f>CtrlData!A116</f>
        <v>201306</v>
      </c>
      <c r="B110" s="6">
        <f>CtrlData!E116</f>
        <v>15365.18346</v>
      </c>
      <c r="C110" s="6">
        <f>CtrlData!F116</f>
        <v>0</v>
      </c>
      <c r="D110" s="6">
        <f>CtrlData!G116</f>
        <v>0</v>
      </c>
      <c r="E110" s="6">
        <f>CtrlData!H116</f>
        <v>0</v>
      </c>
      <c r="F110" s="6">
        <f>CtrlData!I116</f>
        <v>0</v>
      </c>
      <c r="G110" s="6">
        <f>CtrlData!J116</f>
        <v>0</v>
      </c>
      <c r="H110" s="6">
        <f>CtrlData!K116</f>
        <v>1</v>
      </c>
      <c r="I110" s="6">
        <f>CtrlData!L116</f>
        <v>0</v>
      </c>
      <c r="J110" s="6">
        <f>CtrlData!M116</f>
        <v>0</v>
      </c>
      <c r="K110" s="6">
        <f>CtrlData!N116</f>
        <v>0</v>
      </c>
      <c r="L110" s="6">
        <f>CtrlData!O116</f>
        <v>0</v>
      </c>
      <c r="M110" s="6">
        <f>CtrlData!P116</f>
        <v>0</v>
      </c>
      <c r="N110" s="6">
        <f>CtrlData!Q116</f>
        <v>0</v>
      </c>
      <c r="O110" s="6">
        <f>CtrlData!R116</f>
        <v>0</v>
      </c>
      <c r="P110" s="6">
        <f>CtrlData!S116</f>
        <v>1</v>
      </c>
      <c r="Q110" s="6">
        <f>CtrlData!T116</f>
        <v>0</v>
      </c>
      <c r="R110" s="6">
        <f>CtrlData!U116</f>
        <v>0</v>
      </c>
      <c r="S110" s="6">
        <f>CtrlData!V116</f>
        <v>2.68</v>
      </c>
      <c r="T110" s="6">
        <f>CtrlData!W116</f>
        <v>124244</v>
      </c>
      <c r="U110" s="6">
        <f>CtrlData!X116</f>
        <v>5324</v>
      </c>
      <c r="V110" s="6">
        <f>CtrlData!Y116</f>
        <v>113.43</v>
      </c>
      <c r="W110" s="6">
        <f>CtrlData!Z116</f>
        <v>-2.1</v>
      </c>
      <c r="X110" s="6">
        <f>CtrlData!AA116</f>
        <v>97.77</v>
      </c>
      <c r="Y110" s="6">
        <f>CtrlData!AB116</f>
        <v>0.6</v>
      </c>
      <c r="Z110" s="6">
        <f>CtrlData!AC116</f>
        <v>127092</v>
      </c>
      <c r="AA110" s="6">
        <f>CtrlData!AD116</f>
        <v>8.56</v>
      </c>
      <c r="AB110" s="6">
        <f>CtrlData!AE116</f>
        <v>344227</v>
      </c>
      <c r="AC110" s="6">
        <f>CtrlData!AF116</f>
        <v>5.27</v>
      </c>
      <c r="AD110" s="6">
        <f>CtrlData!AG116</f>
        <v>1.875</v>
      </c>
      <c r="AE110" s="6">
        <f>CtrlData!AH116</f>
        <v>4.1399999999999997</v>
      </c>
    </row>
    <row r="111" spans="1:31">
      <c r="A111" s="6">
        <f>CtrlData!A117</f>
        <v>201305</v>
      </c>
      <c r="B111" s="6">
        <f>CtrlData!E117</f>
        <v>18863.985560000001</v>
      </c>
      <c r="C111" s="6">
        <f>CtrlData!F117</f>
        <v>0</v>
      </c>
      <c r="D111" s="6">
        <f>CtrlData!G117</f>
        <v>0</v>
      </c>
      <c r="E111" s="6">
        <f>CtrlData!H117</f>
        <v>0</v>
      </c>
      <c r="F111" s="6">
        <f>CtrlData!I117</f>
        <v>0</v>
      </c>
      <c r="G111" s="6">
        <f>CtrlData!J117</f>
        <v>1</v>
      </c>
      <c r="H111" s="6">
        <f>CtrlData!K117</f>
        <v>0</v>
      </c>
      <c r="I111" s="6">
        <f>CtrlData!L117</f>
        <v>0</v>
      </c>
      <c r="J111" s="6">
        <f>CtrlData!M117</f>
        <v>0</v>
      </c>
      <c r="K111" s="6">
        <f>CtrlData!N117</f>
        <v>0</v>
      </c>
      <c r="L111" s="6">
        <f>CtrlData!O117</f>
        <v>0</v>
      </c>
      <c r="M111" s="6">
        <f>CtrlData!P117</f>
        <v>0</v>
      </c>
      <c r="N111" s="6">
        <f>CtrlData!Q117</f>
        <v>0</v>
      </c>
      <c r="O111" s="6">
        <f>CtrlData!R117</f>
        <v>0</v>
      </c>
      <c r="P111" s="6">
        <f>CtrlData!S117</f>
        <v>1</v>
      </c>
      <c r="Q111" s="6">
        <f>CtrlData!T117</f>
        <v>0</v>
      </c>
      <c r="R111" s="6">
        <f>CtrlData!U117</f>
        <v>0</v>
      </c>
      <c r="S111" s="6">
        <f>CtrlData!V117</f>
        <v>2.68</v>
      </c>
      <c r="T111" s="6">
        <f>CtrlData!W117</f>
        <v>124244</v>
      </c>
      <c r="U111" s="6">
        <f>CtrlData!X117</f>
        <v>5324</v>
      </c>
      <c r="V111" s="6">
        <f>CtrlData!Y117</f>
        <v>112.96</v>
      </c>
      <c r="W111" s="6">
        <f>CtrlData!Z117</f>
        <v>-2.1</v>
      </c>
      <c r="X111" s="6">
        <f>CtrlData!AA117</f>
        <v>97.28</v>
      </c>
      <c r="Y111" s="6">
        <f>CtrlData!AB117</f>
        <v>0.74</v>
      </c>
      <c r="Z111" s="6">
        <f>CtrlData!AC117</f>
        <v>126810</v>
      </c>
      <c r="AA111" s="6">
        <f>CtrlData!AD117</f>
        <v>7.53</v>
      </c>
      <c r="AB111" s="6">
        <f>CtrlData!AE117</f>
        <v>343915</v>
      </c>
      <c r="AC111" s="6">
        <f>CtrlData!AF117</f>
        <v>4.58</v>
      </c>
      <c r="AD111" s="6">
        <f>CtrlData!AG117</f>
        <v>1.875</v>
      </c>
      <c r="AE111" s="6">
        <f>CtrlData!AH117</f>
        <v>4.1399999999999997</v>
      </c>
    </row>
    <row r="112" spans="1:31">
      <c r="A112" s="6">
        <f>CtrlData!A118</f>
        <v>201304</v>
      </c>
      <c r="B112" s="6">
        <f>CtrlData!E118</f>
        <v>15063.31631</v>
      </c>
      <c r="C112" s="6">
        <f>CtrlData!F118</f>
        <v>0</v>
      </c>
      <c r="D112" s="6">
        <f>CtrlData!G118</f>
        <v>0</v>
      </c>
      <c r="E112" s="6">
        <f>CtrlData!H118</f>
        <v>0</v>
      </c>
      <c r="F112" s="6">
        <f>CtrlData!I118</f>
        <v>1</v>
      </c>
      <c r="G112" s="6">
        <f>CtrlData!J118</f>
        <v>0</v>
      </c>
      <c r="H112" s="6">
        <f>CtrlData!K118</f>
        <v>0</v>
      </c>
      <c r="I112" s="6">
        <f>CtrlData!L118</f>
        <v>0</v>
      </c>
      <c r="J112" s="6">
        <f>CtrlData!M118</f>
        <v>0</v>
      </c>
      <c r="K112" s="6">
        <f>CtrlData!N118</f>
        <v>0</v>
      </c>
      <c r="L112" s="6">
        <f>CtrlData!O118</f>
        <v>0</v>
      </c>
      <c r="M112" s="6">
        <f>CtrlData!P118</f>
        <v>0</v>
      </c>
      <c r="N112" s="6">
        <f>CtrlData!Q118</f>
        <v>0</v>
      </c>
      <c r="O112" s="6">
        <f>CtrlData!R118</f>
        <v>0</v>
      </c>
      <c r="P112" s="6">
        <f>CtrlData!S118</f>
        <v>1</v>
      </c>
      <c r="Q112" s="6">
        <f>CtrlData!T118</f>
        <v>0</v>
      </c>
      <c r="R112" s="6">
        <f>CtrlData!U118</f>
        <v>0</v>
      </c>
      <c r="S112" s="6">
        <f>CtrlData!V118</f>
        <v>2.68</v>
      </c>
      <c r="T112" s="6">
        <f>CtrlData!W118</f>
        <v>124244</v>
      </c>
      <c r="U112" s="6">
        <f>CtrlData!X118</f>
        <v>5324</v>
      </c>
      <c r="V112" s="6">
        <f>CtrlData!Y118</f>
        <v>114.05</v>
      </c>
      <c r="W112" s="6">
        <f>CtrlData!Z118</f>
        <v>-2.1</v>
      </c>
      <c r="X112" s="6">
        <f>CtrlData!AA118</f>
        <v>97.1</v>
      </c>
      <c r="Y112" s="6">
        <f>CtrlData!AB118</f>
        <v>1.05</v>
      </c>
      <c r="Z112" s="6">
        <f>CtrlData!AC118</f>
        <v>125567</v>
      </c>
      <c r="AA112" s="6">
        <f>CtrlData!AD118</f>
        <v>6.49</v>
      </c>
      <c r="AB112" s="6">
        <f>CtrlData!AE118</f>
        <v>341946</v>
      </c>
      <c r="AC112" s="6">
        <f>CtrlData!AF118</f>
        <v>4.08</v>
      </c>
      <c r="AD112" s="6">
        <f>CtrlData!AG118</f>
        <v>1.875</v>
      </c>
      <c r="AE112" s="6">
        <f>CtrlData!AH118</f>
        <v>4.1399999999999997</v>
      </c>
    </row>
    <row r="113" spans="1:31">
      <c r="A113" s="6">
        <f>CtrlData!A119</f>
        <v>201303</v>
      </c>
      <c r="B113" s="6">
        <f>CtrlData!E119</f>
        <v>16594.085709999999</v>
      </c>
      <c r="C113" s="6">
        <f>CtrlData!F119</f>
        <v>0</v>
      </c>
      <c r="D113" s="6">
        <f>CtrlData!G119</f>
        <v>0</v>
      </c>
      <c r="E113" s="6">
        <f>CtrlData!H119</f>
        <v>1</v>
      </c>
      <c r="F113" s="6">
        <f>CtrlData!I119</f>
        <v>0</v>
      </c>
      <c r="G113" s="6">
        <f>CtrlData!J119</f>
        <v>0</v>
      </c>
      <c r="H113" s="6">
        <f>CtrlData!K119</f>
        <v>0</v>
      </c>
      <c r="I113" s="6">
        <f>CtrlData!L119</f>
        <v>0</v>
      </c>
      <c r="J113" s="6">
        <f>CtrlData!M119</f>
        <v>0</v>
      </c>
      <c r="K113" s="6">
        <f>CtrlData!N119</f>
        <v>0</v>
      </c>
      <c r="L113" s="6">
        <f>CtrlData!O119</f>
        <v>0</v>
      </c>
      <c r="M113" s="6">
        <f>CtrlData!P119</f>
        <v>0</v>
      </c>
      <c r="N113" s="6">
        <f>CtrlData!Q119</f>
        <v>0</v>
      </c>
      <c r="O113" s="6">
        <f>CtrlData!R119</f>
        <v>1</v>
      </c>
      <c r="P113" s="6">
        <f>CtrlData!S119</f>
        <v>0</v>
      </c>
      <c r="Q113" s="6">
        <f>CtrlData!T119</f>
        <v>0</v>
      </c>
      <c r="R113" s="6">
        <f>CtrlData!U119</f>
        <v>0</v>
      </c>
      <c r="S113" s="6">
        <f>CtrlData!V119</f>
        <v>1.5</v>
      </c>
      <c r="T113" s="6">
        <f>CtrlData!W119</f>
        <v>124221</v>
      </c>
      <c r="U113" s="6">
        <f>CtrlData!X119</f>
        <v>5326</v>
      </c>
      <c r="V113" s="6">
        <f>CtrlData!Y119</f>
        <v>114.88</v>
      </c>
      <c r="W113" s="6">
        <f>CtrlData!Z119</f>
        <v>-3.09</v>
      </c>
      <c r="X113" s="6">
        <f>CtrlData!AA119</f>
        <v>96.5</v>
      </c>
      <c r="Y113" s="6">
        <f>CtrlData!AB119</f>
        <v>1.35</v>
      </c>
      <c r="Z113" s="6">
        <f>CtrlData!AC119</f>
        <v>125956</v>
      </c>
      <c r="AA113" s="6">
        <f>CtrlData!AD119</f>
        <v>6.36</v>
      </c>
      <c r="AB113" s="6">
        <f>CtrlData!AE119</f>
        <v>342012</v>
      </c>
      <c r="AC113" s="6">
        <f>CtrlData!AF119</f>
        <v>3.86</v>
      </c>
      <c r="AD113" s="6">
        <f>CtrlData!AG119</f>
        <v>1.875</v>
      </c>
      <c r="AE113" s="6">
        <f>CtrlData!AH119</f>
        <v>4.17</v>
      </c>
    </row>
    <row r="114" spans="1:31">
      <c r="A114" s="6">
        <f>CtrlData!A120</f>
        <v>201302</v>
      </c>
      <c r="B114" s="6">
        <f>CtrlData!E120</f>
        <v>10595.52355</v>
      </c>
      <c r="C114" s="6">
        <f>CtrlData!F120</f>
        <v>0</v>
      </c>
      <c r="D114" s="6">
        <f>CtrlData!G120</f>
        <v>1</v>
      </c>
      <c r="E114" s="6">
        <f>CtrlData!H120</f>
        <v>0</v>
      </c>
      <c r="F114" s="6">
        <f>CtrlData!I120</f>
        <v>0</v>
      </c>
      <c r="G114" s="6">
        <f>CtrlData!J120</f>
        <v>0</v>
      </c>
      <c r="H114" s="6">
        <f>CtrlData!K120</f>
        <v>0</v>
      </c>
      <c r="I114" s="6">
        <f>CtrlData!L120</f>
        <v>0</v>
      </c>
      <c r="J114" s="6">
        <f>CtrlData!M120</f>
        <v>0</v>
      </c>
      <c r="K114" s="6">
        <f>CtrlData!N120</f>
        <v>0</v>
      </c>
      <c r="L114" s="6">
        <f>CtrlData!O120</f>
        <v>0</v>
      </c>
      <c r="M114" s="6">
        <f>CtrlData!P120</f>
        <v>0</v>
      </c>
      <c r="N114" s="6">
        <f>CtrlData!Q120</f>
        <v>0</v>
      </c>
      <c r="O114" s="6">
        <f>CtrlData!R120</f>
        <v>1</v>
      </c>
      <c r="P114" s="6">
        <f>CtrlData!S120</f>
        <v>0</v>
      </c>
      <c r="Q114" s="6">
        <f>CtrlData!T120</f>
        <v>0</v>
      </c>
      <c r="R114" s="6">
        <f>CtrlData!U120</f>
        <v>0</v>
      </c>
      <c r="S114" s="6">
        <f>CtrlData!V120</f>
        <v>1.5</v>
      </c>
      <c r="T114" s="6">
        <f>CtrlData!W120</f>
        <v>124221</v>
      </c>
      <c r="U114" s="6">
        <f>CtrlData!X120</f>
        <v>5326</v>
      </c>
      <c r="V114" s="6">
        <f>CtrlData!Y120</f>
        <v>115.4</v>
      </c>
      <c r="W114" s="6">
        <f>CtrlData!Z120</f>
        <v>-3.09</v>
      </c>
      <c r="X114" s="6">
        <f>CtrlData!AA120</f>
        <v>97.91</v>
      </c>
      <c r="Y114" s="6">
        <f>CtrlData!AB120</f>
        <v>2.97</v>
      </c>
      <c r="Z114" s="6">
        <f>CtrlData!AC120</f>
        <v>126342</v>
      </c>
      <c r="AA114" s="6">
        <f>CtrlData!AD120</f>
        <v>5.83</v>
      </c>
      <c r="AB114" s="6">
        <f>CtrlData!AE120</f>
        <v>341370</v>
      </c>
      <c r="AC114" s="6">
        <f>CtrlData!AF120</f>
        <v>3.74</v>
      </c>
      <c r="AD114" s="6">
        <f>CtrlData!AG120</f>
        <v>1.875</v>
      </c>
      <c r="AE114" s="6">
        <f>CtrlData!AH120</f>
        <v>4.17</v>
      </c>
    </row>
    <row r="115" spans="1:31">
      <c r="A115" s="6">
        <f>CtrlData!A121</f>
        <v>201301</v>
      </c>
      <c r="B115" s="6">
        <f>CtrlData!E121</f>
        <v>17801.40828</v>
      </c>
      <c r="C115" s="6">
        <f>CtrlData!F121</f>
        <v>1</v>
      </c>
      <c r="D115" s="6">
        <f>CtrlData!G121</f>
        <v>0</v>
      </c>
      <c r="E115" s="6">
        <f>CtrlData!H121</f>
        <v>0</v>
      </c>
      <c r="F115" s="6">
        <f>CtrlData!I121</f>
        <v>0</v>
      </c>
      <c r="G115" s="6">
        <f>CtrlData!J121</f>
        <v>0</v>
      </c>
      <c r="H115" s="6">
        <f>CtrlData!K121</f>
        <v>0</v>
      </c>
      <c r="I115" s="6">
        <f>CtrlData!L121</f>
        <v>0</v>
      </c>
      <c r="J115" s="6">
        <f>CtrlData!M121</f>
        <v>0</v>
      </c>
      <c r="K115" s="6">
        <f>CtrlData!N121</f>
        <v>0</v>
      </c>
      <c r="L115" s="6">
        <f>CtrlData!O121</f>
        <v>0</v>
      </c>
      <c r="M115" s="6">
        <f>CtrlData!P121</f>
        <v>0</v>
      </c>
      <c r="N115" s="6">
        <f>CtrlData!Q121</f>
        <v>0</v>
      </c>
      <c r="O115" s="6">
        <f>CtrlData!R121</f>
        <v>1</v>
      </c>
      <c r="P115" s="6">
        <f>CtrlData!S121</f>
        <v>0</v>
      </c>
      <c r="Q115" s="6">
        <f>CtrlData!T121</f>
        <v>0</v>
      </c>
      <c r="R115" s="6">
        <f>CtrlData!U121</f>
        <v>0</v>
      </c>
      <c r="S115" s="6">
        <f>CtrlData!V121</f>
        <v>1.5</v>
      </c>
      <c r="T115" s="6">
        <f>CtrlData!W121</f>
        <v>124221</v>
      </c>
      <c r="U115" s="6">
        <f>CtrlData!X121</f>
        <v>5326</v>
      </c>
      <c r="V115" s="6">
        <f>CtrlData!Y121</f>
        <v>113.77</v>
      </c>
      <c r="W115" s="6">
        <f>CtrlData!Z121</f>
        <v>-3.09</v>
      </c>
      <c r="X115" s="6">
        <f>CtrlData!AA121</f>
        <v>97.45</v>
      </c>
      <c r="Y115" s="6">
        <f>CtrlData!AB121</f>
        <v>1.1200000000000001</v>
      </c>
      <c r="Z115" s="6">
        <f>CtrlData!AC121</f>
        <v>124079</v>
      </c>
      <c r="AA115" s="6">
        <f>CtrlData!AD121</f>
        <v>4.46</v>
      </c>
      <c r="AB115" s="6">
        <f>CtrlData!AE121</f>
        <v>337350</v>
      </c>
      <c r="AC115" s="6">
        <f>CtrlData!AF121</f>
        <v>2.9</v>
      </c>
      <c r="AD115" s="6">
        <f>CtrlData!AG121</f>
        <v>1.875</v>
      </c>
      <c r="AE115" s="6">
        <f>CtrlData!AH121</f>
        <v>4.17</v>
      </c>
    </row>
    <row r="116" spans="1:31">
      <c r="A116" s="6">
        <f>CtrlData!A122</f>
        <v>201212</v>
      </c>
      <c r="B116" s="6">
        <f>CtrlData!E122</f>
        <v>16879.725450000002</v>
      </c>
      <c r="C116" s="6">
        <f>CtrlData!F122</f>
        <v>0</v>
      </c>
      <c r="D116" s="6">
        <f>CtrlData!G122</f>
        <v>0</v>
      </c>
      <c r="E116" s="6">
        <f>CtrlData!H122</f>
        <v>0</v>
      </c>
      <c r="F116" s="6">
        <f>CtrlData!I122</f>
        <v>0</v>
      </c>
      <c r="G116" s="6">
        <f>CtrlData!J122</f>
        <v>0</v>
      </c>
      <c r="H116" s="6">
        <f>CtrlData!K122</f>
        <v>0</v>
      </c>
      <c r="I116" s="6">
        <f>CtrlData!L122</f>
        <v>0</v>
      </c>
      <c r="J116" s="6">
        <f>CtrlData!M122</f>
        <v>0</v>
      </c>
      <c r="K116" s="6">
        <f>CtrlData!N122</f>
        <v>0</v>
      </c>
      <c r="L116" s="6">
        <f>CtrlData!O122</f>
        <v>0</v>
      </c>
      <c r="M116" s="6">
        <f>CtrlData!P122</f>
        <v>0</v>
      </c>
      <c r="N116" s="6">
        <f>CtrlData!Q122</f>
        <v>1</v>
      </c>
      <c r="O116" s="6">
        <f>CtrlData!R122</f>
        <v>0</v>
      </c>
      <c r="P116" s="6">
        <f>CtrlData!S122</f>
        <v>0</v>
      </c>
      <c r="Q116" s="6">
        <f>CtrlData!T122</f>
        <v>0</v>
      </c>
      <c r="R116" s="6">
        <f>CtrlData!U122</f>
        <v>1</v>
      </c>
      <c r="S116" s="6">
        <f>CtrlData!V122</f>
        <v>4.4800000000000004</v>
      </c>
      <c r="T116" s="6">
        <f>CtrlData!W122</f>
        <v>129444</v>
      </c>
      <c r="U116" s="6">
        <f>CtrlData!X122</f>
        <v>5555</v>
      </c>
      <c r="V116" s="6">
        <f>CtrlData!Y122</f>
        <v>113.55</v>
      </c>
      <c r="W116" s="6">
        <f>CtrlData!Z122</f>
        <v>-3.95</v>
      </c>
      <c r="X116" s="6">
        <f>CtrlData!AA122</f>
        <v>97.62</v>
      </c>
      <c r="Y116" s="6">
        <f>CtrlData!AB122</f>
        <v>1.61</v>
      </c>
      <c r="Z116" s="6">
        <f>CtrlData!AC122</f>
        <v>122344</v>
      </c>
      <c r="AA116" s="6">
        <f>CtrlData!AD122</f>
        <v>4.97</v>
      </c>
      <c r="AB116" s="6">
        <f>CtrlData!AE122</f>
        <v>334790</v>
      </c>
      <c r="AC116" s="6">
        <f>CtrlData!AF122</f>
        <v>3.46</v>
      </c>
      <c r="AD116" s="6">
        <f>CtrlData!AG122</f>
        <v>1.875</v>
      </c>
      <c r="AE116" s="6">
        <f>CtrlData!AH122</f>
        <v>4.18</v>
      </c>
    </row>
    <row r="117" spans="1:31">
      <c r="A117" s="6">
        <f>CtrlData!A123</f>
        <v>201211</v>
      </c>
      <c r="B117" s="6">
        <f>CtrlData!E123</f>
        <v>15634.807849999999</v>
      </c>
      <c r="C117" s="6">
        <f>CtrlData!F123</f>
        <v>0</v>
      </c>
      <c r="D117" s="6">
        <f>CtrlData!G123</f>
        <v>0</v>
      </c>
      <c r="E117" s="6">
        <f>CtrlData!H123</f>
        <v>0</v>
      </c>
      <c r="F117" s="6">
        <f>CtrlData!I123</f>
        <v>0</v>
      </c>
      <c r="G117" s="6">
        <f>CtrlData!J123</f>
        <v>0</v>
      </c>
      <c r="H117" s="6">
        <f>CtrlData!K123</f>
        <v>0</v>
      </c>
      <c r="I117" s="6">
        <f>CtrlData!L123</f>
        <v>0</v>
      </c>
      <c r="J117" s="6">
        <f>CtrlData!M123</f>
        <v>0</v>
      </c>
      <c r="K117" s="6">
        <f>CtrlData!N123</f>
        <v>0</v>
      </c>
      <c r="L117" s="6">
        <f>CtrlData!O123</f>
        <v>0</v>
      </c>
      <c r="M117" s="6">
        <f>CtrlData!P123</f>
        <v>1</v>
      </c>
      <c r="N117" s="6">
        <f>CtrlData!Q123</f>
        <v>0</v>
      </c>
      <c r="O117" s="6">
        <f>CtrlData!R123</f>
        <v>0</v>
      </c>
      <c r="P117" s="6">
        <f>CtrlData!S123</f>
        <v>0</v>
      </c>
      <c r="Q117" s="6">
        <f>CtrlData!T123</f>
        <v>0</v>
      </c>
      <c r="R117" s="6">
        <f>CtrlData!U123</f>
        <v>1</v>
      </c>
      <c r="S117" s="6">
        <f>CtrlData!V123</f>
        <v>4.4800000000000004</v>
      </c>
      <c r="T117" s="6">
        <f>CtrlData!W123</f>
        <v>129444</v>
      </c>
      <c r="U117" s="6">
        <f>CtrlData!X123</f>
        <v>5555</v>
      </c>
      <c r="V117" s="6">
        <f>CtrlData!Y123</f>
        <v>113.94</v>
      </c>
      <c r="W117" s="6">
        <f>CtrlData!Z123</f>
        <v>-3.95</v>
      </c>
      <c r="X117" s="6">
        <f>CtrlData!AA123</f>
        <v>97.38</v>
      </c>
      <c r="Y117" s="6">
        <f>CtrlData!AB123</f>
        <v>1.59</v>
      </c>
      <c r="Z117" s="6">
        <f>CtrlData!AC123</f>
        <v>120051</v>
      </c>
      <c r="AA117" s="6">
        <f>CtrlData!AD123</f>
        <v>4.12</v>
      </c>
      <c r="AB117" s="6">
        <f>CtrlData!AE123</f>
        <v>331933</v>
      </c>
      <c r="AC117" s="6">
        <f>CtrlData!AF123</f>
        <v>3.5</v>
      </c>
      <c r="AD117" s="6">
        <f>CtrlData!AG123</f>
        <v>1.875</v>
      </c>
      <c r="AE117" s="6">
        <f>CtrlData!AH123</f>
        <v>4.18</v>
      </c>
    </row>
    <row r="118" spans="1:31">
      <c r="A118" s="6">
        <f>CtrlData!A124</f>
        <v>201210</v>
      </c>
      <c r="B118" s="6">
        <f>CtrlData!E124</f>
        <v>14358.303470000001</v>
      </c>
      <c r="C118" s="6">
        <f>CtrlData!F124</f>
        <v>0</v>
      </c>
      <c r="D118" s="6">
        <f>CtrlData!G124</f>
        <v>0</v>
      </c>
      <c r="E118" s="6">
        <f>CtrlData!H124</f>
        <v>0</v>
      </c>
      <c r="F118" s="6">
        <f>CtrlData!I124</f>
        <v>0</v>
      </c>
      <c r="G118" s="6">
        <f>CtrlData!J124</f>
        <v>0</v>
      </c>
      <c r="H118" s="6">
        <f>CtrlData!K124</f>
        <v>0</v>
      </c>
      <c r="I118" s="6">
        <f>CtrlData!L124</f>
        <v>0</v>
      </c>
      <c r="J118" s="6">
        <f>CtrlData!M124</f>
        <v>0</v>
      </c>
      <c r="K118" s="6">
        <f>CtrlData!N124</f>
        <v>0</v>
      </c>
      <c r="L118" s="6">
        <f>CtrlData!O124</f>
        <v>1</v>
      </c>
      <c r="M118" s="6">
        <f>CtrlData!P124</f>
        <v>0</v>
      </c>
      <c r="N118" s="6">
        <f>CtrlData!Q124</f>
        <v>0</v>
      </c>
      <c r="O118" s="6">
        <f>CtrlData!R124</f>
        <v>0</v>
      </c>
      <c r="P118" s="6">
        <f>CtrlData!S124</f>
        <v>0</v>
      </c>
      <c r="Q118" s="6">
        <f>CtrlData!T124</f>
        <v>0</v>
      </c>
      <c r="R118" s="6">
        <f>CtrlData!U124</f>
        <v>1</v>
      </c>
      <c r="S118" s="6">
        <f>CtrlData!V124</f>
        <v>4.4800000000000004</v>
      </c>
      <c r="T118" s="6">
        <f>CtrlData!W124</f>
        <v>129444</v>
      </c>
      <c r="U118" s="6">
        <f>CtrlData!X124</f>
        <v>5555</v>
      </c>
      <c r="V118" s="6">
        <f>CtrlData!Y124</f>
        <v>115.09</v>
      </c>
      <c r="W118" s="6">
        <f>CtrlData!Z124</f>
        <v>-3.95</v>
      </c>
      <c r="X118" s="6">
        <f>CtrlData!AA124</f>
        <v>98.12</v>
      </c>
      <c r="Y118" s="6">
        <f>CtrlData!AB124</f>
        <v>2.34</v>
      </c>
      <c r="Z118" s="6">
        <f>CtrlData!AC124</f>
        <v>119859</v>
      </c>
      <c r="AA118" s="6">
        <f>CtrlData!AD124</f>
        <v>3.86</v>
      </c>
      <c r="AB118" s="6">
        <f>CtrlData!AE124</f>
        <v>330970</v>
      </c>
      <c r="AC118" s="6">
        <f>CtrlData!AF124</f>
        <v>3.24</v>
      </c>
      <c r="AD118" s="6">
        <f>CtrlData!AG124</f>
        <v>1.875</v>
      </c>
      <c r="AE118" s="6">
        <f>CtrlData!AH124</f>
        <v>4.18</v>
      </c>
    </row>
    <row r="119" spans="1:31">
      <c r="A119" s="6">
        <f>CtrlData!A125</f>
        <v>201209</v>
      </c>
      <c r="B119" s="6">
        <f>CtrlData!E125</f>
        <v>17494.34491</v>
      </c>
      <c r="C119" s="6">
        <f>CtrlData!F125</f>
        <v>0</v>
      </c>
      <c r="D119" s="6">
        <f>CtrlData!G125</f>
        <v>0</v>
      </c>
      <c r="E119" s="6">
        <f>CtrlData!H125</f>
        <v>0</v>
      </c>
      <c r="F119" s="6">
        <f>CtrlData!I125</f>
        <v>0</v>
      </c>
      <c r="G119" s="6">
        <f>CtrlData!J125</f>
        <v>0</v>
      </c>
      <c r="H119" s="6">
        <f>CtrlData!K125</f>
        <v>0</v>
      </c>
      <c r="I119" s="6">
        <f>CtrlData!L125</f>
        <v>0</v>
      </c>
      <c r="J119" s="6">
        <f>CtrlData!M125</f>
        <v>0</v>
      </c>
      <c r="K119" s="6">
        <f>CtrlData!N125</f>
        <v>1</v>
      </c>
      <c r="L119" s="6">
        <f>CtrlData!O125</f>
        <v>0</v>
      </c>
      <c r="M119" s="6">
        <f>CtrlData!P125</f>
        <v>0</v>
      </c>
      <c r="N119" s="6">
        <f>CtrlData!Q125</f>
        <v>0</v>
      </c>
      <c r="O119" s="6">
        <f>CtrlData!R125</f>
        <v>0</v>
      </c>
      <c r="P119" s="6">
        <f>CtrlData!S125</f>
        <v>0</v>
      </c>
      <c r="Q119" s="6">
        <f>CtrlData!T125</f>
        <v>1</v>
      </c>
      <c r="R119" s="6">
        <f>CtrlData!U125</f>
        <v>0</v>
      </c>
      <c r="S119" s="6">
        <f>CtrlData!V125</f>
        <v>2.1800000000000002</v>
      </c>
      <c r="T119" s="6">
        <f>CtrlData!W125</f>
        <v>125894</v>
      </c>
      <c r="U119" s="6">
        <f>CtrlData!X125</f>
        <v>5408</v>
      </c>
      <c r="V119" s="6">
        <f>CtrlData!Y125</f>
        <v>116.78</v>
      </c>
      <c r="W119" s="6">
        <f>CtrlData!Z125</f>
        <v>-2.34</v>
      </c>
      <c r="X119" s="6">
        <f>CtrlData!AA125</f>
        <v>98.19</v>
      </c>
      <c r="Y119" s="6">
        <f>CtrlData!AB125</f>
        <v>2.96</v>
      </c>
      <c r="Z119" s="6">
        <f>CtrlData!AC125</f>
        <v>120652</v>
      </c>
      <c r="AA119" s="6">
        <f>CtrlData!AD125</f>
        <v>3.98</v>
      </c>
      <c r="AB119" s="6">
        <f>CtrlData!AE125</f>
        <v>331814</v>
      </c>
      <c r="AC119" s="6">
        <f>CtrlData!AF125</f>
        <v>3.71</v>
      </c>
      <c r="AD119" s="6">
        <f>CtrlData!AG125</f>
        <v>1.875</v>
      </c>
      <c r="AE119" s="6">
        <f>CtrlData!AH125</f>
        <v>4.32</v>
      </c>
    </row>
    <row r="120" spans="1:31">
      <c r="A120" s="6">
        <f>CtrlData!A126</f>
        <v>201208</v>
      </c>
      <c r="B120" s="6">
        <f>CtrlData!E126</f>
        <v>17070.935389999999</v>
      </c>
      <c r="C120" s="6">
        <f>CtrlData!F126</f>
        <v>0</v>
      </c>
      <c r="D120" s="6">
        <f>CtrlData!G126</f>
        <v>0</v>
      </c>
      <c r="E120" s="6">
        <f>CtrlData!H126</f>
        <v>0</v>
      </c>
      <c r="F120" s="6">
        <f>CtrlData!I126</f>
        <v>0</v>
      </c>
      <c r="G120" s="6">
        <f>CtrlData!J126</f>
        <v>0</v>
      </c>
      <c r="H120" s="6">
        <f>CtrlData!K126</f>
        <v>0</v>
      </c>
      <c r="I120" s="6">
        <f>CtrlData!L126</f>
        <v>0</v>
      </c>
      <c r="J120" s="6">
        <f>CtrlData!M126</f>
        <v>1</v>
      </c>
      <c r="K120" s="6">
        <f>CtrlData!N126</f>
        <v>0</v>
      </c>
      <c r="L120" s="6">
        <f>CtrlData!O126</f>
        <v>0</v>
      </c>
      <c r="M120" s="6">
        <f>CtrlData!P126</f>
        <v>0</v>
      </c>
      <c r="N120" s="6">
        <f>CtrlData!Q126</f>
        <v>0</v>
      </c>
      <c r="O120" s="6">
        <f>CtrlData!R126</f>
        <v>0</v>
      </c>
      <c r="P120" s="6">
        <f>CtrlData!S126</f>
        <v>0</v>
      </c>
      <c r="Q120" s="6">
        <f>CtrlData!T126</f>
        <v>1</v>
      </c>
      <c r="R120" s="6">
        <f>CtrlData!U126</f>
        <v>0</v>
      </c>
      <c r="S120" s="6">
        <f>CtrlData!V126</f>
        <v>2.1800000000000002</v>
      </c>
      <c r="T120" s="6">
        <f>CtrlData!W126</f>
        <v>125894</v>
      </c>
      <c r="U120" s="6">
        <f>CtrlData!X126</f>
        <v>5408</v>
      </c>
      <c r="V120" s="6">
        <f>CtrlData!Y126</f>
        <v>117.05</v>
      </c>
      <c r="W120" s="6">
        <f>CtrlData!Z126</f>
        <v>-2.34</v>
      </c>
      <c r="X120" s="6">
        <f>CtrlData!AA126</f>
        <v>98.51</v>
      </c>
      <c r="Y120" s="6">
        <f>CtrlData!AB126</f>
        <v>3.42</v>
      </c>
      <c r="Z120" s="6">
        <f>CtrlData!AC126</f>
        <v>119912</v>
      </c>
      <c r="AA120" s="6">
        <f>CtrlData!AD126</f>
        <v>3.15</v>
      </c>
      <c r="AB120" s="6">
        <f>CtrlData!AE126</f>
        <v>331199</v>
      </c>
      <c r="AC120" s="6">
        <f>CtrlData!AF126</f>
        <v>4.3099999999999996</v>
      </c>
      <c r="AD120" s="6">
        <f>CtrlData!AG126</f>
        <v>1.875</v>
      </c>
      <c r="AE120" s="6">
        <f>CtrlData!AH126</f>
        <v>4.32</v>
      </c>
    </row>
    <row r="121" spans="1:31">
      <c r="A121" s="6">
        <f>CtrlData!A127</f>
        <v>201207</v>
      </c>
      <c r="B121" s="6">
        <f>CtrlData!E127</f>
        <v>14869.88163</v>
      </c>
      <c r="C121" s="6">
        <f>CtrlData!F127</f>
        <v>0</v>
      </c>
      <c r="D121" s="6">
        <f>CtrlData!G127</f>
        <v>0</v>
      </c>
      <c r="E121" s="6">
        <f>CtrlData!H127</f>
        <v>0</v>
      </c>
      <c r="F121" s="6">
        <f>CtrlData!I127</f>
        <v>0</v>
      </c>
      <c r="G121" s="6">
        <f>CtrlData!J127</f>
        <v>0</v>
      </c>
      <c r="H121" s="6">
        <f>CtrlData!K127</f>
        <v>0</v>
      </c>
      <c r="I121" s="6">
        <f>CtrlData!L127</f>
        <v>1</v>
      </c>
      <c r="J121" s="6">
        <f>CtrlData!M127</f>
        <v>0</v>
      </c>
      <c r="K121" s="6">
        <f>CtrlData!N127</f>
        <v>0</v>
      </c>
      <c r="L121" s="6">
        <f>CtrlData!O127</f>
        <v>0</v>
      </c>
      <c r="M121" s="6">
        <f>CtrlData!P127</f>
        <v>0</v>
      </c>
      <c r="N121" s="6">
        <f>CtrlData!Q127</f>
        <v>0</v>
      </c>
      <c r="O121" s="6">
        <f>CtrlData!R127</f>
        <v>0</v>
      </c>
      <c r="P121" s="6">
        <f>CtrlData!S127</f>
        <v>0</v>
      </c>
      <c r="Q121" s="6">
        <f>CtrlData!T127</f>
        <v>1</v>
      </c>
      <c r="R121" s="6">
        <f>CtrlData!U127</f>
        <v>0</v>
      </c>
      <c r="S121" s="6">
        <f>CtrlData!V127</f>
        <v>2.1800000000000002</v>
      </c>
      <c r="T121" s="6">
        <f>CtrlData!W127</f>
        <v>125894</v>
      </c>
      <c r="U121" s="6">
        <f>CtrlData!X127</f>
        <v>5408</v>
      </c>
      <c r="V121" s="6">
        <f>CtrlData!Y127</f>
        <v>115.83</v>
      </c>
      <c r="W121" s="6">
        <f>CtrlData!Z127</f>
        <v>-2.34</v>
      </c>
      <c r="X121" s="6">
        <f>CtrlData!AA127</f>
        <v>97.56</v>
      </c>
      <c r="Y121" s="6">
        <f>CtrlData!AB127</f>
        <v>2.46</v>
      </c>
      <c r="Z121" s="6">
        <f>CtrlData!AC127</f>
        <v>118040</v>
      </c>
      <c r="AA121" s="6">
        <f>CtrlData!AD127</f>
        <v>2.97</v>
      </c>
      <c r="AB121" s="6">
        <f>CtrlData!AE127</f>
        <v>329165</v>
      </c>
      <c r="AC121" s="6">
        <f>CtrlData!AF127</f>
        <v>3.43</v>
      </c>
      <c r="AD121" s="6">
        <f>CtrlData!AG127</f>
        <v>1.875</v>
      </c>
      <c r="AE121" s="6">
        <f>CtrlData!AH127</f>
        <v>4.32</v>
      </c>
    </row>
    <row r="122" spans="1:31">
      <c r="A122" s="6">
        <f>CtrlData!A128</f>
        <v>201206</v>
      </c>
      <c r="B122" s="6">
        <f>CtrlData!E128</f>
        <v>13674.26038</v>
      </c>
      <c r="C122" s="6">
        <f>CtrlData!F128</f>
        <v>0</v>
      </c>
      <c r="D122" s="6">
        <f>CtrlData!G128</f>
        <v>0</v>
      </c>
      <c r="E122" s="6">
        <f>CtrlData!H128</f>
        <v>0</v>
      </c>
      <c r="F122" s="6">
        <f>CtrlData!I128</f>
        <v>0</v>
      </c>
      <c r="G122" s="6">
        <f>CtrlData!J128</f>
        <v>0</v>
      </c>
      <c r="H122" s="6">
        <f>CtrlData!K128</f>
        <v>1</v>
      </c>
      <c r="I122" s="6">
        <f>CtrlData!L128</f>
        <v>0</v>
      </c>
      <c r="J122" s="6">
        <f>CtrlData!M128</f>
        <v>0</v>
      </c>
      <c r="K122" s="6">
        <f>CtrlData!N128</f>
        <v>0</v>
      </c>
      <c r="L122" s="6">
        <f>CtrlData!O128</f>
        <v>0</v>
      </c>
      <c r="M122" s="6">
        <f>CtrlData!P128</f>
        <v>0</v>
      </c>
      <c r="N122" s="6">
        <f>CtrlData!Q128</f>
        <v>0</v>
      </c>
      <c r="O122" s="6">
        <f>CtrlData!R128</f>
        <v>0</v>
      </c>
      <c r="P122" s="6">
        <f>CtrlData!S128</f>
        <v>1</v>
      </c>
      <c r="Q122" s="6">
        <f>CtrlData!T128</f>
        <v>0</v>
      </c>
      <c r="R122" s="6">
        <f>CtrlData!U128</f>
        <v>0</v>
      </c>
      <c r="S122" s="6">
        <f>CtrlData!V128</f>
        <v>1.04</v>
      </c>
      <c r="T122" s="6">
        <f>CtrlData!W128</f>
        <v>120007</v>
      </c>
      <c r="U122" s="6">
        <f>CtrlData!X128</f>
        <v>5160</v>
      </c>
      <c r="V122" s="6">
        <f>CtrlData!Y128</f>
        <v>115.86</v>
      </c>
      <c r="W122" s="6">
        <f>CtrlData!Z128</f>
        <v>-1.77</v>
      </c>
      <c r="X122" s="6">
        <f>CtrlData!AA128</f>
        <v>97.19</v>
      </c>
      <c r="Y122" s="6">
        <f>CtrlData!AB128</f>
        <v>1.77</v>
      </c>
      <c r="Z122" s="6">
        <f>CtrlData!AC128</f>
        <v>117795</v>
      </c>
      <c r="AA122" s="6">
        <f>CtrlData!AD128</f>
        <v>3.4</v>
      </c>
      <c r="AB122" s="6">
        <f>CtrlData!AE128</f>
        <v>328397</v>
      </c>
      <c r="AC122" s="6">
        <f>CtrlData!AF128</f>
        <v>4.2</v>
      </c>
      <c r="AD122" s="6">
        <f>CtrlData!AG128</f>
        <v>1.875</v>
      </c>
      <c r="AE122" s="6">
        <f>CtrlData!AH128</f>
        <v>4.21</v>
      </c>
    </row>
    <row r="123" spans="1:31">
      <c r="A123" s="6">
        <f>CtrlData!A129</f>
        <v>201205</v>
      </c>
      <c r="B123" s="6">
        <f>CtrlData!E129</f>
        <v>16489.085019999999</v>
      </c>
      <c r="C123" s="6">
        <f>CtrlData!F129</f>
        <v>0</v>
      </c>
      <c r="D123" s="6">
        <f>CtrlData!G129</f>
        <v>0</v>
      </c>
      <c r="E123" s="6">
        <f>CtrlData!H129</f>
        <v>0</v>
      </c>
      <c r="F123" s="6">
        <f>CtrlData!I129</f>
        <v>0</v>
      </c>
      <c r="G123" s="6">
        <f>CtrlData!J129</f>
        <v>1</v>
      </c>
      <c r="H123" s="6">
        <f>CtrlData!K129</f>
        <v>0</v>
      </c>
      <c r="I123" s="6">
        <f>CtrlData!L129</f>
        <v>0</v>
      </c>
      <c r="J123" s="6">
        <f>CtrlData!M129</f>
        <v>0</v>
      </c>
      <c r="K123" s="6">
        <f>CtrlData!N129</f>
        <v>0</v>
      </c>
      <c r="L123" s="6">
        <f>CtrlData!O129</f>
        <v>0</v>
      </c>
      <c r="M123" s="6">
        <f>CtrlData!P129</f>
        <v>0</v>
      </c>
      <c r="N123" s="6">
        <f>CtrlData!Q129</f>
        <v>0</v>
      </c>
      <c r="O123" s="6">
        <f>CtrlData!R129</f>
        <v>0</v>
      </c>
      <c r="P123" s="6">
        <f>CtrlData!S129</f>
        <v>1</v>
      </c>
      <c r="Q123" s="6">
        <f>CtrlData!T129</f>
        <v>0</v>
      </c>
      <c r="R123" s="6">
        <f>CtrlData!U129</f>
        <v>0</v>
      </c>
      <c r="S123" s="6">
        <f>CtrlData!V129</f>
        <v>1.04</v>
      </c>
      <c r="T123" s="6">
        <f>CtrlData!W129</f>
        <v>120007</v>
      </c>
      <c r="U123" s="6">
        <f>CtrlData!X129</f>
        <v>5160</v>
      </c>
      <c r="V123" s="6">
        <f>CtrlData!Y129</f>
        <v>117.11</v>
      </c>
      <c r="W123" s="6">
        <f>CtrlData!Z129</f>
        <v>-1.77</v>
      </c>
      <c r="X123" s="6">
        <f>CtrlData!AA129</f>
        <v>96.57</v>
      </c>
      <c r="Y123" s="6">
        <f>CtrlData!AB129</f>
        <v>1.75</v>
      </c>
      <c r="Z123" s="6">
        <f>CtrlData!AC129</f>
        <v>118474</v>
      </c>
      <c r="AA123" s="6">
        <f>CtrlData!AD129</f>
        <v>3.82</v>
      </c>
      <c r="AB123" s="6">
        <f>CtrlData!AE129</f>
        <v>329684</v>
      </c>
      <c r="AC123" s="6">
        <f>CtrlData!AF129</f>
        <v>4.6399999999999997</v>
      </c>
      <c r="AD123" s="6">
        <f>CtrlData!AG129</f>
        <v>1.875</v>
      </c>
      <c r="AE123" s="6">
        <f>CtrlData!AH129</f>
        <v>4.21</v>
      </c>
    </row>
    <row r="124" spans="1:31">
      <c r="A124" s="6">
        <f>CtrlData!A130</f>
        <v>201204</v>
      </c>
      <c r="B124" s="6">
        <f>CtrlData!E130</f>
        <v>15533.061460000001</v>
      </c>
      <c r="C124" s="6">
        <f>CtrlData!F130</f>
        <v>0</v>
      </c>
      <c r="D124" s="6">
        <f>CtrlData!G130</f>
        <v>0</v>
      </c>
      <c r="E124" s="6">
        <f>CtrlData!H130</f>
        <v>0</v>
      </c>
      <c r="F124" s="6">
        <f>CtrlData!I130</f>
        <v>1</v>
      </c>
      <c r="G124" s="6">
        <f>CtrlData!J130</f>
        <v>0</v>
      </c>
      <c r="H124" s="6">
        <f>CtrlData!K130</f>
        <v>0</v>
      </c>
      <c r="I124" s="6">
        <f>CtrlData!L130</f>
        <v>0</v>
      </c>
      <c r="J124" s="6">
        <f>CtrlData!M130</f>
        <v>0</v>
      </c>
      <c r="K124" s="6">
        <f>CtrlData!N130</f>
        <v>0</v>
      </c>
      <c r="L124" s="6">
        <f>CtrlData!O130</f>
        <v>0</v>
      </c>
      <c r="M124" s="6">
        <f>CtrlData!P130</f>
        <v>0</v>
      </c>
      <c r="N124" s="6">
        <f>CtrlData!Q130</f>
        <v>0</v>
      </c>
      <c r="O124" s="6">
        <f>CtrlData!R130</f>
        <v>0</v>
      </c>
      <c r="P124" s="6">
        <f>CtrlData!S130</f>
        <v>1</v>
      </c>
      <c r="Q124" s="6">
        <f>CtrlData!T130</f>
        <v>0</v>
      </c>
      <c r="R124" s="6">
        <f>CtrlData!U130</f>
        <v>0</v>
      </c>
      <c r="S124" s="6">
        <f>CtrlData!V130</f>
        <v>1.04</v>
      </c>
      <c r="T124" s="6">
        <f>CtrlData!W130</f>
        <v>120007</v>
      </c>
      <c r="U124" s="6">
        <f>CtrlData!X130</f>
        <v>5160</v>
      </c>
      <c r="V124" s="6">
        <f>CtrlData!Y130</f>
        <v>118.48</v>
      </c>
      <c r="W124" s="6">
        <f>CtrlData!Z130</f>
        <v>-1.77</v>
      </c>
      <c r="X124" s="6">
        <f>CtrlData!AA130</f>
        <v>96.09</v>
      </c>
      <c r="Y124" s="6">
        <f>CtrlData!AB130</f>
        <v>1.44</v>
      </c>
      <c r="Z124" s="6">
        <f>CtrlData!AC130</f>
        <v>118774</v>
      </c>
      <c r="AA124" s="6">
        <f>CtrlData!AD130</f>
        <v>3.38</v>
      </c>
      <c r="AB124" s="6">
        <f>CtrlData!AE130</f>
        <v>329725</v>
      </c>
      <c r="AC124" s="6">
        <f>CtrlData!AF130</f>
        <v>4.38</v>
      </c>
      <c r="AD124" s="6">
        <f>CtrlData!AG130</f>
        <v>1.875</v>
      </c>
      <c r="AE124" s="6">
        <f>CtrlData!AH130</f>
        <v>4.21</v>
      </c>
    </row>
    <row r="125" spans="1:31">
      <c r="A125" s="6">
        <f>CtrlData!A131</f>
        <v>201203</v>
      </c>
      <c r="B125" s="6">
        <f>CtrlData!E131</f>
        <v>23484.46456</v>
      </c>
      <c r="C125" s="6">
        <f>CtrlData!F131</f>
        <v>0</v>
      </c>
      <c r="D125" s="6">
        <f>CtrlData!G131</f>
        <v>0</v>
      </c>
      <c r="E125" s="6">
        <f>CtrlData!H131</f>
        <v>1</v>
      </c>
      <c r="F125" s="6">
        <f>CtrlData!I131</f>
        <v>0</v>
      </c>
      <c r="G125" s="6">
        <f>CtrlData!J131</f>
        <v>0</v>
      </c>
      <c r="H125" s="6">
        <f>CtrlData!K131</f>
        <v>0</v>
      </c>
      <c r="I125" s="6">
        <f>CtrlData!L131</f>
        <v>0</v>
      </c>
      <c r="J125" s="6">
        <f>CtrlData!M131</f>
        <v>0</v>
      </c>
      <c r="K125" s="6">
        <f>CtrlData!N131</f>
        <v>0</v>
      </c>
      <c r="L125" s="6">
        <f>CtrlData!O131</f>
        <v>0</v>
      </c>
      <c r="M125" s="6">
        <f>CtrlData!P131</f>
        <v>0</v>
      </c>
      <c r="N125" s="6">
        <f>CtrlData!Q131</f>
        <v>0</v>
      </c>
      <c r="O125" s="6">
        <f>CtrlData!R131</f>
        <v>1</v>
      </c>
      <c r="P125" s="6">
        <f>CtrlData!S131</f>
        <v>0</v>
      </c>
      <c r="Q125" s="6">
        <f>CtrlData!T131</f>
        <v>0</v>
      </c>
      <c r="R125" s="6">
        <f>CtrlData!U131</f>
        <v>0</v>
      </c>
      <c r="S125" s="6">
        <f>CtrlData!V131</f>
        <v>1.0900000000000001</v>
      </c>
      <c r="T125" s="6">
        <f>CtrlData!W131</f>
        <v>120191</v>
      </c>
      <c r="U125" s="6">
        <f>CtrlData!X131</f>
        <v>5172</v>
      </c>
      <c r="V125" s="6">
        <f>CtrlData!Y131</f>
        <v>118.54</v>
      </c>
      <c r="W125" s="6">
        <f>CtrlData!Z131</f>
        <v>-0.21</v>
      </c>
      <c r="X125" s="6">
        <f>CtrlData!AA131</f>
        <v>95.21</v>
      </c>
      <c r="Y125" s="6">
        <f>CtrlData!AB131</f>
        <v>1.25</v>
      </c>
      <c r="Z125" s="6">
        <f>CtrlData!AC131</f>
        <v>118798</v>
      </c>
      <c r="AA125" s="6">
        <f>CtrlData!AD131</f>
        <v>3.6</v>
      </c>
      <c r="AB125" s="6">
        <f>CtrlData!AE131</f>
        <v>329568</v>
      </c>
      <c r="AC125" s="6">
        <f>CtrlData!AF131</f>
        <v>5.13</v>
      </c>
      <c r="AD125" s="6">
        <f>CtrlData!AG131</f>
        <v>1.875</v>
      </c>
      <c r="AE125" s="6">
        <f>CtrlData!AH131</f>
        <v>4.17</v>
      </c>
    </row>
    <row r="126" spans="1:31">
      <c r="A126" s="6">
        <f>CtrlData!A132</f>
        <v>201202</v>
      </c>
      <c r="B126" s="6">
        <f>CtrlData!E132</f>
        <v>28504.887050000001</v>
      </c>
      <c r="C126" s="6">
        <f>CtrlData!F132</f>
        <v>0</v>
      </c>
      <c r="D126" s="6">
        <f>CtrlData!G132</f>
        <v>1</v>
      </c>
      <c r="E126" s="6">
        <f>CtrlData!H132</f>
        <v>0</v>
      </c>
      <c r="F126" s="6">
        <f>CtrlData!I132</f>
        <v>0</v>
      </c>
      <c r="G126" s="6">
        <f>CtrlData!J132</f>
        <v>0</v>
      </c>
      <c r="H126" s="6">
        <f>CtrlData!K132</f>
        <v>0</v>
      </c>
      <c r="I126" s="6">
        <f>CtrlData!L132</f>
        <v>0</v>
      </c>
      <c r="J126" s="6">
        <f>CtrlData!M132</f>
        <v>0</v>
      </c>
      <c r="K126" s="6">
        <f>CtrlData!N132</f>
        <v>0</v>
      </c>
      <c r="L126" s="6">
        <f>CtrlData!O132</f>
        <v>0</v>
      </c>
      <c r="M126" s="6">
        <f>CtrlData!P132</f>
        <v>0</v>
      </c>
      <c r="N126" s="6">
        <f>CtrlData!Q132</f>
        <v>0</v>
      </c>
      <c r="O126" s="6">
        <f>CtrlData!R132</f>
        <v>1</v>
      </c>
      <c r="P126" s="6">
        <f>CtrlData!S132</f>
        <v>0</v>
      </c>
      <c r="Q126" s="6">
        <f>CtrlData!T132</f>
        <v>0</v>
      </c>
      <c r="R126" s="6">
        <f>CtrlData!U132</f>
        <v>0</v>
      </c>
      <c r="S126" s="6">
        <f>CtrlData!V132</f>
        <v>1.0900000000000001</v>
      </c>
      <c r="T126" s="6">
        <f>CtrlData!W132</f>
        <v>120191</v>
      </c>
      <c r="U126" s="6">
        <f>CtrlData!X132</f>
        <v>5172</v>
      </c>
      <c r="V126" s="6">
        <f>CtrlData!Y132</f>
        <v>118.09</v>
      </c>
      <c r="W126" s="6">
        <f>CtrlData!Z132</f>
        <v>-0.21</v>
      </c>
      <c r="X126" s="6">
        <f>CtrlData!AA132</f>
        <v>95.09</v>
      </c>
      <c r="Y126" s="6">
        <f>CtrlData!AB132</f>
        <v>0.24</v>
      </c>
      <c r="Z126" s="6">
        <f>CtrlData!AC132</f>
        <v>119572</v>
      </c>
      <c r="AA126" s="6">
        <f>CtrlData!AD132</f>
        <v>3.28</v>
      </c>
      <c r="AB126" s="6">
        <f>CtrlData!AE132</f>
        <v>329716</v>
      </c>
      <c r="AC126" s="6">
        <f>CtrlData!AF132</f>
        <v>4.9400000000000004</v>
      </c>
      <c r="AD126" s="6">
        <f>CtrlData!AG132</f>
        <v>1.875</v>
      </c>
      <c r="AE126" s="6">
        <f>CtrlData!AH132</f>
        <v>4.17</v>
      </c>
    </row>
    <row r="127" spans="1:31">
      <c r="A127" s="6">
        <f>CtrlData!A133</f>
        <v>201201</v>
      </c>
      <c r="B127" s="6">
        <f>CtrlData!E133</f>
        <v>13891.48726</v>
      </c>
      <c r="C127" s="6">
        <f>CtrlData!F133</f>
        <v>1</v>
      </c>
      <c r="D127" s="6">
        <f>CtrlData!G133</f>
        <v>0</v>
      </c>
      <c r="E127" s="6">
        <f>CtrlData!H133</f>
        <v>0</v>
      </c>
      <c r="F127" s="6">
        <f>CtrlData!I133</f>
        <v>0</v>
      </c>
      <c r="G127" s="6">
        <f>CtrlData!J133</f>
        <v>0</v>
      </c>
      <c r="H127" s="6">
        <f>CtrlData!K133</f>
        <v>0</v>
      </c>
      <c r="I127" s="6">
        <f>CtrlData!L133</f>
        <v>0</v>
      </c>
      <c r="J127" s="6">
        <f>CtrlData!M133</f>
        <v>0</v>
      </c>
      <c r="K127" s="6">
        <f>CtrlData!N133</f>
        <v>0</v>
      </c>
      <c r="L127" s="6">
        <f>CtrlData!O133</f>
        <v>0</v>
      </c>
      <c r="M127" s="6">
        <f>CtrlData!P133</f>
        <v>0</v>
      </c>
      <c r="N127" s="6">
        <f>CtrlData!Q133</f>
        <v>0</v>
      </c>
      <c r="O127" s="6">
        <f>CtrlData!R133</f>
        <v>1</v>
      </c>
      <c r="P127" s="6">
        <f>CtrlData!S133</f>
        <v>0</v>
      </c>
      <c r="Q127" s="6">
        <f>CtrlData!T133</f>
        <v>0</v>
      </c>
      <c r="R127" s="6">
        <f>CtrlData!U133</f>
        <v>0</v>
      </c>
      <c r="S127" s="6">
        <f>CtrlData!V133</f>
        <v>1.0900000000000001</v>
      </c>
      <c r="T127" s="6">
        <f>CtrlData!W133</f>
        <v>120191</v>
      </c>
      <c r="U127" s="6">
        <f>CtrlData!X133</f>
        <v>5172</v>
      </c>
      <c r="V127" s="6">
        <f>CtrlData!Y133</f>
        <v>118.3</v>
      </c>
      <c r="W127" s="6">
        <f>CtrlData!Z133</f>
        <v>-0.21</v>
      </c>
      <c r="X127" s="6">
        <f>CtrlData!AA133</f>
        <v>96.37</v>
      </c>
      <c r="Y127" s="6">
        <f>CtrlData!AB133</f>
        <v>2.36</v>
      </c>
      <c r="Z127" s="6">
        <f>CtrlData!AC133</f>
        <v>119336</v>
      </c>
      <c r="AA127" s="6">
        <f>CtrlData!AD133</f>
        <v>2.77</v>
      </c>
      <c r="AB127" s="6">
        <f>CtrlData!AE133</f>
        <v>327557</v>
      </c>
      <c r="AC127" s="6">
        <f>CtrlData!AF133</f>
        <v>5.13</v>
      </c>
      <c r="AD127" s="6">
        <f>CtrlData!AG133</f>
        <v>1.875</v>
      </c>
      <c r="AE127" s="6">
        <f>CtrlData!AH133</f>
        <v>4.17</v>
      </c>
    </row>
    <row r="128" spans="1:31">
      <c r="A128" s="6">
        <f>CtrlData!A134</f>
        <v>201112</v>
      </c>
      <c r="B128" s="6">
        <f>CtrlData!E134</f>
        <v>14952.398380000001</v>
      </c>
      <c r="C128" s="6">
        <f>CtrlData!F134</f>
        <v>0</v>
      </c>
      <c r="D128" s="6">
        <f>CtrlData!G134</f>
        <v>0</v>
      </c>
      <c r="E128" s="6">
        <f>CtrlData!H134</f>
        <v>0</v>
      </c>
      <c r="F128" s="6">
        <f>CtrlData!I134</f>
        <v>0</v>
      </c>
      <c r="G128" s="6">
        <f>CtrlData!J134</f>
        <v>0</v>
      </c>
      <c r="H128" s="6">
        <f>CtrlData!K134</f>
        <v>0</v>
      </c>
      <c r="I128" s="6">
        <f>CtrlData!L134</f>
        <v>0</v>
      </c>
      <c r="J128" s="6">
        <f>CtrlData!M134</f>
        <v>0</v>
      </c>
      <c r="K128" s="6">
        <f>CtrlData!N134</f>
        <v>0</v>
      </c>
      <c r="L128" s="6">
        <f>CtrlData!O134</f>
        <v>0</v>
      </c>
      <c r="M128" s="6">
        <f>CtrlData!P134</f>
        <v>0</v>
      </c>
      <c r="N128" s="6">
        <f>CtrlData!Q134</f>
        <v>1</v>
      </c>
      <c r="O128" s="6">
        <f>CtrlData!R134</f>
        <v>0</v>
      </c>
      <c r="P128" s="6">
        <f>CtrlData!S134</f>
        <v>0</v>
      </c>
      <c r="Q128" s="6">
        <f>CtrlData!T134</f>
        <v>0</v>
      </c>
      <c r="R128" s="6">
        <f>CtrlData!U134</f>
        <v>1</v>
      </c>
      <c r="S128" s="6">
        <f>CtrlData!V134</f>
        <v>0.89</v>
      </c>
      <c r="T128" s="6">
        <f>CtrlData!W134</f>
        <v>118726</v>
      </c>
      <c r="U128" s="6">
        <f>CtrlData!X134</f>
        <v>5112</v>
      </c>
      <c r="V128" s="6">
        <f>CtrlData!Y134</f>
        <v>118.22</v>
      </c>
      <c r="W128" s="6">
        <f>CtrlData!Z134</f>
        <v>4.28</v>
      </c>
      <c r="X128" s="6">
        <f>CtrlData!AA134</f>
        <v>96.07</v>
      </c>
      <c r="Y128" s="6">
        <f>CtrlData!AB134</f>
        <v>2.0299999999999998</v>
      </c>
      <c r="Z128" s="6">
        <f>CtrlData!AC134</f>
        <v>116620</v>
      </c>
      <c r="AA128" s="6">
        <f>CtrlData!AD134</f>
        <v>3.26</v>
      </c>
      <c r="AB128" s="6">
        <f>CtrlData!AE134</f>
        <v>322950</v>
      </c>
      <c r="AC128" s="6">
        <f>CtrlData!AF134</f>
        <v>4.84</v>
      </c>
      <c r="AD128" s="6">
        <f>CtrlData!AG134</f>
        <v>1.875</v>
      </c>
      <c r="AE128" s="6">
        <f>CtrlData!AH134</f>
        <v>4.18</v>
      </c>
    </row>
    <row r="129" spans="1:31">
      <c r="A129" s="6">
        <f>CtrlData!A135</f>
        <v>201111</v>
      </c>
      <c r="B129" s="6">
        <f>CtrlData!E135</f>
        <v>19624.270550000001</v>
      </c>
      <c r="C129" s="6">
        <f>CtrlData!F135</f>
        <v>0</v>
      </c>
      <c r="D129" s="6">
        <f>CtrlData!G135</f>
        <v>0</v>
      </c>
      <c r="E129" s="6">
        <f>CtrlData!H135</f>
        <v>0</v>
      </c>
      <c r="F129" s="6">
        <f>CtrlData!I135</f>
        <v>0</v>
      </c>
      <c r="G129" s="6">
        <f>CtrlData!J135</f>
        <v>0</v>
      </c>
      <c r="H129" s="6">
        <f>CtrlData!K135</f>
        <v>0</v>
      </c>
      <c r="I129" s="6">
        <f>CtrlData!L135</f>
        <v>0</v>
      </c>
      <c r="J129" s="6">
        <f>CtrlData!M135</f>
        <v>0</v>
      </c>
      <c r="K129" s="6">
        <f>CtrlData!N135</f>
        <v>0</v>
      </c>
      <c r="L129" s="6">
        <f>CtrlData!O135</f>
        <v>0</v>
      </c>
      <c r="M129" s="6">
        <f>CtrlData!P135</f>
        <v>1</v>
      </c>
      <c r="N129" s="6">
        <f>CtrlData!Q135</f>
        <v>0</v>
      </c>
      <c r="O129" s="6">
        <f>CtrlData!R135</f>
        <v>0</v>
      </c>
      <c r="P129" s="6">
        <f>CtrlData!S135</f>
        <v>0</v>
      </c>
      <c r="Q129" s="6">
        <f>CtrlData!T135</f>
        <v>0</v>
      </c>
      <c r="R129" s="6">
        <f>CtrlData!U135</f>
        <v>1</v>
      </c>
      <c r="S129" s="6">
        <f>CtrlData!V135</f>
        <v>0.89</v>
      </c>
      <c r="T129" s="6">
        <f>CtrlData!W135</f>
        <v>118726</v>
      </c>
      <c r="U129" s="6">
        <f>CtrlData!X135</f>
        <v>5112</v>
      </c>
      <c r="V129" s="6">
        <f>CtrlData!Y135</f>
        <v>118.58</v>
      </c>
      <c r="W129" s="6">
        <f>CtrlData!Z135</f>
        <v>4.28</v>
      </c>
      <c r="X129" s="6">
        <f>CtrlData!AA135</f>
        <v>95.86</v>
      </c>
      <c r="Y129" s="6">
        <f>CtrlData!AB135</f>
        <v>1.03</v>
      </c>
      <c r="Z129" s="6">
        <f>CtrlData!AC135</f>
        <v>115820</v>
      </c>
      <c r="AA129" s="6">
        <f>CtrlData!AD135</f>
        <v>3.89</v>
      </c>
      <c r="AB129" s="6">
        <f>CtrlData!AE135</f>
        <v>321457</v>
      </c>
      <c r="AC129" s="6">
        <f>CtrlData!AF135</f>
        <v>5.18</v>
      </c>
      <c r="AD129" s="6">
        <f>CtrlData!AG135</f>
        <v>1.875</v>
      </c>
      <c r="AE129" s="6">
        <f>CtrlData!AH135</f>
        <v>4.18</v>
      </c>
    </row>
    <row r="130" spans="1:31">
      <c r="A130" s="6">
        <f>CtrlData!A136</f>
        <v>201110</v>
      </c>
      <c r="B130" s="6">
        <f>CtrlData!E136</f>
        <v>18676.016530000001</v>
      </c>
      <c r="C130" s="6">
        <f>CtrlData!F136</f>
        <v>0</v>
      </c>
      <c r="D130" s="6">
        <f>CtrlData!G136</f>
        <v>0</v>
      </c>
      <c r="E130" s="6">
        <f>CtrlData!H136</f>
        <v>0</v>
      </c>
      <c r="F130" s="6">
        <f>CtrlData!I136</f>
        <v>0</v>
      </c>
      <c r="G130" s="6">
        <f>CtrlData!J136</f>
        <v>0</v>
      </c>
      <c r="H130" s="6">
        <f>CtrlData!K136</f>
        <v>0</v>
      </c>
      <c r="I130" s="6">
        <f>CtrlData!L136</f>
        <v>0</v>
      </c>
      <c r="J130" s="6">
        <f>CtrlData!M136</f>
        <v>0</v>
      </c>
      <c r="K130" s="6">
        <f>CtrlData!N136</f>
        <v>0</v>
      </c>
      <c r="L130" s="6">
        <f>CtrlData!O136</f>
        <v>1</v>
      </c>
      <c r="M130" s="6">
        <f>CtrlData!P136</f>
        <v>0</v>
      </c>
      <c r="N130" s="6">
        <f>CtrlData!Q136</f>
        <v>0</v>
      </c>
      <c r="O130" s="6">
        <f>CtrlData!R136</f>
        <v>0</v>
      </c>
      <c r="P130" s="6">
        <f>CtrlData!S136</f>
        <v>0</v>
      </c>
      <c r="Q130" s="6">
        <f>CtrlData!T136</f>
        <v>0</v>
      </c>
      <c r="R130" s="6">
        <f>CtrlData!U136</f>
        <v>1</v>
      </c>
      <c r="S130" s="6">
        <f>CtrlData!V136</f>
        <v>0.89</v>
      </c>
      <c r="T130" s="6">
        <f>CtrlData!W136</f>
        <v>118726</v>
      </c>
      <c r="U130" s="6">
        <f>CtrlData!X136</f>
        <v>5112</v>
      </c>
      <c r="V130" s="6">
        <f>CtrlData!Y136</f>
        <v>119.55</v>
      </c>
      <c r="W130" s="6">
        <f>CtrlData!Z136</f>
        <v>4.28</v>
      </c>
      <c r="X130" s="6">
        <f>CtrlData!AA136</f>
        <v>95.88</v>
      </c>
      <c r="Y130" s="6">
        <f>CtrlData!AB136</f>
        <v>1.25</v>
      </c>
      <c r="Z130" s="6">
        <f>CtrlData!AC136</f>
        <v>115733</v>
      </c>
      <c r="AA130" s="6">
        <f>CtrlData!AD136</f>
        <v>4.66</v>
      </c>
      <c r="AB130" s="6">
        <f>CtrlData!AE136</f>
        <v>320418</v>
      </c>
      <c r="AC130" s="6">
        <f>CtrlData!AF136</f>
        <v>5.28</v>
      </c>
      <c r="AD130" s="6">
        <f>CtrlData!AG136</f>
        <v>1.875</v>
      </c>
      <c r="AE130" s="6">
        <f>CtrlData!AH136</f>
        <v>4.18</v>
      </c>
    </row>
    <row r="131" spans="1:31">
      <c r="A131" s="6">
        <f>CtrlData!A137</f>
        <v>201109</v>
      </c>
      <c r="B131" s="6">
        <f>CtrlData!E137</f>
        <v>21953.82345</v>
      </c>
      <c r="C131" s="6">
        <f>CtrlData!F137</f>
        <v>0</v>
      </c>
      <c r="D131" s="6">
        <f>CtrlData!G137</f>
        <v>0</v>
      </c>
      <c r="E131" s="6">
        <f>CtrlData!H137</f>
        <v>0</v>
      </c>
      <c r="F131" s="6">
        <f>CtrlData!I137</f>
        <v>0</v>
      </c>
      <c r="G131" s="6">
        <f>CtrlData!J137</f>
        <v>0</v>
      </c>
      <c r="H131" s="6">
        <f>CtrlData!K137</f>
        <v>0</v>
      </c>
      <c r="I131" s="6">
        <f>CtrlData!L137</f>
        <v>0</v>
      </c>
      <c r="J131" s="6">
        <f>CtrlData!M137</f>
        <v>0</v>
      </c>
      <c r="K131" s="6">
        <f>CtrlData!N137</f>
        <v>1</v>
      </c>
      <c r="L131" s="6">
        <f>CtrlData!O137</f>
        <v>0</v>
      </c>
      <c r="M131" s="6">
        <f>CtrlData!P137</f>
        <v>0</v>
      </c>
      <c r="N131" s="6">
        <f>CtrlData!Q137</f>
        <v>0</v>
      </c>
      <c r="O131" s="6">
        <f>CtrlData!R137</f>
        <v>0</v>
      </c>
      <c r="P131" s="6">
        <f>CtrlData!S137</f>
        <v>0</v>
      </c>
      <c r="Q131" s="6">
        <f>CtrlData!T137</f>
        <v>1</v>
      </c>
      <c r="R131" s="6">
        <f>CtrlData!U137</f>
        <v>0</v>
      </c>
      <c r="S131" s="6">
        <f>CtrlData!V137</f>
        <v>3.28</v>
      </c>
      <c r="T131" s="6">
        <f>CtrlData!W137</f>
        <v>124831</v>
      </c>
      <c r="U131" s="6">
        <f>CtrlData!X137</f>
        <v>5381</v>
      </c>
      <c r="V131" s="6">
        <f>CtrlData!Y137</f>
        <v>119.58</v>
      </c>
      <c r="W131" s="6">
        <f>CtrlData!Z137</f>
        <v>5.07</v>
      </c>
      <c r="X131" s="6">
        <f>CtrlData!AA137</f>
        <v>95.37</v>
      </c>
      <c r="Y131" s="6">
        <f>CtrlData!AB137</f>
        <v>1.37</v>
      </c>
      <c r="Z131" s="6">
        <f>CtrlData!AC137</f>
        <v>116743</v>
      </c>
      <c r="AA131" s="6">
        <f>CtrlData!AD137</f>
        <v>5.52</v>
      </c>
      <c r="AB131" s="6">
        <f>CtrlData!AE137</f>
        <v>319186</v>
      </c>
      <c r="AC131" s="6">
        <f>CtrlData!AF137</f>
        <v>5.73</v>
      </c>
      <c r="AD131" s="6">
        <f>CtrlData!AG137</f>
        <v>1.875</v>
      </c>
      <c r="AE131" s="6">
        <f>CtrlData!AH137</f>
        <v>4.28</v>
      </c>
    </row>
    <row r="132" spans="1:31">
      <c r="A132" s="6">
        <f>CtrlData!A138</f>
        <v>201108</v>
      </c>
      <c r="B132" s="6">
        <f>CtrlData!E138</f>
        <v>30190.0072</v>
      </c>
      <c r="C132" s="6">
        <f>CtrlData!F138</f>
        <v>0</v>
      </c>
      <c r="D132" s="6">
        <f>CtrlData!G138</f>
        <v>0</v>
      </c>
      <c r="E132" s="6">
        <f>CtrlData!H138</f>
        <v>0</v>
      </c>
      <c r="F132" s="6">
        <f>CtrlData!I138</f>
        <v>0</v>
      </c>
      <c r="G132" s="6">
        <f>CtrlData!J138</f>
        <v>0</v>
      </c>
      <c r="H132" s="6">
        <f>CtrlData!K138</f>
        <v>0</v>
      </c>
      <c r="I132" s="6">
        <f>CtrlData!L138</f>
        <v>0</v>
      </c>
      <c r="J132" s="6">
        <f>CtrlData!M138</f>
        <v>1</v>
      </c>
      <c r="K132" s="6">
        <f>CtrlData!N138</f>
        <v>0</v>
      </c>
      <c r="L132" s="6">
        <f>CtrlData!O138</f>
        <v>0</v>
      </c>
      <c r="M132" s="6">
        <f>CtrlData!P138</f>
        <v>0</v>
      </c>
      <c r="N132" s="6">
        <f>CtrlData!Q138</f>
        <v>0</v>
      </c>
      <c r="O132" s="6">
        <f>CtrlData!R138</f>
        <v>0</v>
      </c>
      <c r="P132" s="6">
        <f>CtrlData!S138</f>
        <v>0</v>
      </c>
      <c r="Q132" s="6">
        <f>CtrlData!T138</f>
        <v>1</v>
      </c>
      <c r="R132" s="6">
        <f>CtrlData!U138</f>
        <v>0</v>
      </c>
      <c r="S132" s="6">
        <f>CtrlData!V138</f>
        <v>3.28</v>
      </c>
      <c r="T132" s="6">
        <f>CtrlData!W138</f>
        <v>124831</v>
      </c>
      <c r="U132" s="6">
        <f>CtrlData!X138</f>
        <v>5381</v>
      </c>
      <c r="V132" s="6">
        <f>CtrlData!Y138</f>
        <v>118.12</v>
      </c>
      <c r="W132" s="6">
        <f>CtrlData!Z138</f>
        <v>5.07</v>
      </c>
      <c r="X132" s="6">
        <f>CtrlData!AA138</f>
        <v>95.25</v>
      </c>
      <c r="Y132" s="6">
        <f>CtrlData!AB138</f>
        <v>1.35</v>
      </c>
      <c r="Z132" s="6">
        <f>CtrlData!AC138</f>
        <v>116725</v>
      </c>
      <c r="AA132" s="6">
        <f>CtrlData!AD138</f>
        <v>6.8</v>
      </c>
      <c r="AB132" s="6">
        <f>CtrlData!AE138</f>
        <v>319422</v>
      </c>
      <c r="AC132" s="6">
        <f>CtrlData!AF138</f>
        <v>5.76</v>
      </c>
      <c r="AD132" s="6">
        <f>CtrlData!AG138</f>
        <v>1.875</v>
      </c>
      <c r="AE132" s="6">
        <f>CtrlData!AH138</f>
        <v>4.28</v>
      </c>
    </row>
    <row r="133" spans="1:31">
      <c r="A133" s="6">
        <f>CtrlData!A139</f>
        <v>201107</v>
      </c>
      <c r="B133" s="6">
        <f>CtrlData!E139</f>
        <v>25057.362570000001</v>
      </c>
      <c r="C133" s="6">
        <f>CtrlData!F139</f>
        <v>0</v>
      </c>
      <c r="D133" s="6">
        <f>CtrlData!G139</f>
        <v>0</v>
      </c>
      <c r="E133" s="6">
        <f>CtrlData!H139</f>
        <v>0</v>
      </c>
      <c r="F133" s="6">
        <f>CtrlData!I139</f>
        <v>0</v>
      </c>
      <c r="G133" s="6">
        <f>CtrlData!J139</f>
        <v>0</v>
      </c>
      <c r="H133" s="6">
        <f>CtrlData!K139</f>
        <v>0</v>
      </c>
      <c r="I133" s="6">
        <f>CtrlData!L139</f>
        <v>1</v>
      </c>
      <c r="J133" s="6">
        <f>CtrlData!M139</f>
        <v>0</v>
      </c>
      <c r="K133" s="6">
        <f>CtrlData!N139</f>
        <v>0</v>
      </c>
      <c r="L133" s="6">
        <f>CtrlData!O139</f>
        <v>0</v>
      </c>
      <c r="M133" s="6">
        <f>CtrlData!P139</f>
        <v>0</v>
      </c>
      <c r="N133" s="6">
        <f>CtrlData!Q139</f>
        <v>0</v>
      </c>
      <c r="O133" s="6">
        <f>CtrlData!R139</f>
        <v>0</v>
      </c>
      <c r="P133" s="6">
        <f>CtrlData!S139</f>
        <v>0</v>
      </c>
      <c r="Q133" s="6">
        <f>CtrlData!T139</f>
        <v>1</v>
      </c>
      <c r="R133" s="6">
        <f>CtrlData!U139</f>
        <v>0</v>
      </c>
      <c r="S133" s="6">
        <f>CtrlData!V139</f>
        <v>3.28</v>
      </c>
      <c r="T133" s="6">
        <f>CtrlData!W139</f>
        <v>124831</v>
      </c>
      <c r="U133" s="6">
        <f>CtrlData!X139</f>
        <v>5381</v>
      </c>
      <c r="V133" s="6">
        <f>CtrlData!Y139</f>
        <v>117.66</v>
      </c>
      <c r="W133" s="6">
        <f>CtrlData!Z139</f>
        <v>5.07</v>
      </c>
      <c r="X133" s="6">
        <f>CtrlData!AA139</f>
        <v>95.22</v>
      </c>
      <c r="Y133" s="6">
        <f>CtrlData!AB139</f>
        <v>1.33</v>
      </c>
      <c r="Z133" s="6">
        <f>CtrlData!AC139</f>
        <v>114734</v>
      </c>
      <c r="AA133" s="6">
        <f>CtrlData!AD139</f>
        <v>7.36</v>
      </c>
      <c r="AB133" s="6">
        <f>CtrlData!AE139</f>
        <v>317127</v>
      </c>
      <c r="AC133" s="6">
        <f>CtrlData!AF139</f>
        <v>6.29</v>
      </c>
      <c r="AD133" s="6">
        <f>CtrlData!AG139</f>
        <v>1.875</v>
      </c>
      <c r="AE133" s="6">
        <f>CtrlData!AH139</f>
        <v>4.28</v>
      </c>
    </row>
    <row r="134" spans="1:31">
      <c r="A134" s="6">
        <f>CtrlData!A140</f>
        <v>201106</v>
      </c>
      <c r="B134" s="6">
        <f>CtrlData!E140</f>
        <v>21332.508180000001</v>
      </c>
      <c r="C134" s="6">
        <f>CtrlData!F140</f>
        <v>0</v>
      </c>
      <c r="D134" s="6">
        <f>CtrlData!G140</f>
        <v>0</v>
      </c>
      <c r="E134" s="6">
        <f>CtrlData!H140</f>
        <v>0</v>
      </c>
      <c r="F134" s="6">
        <f>CtrlData!I140</f>
        <v>0</v>
      </c>
      <c r="G134" s="6">
        <f>CtrlData!J140</f>
        <v>0</v>
      </c>
      <c r="H134" s="6">
        <f>CtrlData!K140</f>
        <v>1</v>
      </c>
      <c r="I134" s="6">
        <f>CtrlData!L140</f>
        <v>0</v>
      </c>
      <c r="J134" s="6">
        <f>CtrlData!M140</f>
        <v>0</v>
      </c>
      <c r="K134" s="6">
        <f>CtrlData!N140</f>
        <v>0</v>
      </c>
      <c r="L134" s="6">
        <f>CtrlData!O140</f>
        <v>0</v>
      </c>
      <c r="M134" s="6">
        <f>CtrlData!P140</f>
        <v>0</v>
      </c>
      <c r="N134" s="6">
        <f>CtrlData!Q140</f>
        <v>0</v>
      </c>
      <c r="O134" s="6">
        <f>CtrlData!R140</f>
        <v>0</v>
      </c>
      <c r="P134" s="6">
        <f>CtrlData!S140</f>
        <v>1</v>
      </c>
      <c r="Q134" s="6">
        <f>CtrlData!T140</f>
        <v>0</v>
      </c>
      <c r="R134" s="6">
        <f>CtrlData!U140</f>
        <v>0</v>
      </c>
      <c r="S134" s="6">
        <f>CtrlData!V140</f>
        <v>4.16</v>
      </c>
      <c r="T134" s="6">
        <f>CtrlData!W140</f>
        <v>120053</v>
      </c>
      <c r="U134" s="6">
        <f>CtrlData!X140</f>
        <v>5179</v>
      </c>
      <c r="V134" s="6">
        <f>CtrlData!Y140</f>
        <v>117.95</v>
      </c>
      <c r="W134" s="6">
        <f>CtrlData!Z140</f>
        <v>3.88</v>
      </c>
      <c r="X134" s="6">
        <f>CtrlData!AA140</f>
        <v>95.5</v>
      </c>
      <c r="Y134" s="6">
        <f>CtrlData!AB140</f>
        <v>1.94</v>
      </c>
      <c r="Z134" s="6">
        <f>CtrlData!AC140</f>
        <v>114159</v>
      </c>
      <c r="AA134" s="6">
        <f>CtrlData!AD140</f>
        <v>7.38</v>
      </c>
      <c r="AB134" s="6">
        <f>CtrlData!AE140</f>
        <v>315184</v>
      </c>
      <c r="AC134" s="6">
        <f>CtrlData!AF140</f>
        <v>5.94</v>
      </c>
      <c r="AD134" s="6">
        <f>CtrlData!AG140</f>
        <v>1.75</v>
      </c>
      <c r="AE134" s="6">
        <f>CtrlData!AH140</f>
        <v>4.3499999999999996</v>
      </c>
    </row>
    <row r="135" spans="1:31">
      <c r="A135" s="6">
        <f>CtrlData!A141</f>
        <v>201105</v>
      </c>
      <c r="B135" s="6">
        <f>CtrlData!E141</f>
        <v>22471.19426</v>
      </c>
      <c r="C135" s="6">
        <f>CtrlData!F141</f>
        <v>0</v>
      </c>
      <c r="D135" s="6">
        <f>CtrlData!G141</f>
        <v>0</v>
      </c>
      <c r="E135" s="6">
        <f>CtrlData!H141</f>
        <v>0</v>
      </c>
      <c r="F135" s="6">
        <f>CtrlData!I141</f>
        <v>0</v>
      </c>
      <c r="G135" s="6">
        <f>CtrlData!J141</f>
        <v>1</v>
      </c>
      <c r="H135" s="6">
        <f>CtrlData!K141</f>
        <v>0</v>
      </c>
      <c r="I135" s="6">
        <f>CtrlData!L141</f>
        <v>0</v>
      </c>
      <c r="J135" s="6">
        <f>CtrlData!M141</f>
        <v>0</v>
      </c>
      <c r="K135" s="6">
        <f>CtrlData!N141</f>
        <v>0</v>
      </c>
      <c r="L135" s="6">
        <f>CtrlData!O141</f>
        <v>0</v>
      </c>
      <c r="M135" s="6">
        <f>CtrlData!P141</f>
        <v>0</v>
      </c>
      <c r="N135" s="6">
        <f>CtrlData!Q141</f>
        <v>0</v>
      </c>
      <c r="O135" s="6">
        <f>CtrlData!R141</f>
        <v>0</v>
      </c>
      <c r="P135" s="6">
        <f>CtrlData!S141</f>
        <v>1</v>
      </c>
      <c r="Q135" s="6">
        <f>CtrlData!T141</f>
        <v>0</v>
      </c>
      <c r="R135" s="6">
        <f>CtrlData!U141</f>
        <v>0</v>
      </c>
      <c r="S135" s="6">
        <f>CtrlData!V141</f>
        <v>4.16</v>
      </c>
      <c r="T135" s="6">
        <f>CtrlData!W141</f>
        <v>120053</v>
      </c>
      <c r="U135" s="6">
        <f>CtrlData!X141</f>
        <v>5179</v>
      </c>
      <c r="V135" s="6">
        <f>CtrlData!Y141</f>
        <v>118.15</v>
      </c>
      <c r="W135" s="6">
        <f>CtrlData!Z141</f>
        <v>3.88</v>
      </c>
      <c r="X135" s="6">
        <f>CtrlData!AA141</f>
        <v>94.91</v>
      </c>
      <c r="Y135" s="6">
        <f>CtrlData!AB141</f>
        <v>1.66</v>
      </c>
      <c r="Z135" s="6">
        <f>CtrlData!AC141</f>
        <v>114757</v>
      </c>
      <c r="AA135" s="6">
        <f>CtrlData!AD141</f>
        <v>8.02</v>
      </c>
      <c r="AB135" s="6">
        <f>CtrlData!AE141</f>
        <v>315802</v>
      </c>
      <c r="AC135" s="6">
        <f>CtrlData!AF141</f>
        <v>5.77</v>
      </c>
      <c r="AD135" s="6">
        <f>CtrlData!AG141</f>
        <v>1.75</v>
      </c>
      <c r="AE135" s="6">
        <f>CtrlData!AH141</f>
        <v>4.3499999999999996</v>
      </c>
    </row>
    <row r="136" spans="1:31">
      <c r="A136" s="6">
        <f>CtrlData!A142</f>
        <v>201104</v>
      </c>
      <c r="B136" s="6">
        <f>CtrlData!E142</f>
        <v>21982.169969999999</v>
      </c>
      <c r="C136" s="6">
        <f>CtrlData!F142</f>
        <v>0</v>
      </c>
      <c r="D136" s="6">
        <f>CtrlData!G142</f>
        <v>0</v>
      </c>
      <c r="E136" s="6">
        <f>CtrlData!H142</f>
        <v>0</v>
      </c>
      <c r="F136" s="6">
        <f>CtrlData!I142</f>
        <v>1</v>
      </c>
      <c r="G136" s="6">
        <f>CtrlData!J142</f>
        <v>0</v>
      </c>
      <c r="H136" s="6">
        <f>CtrlData!K142</f>
        <v>0</v>
      </c>
      <c r="I136" s="6">
        <f>CtrlData!L142</f>
        <v>0</v>
      </c>
      <c r="J136" s="6">
        <f>CtrlData!M142</f>
        <v>0</v>
      </c>
      <c r="K136" s="6">
        <f>CtrlData!N142</f>
        <v>0</v>
      </c>
      <c r="L136" s="6">
        <f>CtrlData!O142</f>
        <v>0</v>
      </c>
      <c r="M136" s="6">
        <f>CtrlData!P142</f>
        <v>0</v>
      </c>
      <c r="N136" s="6">
        <f>CtrlData!Q142</f>
        <v>0</v>
      </c>
      <c r="O136" s="6">
        <f>CtrlData!R142</f>
        <v>0</v>
      </c>
      <c r="P136" s="6">
        <f>CtrlData!S142</f>
        <v>1</v>
      </c>
      <c r="Q136" s="6">
        <f>CtrlData!T142</f>
        <v>0</v>
      </c>
      <c r="R136" s="6">
        <f>CtrlData!U142</f>
        <v>0</v>
      </c>
      <c r="S136" s="6">
        <f>CtrlData!V142</f>
        <v>4.16</v>
      </c>
      <c r="T136" s="6">
        <f>CtrlData!W142</f>
        <v>120053</v>
      </c>
      <c r="U136" s="6">
        <f>CtrlData!X142</f>
        <v>5179</v>
      </c>
      <c r="V136" s="6">
        <f>CtrlData!Y142</f>
        <v>119.15</v>
      </c>
      <c r="W136" s="6">
        <f>CtrlData!Z142</f>
        <v>3.88</v>
      </c>
      <c r="X136" s="6">
        <f>CtrlData!AA142</f>
        <v>94.73</v>
      </c>
      <c r="Y136" s="6">
        <f>CtrlData!AB142</f>
        <v>1.3</v>
      </c>
      <c r="Z136" s="6">
        <f>CtrlData!AC142</f>
        <v>114459</v>
      </c>
      <c r="AA136" s="6">
        <f>CtrlData!AD142</f>
        <v>7.66</v>
      </c>
      <c r="AB136" s="6">
        <f>CtrlData!AE142</f>
        <v>314859</v>
      </c>
      <c r="AC136" s="6">
        <f>CtrlData!AF142</f>
        <v>6.29</v>
      </c>
      <c r="AD136" s="6">
        <f>CtrlData!AG142</f>
        <v>1.75</v>
      </c>
      <c r="AE136" s="6">
        <f>CtrlData!AH142</f>
        <v>4.3499999999999996</v>
      </c>
    </row>
    <row r="137" spans="1:31">
      <c r="A137" s="6">
        <f>CtrlData!A143</f>
        <v>201103</v>
      </c>
      <c r="B137" s="6">
        <f>CtrlData!E143</f>
        <v>27095.067449999999</v>
      </c>
      <c r="C137" s="6">
        <f>CtrlData!F143</f>
        <v>0</v>
      </c>
      <c r="D137" s="6">
        <f>CtrlData!G143</f>
        <v>0</v>
      </c>
      <c r="E137" s="6">
        <f>CtrlData!H143</f>
        <v>1</v>
      </c>
      <c r="F137" s="6">
        <f>CtrlData!I143</f>
        <v>0</v>
      </c>
      <c r="G137" s="6">
        <f>CtrlData!J143</f>
        <v>0</v>
      </c>
      <c r="H137" s="6">
        <f>CtrlData!K143</f>
        <v>0</v>
      </c>
      <c r="I137" s="6">
        <f>CtrlData!L143</f>
        <v>0</v>
      </c>
      <c r="J137" s="6">
        <f>CtrlData!M143</f>
        <v>0</v>
      </c>
      <c r="K137" s="6">
        <f>CtrlData!N143</f>
        <v>0</v>
      </c>
      <c r="L137" s="6">
        <f>CtrlData!O143</f>
        <v>0</v>
      </c>
      <c r="M137" s="6">
        <f>CtrlData!P143</f>
        <v>0</v>
      </c>
      <c r="N137" s="6">
        <f>CtrlData!Q143</f>
        <v>0</v>
      </c>
      <c r="O137" s="6">
        <f>CtrlData!R143</f>
        <v>1</v>
      </c>
      <c r="P137" s="6">
        <f>CtrlData!S143</f>
        <v>0</v>
      </c>
      <c r="Q137" s="6">
        <f>CtrlData!T143</f>
        <v>0</v>
      </c>
      <c r="R137" s="6">
        <f>CtrlData!U143</f>
        <v>0</v>
      </c>
      <c r="S137" s="6">
        <f>CtrlData!V143</f>
        <v>6.72</v>
      </c>
      <c r="T137" s="6">
        <f>CtrlData!W143</f>
        <v>120347</v>
      </c>
      <c r="U137" s="6">
        <f>CtrlData!X143</f>
        <v>5194</v>
      </c>
      <c r="V137" s="6">
        <f>CtrlData!Y143</f>
        <v>118.79</v>
      </c>
      <c r="W137" s="6">
        <f>CtrlData!Z143</f>
        <v>5.82</v>
      </c>
      <c r="X137" s="6">
        <f>CtrlData!AA143</f>
        <v>94.03</v>
      </c>
      <c r="Y137" s="6">
        <f>CtrlData!AB143</f>
        <v>1.4</v>
      </c>
      <c r="Z137" s="6">
        <f>CtrlData!AC143</f>
        <v>114816</v>
      </c>
      <c r="AA137" s="6">
        <f>CtrlData!AD143</f>
        <v>9.09</v>
      </c>
      <c r="AB137" s="6">
        <f>CtrlData!AE143</f>
        <v>313720</v>
      </c>
      <c r="AC137" s="6">
        <f>CtrlData!AF143</f>
        <v>5.97</v>
      </c>
      <c r="AD137" s="6">
        <f>CtrlData!AG143</f>
        <v>1.625</v>
      </c>
      <c r="AE137" s="6">
        <f>CtrlData!AH143</f>
        <v>4.4800000000000004</v>
      </c>
    </row>
    <row r="138" spans="1:31">
      <c r="A138" s="6">
        <f>CtrlData!A144</f>
        <v>201102</v>
      </c>
      <c r="B138" s="6">
        <f>CtrlData!E144</f>
        <v>19611.411609999999</v>
      </c>
      <c r="C138" s="6">
        <f>CtrlData!F144</f>
        <v>0</v>
      </c>
      <c r="D138" s="6">
        <f>CtrlData!G144</f>
        <v>1</v>
      </c>
      <c r="E138" s="6">
        <f>CtrlData!H144</f>
        <v>0</v>
      </c>
      <c r="F138" s="6">
        <f>CtrlData!I144</f>
        <v>0</v>
      </c>
      <c r="G138" s="6">
        <f>CtrlData!J144</f>
        <v>0</v>
      </c>
      <c r="H138" s="6">
        <f>CtrlData!K144</f>
        <v>0</v>
      </c>
      <c r="I138" s="6">
        <f>CtrlData!L144</f>
        <v>0</v>
      </c>
      <c r="J138" s="6">
        <f>CtrlData!M144</f>
        <v>0</v>
      </c>
      <c r="K138" s="6">
        <f>CtrlData!N144</f>
        <v>0</v>
      </c>
      <c r="L138" s="6">
        <f>CtrlData!O144</f>
        <v>0</v>
      </c>
      <c r="M138" s="6">
        <f>CtrlData!P144</f>
        <v>0</v>
      </c>
      <c r="N138" s="6">
        <f>CtrlData!Q144</f>
        <v>0</v>
      </c>
      <c r="O138" s="6">
        <f>CtrlData!R144</f>
        <v>1</v>
      </c>
      <c r="P138" s="6">
        <f>CtrlData!S144</f>
        <v>0</v>
      </c>
      <c r="Q138" s="6">
        <f>CtrlData!T144</f>
        <v>0</v>
      </c>
      <c r="R138" s="6">
        <f>CtrlData!U144</f>
        <v>0</v>
      </c>
      <c r="S138" s="6">
        <f>CtrlData!V144</f>
        <v>6.72</v>
      </c>
      <c r="T138" s="6">
        <f>CtrlData!W144</f>
        <v>120347</v>
      </c>
      <c r="U138" s="6">
        <f>CtrlData!X144</f>
        <v>5194</v>
      </c>
      <c r="V138" s="6">
        <f>CtrlData!Y144</f>
        <v>115.96</v>
      </c>
      <c r="W138" s="6">
        <f>CtrlData!Z144</f>
        <v>5.82</v>
      </c>
      <c r="X138" s="6">
        <f>CtrlData!AA144</f>
        <v>94.86</v>
      </c>
      <c r="Y138" s="6">
        <f>CtrlData!AB144</f>
        <v>1.32</v>
      </c>
      <c r="Z138" s="6">
        <f>CtrlData!AC144</f>
        <v>116273</v>
      </c>
      <c r="AA138" s="6">
        <f>CtrlData!AD144</f>
        <v>9.0299999999999994</v>
      </c>
      <c r="AB138" s="6">
        <f>CtrlData!AE144</f>
        <v>314248</v>
      </c>
      <c r="AC138" s="6">
        <f>CtrlData!AF144</f>
        <v>5.89</v>
      </c>
      <c r="AD138" s="6">
        <f>CtrlData!AG144</f>
        <v>1.625</v>
      </c>
      <c r="AE138" s="6">
        <f>CtrlData!AH144</f>
        <v>4.4800000000000004</v>
      </c>
    </row>
    <row r="139" spans="1:31">
      <c r="A139" s="6">
        <f>CtrlData!A145</f>
        <v>201101</v>
      </c>
      <c r="B139" s="6">
        <f>CtrlData!E145</f>
        <v>27010.810130000002</v>
      </c>
      <c r="C139" s="6">
        <f>CtrlData!F145</f>
        <v>1</v>
      </c>
      <c r="D139" s="6">
        <f>CtrlData!G145</f>
        <v>0</v>
      </c>
      <c r="E139" s="6">
        <f>CtrlData!H145</f>
        <v>0</v>
      </c>
      <c r="F139" s="6">
        <f>CtrlData!I145</f>
        <v>0</v>
      </c>
      <c r="G139" s="6">
        <f>CtrlData!J145</f>
        <v>0</v>
      </c>
      <c r="H139" s="6">
        <f>CtrlData!K145</f>
        <v>0</v>
      </c>
      <c r="I139" s="6">
        <f>CtrlData!L145</f>
        <v>0</v>
      </c>
      <c r="J139" s="6">
        <f>CtrlData!M145</f>
        <v>0</v>
      </c>
      <c r="K139" s="6">
        <f>CtrlData!N145</f>
        <v>0</v>
      </c>
      <c r="L139" s="6">
        <f>CtrlData!O145</f>
        <v>0</v>
      </c>
      <c r="M139" s="6">
        <f>CtrlData!P145</f>
        <v>0</v>
      </c>
      <c r="N139" s="6">
        <f>CtrlData!Q145</f>
        <v>0</v>
      </c>
      <c r="O139" s="6">
        <f>CtrlData!R145</f>
        <v>1</v>
      </c>
      <c r="P139" s="6">
        <f>CtrlData!S145</f>
        <v>0</v>
      </c>
      <c r="Q139" s="6">
        <f>CtrlData!T145</f>
        <v>0</v>
      </c>
      <c r="R139" s="6">
        <f>CtrlData!U145</f>
        <v>0</v>
      </c>
      <c r="S139" s="6">
        <f>CtrlData!V145</f>
        <v>6.72</v>
      </c>
      <c r="T139" s="6">
        <f>CtrlData!W145</f>
        <v>120347</v>
      </c>
      <c r="U139" s="6">
        <f>CtrlData!X145</f>
        <v>5194</v>
      </c>
      <c r="V139" s="6">
        <f>CtrlData!Y145</f>
        <v>113.35</v>
      </c>
      <c r="W139" s="6">
        <f>CtrlData!Z145</f>
        <v>5.82</v>
      </c>
      <c r="X139" s="6">
        <f>CtrlData!AA145</f>
        <v>94.15</v>
      </c>
      <c r="Y139" s="6">
        <f>CtrlData!AB145</f>
        <v>1.1000000000000001</v>
      </c>
      <c r="Z139" s="6">
        <f>CtrlData!AC145</f>
        <v>114898</v>
      </c>
      <c r="AA139" s="6">
        <f>CtrlData!AD145</f>
        <v>10.98</v>
      </c>
      <c r="AB139" s="6">
        <f>CtrlData!AE145</f>
        <v>311293</v>
      </c>
      <c r="AC139" s="6">
        <f>CtrlData!AF145</f>
        <v>6.47</v>
      </c>
      <c r="AD139" s="6">
        <f>CtrlData!AG145</f>
        <v>1.625</v>
      </c>
      <c r="AE139" s="6">
        <f>CtrlData!AH145</f>
        <v>4.4800000000000004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7"/>
  <sheetViews>
    <sheetView workbookViewId="0">
      <selection activeCell="F7" sqref="F7"/>
    </sheetView>
  </sheetViews>
  <sheetFormatPr defaultRowHeight="13.5"/>
  <cols>
    <col min="1" max="16384" width="9" style="6"/>
  </cols>
  <sheetData>
    <row r="1" spans="1:35" s="7" customFormat="1">
      <c r="A1" s="7" t="s">
        <v>15</v>
      </c>
      <c r="B1" s="7" t="str">
        <f>CtrlData!E2</f>
        <v>成交億</v>
      </c>
      <c r="C1" s="7" t="str">
        <f>CtrlData!F2</f>
        <v>m1</v>
      </c>
      <c r="D1" s="7" t="str">
        <f>CtrlData!G2</f>
        <v>m2</v>
      </c>
      <c r="E1" s="7" t="str">
        <f>CtrlData!H2</f>
        <v>m3</v>
      </c>
      <c r="F1" s="7" t="str">
        <f>CtrlData!I2</f>
        <v>m4</v>
      </c>
      <c r="G1" s="7" t="str">
        <f>CtrlData!J2</f>
        <v>m5</v>
      </c>
      <c r="H1" s="7" t="str">
        <f>CtrlData!K2</f>
        <v>m6</v>
      </c>
      <c r="I1" s="7" t="str">
        <f>CtrlData!L2</f>
        <v>m7</v>
      </c>
      <c r="J1" s="7" t="str">
        <f>CtrlData!M2</f>
        <v>m8</v>
      </c>
      <c r="K1" s="7" t="str">
        <f>CtrlData!N2</f>
        <v>m9</v>
      </c>
      <c r="L1" s="7" t="str">
        <f>CtrlData!O2</f>
        <v>m10</v>
      </c>
      <c r="M1" s="7" t="str">
        <f>CtrlData!P2</f>
        <v>m11</v>
      </c>
      <c r="N1" s="7" t="str">
        <f>CtrlData!Q2</f>
        <v>m12</v>
      </c>
      <c r="O1" s="7" t="str">
        <f>CtrlData!R2</f>
        <v>q1</v>
      </c>
      <c r="P1" s="7" t="str">
        <f>CtrlData!S2</f>
        <v>q2</v>
      </c>
      <c r="Q1" s="7" t="str">
        <f>CtrlData!T2</f>
        <v>q3</v>
      </c>
      <c r="R1" s="7" t="str">
        <f>CtrlData!U2</f>
        <v>q4</v>
      </c>
      <c r="S1" s="7" t="str">
        <f>CtrlData!V2</f>
        <v>GDP%</v>
      </c>
      <c r="T1" s="7" t="str">
        <f>CtrlData!W2</f>
        <v>GDP</v>
      </c>
      <c r="U1" s="7" t="str">
        <f>CtrlData!X2</f>
        <v>人均GDP</v>
      </c>
      <c r="V1" s="7" t="str">
        <f>CtrlData!Y2</f>
        <v>WPI</v>
      </c>
      <c r="W1" s="7" t="str">
        <f>CtrlData!Z2</f>
        <v>WPI%</v>
      </c>
      <c r="X1" s="7" t="str">
        <f>CtrlData!AA2</f>
        <v>CPI</v>
      </c>
      <c r="Y1" s="7" t="str">
        <f>CtrlData!AB2</f>
        <v>CPI%</v>
      </c>
      <c r="Z1" s="7" t="s">
        <v>219</v>
      </c>
      <c r="AA1" s="7" t="s">
        <v>220</v>
      </c>
      <c r="AB1" s="7" t="s">
        <v>27</v>
      </c>
      <c r="AC1" s="7" t="s">
        <v>28</v>
      </c>
      <c r="AD1" s="7" t="s">
        <v>221</v>
      </c>
      <c r="AE1" s="7" t="s">
        <v>222</v>
      </c>
      <c r="AF1" s="7" t="s">
        <v>230</v>
      </c>
      <c r="AG1" s="7" t="s">
        <v>231</v>
      </c>
      <c r="AH1" s="7" t="s">
        <v>232</v>
      </c>
      <c r="AI1" s="7" t="s">
        <v>240</v>
      </c>
    </row>
    <row r="2" spans="1:35">
      <c r="A2" s="6">
        <f>CtrlData!A8</f>
        <v>202206</v>
      </c>
      <c r="B2" s="6">
        <f>CtrlData!E8</f>
        <v>50842.24022</v>
      </c>
      <c r="C2" s="6">
        <f>CtrlData!F8</f>
        <v>0</v>
      </c>
      <c r="D2" s="6">
        <f>CtrlData!G8</f>
        <v>0</v>
      </c>
      <c r="E2" s="6">
        <f>CtrlData!H8</f>
        <v>0</v>
      </c>
      <c r="F2" s="6">
        <f>CtrlData!I8</f>
        <v>0</v>
      </c>
      <c r="G2" s="6">
        <f>CtrlData!J8</f>
        <v>0</v>
      </c>
      <c r="H2" s="6">
        <f>CtrlData!K8</f>
        <v>1</v>
      </c>
      <c r="I2" s="6">
        <f>CtrlData!L8</f>
        <v>0</v>
      </c>
      <c r="J2" s="6">
        <f>CtrlData!M8</f>
        <v>0</v>
      </c>
      <c r="K2" s="6">
        <f>CtrlData!N8</f>
        <v>0</v>
      </c>
      <c r="L2" s="6">
        <f>CtrlData!O8</f>
        <v>0</v>
      </c>
      <c r="M2" s="6">
        <f>CtrlData!P8</f>
        <v>0</v>
      </c>
      <c r="N2" s="6">
        <f>CtrlData!Q8</f>
        <v>0</v>
      </c>
      <c r="O2" s="6">
        <f>CtrlData!R8</f>
        <v>0</v>
      </c>
      <c r="P2" s="6">
        <f>CtrlData!S8</f>
        <v>1</v>
      </c>
      <c r="Q2" s="6">
        <f>CtrlData!T8</f>
        <v>0</v>
      </c>
      <c r="R2" s="6">
        <f>CtrlData!U8</f>
        <v>0</v>
      </c>
      <c r="S2" s="6">
        <f>CtrlData!V8</f>
        <v>3.05</v>
      </c>
      <c r="T2" s="6">
        <f>CtrlData!W8</f>
        <v>186883</v>
      </c>
      <c r="U2" s="6">
        <f>CtrlData!X8</f>
        <v>8046</v>
      </c>
      <c r="V2" s="6">
        <f>CtrlData!Y8</f>
        <v>119.61</v>
      </c>
      <c r="W2" s="6">
        <f>CtrlData!Z8</f>
        <v>16.28</v>
      </c>
      <c r="X2" s="6">
        <f>CtrlData!AA8</f>
        <v>107.82</v>
      </c>
      <c r="Y2" s="6">
        <f>CtrlData!AB8</f>
        <v>3.59</v>
      </c>
      <c r="Z2" s="6">
        <f>CtrlData!AC8</f>
        <v>254745</v>
      </c>
      <c r="AA2" s="6">
        <f>CtrlData!AD8</f>
        <v>7.03</v>
      </c>
      <c r="AB2" s="6">
        <f>CtrlData!AE8</f>
        <v>558262</v>
      </c>
      <c r="AC2" s="6">
        <f>CtrlData!AF8</f>
        <v>7.35</v>
      </c>
      <c r="AD2" s="6">
        <f>CtrlData!AG8</f>
        <v>1.5</v>
      </c>
      <c r="AE2" s="6">
        <f>CtrlData!AH8</f>
        <v>3.74</v>
      </c>
      <c r="AF2" s="6">
        <f>CtrlData!AI8</f>
        <v>0</v>
      </c>
      <c r="AG2" s="11">
        <f>CtrlData!AJ8</f>
        <v>49991.329389999999</v>
      </c>
      <c r="AH2" s="11">
        <f>CtrlData!AK8</f>
        <v>51471.295230000003</v>
      </c>
      <c r="AI2" s="17">
        <f>CtrlData!AL8</f>
        <v>21</v>
      </c>
    </row>
    <row r="3" spans="1:35">
      <c r="A3" s="6">
        <f>CtrlData!A9</f>
        <v>202205</v>
      </c>
      <c r="B3" s="6">
        <f>CtrlData!E9</f>
        <v>49991.329389999999</v>
      </c>
      <c r="C3" s="6">
        <f>CtrlData!F9</f>
        <v>0</v>
      </c>
      <c r="D3" s="6">
        <f>CtrlData!G9</f>
        <v>0</v>
      </c>
      <c r="E3" s="6">
        <f>CtrlData!H9</f>
        <v>0</v>
      </c>
      <c r="F3" s="6">
        <f>CtrlData!I9</f>
        <v>0</v>
      </c>
      <c r="G3" s="6">
        <f>CtrlData!J9</f>
        <v>1</v>
      </c>
      <c r="H3" s="6">
        <f>CtrlData!K9</f>
        <v>0</v>
      </c>
      <c r="I3" s="6">
        <f>CtrlData!L9</f>
        <v>0</v>
      </c>
      <c r="J3" s="6">
        <f>CtrlData!M9</f>
        <v>0</v>
      </c>
      <c r="K3" s="6">
        <f>CtrlData!N9</f>
        <v>0</v>
      </c>
      <c r="L3" s="6">
        <f>CtrlData!O9</f>
        <v>0</v>
      </c>
      <c r="M3" s="6">
        <f>CtrlData!P9</f>
        <v>0</v>
      </c>
      <c r="N3" s="6">
        <f>CtrlData!Q9</f>
        <v>0</v>
      </c>
      <c r="O3" s="6">
        <f>CtrlData!R9</f>
        <v>0</v>
      </c>
      <c r="P3" s="6">
        <f>CtrlData!S9</f>
        <v>1</v>
      </c>
      <c r="Q3" s="6">
        <f>CtrlData!T9</f>
        <v>0</v>
      </c>
      <c r="R3" s="6">
        <f>CtrlData!U9</f>
        <v>0</v>
      </c>
      <c r="S3" s="6">
        <f>CtrlData!V9</f>
        <v>3.05</v>
      </c>
      <c r="T3" s="6">
        <f>CtrlData!W9</f>
        <v>186883</v>
      </c>
      <c r="U3" s="6">
        <f>CtrlData!X9</f>
        <v>8046</v>
      </c>
      <c r="V3" s="6">
        <f>CtrlData!Y9</f>
        <v>119.4</v>
      </c>
      <c r="W3" s="6">
        <f>CtrlData!Z9</f>
        <v>16.28</v>
      </c>
      <c r="X3" s="6">
        <f>CtrlData!AA9</f>
        <v>107.41</v>
      </c>
      <c r="Y3" s="6">
        <f>CtrlData!AB9</f>
        <v>3.4</v>
      </c>
      <c r="Z3" s="6">
        <f>CtrlData!AC9</f>
        <v>252762</v>
      </c>
      <c r="AA3" s="6">
        <f>CtrlData!AD9</f>
        <v>8.2799999999999994</v>
      </c>
      <c r="AB3" s="6">
        <f>CtrlData!AE9</f>
        <v>555437</v>
      </c>
      <c r="AC3" s="6">
        <f>CtrlData!AF9</f>
        <v>7.49</v>
      </c>
      <c r="AD3" s="6">
        <f>CtrlData!AG9</f>
        <v>1.375</v>
      </c>
      <c r="AE3" s="6">
        <f>CtrlData!AH9</f>
        <v>3.74</v>
      </c>
      <c r="AF3" s="6">
        <f>CtrlData!AI9</f>
        <v>0</v>
      </c>
      <c r="AG3" s="11">
        <f>CtrlData!AJ9</f>
        <v>51471.295230000003</v>
      </c>
      <c r="AH3" s="11">
        <f>CtrlData!AK9</f>
        <v>75120.65625</v>
      </c>
      <c r="AI3" s="17">
        <f>CtrlData!AL9</f>
        <v>21</v>
      </c>
    </row>
    <row r="4" spans="1:35">
      <c r="A4" s="6">
        <f>CtrlData!A10</f>
        <v>202204</v>
      </c>
      <c r="B4" s="6">
        <f>CtrlData!E10</f>
        <v>51471.295230000003</v>
      </c>
      <c r="C4" s="6">
        <f>CtrlData!F10</f>
        <v>0</v>
      </c>
      <c r="D4" s="6">
        <f>CtrlData!G10</f>
        <v>0</v>
      </c>
      <c r="E4" s="6">
        <f>CtrlData!H10</f>
        <v>0</v>
      </c>
      <c r="F4" s="6">
        <f>CtrlData!I10</f>
        <v>1</v>
      </c>
      <c r="G4" s="6">
        <f>CtrlData!J10</f>
        <v>0</v>
      </c>
      <c r="H4" s="6">
        <f>CtrlData!K10</f>
        <v>0</v>
      </c>
      <c r="I4" s="6">
        <f>CtrlData!L10</f>
        <v>0</v>
      </c>
      <c r="J4" s="6">
        <f>CtrlData!M10</f>
        <v>0</v>
      </c>
      <c r="K4" s="6">
        <f>CtrlData!N10</f>
        <v>0</v>
      </c>
      <c r="L4" s="6">
        <f>CtrlData!O10</f>
        <v>0</v>
      </c>
      <c r="M4" s="6">
        <f>CtrlData!P10</f>
        <v>0</v>
      </c>
      <c r="N4" s="6">
        <f>CtrlData!Q10</f>
        <v>0</v>
      </c>
      <c r="O4" s="6">
        <f>CtrlData!R10</f>
        <v>0</v>
      </c>
      <c r="P4" s="6">
        <f>CtrlData!S10</f>
        <v>1</v>
      </c>
      <c r="Q4" s="6">
        <f>CtrlData!T10</f>
        <v>0</v>
      </c>
      <c r="R4" s="6">
        <f>CtrlData!U10</f>
        <v>0</v>
      </c>
      <c r="S4" s="6">
        <f>CtrlData!V10</f>
        <v>3.05</v>
      </c>
      <c r="T4" s="6">
        <f>CtrlData!W10</f>
        <v>186883</v>
      </c>
      <c r="U4" s="6">
        <f>CtrlData!X10</f>
        <v>8046</v>
      </c>
      <c r="V4" s="6">
        <f>CtrlData!Y10</f>
        <v>117.37</v>
      </c>
      <c r="W4" s="6">
        <f>CtrlData!Z10</f>
        <v>16.28</v>
      </c>
      <c r="X4" s="6">
        <f>CtrlData!AA10</f>
        <v>107.14</v>
      </c>
      <c r="Y4" s="6">
        <f>CtrlData!AB10</f>
        <v>3.38</v>
      </c>
      <c r="Z4" s="6">
        <f>CtrlData!AC10</f>
        <v>253797</v>
      </c>
      <c r="AA4" s="6">
        <f>CtrlData!AD10</f>
        <v>9.06</v>
      </c>
      <c r="AB4" s="6">
        <f>CtrlData!AE10</f>
        <v>552913</v>
      </c>
      <c r="AC4" s="6">
        <f>CtrlData!AF10</f>
        <v>8.24</v>
      </c>
      <c r="AD4" s="6">
        <f>CtrlData!AG10</f>
        <v>1.375</v>
      </c>
      <c r="AE4" s="6">
        <f>CtrlData!AH10</f>
        <v>3.74</v>
      </c>
      <c r="AF4" s="6">
        <f>CtrlData!AI10</f>
        <v>0</v>
      </c>
      <c r="AG4" s="11">
        <f>CtrlData!AJ10</f>
        <v>75120.65625</v>
      </c>
      <c r="AH4" s="11">
        <f>CtrlData!AK10</f>
        <v>46332.63192</v>
      </c>
      <c r="AI4" s="17">
        <f>CtrlData!AL10</f>
        <v>19</v>
      </c>
    </row>
    <row r="5" spans="1:35">
      <c r="A5" s="6">
        <f>CtrlData!A11</f>
        <v>202203</v>
      </c>
      <c r="B5" s="6">
        <f>CtrlData!E11</f>
        <v>75120.65625</v>
      </c>
      <c r="C5" s="6">
        <f>CtrlData!F11</f>
        <v>0</v>
      </c>
      <c r="D5" s="6">
        <f>CtrlData!G11</f>
        <v>0</v>
      </c>
      <c r="E5" s="6">
        <f>CtrlData!H11</f>
        <v>1</v>
      </c>
      <c r="F5" s="6">
        <f>CtrlData!I11</f>
        <v>0</v>
      </c>
      <c r="G5" s="6">
        <f>CtrlData!J11</f>
        <v>0</v>
      </c>
      <c r="H5" s="6">
        <f>CtrlData!K11</f>
        <v>0</v>
      </c>
      <c r="I5" s="6">
        <f>CtrlData!L11</f>
        <v>0</v>
      </c>
      <c r="J5" s="6">
        <f>CtrlData!M11</f>
        <v>0</v>
      </c>
      <c r="K5" s="6">
        <f>CtrlData!N11</f>
        <v>0</v>
      </c>
      <c r="L5" s="6">
        <f>CtrlData!O11</f>
        <v>0</v>
      </c>
      <c r="M5" s="6">
        <f>CtrlData!P11</f>
        <v>0</v>
      </c>
      <c r="N5" s="6">
        <f>CtrlData!Q11</f>
        <v>0</v>
      </c>
      <c r="O5" s="6">
        <f>CtrlData!R11</f>
        <v>1</v>
      </c>
      <c r="P5" s="6">
        <f>CtrlData!S11</f>
        <v>0</v>
      </c>
      <c r="Q5" s="6">
        <f>CtrlData!T11</f>
        <v>0</v>
      </c>
      <c r="R5" s="6">
        <f>CtrlData!U11</f>
        <v>0</v>
      </c>
      <c r="S5" s="6">
        <f>CtrlData!V11</f>
        <v>3.72</v>
      </c>
      <c r="T5" s="6">
        <f>CtrlData!W11</f>
        <v>200947</v>
      </c>
      <c r="U5" s="6">
        <f>CtrlData!X11</f>
        <v>8616</v>
      </c>
      <c r="V5" s="6">
        <f>CtrlData!Y11</f>
        <v>114.48</v>
      </c>
      <c r="W5" s="6">
        <f>CtrlData!Z11</f>
        <v>14.16</v>
      </c>
      <c r="X5" s="6">
        <f>CtrlData!AA11</f>
        <v>106.33</v>
      </c>
      <c r="Y5" s="6">
        <f>CtrlData!AB11</f>
        <v>3.27</v>
      </c>
      <c r="Z5" s="6">
        <f>CtrlData!AC11</f>
        <v>254905</v>
      </c>
      <c r="AA5" s="6">
        <f>CtrlData!AD11</f>
        <v>10.39</v>
      </c>
      <c r="AB5" s="6">
        <f>CtrlData!AE11</f>
        <v>550499</v>
      </c>
      <c r="AC5" s="6">
        <f>CtrlData!AF11</f>
        <v>8.2200000000000006</v>
      </c>
      <c r="AD5" s="6">
        <f>CtrlData!AG11</f>
        <v>1.375</v>
      </c>
      <c r="AE5" s="6">
        <f>CtrlData!AH11</f>
        <v>3.66</v>
      </c>
      <c r="AF5" s="6">
        <f>CtrlData!AI11</f>
        <v>0</v>
      </c>
      <c r="AG5" s="11">
        <f>CtrlData!AJ11</f>
        <v>46332.63192</v>
      </c>
      <c r="AH5" s="11">
        <f>CtrlData!AK11</f>
        <v>52611.501510000002</v>
      </c>
      <c r="AI5" s="17">
        <f>CtrlData!AL11</f>
        <v>23</v>
      </c>
    </row>
    <row r="6" spans="1:35">
      <c r="A6" s="6">
        <f>CtrlData!A12</f>
        <v>202202</v>
      </c>
      <c r="B6" s="6">
        <f>CtrlData!E12</f>
        <v>46332.63192</v>
      </c>
      <c r="C6" s="6">
        <f>CtrlData!F12</f>
        <v>0</v>
      </c>
      <c r="D6" s="6">
        <f>CtrlData!G12</f>
        <v>1</v>
      </c>
      <c r="E6" s="6">
        <f>CtrlData!H12</f>
        <v>0</v>
      </c>
      <c r="F6" s="6">
        <f>CtrlData!I12</f>
        <v>0</v>
      </c>
      <c r="G6" s="6">
        <f>CtrlData!J12</f>
        <v>0</v>
      </c>
      <c r="H6" s="6">
        <f>CtrlData!K12</f>
        <v>0</v>
      </c>
      <c r="I6" s="6">
        <f>CtrlData!L12</f>
        <v>0</v>
      </c>
      <c r="J6" s="6">
        <f>CtrlData!M12</f>
        <v>0</v>
      </c>
      <c r="K6" s="6">
        <f>CtrlData!N12</f>
        <v>0</v>
      </c>
      <c r="L6" s="6">
        <f>CtrlData!O12</f>
        <v>0</v>
      </c>
      <c r="M6" s="6">
        <f>CtrlData!P12</f>
        <v>0</v>
      </c>
      <c r="N6" s="6">
        <f>CtrlData!Q12</f>
        <v>0</v>
      </c>
      <c r="O6" s="6">
        <f>CtrlData!R12</f>
        <v>1</v>
      </c>
      <c r="P6" s="6">
        <f>CtrlData!S12</f>
        <v>0</v>
      </c>
      <c r="Q6" s="6">
        <f>CtrlData!T12</f>
        <v>0</v>
      </c>
      <c r="R6" s="6">
        <f>CtrlData!U12</f>
        <v>0</v>
      </c>
      <c r="S6" s="6">
        <f>CtrlData!V12</f>
        <v>3.72</v>
      </c>
      <c r="T6" s="6">
        <f>CtrlData!W12</f>
        <v>200947</v>
      </c>
      <c r="U6" s="6">
        <f>CtrlData!X12</f>
        <v>8616</v>
      </c>
      <c r="V6" s="6">
        <f>CtrlData!Y12</f>
        <v>109.97</v>
      </c>
      <c r="W6" s="6">
        <f>CtrlData!Z12</f>
        <v>14.16</v>
      </c>
      <c r="X6" s="6">
        <f>CtrlData!AA12</f>
        <v>105.99</v>
      </c>
      <c r="Y6" s="6">
        <f>CtrlData!AB12</f>
        <v>2.33</v>
      </c>
      <c r="Z6" s="6">
        <f>CtrlData!AC12</f>
        <v>254989</v>
      </c>
      <c r="AA6" s="6">
        <f>CtrlData!AD12</f>
        <v>11.25</v>
      </c>
      <c r="AB6" s="6">
        <f>CtrlData!AE12</f>
        <v>547642</v>
      </c>
      <c r="AC6" s="6">
        <f>CtrlData!AF12</f>
        <v>7.65</v>
      </c>
      <c r="AD6" s="6">
        <f>CtrlData!AG12</f>
        <v>1.125</v>
      </c>
      <c r="AE6" s="6">
        <f>CtrlData!AH12</f>
        <v>3.66</v>
      </c>
      <c r="AF6" s="6">
        <f>CtrlData!AI12</f>
        <v>1</v>
      </c>
      <c r="AG6" s="11">
        <f>CtrlData!AJ12</f>
        <v>52611.501510000002</v>
      </c>
      <c r="AH6" s="11">
        <f>CtrlData!AK12</f>
        <v>65276.750099999997</v>
      </c>
      <c r="AI6" s="17">
        <f>CtrlData!AL12</f>
        <v>15</v>
      </c>
    </row>
    <row r="7" spans="1:35">
      <c r="A7" s="6">
        <f>CtrlData!A13</f>
        <v>202201</v>
      </c>
      <c r="B7" s="6">
        <f>CtrlData!E13</f>
        <v>52611.501510000002</v>
      </c>
      <c r="C7" s="6">
        <f>CtrlData!F13</f>
        <v>1</v>
      </c>
      <c r="D7" s="6">
        <f>CtrlData!G13</f>
        <v>0</v>
      </c>
      <c r="E7" s="6">
        <f>CtrlData!H13</f>
        <v>0</v>
      </c>
      <c r="F7" s="6">
        <f>CtrlData!I13</f>
        <v>0</v>
      </c>
      <c r="G7" s="6">
        <f>CtrlData!J13</f>
        <v>0</v>
      </c>
      <c r="H7" s="6">
        <f>CtrlData!K13</f>
        <v>0</v>
      </c>
      <c r="I7" s="6">
        <f>CtrlData!L13</f>
        <v>0</v>
      </c>
      <c r="J7" s="6">
        <f>CtrlData!M13</f>
        <v>0</v>
      </c>
      <c r="K7" s="6">
        <f>CtrlData!N13</f>
        <v>0</v>
      </c>
      <c r="L7" s="6">
        <f>CtrlData!O13</f>
        <v>0</v>
      </c>
      <c r="M7" s="6">
        <f>CtrlData!P13</f>
        <v>0</v>
      </c>
      <c r="N7" s="6">
        <f>CtrlData!Q13</f>
        <v>0</v>
      </c>
      <c r="O7" s="6">
        <f>CtrlData!R13</f>
        <v>1</v>
      </c>
      <c r="P7" s="6">
        <f>CtrlData!S13</f>
        <v>0</v>
      </c>
      <c r="Q7" s="6">
        <f>CtrlData!T13</f>
        <v>0</v>
      </c>
      <c r="R7" s="6">
        <f>CtrlData!U13</f>
        <v>0</v>
      </c>
      <c r="S7" s="6">
        <f>CtrlData!V13</f>
        <v>3.72</v>
      </c>
      <c r="T7" s="6">
        <f>CtrlData!W13</f>
        <v>200947</v>
      </c>
      <c r="U7" s="6">
        <f>CtrlData!X13</f>
        <v>8616</v>
      </c>
      <c r="V7" s="6">
        <f>CtrlData!Y13</f>
        <v>107.78</v>
      </c>
      <c r="W7" s="6">
        <f>CtrlData!Z13</f>
        <v>14.16</v>
      </c>
      <c r="X7" s="6">
        <f>CtrlData!AA13</f>
        <v>106</v>
      </c>
      <c r="Y7" s="6">
        <f>CtrlData!AB13</f>
        <v>2.83</v>
      </c>
      <c r="Z7" s="6">
        <f>CtrlData!AC13</f>
        <v>252219</v>
      </c>
      <c r="AA7" s="6">
        <f>CtrlData!AD13</f>
        <v>11.87</v>
      </c>
      <c r="AB7" s="6">
        <f>CtrlData!AE13</f>
        <v>543067</v>
      </c>
      <c r="AC7" s="6">
        <f>CtrlData!AF13</f>
        <v>8.5299999999999994</v>
      </c>
      <c r="AD7" s="6">
        <f>CtrlData!AG13</f>
        <v>1.125</v>
      </c>
      <c r="AE7" s="6">
        <f>CtrlData!AH13</f>
        <v>3.66</v>
      </c>
      <c r="AF7" s="6">
        <f>CtrlData!AI13</f>
        <v>0</v>
      </c>
      <c r="AG7" s="11">
        <f>CtrlData!AJ13</f>
        <v>65276.750099999997</v>
      </c>
      <c r="AH7" s="11">
        <f>CtrlData!AK13</f>
        <v>79426.901729999998</v>
      </c>
      <c r="AI7" s="17">
        <f>CtrlData!AL13</f>
        <v>18</v>
      </c>
    </row>
    <row r="8" spans="1:35">
      <c r="A8" s="6">
        <f>CtrlData!A14</f>
        <v>202112</v>
      </c>
      <c r="B8" s="6">
        <f>CtrlData!E14</f>
        <v>65276.750099999997</v>
      </c>
      <c r="C8" s="6">
        <f>CtrlData!F14</f>
        <v>0</v>
      </c>
      <c r="D8" s="6">
        <f>CtrlData!G14</f>
        <v>0</v>
      </c>
      <c r="E8" s="6">
        <f>CtrlData!H14</f>
        <v>0</v>
      </c>
      <c r="F8" s="6">
        <f>CtrlData!I14</f>
        <v>0</v>
      </c>
      <c r="G8" s="6">
        <f>CtrlData!J14</f>
        <v>0</v>
      </c>
      <c r="H8" s="6">
        <f>CtrlData!K14</f>
        <v>0</v>
      </c>
      <c r="I8" s="6">
        <f>CtrlData!L14</f>
        <v>0</v>
      </c>
      <c r="J8" s="6">
        <f>CtrlData!M14</f>
        <v>0</v>
      </c>
      <c r="K8" s="6">
        <f>CtrlData!N14</f>
        <v>0</v>
      </c>
      <c r="L8" s="6">
        <f>CtrlData!O14</f>
        <v>0</v>
      </c>
      <c r="M8" s="6">
        <f>CtrlData!P14</f>
        <v>0</v>
      </c>
      <c r="N8" s="6">
        <f>CtrlData!Q14</f>
        <v>1</v>
      </c>
      <c r="O8" s="6">
        <f>CtrlData!R14</f>
        <v>0</v>
      </c>
      <c r="P8" s="6">
        <f>CtrlData!S14</f>
        <v>0</v>
      </c>
      <c r="Q8" s="6">
        <f>CtrlData!T14</f>
        <v>0</v>
      </c>
      <c r="R8" s="6">
        <f>CtrlData!U14</f>
        <v>1</v>
      </c>
      <c r="S8" s="6">
        <f>CtrlData!V14</f>
        <v>5.32</v>
      </c>
      <c r="T8" s="6">
        <f>CtrlData!W14</f>
        <v>207272</v>
      </c>
      <c r="U8" s="6">
        <f>CtrlData!X14</f>
        <v>8857</v>
      </c>
      <c r="V8" s="6">
        <f>CtrlData!Y14</f>
        <v>106.75</v>
      </c>
      <c r="W8" s="6">
        <f>CtrlData!Z14</f>
        <v>12.64</v>
      </c>
      <c r="X8" s="6">
        <f>CtrlData!AA14</f>
        <v>105.41</v>
      </c>
      <c r="Y8" s="6">
        <f>CtrlData!AB14</f>
        <v>2.63</v>
      </c>
      <c r="Z8" s="6">
        <f>CtrlData!AC14</f>
        <v>247580</v>
      </c>
      <c r="AA8" s="6">
        <f>CtrlData!AD14</f>
        <v>12.09</v>
      </c>
      <c r="AB8" s="6">
        <f>CtrlData!AE14</f>
        <v>537090</v>
      </c>
      <c r="AC8" s="6">
        <f>CtrlData!AF14</f>
        <v>7.35</v>
      </c>
      <c r="AD8" s="6">
        <f>CtrlData!AG14</f>
        <v>1.125</v>
      </c>
      <c r="AE8" s="6">
        <f>CtrlData!AH14</f>
        <v>3.64</v>
      </c>
      <c r="AF8" s="6">
        <f>CtrlData!AI14</f>
        <v>0</v>
      </c>
      <c r="AG8" s="11">
        <f>CtrlData!AJ14</f>
        <v>79426.901729999998</v>
      </c>
      <c r="AH8" s="11">
        <f>CtrlData!AK14</f>
        <v>59018.259839999999</v>
      </c>
      <c r="AI8" s="17">
        <f>CtrlData!AL14</f>
        <v>22</v>
      </c>
    </row>
    <row r="9" spans="1:35">
      <c r="A9" s="6">
        <f>CtrlData!A15</f>
        <v>202111</v>
      </c>
      <c r="B9" s="6">
        <f>CtrlData!E15</f>
        <v>79426.901729999998</v>
      </c>
      <c r="C9" s="6">
        <f>CtrlData!F15</f>
        <v>0</v>
      </c>
      <c r="D9" s="6">
        <f>CtrlData!G15</f>
        <v>0</v>
      </c>
      <c r="E9" s="6">
        <f>CtrlData!H15</f>
        <v>0</v>
      </c>
      <c r="F9" s="6">
        <f>CtrlData!I15</f>
        <v>0</v>
      </c>
      <c r="G9" s="6">
        <f>CtrlData!J15</f>
        <v>0</v>
      </c>
      <c r="H9" s="6">
        <f>CtrlData!K15</f>
        <v>0</v>
      </c>
      <c r="I9" s="6">
        <f>CtrlData!L15</f>
        <v>0</v>
      </c>
      <c r="J9" s="6">
        <f>CtrlData!M15</f>
        <v>0</v>
      </c>
      <c r="K9" s="6">
        <f>CtrlData!N15</f>
        <v>0</v>
      </c>
      <c r="L9" s="6">
        <f>CtrlData!O15</f>
        <v>0</v>
      </c>
      <c r="M9" s="6">
        <f>CtrlData!P15</f>
        <v>1</v>
      </c>
      <c r="N9" s="6">
        <f>CtrlData!Q15</f>
        <v>0</v>
      </c>
      <c r="O9" s="6">
        <f>CtrlData!R15</f>
        <v>0</v>
      </c>
      <c r="P9" s="6">
        <f>CtrlData!S15</f>
        <v>0</v>
      </c>
      <c r="Q9" s="6">
        <f>CtrlData!T15</f>
        <v>0</v>
      </c>
      <c r="R9" s="6">
        <f>CtrlData!U15</f>
        <v>1</v>
      </c>
      <c r="S9" s="6">
        <f>CtrlData!V15</f>
        <v>5.32</v>
      </c>
      <c r="T9" s="6">
        <f>CtrlData!W15</f>
        <v>207272</v>
      </c>
      <c r="U9" s="6">
        <f>CtrlData!X15</f>
        <v>8857</v>
      </c>
      <c r="V9" s="6">
        <f>CtrlData!Y15</f>
        <v>107.52</v>
      </c>
      <c r="W9" s="6">
        <f>CtrlData!Z15</f>
        <v>12.64</v>
      </c>
      <c r="X9" s="6">
        <f>CtrlData!AA15</f>
        <v>105.62</v>
      </c>
      <c r="Y9" s="6">
        <f>CtrlData!AB15</f>
        <v>2.85</v>
      </c>
      <c r="Z9" s="6">
        <f>CtrlData!AC15</f>
        <v>244578</v>
      </c>
      <c r="AA9" s="6">
        <f>CtrlData!AD15</f>
        <v>13.13</v>
      </c>
      <c r="AB9" s="6">
        <f>CtrlData!AE15</f>
        <v>533117</v>
      </c>
      <c r="AC9" s="6">
        <f>CtrlData!AF15</f>
        <v>8.18</v>
      </c>
      <c r="AD9" s="6">
        <f>CtrlData!AG15</f>
        <v>1.125</v>
      </c>
      <c r="AE9" s="6">
        <f>CtrlData!AH15</f>
        <v>3.64</v>
      </c>
      <c r="AF9" s="6">
        <f>CtrlData!AI15</f>
        <v>0</v>
      </c>
      <c r="AG9" s="11">
        <f>CtrlData!AJ15</f>
        <v>59018.259839999999</v>
      </c>
      <c r="AH9" s="11">
        <f>CtrlData!AK15</f>
        <v>59960.666129999998</v>
      </c>
      <c r="AI9" s="17">
        <f>CtrlData!AL15</f>
        <v>22</v>
      </c>
    </row>
    <row r="10" spans="1:35">
      <c r="A10" s="6">
        <f>CtrlData!A16</f>
        <v>202110</v>
      </c>
      <c r="B10" s="6">
        <f>CtrlData!E16</f>
        <v>59018.259839999999</v>
      </c>
      <c r="C10" s="6">
        <f>CtrlData!F16</f>
        <v>0</v>
      </c>
      <c r="D10" s="6">
        <f>CtrlData!G16</f>
        <v>0</v>
      </c>
      <c r="E10" s="6">
        <f>CtrlData!H16</f>
        <v>0</v>
      </c>
      <c r="F10" s="6">
        <f>CtrlData!I16</f>
        <v>0</v>
      </c>
      <c r="G10" s="6">
        <f>CtrlData!J16</f>
        <v>0</v>
      </c>
      <c r="H10" s="6">
        <f>CtrlData!K16</f>
        <v>0</v>
      </c>
      <c r="I10" s="6">
        <f>CtrlData!L16</f>
        <v>0</v>
      </c>
      <c r="J10" s="6">
        <f>CtrlData!M16</f>
        <v>0</v>
      </c>
      <c r="K10" s="6">
        <f>CtrlData!N16</f>
        <v>0</v>
      </c>
      <c r="L10" s="6">
        <f>CtrlData!O16</f>
        <v>1</v>
      </c>
      <c r="M10" s="6">
        <f>CtrlData!P16</f>
        <v>0</v>
      </c>
      <c r="N10" s="6">
        <f>CtrlData!Q16</f>
        <v>0</v>
      </c>
      <c r="O10" s="6">
        <f>CtrlData!R16</f>
        <v>0</v>
      </c>
      <c r="P10" s="6">
        <f>CtrlData!S16</f>
        <v>0</v>
      </c>
      <c r="Q10" s="6">
        <f>CtrlData!T16</f>
        <v>0</v>
      </c>
      <c r="R10" s="6">
        <f>CtrlData!U16</f>
        <v>1</v>
      </c>
      <c r="S10" s="6">
        <f>CtrlData!V16</f>
        <v>5.32</v>
      </c>
      <c r="T10" s="6">
        <f>CtrlData!W16</f>
        <v>207272</v>
      </c>
      <c r="U10" s="6">
        <f>CtrlData!X16</f>
        <v>8857</v>
      </c>
      <c r="V10" s="6">
        <f>CtrlData!Y16</f>
        <v>107.34</v>
      </c>
      <c r="W10" s="6">
        <f>CtrlData!Z16</f>
        <v>12.64</v>
      </c>
      <c r="X10" s="6">
        <f>CtrlData!AA16</f>
        <v>105.37</v>
      </c>
      <c r="Y10" s="6">
        <f>CtrlData!AB16</f>
        <v>2.5499999999999998</v>
      </c>
      <c r="Z10" s="6">
        <f>CtrlData!AC16</f>
        <v>242079</v>
      </c>
      <c r="AA10" s="6">
        <f>CtrlData!AD16</f>
        <v>14.81</v>
      </c>
      <c r="AB10" s="6">
        <f>CtrlData!AE16</f>
        <v>528043</v>
      </c>
      <c r="AC10" s="6">
        <f>CtrlData!AF16</f>
        <v>8.51</v>
      </c>
      <c r="AD10" s="6">
        <f>CtrlData!AG16</f>
        <v>1.125</v>
      </c>
      <c r="AE10" s="6">
        <f>CtrlData!AH16</f>
        <v>3.64</v>
      </c>
      <c r="AF10" s="6">
        <f>CtrlData!AI16</f>
        <v>0</v>
      </c>
      <c r="AG10" s="11">
        <f>CtrlData!AJ16</f>
        <v>59960.666129999998</v>
      </c>
      <c r="AH10" s="11">
        <f>CtrlData!AK16</f>
        <v>81241.301770000005</v>
      </c>
      <c r="AI10" s="17">
        <f>CtrlData!AL16</f>
        <v>20</v>
      </c>
    </row>
    <row r="11" spans="1:35">
      <c r="A11" s="6">
        <f>CtrlData!A17</f>
        <v>202109</v>
      </c>
      <c r="B11" s="6">
        <f>CtrlData!E17</f>
        <v>59960.666129999998</v>
      </c>
      <c r="C11" s="6">
        <f>CtrlData!F17</f>
        <v>0</v>
      </c>
      <c r="D11" s="6">
        <f>CtrlData!G17</f>
        <v>0</v>
      </c>
      <c r="E11" s="6">
        <f>CtrlData!H17</f>
        <v>0</v>
      </c>
      <c r="F11" s="6">
        <f>CtrlData!I17</f>
        <v>0</v>
      </c>
      <c r="G11" s="6">
        <f>CtrlData!J17</f>
        <v>0</v>
      </c>
      <c r="H11" s="6">
        <f>CtrlData!K17</f>
        <v>0</v>
      </c>
      <c r="I11" s="6">
        <f>CtrlData!L17</f>
        <v>0</v>
      </c>
      <c r="J11" s="6">
        <f>CtrlData!M17</f>
        <v>0</v>
      </c>
      <c r="K11" s="6">
        <f>CtrlData!N17</f>
        <v>1</v>
      </c>
      <c r="L11" s="6">
        <f>CtrlData!O17</f>
        <v>0</v>
      </c>
      <c r="M11" s="6">
        <f>CtrlData!P17</f>
        <v>0</v>
      </c>
      <c r="N11" s="6">
        <f>CtrlData!Q17</f>
        <v>0</v>
      </c>
      <c r="O11" s="6">
        <f>CtrlData!R17</f>
        <v>0</v>
      </c>
      <c r="P11" s="6">
        <f>CtrlData!S17</f>
        <v>0</v>
      </c>
      <c r="Q11" s="6">
        <f>CtrlData!T17</f>
        <v>1</v>
      </c>
      <c r="R11" s="6">
        <f>CtrlData!U17</f>
        <v>0</v>
      </c>
      <c r="S11" s="6">
        <f>CtrlData!V17</f>
        <v>4.37</v>
      </c>
      <c r="T11" s="6">
        <f>CtrlData!W17</f>
        <v>194760</v>
      </c>
      <c r="U11" s="6">
        <f>CtrlData!X17</f>
        <v>8302</v>
      </c>
      <c r="V11" s="6">
        <f>CtrlData!Y17</f>
        <v>105.21</v>
      </c>
      <c r="W11" s="6">
        <f>CtrlData!Z17</f>
        <v>12.09</v>
      </c>
      <c r="X11" s="6">
        <f>CtrlData!AA17</f>
        <v>105.06</v>
      </c>
      <c r="Y11" s="6">
        <f>CtrlData!AB17</f>
        <v>2.6</v>
      </c>
      <c r="Z11" s="6">
        <f>CtrlData!AC17</f>
        <v>241560</v>
      </c>
      <c r="AA11" s="6">
        <f>CtrlData!AD17</f>
        <v>15.22</v>
      </c>
      <c r="AB11" s="6">
        <f>CtrlData!AE17</f>
        <v>527867</v>
      </c>
      <c r="AC11" s="6">
        <f>CtrlData!AF17</f>
        <v>8.89</v>
      </c>
      <c r="AD11" s="6">
        <f>CtrlData!AG17</f>
        <v>1.125</v>
      </c>
      <c r="AE11" s="6">
        <f>CtrlData!AH17</f>
        <v>3.96</v>
      </c>
      <c r="AF11" s="6">
        <f>CtrlData!AI17</f>
        <v>0</v>
      </c>
      <c r="AG11" s="11">
        <f>CtrlData!AJ17</f>
        <v>81241.301770000005</v>
      </c>
      <c r="AH11" s="11">
        <f>CtrlData!AK17</f>
        <v>123807.7427</v>
      </c>
      <c r="AI11" s="17">
        <f>CtrlData!AL17</f>
        <v>20</v>
      </c>
    </row>
    <row r="12" spans="1:35">
      <c r="A12" s="6">
        <f>CtrlData!A18</f>
        <v>202108</v>
      </c>
      <c r="B12" s="6">
        <f>CtrlData!E18</f>
        <v>81241.301770000005</v>
      </c>
      <c r="C12" s="6">
        <f>CtrlData!F18</f>
        <v>0</v>
      </c>
      <c r="D12" s="6">
        <f>CtrlData!G18</f>
        <v>0</v>
      </c>
      <c r="E12" s="6">
        <f>CtrlData!H18</f>
        <v>0</v>
      </c>
      <c r="F12" s="6">
        <f>CtrlData!I18</f>
        <v>0</v>
      </c>
      <c r="G12" s="6">
        <f>CtrlData!J18</f>
        <v>0</v>
      </c>
      <c r="H12" s="6">
        <f>CtrlData!K18</f>
        <v>0</v>
      </c>
      <c r="I12" s="6">
        <f>CtrlData!L18</f>
        <v>0</v>
      </c>
      <c r="J12" s="6">
        <f>CtrlData!M18</f>
        <v>1</v>
      </c>
      <c r="K12" s="6">
        <f>CtrlData!N18</f>
        <v>0</v>
      </c>
      <c r="L12" s="6">
        <f>CtrlData!O18</f>
        <v>0</v>
      </c>
      <c r="M12" s="6">
        <f>CtrlData!P18</f>
        <v>0</v>
      </c>
      <c r="N12" s="6">
        <f>CtrlData!Q18</f>
        <v>0</v>
      </c>
      <c r="O12" s="6">
        <f>CtrlData!R18</f>
        <v>0</v>
      </c>
      <c r="P12" s="6">
        <f>CtrlData!S18</f>
        <v>0</v>
      </c>
      <c r="Q12" s="6">
        <f>CtrlData!T18</f>
        <v>1</v>
      </c>
      <c r="R12" s="6">
        <f>CtrlData!U18</f>
        <v>0</v>
      </c>
      <c r="S12" s="6">
        <f>CtrlData!V18</f>
        <v>4.37</v>
      </c>
      <c r="T12" s="6">
        <f>CtrlData!W18</f>
        <v>194760</v>
      </c>
      <c r="U12" s="6">
        <f>CtrlData!X18</f>
        <v>8302</v>
      </c>
      <c r="V12" s="6">
        <f>CtrlData!Y18</f>
        <v>104.99</v>
      </c>
      <c r="W12" s="6">
        <f>CtrlData!Z18</f>
        <v>12.09</v>
      </c>
      <c r="X12" s="6">
        <f>CtrlData!AA18</f>
        <v>104.9</v>
      </c>
      <c r="Y12" s="6">
        <f>CtrlData!AB18</f>
        <v>2.34</v>
      </c>
      <c r="Z12" s="6">
        <f>CtrlData!AC18</f>
        <v>239778</v>
      </c>
      <c r="AA12" s="6">
        <f>CtrlData!AD18</f>
        <v>15.19</v>
      </c>
      <c r="AB12" s="6">
        <f>CtrlData!AE18</f>
        <v>524253</v>
      </c>
      <c r="AC12" s="6">
        <f>CtrlData!AF18</f>
        <v>8.59</v>
      </c>
      <c r="AD12" s="6">
        <f>CtrlData!AG18</f>
        <v>1.125</v>
      </c>
      <c r="AE12" s="6">
        <f>CtrlData!AH18</f>
        <v>3.96</v>
      </c>
      <c r="AF12" s="6">
        <f>CtrlData!AI18</f>
        <v>0</v>
      </c>
      <c r="AG12" s="11">
        <f>CtrlData!AJ18</f>
        <v>123807.7427</v>
      </c>
      <c r="AH12" s="11">
        <f>CtrlData!AK18</f>
        <v>101137.33538999999</v>
      </c>
      <c r="AI12" s="17">
        <f>CtrlData!AL18</f>
        <v>22</v>
      </c>
    </row>
    <row r="13" spans="1:35">
      <c r="A13" s="6">
        <f>CtrlData!A19</f>
        <v>202107</v>
      </c>
      <c r="B13" s="6">
        <f>CtrlData!E19</f>
        <v>123807.7427</v>
      </c>
      <c r="C13" s="6">
        <f>CtrlData!F19</f>
        <v>0</v>
      </c>
      <c r="D13" s="6">
        <f>CtrlData!G19</f>
        <v>0</v>
      </c>
      <c r="E13" s="6">
        <f>CtrlData!H19</f>
        <v>0</v>
      </c>
      <c r="F13" s="6">
        <f>CtrlData!I19</f>
        <v>0</v>
      </c>
      <c r="G13" s="6">
        <f>CtrlData!J19</f>
        <v>0</v>
      </c>
      <c r="H13" s="6">
        <f>CtrlData!K19</f>
        <v>0</v>
      </c>
      <c r="I13" s="6">
        <f>CtrlData!L19</f>
        <v>1</v>
      </c>
      <c r="J13" s="6">
        <f>CtrlData!M19</f>
        <v>0</v>
      </c>
      <c r="K13" s="6">
        <f>CtrlData!N19</f>
        <v>0</v>
      </c>
      <c r="L13" s="6">
        <f>CtrlData!O19</f>
        <v>0</v>
      </c>
      <c r="M13" s="6">
        <f>CtrlData!P19</f>
        <v>0</v>
      </c>
      <c r="N13" s="6">
        <f>CtrlData!Q19</f>
        <v>0</v>
      </c>
      <c r="O13" s="6">
        <f>CtrlData!R19</f>
        <v>0</v>
      </c>
      <c r="P13" s="6">
        <f>CtrlData!S19</f>
        <v>0</v>
      </c>
      <c r="Q13" s="6">
        <f>CtrlData!T19</f>
        <v>1</v>
      </c>
      <c r="R13" s="6">
        <f>CtrlData!U19</f>
        <v>0</v>
      </c>
      <c r="S13" s="6">
        <f>CtrlData!V19</f>
        <v>4.37</v>
      </c>
      <c r="T13" s="6">
        <f>CtrlData!W19</f>
        <v>194760</v>
      </c>
      <c r="U13" s="6">
        <f>CtrlData!X19</f>
        <v>8302</v>
      </c>
      <c r="V13" s="6">
        <f>CtrlData!Y19</f>
        <v>104.54</v>
      </c>
      <c r="W13" s="6">
        <f>CtrlData!Z19</f>
        <v>12.09</v>
      </c>
      <c r="X13" s="6">
        <f>CtrlData!AA19</f>
        <v>104.29</v>
      </c>
      <c r="Y13" s="6">
        <f>CtrlData!AB19</f>
        <v>1.91</v>
      </c>
      <c r="Z13" s="6">
        <f>CtrlData!AC19</f>
        <v>237605</v>
      </c>
      <c r="AA13" s="6">
        <f>CtrlData!AD19</f>
        <v>15.97</v>
      </c>
      <c r="AB13" s="6">
        <f>CtrlData!AE19</f>
        <v>520317</v>
      </c>
      <c r="AC13" s="6">
        <f>CtrlData!AF19</f>
        <v>8.7100000000000009</v>
      </c>
      <c r="AD13" s="6">
        <f>CtrlData!AG19</f>
        <v>1.125</v>
      </c>
      <c r="AE13" s="6">
        <f>CtrlData!AH19</f>
        <v>3.96</v>
      </c>
      <c r="AF13" s="6">
        <f>CtrlData!AI19</f>
        <v>0</v>
      </c>
      <c r="AG13" s="11">
        <f>CtrlData!AJ19</f>
        <v>101137.33538999999</v>
      </c>
      <c r="AH13" s="11">
        <f>CtrlData!AK19</f>
        <v>110116.02211999999</v>
      </c>
      <c r="AI13" s="17">
        <f>CtrlData!AL19</f>
        <v>22</v>
      </c>
    </row>
    <row r="14" spans="1:35">
      <c r="A14" s="6">
        <f>CtrlData!A20</f>
        <v>202106</v>
      </c>
      <c r="B14" s="6">
        <f>CtrlData!E20</f>
        <v>101137.33538999999</v>
      </c>
      <c r="C14" s="6">
        <f>CtrlData!F20</f>
        <v>0</v>
      </c>
      <c r="D14" s="6">
        <f>CtrlData!G20</f>
        <v>0</v>
      </c>
      <c r="E14" s="6">
        <f>CtrlData!H20</f>
        <v>0</v>
      </c>
      <c r="F14" s="6">
        <f>CtrlData!I20</f>
        <v>0</v>
      </c>
      <c r="G14" s="6">
        <f>CtrlData!J20</f>
        <v>0</v>
      </c>
      <c r="H14" s="6">
        <f>CtrlData!K20</f>
        <v>1</v>
      </c>
      <c r="I14" s="6">
        <f>CtrlData!L20</f>
        <v>0</v>
      </c>
      <c r="J14" s="6">
        <f>CtrlData!M20</f>
        <v>0</v>
      </c>
      <c r="K14" s="6">
        <f>CtrlData!N20</f>
        <v>0</v>
      </c>
      <c r="L14" s="6">
        <f>CtrlData!O20</f>
        <v>0</v>
      </c>
      <c r="M14" s="6">
        <f>CtrlData!P20</f>
        <v>0</v>
      </c>
      <c r="N14" s="6">
        <f>CtrlData!Q20</f>
        <v>0</v>
      </c>
      <c r="O14" s="6">
        <f>CtrlData!R20</f>
        <v>0</v>
      </c>
      <c r="P14" s="6">
        <f>CtrlData!S20</f>
        <v>1</v>
      </c>
      <c r="Q14" s="6">
        <f>CtrlData!T20</f>
        <v>0</v>
      </c>
      <c r="R14" s="6">
        <f>CtrlData!U20</f>
        <v>0</v>
      </c>
      <c r="S14" s="6">
        <f>CtrlData!V20</f>
        <v>7.76</v>
      </c>
      <c r="T14" s="6">
        <f>CtrlData!W20</f>
        <v>186795</v>
      </c>
      <c r="U14" s="6">
        <f>CtrlData!X20</f>
        <v>7947</v>
      </c>
      <c r="V14" s="6">
        <f>CtrlData!Y20</f>
        <v>102.86</v>
      </c>
      <c r="W14" s="6">
        <f>CtrlData!Z20</f>
        <v>10.98</v>
      </c>
      <c r="X14" s="6">
        <f>CtrlData!AA20</f>
        <v>104.08</v>
      </c>
      <c r="Y14" s="6">
        <f>CtrlData!AB20</f>
        <v>1.83</v>
      </c>
      <c r="Z14" s="6">
        <f>CtrlData!AC20</f>
        <v>235697</v>
      </c>
      <c r="AA14" s="6">
        <f>CtrlData!AD20</f>
        <v>17.100000000000001</v>
      </c>
      <c r="AB14" s="6">
        <f>CtrlData!AE20</f>
        <v>518576</v>
      </c>
      <c r="AC14" s="6">
        <f>CtrlData!AF20</f>
        <v>8.91</v>
      </c>
      <c r="AD14" s="6">
        <f>CtrlData!AG20</f>
        <v>1.125</v>
      </c>
      <c r="AE14" s="6">
        <f>CtrlData!AH20</f>
        <v>4.8</v>
      </c>
      <c r="AF14" s="6">
        <f>CtrlData!AI20</f>
        <v>0</v>
      </c>
      <c r="AG14" s="11">
        <f>CtrlData!AJ20</f>
        <v>110116.02211999999</v>
      </c>
      <c r="AH14" s="11">
        <f>CtrlData!AK20</f>
        <v>85229.038839999994</v>
      </c>
      <c r="AI14" s="17">
        <f>CtrlData!AL20</f>
        <v>21</v>
      </c>
    </row>
    <row r="15" spans="1:35">
      <c r="A15" s="6">
        <f>CtrlData!A21</f>
        <v>202105</v>
      </c>
      <c r="B15" s="6">
        <f>CtrlData!E21</f>
        <v>110116.02211999999</v>
      </c>
      <c r="C15" s="6">
        <f>CtrlData!F21</f>
        <v>0</v>
      </c>
      <c r="D15" s="6">
        <f>CtrlData!G21</f>
        <v>0</v>
      </c>
      <c r="E15" s="6">
        <f>CtrlData!H21</f>
        <v>0</v>
      </c>
      <c r="F15" s="6">
        <f>CtrlData!I21</f>
        <v>0</v>
      </c>
      <c r="G15" s="6">
        <f>CtrlData!J21</f>
        <v>1</v>
      </c>
      <c r="H15" s="6">
        <f>CtrlData!K21</f>
        <v>0</v>
      </c>
      <c r="I15" s="6">
        <f>CtrlData!L21</f>
        <v>0</v>
      </c>
      <c r="J15" s="6">
        <f>CtrlData!M21</f>
        <v>0</v>
      </c>
      <c r="K15" s="6">
        <f>CtrlData!N21</f>
        <v>0</v>
      </c>
      <c r="L15" s="6">
        <f>CtrlData!O21</f>
        <v>0</v>
      </c>
      <c r="M15" s="6">
        <f>CtrlData!P21</f>
        <v>0</v>
      </c>
      <c r="N15" s="6">
        <f>CtrlData!Q21</f>
        <v>0</v>
      </c>
      <c r="O15" s="6">
        <f>CtrlData!R21</f>
        <v>0</v>
      </c>
      <c r="P15" s="6">
        <f>CtrlData!S21</f>
        <v>1</v>
      </c>
      <c r="Q15" s="6">
        <f>CtrlData!T21</f>
        <v>0</v>
      </c>
      <c r="R15" s="6">
        <f>CtrlData!U21</f>
        <v>0</v>
      </c>
      <c r="S15" s="6">
        <f>CtrlData!V21</f>
        <v>7.76</v>
      </c>
      <c r="T15" s="6">
        <f>CtrlData!W21</f>
        <v>186795</v>
      </c>
      <c r="U15" s="6">
        <f>CtrlData!X21</f>
        <v>7947</v>
      </c>
      <c r="V15" s="6">
        <f>CtrlData!Y21</f>
        <v>102.16</v>
      </c>
      <c r="W15" s="6">
        <f>CtrlData!Z21</f>
        <v>10.98</v>
      </c>
      <c r="X15" s="6">
        <f>CtrlData!AA21</f>
        <v>103.88</v>
      </c>
      <c r="Y15" s="6">
        <f>CtrlData!AB21</f>
        <v>2.4500000000000002</v>
      </c>
      <c r="Z15" s="6">
        <f>CtrlData!AC21</f>
        <v>232884</v>
      </c>
      <c r="AA15" s="6">
        <f>CtrlData!AD21</f>
        <v>17.41</v>
      </c>
      <c r="AB15" s="6">
        <f>CtrlData!AE21</f>
        <v>514558</v>
      </c>
      <c r="AC15" s="6">
        <f>CtrlData!AF21</f>
        <v>9.2200000000000006</v>
      </c>
      <c r="AD15" s="6">
        <f>CtrlData!AG21</f>
        <v>1.125</v>
      </c>
      <c r="AE15" s="6">
        <f>CtrlData!AH21</f>
        <v>4.8</v>
      </c>
      <c r="AF15" s="6">
        <f>CtrlData!AI21</f>
        <v>0</v>
      </c>
      <c r="AG15" s="11">
        <f>CtrlData!AJ21</f>
        <v>85229.038839999994</v>
      </c>
      <c r="AH15" s="11">
        <f>CtrlData!AK21</f>
        <v>70550.350430000006</v>
      </c>
      <c r="AI15" s="17">
        <f>CtrlData!AL21</f>
        <v>21</v>
      </c>
    </row>
    <row r="16" spans="1:35">
      <c r="A16" s="6">
        <f>CtrlData!A22</f>
        <v>202104</v>
      </c>
      <c r="B16" s="6">
        <f>CtrlData!E22</f>
        <v>85229.038839999994</v>
      </c>
      <c r="C16" s="6">
        <f>CtrlData!F22</f>
        <v>0</v>
      </c>
      <c r="D16" s="6">
        <f>CtrlData!G22</f>
        <v>0</v>
      </c>
      <c r="E16" s="6">
        <f>CtrlData!H22</f>
        <v>0</v>
      </c>
      <c r="F16" s="6">
        <f>CtrlData!I22</f>
        <v>1</v>
      </c>
      <c r="G16" s="6">
        <f>CtrlData!J22</f>
        <v>0</v>
      </c>
      <c r="H16" s="6">
        <f>CtrlData!K22</f>
        <v>0</v>
      </c>
      <c r="I16" s="6">
        <f>CtrlData!L22</f>
        <v>0</v>
      </c>
      <c r="J16" s="6">
        <f>CtrlData!M22</f>
        <v>0</v>
      </c>
      <c r="K16" s="6">
        <f>CtrlData!N22</f>
        <v>0</v>
      </c>
      <c r="L16" s="6">
        <f>CtrlData!O22</f>
        <v>0</v>
      </c>
      <c r="M16" s="6">
        <f>CtrlData!P22</f>
        <v>0</v>
      </c>
      <c r="N16" s="6">
        <f>CtrlData!Q22</f>
        <v>0</v>
      </c>
      <c r="O16" s="6">
        <f>CtrlData!R22</f>
        <v>0</v>
      </c>
      <c r="P16" s="6">
        <f>CtrlData!S22</f>
        <v>1</v>
      </c>
      <c r="Q16" s="6">
        <f>CtrlData!T22</f>
        <v>0</v>
      </c>
      <c r="R16" s="6">
        <f>CtrlData!U22</f>
        <v>0</v>
      </c>
      <c r="S16" s="6">
        <f>CtrlData!V22</f>
        <v>7.76</v>
      </c>
      <c r="T16" s="6">
        <f>CtrlData!W22</f>
        <v>186795</v>
      </c>
      <c r="U16" s="6">
        <f>CtrlData!X22</f>
        <v>7947</v>
      </c>
      <c r="V16" s="6">
        <f>CtrlData!Y22</f>
        <v>101.56</v>
      </c>
      <c r="W16" s="6">
        <f>CtrlData!Z22</f>
        <v>10.98</v>
      </c>
      <c r="X16" s="6">
        <f>CtrlData!AA22</f>
        <v>103.64</v>
      </c>
      <c r="Y16" s="6">
        <f>CtrlData!AB22</f>
        <v>2.1</v>
      </c>
      <c r="Z16" s="6">
        <f>CtrlData!AC22</f>
        <v>231119</v>
      </c>
      <c r="AA16" s="6">
        <f>CtrlData!AD22</f>
        <v>18.11</v>
      </c>
      <c r="AB16" s="6">
        <f>CtrlData!AE22</f>
        <v>511373</v>
      </c>
      <c r="AC16" s="6">
        <f>CtrlData!AF22</f>
        <v>8.99</v>
      </c>
      <c r="AD16" s="6">
        <f>CtrlData!AG22</f>
        <v>1.125</v>
      </c>
      <c r="AE16" s="6">
        <f>CtrlData!AH22</f>
        <v>4.8</v>
      </c>
      <c r="AF16" s="6">
        <f>CtrlData!AI22</f>
        <v>0</v>
      </c>
      <c r="AG16" s="11">
        <f>CtrlData!AJ22</f>
        <v>70550.350430000006</v>
      </c>
      <c r="AH16" s="11">
        <f>CtrlData!AK22</f>
        <v>45145.679629999999</v>
      </c>
      <c r="AI16" s="17">
        <f>CtrlData!AL22</f>
        <v>19</v>
      </c>
    </row>
    <row r="17" spans="1:35">
      <c r="A17" s="6">
        <f>CtrlData!A23</f>
        <v>202103</v>
      </c>
      <c r="B17" s="6">
        <f>CtrlData!E23</f>
        <v>70550.350430000006</v>
      </c>
      <c r="C17" s="6">
        <f>CtrlData!F23</f>
        <v>0</v>
      </c>
      <c r="D17" s="6">
        <f>CtrlData!G23</f>
        <v>0</v>
      </c>
      <c r="E17" s="6">
        <f>CtrlData!H23</f>
        <v>1</v>
      </c>
      <c r="F17" s="6">
        <f>CtrlData!I23</f>
        <v>0</v>
      </c>
      <c r="G17" s="6">
        <f>CtrlData!J23</f>
        <v>0</v>
      </c>
      <c r="H17" s="6">
        <f>CtrlData!K23</f>
        <v>0</v>
      </c>
      <c r="I17" s="6">
        <f>CtrlData!L23</f>
        <v>0</v>
      </c>
      <c r="J17" s="6">
        <f>CtrlData!M23</f>
        <v>0</v>
      </c>
      <c r="K17" s="6">
        <f>CtrlData!N23</f>
        <v>0</v>
      </c>
      <c r="L17" s="6">
        <f>CtrlData!O23</f>
        <v>0</v>
      </c>
      <c r="M17" s="6">
        <f>CtrlData!P23</f>
        <v>0</v>
      </c>
      <c r="N17" s="6">
        <f>CtrlData!Q23</f>
        <v>0</v>
      </c>
      <c r="O17" s="6">
        <f>CtrlData!R23</f>
        <v>1</v>
      </c>
      <c r="P17" s="6">
        <f>CtrlData!S23</f>
        <v>0</v>
      </c>
      <c r="Q17" s="6">
        <f>CtrlData!T23</f>
        <v>0</v>
      </c>
      <c r="R17" s="6">
        <f>CtrlData!U23</f>
        <v>0</v>
      </c>
      <c r="S17" s="6">
        <f>CtrlData!V23</f>
        <v>9.1999999999999993</v>
      </c>
      <c r="T17" s="6">
        <f>CtrlData!W23</f>
        <v>186115</v>
      </c>
      <c r="U17" s="6">
        <f>CtrlData!X23</f>
        <v>7905</v>
      </c>
      <c r="V17" s="6">
        <f>CtrlData!Y23</f>
        <v>100.28</v>
      </c>
      <c r="W17" s="6">
        <f>CtrlData!Z23</f>
        <v>5.19</v>
      </c>
      <c r="X17" s="6">
        <f>CtrlData!AA23</f>
        <v>102.96</v>
      </c>
      <c r="Y17" s="6">
        <f>CtrlData!AB23</f>
        <v>1.23</v>
      </c>
      <c r="Z17" s="6">
        <f>CtrlData!AC23</f>
        <v>229819</v>
      </c>
      <c r="AA17" s="6">
        <f>CtrlData!AD23</f>
        <v>17.739999999999998</v>
      </c>
      <c r="AB17" s="6">
        <f>CtrlData!AE23</f>
        <v>509203</v>
      </c>
      <c r="AC17" s="6">
        <f>CtrlData!AF23</f>
        <v>8.6999999999999993</v>
      </c>
      <c r="AD17" s="6">
        <f>CtrlData!AG23</f>
        <v>1.125</v>
      </c>
      <c r="AE17" s="6">
        <f>CtrlData!AH23</f>
        <v>3.67</v>
      </c>
      <c r="AF17" s="6">
        <f>CtrlData!AI23</f>
        <v>0</v>
      </c>
      <c r="AG17" s="11">
        <f>CtrlData!AJ23</f>
        <v>45145.679629999999</v>
      </c>
      <c r="AH17" s="11">
        <f>CtrlData!AK23</f>
        <v>74259.858059999999</v>
      </c>
      <c r="AI17" s="17">
        <f>CtrlData!AL23</f>
        <v>22</v>
      </c>
    </row>
    <row r="18" spans="1:35">
      <c r="A18" s="6">
        <f>CtrlData!A24</f>
        <v>202102</v>
      </c>
      <c r="B18" s="6">
        <f>CtrlData!E24</f>
        <v>45145.679629999999</v>
      </c>
      <c r="C18" s="6">
        <f>CtrlData!F24</f>
        <v>0</v>
      </c>
      <c r="D18" s="6">
        <f>CtrlData!G24</f>
        <v>1</v>
      </c>
      <c r="E18" s="6">
        <f>CtrlData!H24</f>
        <v>0</v>
      </c>
      <c r="F18" s="6">
        <f>CtrlData!I24</f>
        <v>0</v>
      </c>
      <c r="G18" s="6">
        <f>CtrlData!J24</f>
        <v>0</v>
      </c>
      <c r="H18" s="6">
        <f>CtrlData!K24</f>
        <v>0</v>
      </c>
      <c r="I18" s="6">
        <f>CtrlData!L24</f>
        <v>0</v>
      </c>
      <c r="J18" s="6">
        <f>CtrlData!M24</f>
        <v>0</v>
      </c>
      <c r="K18" s="6">
        <f>CtrlData!N24</f>
        <v>0</v>
      </c>
      <c r="L18" s="6">
        <f>CtrlData!O24</f>
        <v>0</v>
      </c>
      <c r="M18" s="6">
        <f>CtrlData!P24</f>
        <v>0</v>
      </c>
      <c r="N18" s="6">
        <f>CtrlData!Q24</f>
        <v>0</v>
      </c>
      <c r="O18" s="6">
        <f>CtrlData!R24</f>
        <v>1</v>
      </c>
      <c r="P18" s="6">
        <f>CtrlData!S24</f>
        <v>0</v>
      </c>
      <c r="Q18" s="6">
        <f>CtrlData!T24</f>
        <v>0</v>
      </c>
      <c r="R18" s="6">
        <f>CtrlData!U24</f>
        <v>0</v>
      </c>
      <c r="S18" s="6">
        <f>CtrlData!V24</f>
        <v>9.1999999999999993</v>
      </c>
      <c r="T18" s="6">
        <f>CtrlData!W24</f>
        <v>186115</v>
      </c>
      <c r="U18" s="6">
        <f>CtrlData!X24</f>
        <v>7905</v>
      </c>
      <c r="V18" s="6">
        <f>CtrlData!Y24</f>
        <v>98.08</v>
      </c>
      <c r="W18" s="6">
        <f>CtrlData!Z24</f>
        <v>5.19</v>
      </c>
      <c r="X18" s="6">
        <f>CtrlData!AA24</f>
        <v>103.58</v>
      </c>
      <c r="Y18" s="6">
        <f>CtrlData!AB24</f>
        <v>1.38</v>
      </c>
      <c r="Z18" s="6">
        <f>CtrlData!AC24</f>
        <v>229565</v>
      </c>
      <c r="AA18" s="6">
        <f>CtrlData!AD24</f>
        <v>18.329999999999998</v>
      </c>
      <c r="AB18" s="6">
        <f>CtrlData!AE24</f>
        <v>508623</v>
      </c>
      <c r="AC18" s="6">
        <f>CtrlData!AF24</f>
        <v>9.17</v>
      </c>
      <c r="AD18" s="6">
        <f>CtrlData!AG24</f>
        <v>1.125</v>
      </c>
      <c r="AE18" s="6">
        <f>CtrlData!AH24</f>
        <v>3.67</v>
      </c>
      <c r="AF18" s="6">
        <f>CtrlData!AI24</f>
        <v>1</v>
      </c>
      <c r="AG18" s="11">
        <f>CtrlData!AJ24</f>
        <v>74259.858059999999</v>
      </c>
      <c r="AH18" s="11">
        <f>CtrlData!AK24</f>
        <v>61939.037960000001</v>
      </c>
      <c r="AI18" s="17">
        <f>CtrlData!AL24</f>
        <v>13</v>
      </c>
    </row>
    <row r="19" spans="1:35">
      <c r="A19" s="6">
        <f>CtrlData!A25</f>
        <v>202101</v>
      </c>
      <c r="B19" s="6">
        <f>CtrlData!E25</f>
        <v>74259.858059999999</v>
      </c>
      <c r="C19" s="6">
        <f>CtrlData!F25</f>
        <v>1</v>
      </c>
      <c r="D19" s="6">
        <f>CtrlData!G25</f>
        <v>0</v>
      </c>
      <c r="E19" s="6">
        <f>CtrlData!H25</f>
        <v>0</v>
      </c>
      <c r="F19" s="6">
        <f>CtrlData!I25</f>
        <v>0</v>
      </c>
      <c r="G19" s="6">
        <f>CtrlData!J25</f>
        <v>0</v>
      </c>
      <c r="H19" s="6">
        <f>CtrlData!K25</f>
        <v>0</v>
      </c>
      <c r="I19" s="6">
        <f>CtrlData!L25</f>
        <v>0</v>
      </c>
      <c r="J19" s="6">
        <f>CtrlData!M25</f>
        <v>0</v>
      </c>
      <c r="K19" s="6">
        <f>CtrlData!N25</f>
        <v>0</v>
      </c>
      <c r="L19" s="6">
        <f>CtrlData!O25</f>
        <v>0</v>
      </c>
      <c r="M19" s="6">
        <f>CtrlData!P25</f>
        <v>0</v>
      </c>
      <c r="N19" s="6">
        <f>CtrlData!Q25</f>
        <v>0</v>
      </c>
      <c r="O19" s="6">
        <f>CtrlData!R25</f>
        <v>1</v>
      </c>
      <c r="P19" s="6">
        <f>CtrlData!S25</f>
        <v>0</v>
      </c>
      <c r="Q19" s="6">
        <f>CtrlData!T25</f>
        <v>0</v>
      </c>
      <c r="R19" s="6">
        <f>CtrlData!U25</f>
        <v>0</v>
      </c>
      <c r="S19" s="6">
        <f>CtrlData!V25</f>
        <v>9.1999999999999993</v>
      </c>
      <c r="T19" s="6">
        <f>CtrlData!W25</f>
        <v>186115</v>
      </c>
      <c r="U19" s="6">
        <f>CtrlData!X25</f>
        <v>7905</v>
      </c>
      <c r="V19" s="6">
        <f>CtrlData!Y25</f>
        <v>96.84</v>
      </c>
      <c r="W19" s="6">
        <f>CtrlData!Z25</f>
        <v>5.19</v>
      </c>
      <c r="X19" s="6">
        <f>CtrlData!AA25</f>
        <v>103.08</v>
      </c>
      <c r="Y19" s="6">
        <f>CtrlData!AB25</f>
        <v>-0.19</v>
      </c>
      <c r="Z19" s="6">
        <f>CtrlData!AC25</f>
        <v>226228</v>
      </c>
      <c r="AA19" s="6">
        <f>CtrlData!AD25</f>
        <v>17.54</v>
      </c>
      <c r="AB19" s="6">
        <f>CtrlData!AE25</f>
        <v>503468</v>
      </c>
      <c r="AC19" s="6">
        <f>CtrlData!AF25</f>
        <v>8.11</v>
      </c>
      <c r="AD19" s="6">
        <f>CtrlData!AG25</f>
        <v>1.125</v>
      </c>
      <c r="AE19" s="6">
        <f>CtrlData!AH25</f>
        <v>3.67</v>
      </c>
      <c r="AF19" s="6">
        <f>CtrlData!AI25</f>
        <v>0</v>
      </c>
      <c r="AG19" s="11">
        <f>CtrlData!AJ25</f>
        <v>61939.037960000001</v>
      </c>
      <c r="AH19" s="11">
        <f>CtrlData!AK25</f>
        <v>48037.195229999998</v>
      </c>
      <c r="AI19" s="17">
        <f>CtrlData!AL25</f>
        <v>20</v>
      </c>
    </row>
    <row r="20" spans="1:35">
      <c r="A20" s="6">
        <f>CtrlData!A26</f>
        <v>202012</v>
      </c>
      <c r="B20" s="6">
        <f>CtrlData!E26</f>
        <v>61939.037960000001</v>
      </c>
      <c r="C20" s="6">
        <f>CtrlData!F26</f>
        <v>0</v>
      </c>
      <c r="D20" s="6">
        <f>CtrlData!G26</f>
        <v>0</v>
      </c>
      <c r="E20" s="6">
        <f>CtrlData!H26</f>
        <v>0</v>
      </c>
      <c r="F20" s="6">
        <f>CtrlData!I26</f>
        <v>0</v>
      </c>
      <c r="G20" s="6">
        <f>CtrlData!J26</f>
        <v>0</v>
      </c>
      <c r="H20" s="6">
        <f>CtrlData!K26</f>
        <v>0</v>
      </c>
      <c r="I20" s="6">
        <f>CtrlData!L26</f>
        <v>0</v>
      </c>
      <c r="J20" s="6">
        <f>CtrlData!M26</f>
        <v>0</v>
      </c>
      <c r="K20" s="6">
        <f>CtrlData!N26</f>
        <v>0</v>
      </c>
      <c r="L20" s="6">
        <f>CtrlData!O26</f>
        <v>0</v>
      </c>
      <c r="M20" s="6">
        <f>CtrlData!P26</f>
        <v>0</v>
      </c>
      <c r="N20" s="6">
        <f>CtrlData!Q26</f>
        <v>1</v>
      </c>
      <c r="O20" s="6">
        <f>CtrlData!R26</f>
        <v>0</v>
      </c>
      <c r="P20" s="6">
        <f>CtrlData!S26</f>
        <v>0</v>
      </c>
      <c r="Q20" s="6">
        <f>CtrlData!T26</f>
        <v>0</v>
      </c>
      <c r="R20" s="6">
        <f>CtrlData!U26</f>
        <v>1</v>
      </c>
      <c r="S20" s="6">
        <f>CtrlData!V26</f>
        <v>5.3</v>
      </c>
      <c r="T20" s="6">
        <f>CtrlData!W26</f>
        <v>184210</v>
      </c>
      <c r="U20" s="6">
        <f>CtrlData!X26</f>
        <v>7817</v>
      </c>
      <c r="V20" s="6">
        <f>CtrlData!Y26</f>
        <v>94.77</v>
      </c>
      <c r="W20" s="6">
        <f>CtrlData!Z26</f>
        <v>-4.79</v>
      </c>
      <c r="X20" s="6">
        <f>CtrlData!AA26</f>
        <v>102.71</v>
      </c>
      <c r="Y20" s="6">
        <f>CtrlData!AB26</f>
        <v>0.05</v>
      </c>
      <c r="Z20" s="6">
        <f>CtrlData!AC26</f>
        <v>219579</v>
      </c>
      <c r="AA20" s="6">
        <f>CtrlData!AD26</f>
        <v>16.89</v>
      </c>
      <c r="AB20" s="6">
        <f>CtrlData!AE26</f>
        <v>497214</v>
      </c>
      <c r="AC20" s="6">
        <f>CtrlData!AF26</f>
        <v>9.36</v>
      </c>
      <c r="AD20" s="6">
        <f>CtrlData!AG26</f>
        <v>1.125</v>
      </c>
      <c r="AE20" s="6">
        <f>CtrlData!AH26</f>
        <v>3.68</v>
      </c>
      <c r="AF20" s="6">
        <f>CtrlData!AI26</f>
        <v>0</v>
      </c>
      <c r="AG20" s="11">
        <f>CtrlData!AJ26</f>
        <v>48037.195229999998</v>
      </c>
      <c r="AH20" s="11">
        <f>CtrlData!AK26</f>
        <v>33999.138379999997</v>
      </c>
      <c r="AI20" s="17">
        <f>CtrlData!AL26</f>
        <v>23</v>
      </c>
    </row>
    <row r="21" spans="1:35">
      <c r="A21" s="6">
        <f>CtrlData!A27</f>
        <v>202011</v>
      </c>
      <c r="B21" s="6">
        <f>CtrlData!E27</f>
        <v>48037.195229999998</v>
      </c>
      <c r="C21" s="6">
        <f>CtrlData!F27</f>
        <v>0</v>
      </c>
      <c r="D21" s="6">
        <f>CtrlData!G27</f>
        <v>0</v>
      </c>
      <c r="E21" s="6">
        <f>CtrlData!H27</f>
        <v>0</v>
      </c>
      <c r="F21" s="6">
        <f>CtrlData!I27</f>
        <v>0</v>
      </c>
      <c r="G21" s="6">
        <f>CtrlData!J27</f>
        <v>0</v>
      </c>
      <c r="H21" s="6">
        <f>CtrlData!K27</f>
        <v>0</v>
      </c>
      <c r="I21" s="6">
        <f>CtrlData!L27</f>
        <v>0</v>
      </c>
      <c r="J21" s="6">
        <f>CtrlData!M27</f>
        <v>0</v>
      </c>
      <c r="K21" s="6">
        <f>CtrlData!N27</f>
        <v>0</v>
      </c>
      <c r="L21" s="6">
        <f>CtrlData!O27</f>
        <v>0</v>
      </c>
      <c r="M21" s="6">
        <f>CtrlData!P27</f>
        <v>1</v>
      </c>
      <c r="N21" s="6">
        <f>CtrlData!Q27</f>
        <v>0</v>
      </c>
      <c r="O21" s="6">
        <f>CtrlData!R27</f>
        <v>0</v>
      </c>
      <c r="P21" s="6">
        <f>CtrlData!S27</f>
        <v>0</v>
      </c>
      <c r="Q21" s="6">
        <f>CtrlData!T27</f>
        <v>0</v>
      </c>
      <c r="R21" s="6">
        <f>CtrlData!U27</f>
        <v>1</v>
      </c>
      <c r="S21" s="6">
        <f>CtrlData!V27</f>
        <v>5.3</v>
      </c>
      <c r="T21" s="6">
        <f>CtrlData!W27</f>
        <v>184210</v>
      </c>
      <c r="U21" s="6">
        <f>CtrlData!X27</f>
        <v>7817</v>
      </c>
      <c r="V21" s="6">
        <f>CtrlData!Y27</f>
        <v>93.84</v>
      </c>
      <c r="W21" s="6">
        <f>CtrlData!Z27</f>
        <v>-4.79</v>
      </c>
      <c r="X21" s="6">
        <f>CtrlData!AA27</f>
        <v>102.69</v>
      </c>
      <c r="Y21" s="6">
        <f>CtrlData!AB27</f>
        <v>0.09</v>
      </c>
      <c r="Z21" s="6">
        <f>CtrlData!AC27</f>
        <v>214199</v>
      </c>
      <c r="AA21" s="6">
        <f>CtrlData!AD27</f>
        <v>14.97</v>
      </c>
      <c r="AB21" s="6">
        <f>CtrlData!AE27</f>
        <v>492449</v>
      </c>
      <c r="AC21" s="6">
        <f>CtrlData!AF27</f>
        <v>7.58</v>
      </c>
      <c r="AD21" s="6">
        <f>CtrlData!AG27</f>
        <v>1.125</v>
      </c>
      <c r="AE21" s="6">
        <f>CtrlData!AH27</f>
        <v>3.68</v>
      </c>
      <c r="AF21" s="6">
        <f>CtrlData!AI27</f>
        <v>0</v>
      </c>
      <c r="AG21" s="11">
        <f>CtrlData!AJ27</f>
        <v>33999.138379999997</v>
      </c>
      <c r="AH21" s="11">
        <f>CtrlData!AK27</f>
        <v>43712.710249999996</v>
      </c>
      <c r="AI21" s="17">
        <f>CtrlData!AL27</f>
        <v>21</v>
      </c>
    </row>
    <row r="22" spans="1:35">
      <c r="A22" s="6">
        <f>CtrlData!A28</f>
        <v>202010</v>
      </c>
      <c r="B22" s="6">
        <f>CtrlData!E28</f>
        <v>33999.138379999997</v>
      </c>
      <c r="C22" s="6">
        <f>CtrlData!F28</f>
        <v>0</v>
      </c>
      <c r="D22" s="6">
        <f>CtrlData!G28</f>
        <v>0</v>
      </c>
      <c r="E22" s="6">
        <f>CtrlData!H28</f>
        <v>0</v>
      </c>
      <c r="F22" s="6">
        <f>CtrlData!I28</f>
        <v>0</v>
      </c>
      <c r="G22" s="6">
        <f>CtrlData!J28</f>
        <v>0</v>
      </c>
      <c r="H22" s="6">
        <f>CtrlData!K28</f>
        <v>0</v>
      </c>
      <c r="I22" s="6">
        <f>CtrlData!L28</f>
        <v>0</v>
      </c>
      <c r="J22" s="6">
        <f>CtrlData!M28</f>
        <v>0</v>
      </c>
      <c r="K22" s="6">
        <f>CtrlData!N28</f>
        <v>0</v>
      </c>
      <c r="L22" s="6">
        <f>CtrlData!O28</f>
        <v>1</v>
      </c>
      <c r="M22" s="6">
        <f>CtrlData!P28</f>
        <v>0</v>
      </c>
      <c r="N22" s="6">
        <f>CtrlData!Q28</f>
        <v>0</v>
      </c>
      <c r="O22" s="6">
        <f>CtrlData!R28</f>
        <v>0</v>
      </c>
      <c r="P22" s="6">
        <f>CtrlData!S28</f>
        <v>0</v>
      </c>
      <c r="Q22" s="6">
        <f>CtrlData!T28</f>
        <v>0</v>
      </c>
      <c r="R22" s="6">
        <f>CtrlData!U28</f>
        <v>1</v>
      </c>
      <c r="S22" s="6">
        <f>CtrlData!V28</f>
        <v>5.3</v>
      </c>
      <c r="T22" s="6">
        <f>CtrlData!W28</f>
        <v>184210</v>
      </c>
      <c r="U22" s="6">
        <f>CtrlData!X28</f>
        <v>7817</v>
      </c>
      <c r="V22" s="6">
        <f>CtrlData!Y28</f>
        <v>93.17</v>
      </c>
      <c r="W22" s="6">
        <f>CtrlData!Z28</f>
        <v>-4.79</v>
      </c>
      <c r="X22" s="6">
        <f>CtrlData!AA28</f>
        <v>102.75</v>
      </c>
      <c r="Y22" s="6">
        <f>CtrlData!AB28</f>
        <v>-0.26</v>
      </c>
      <c r="Z22" s="6">
        <f>CtrlData!AC28</f>
        <v>210614</v>
      </c>
      <c r="AA22" s="6">
        <f>CtrlData!AD28</f>
        <v>13.44</v>
      </c>
      <c r="AB22" s="6">
        <f>CtrlData!AE28</f>
        <v>486915</v>
      </c>
      <c r="AC22" s="6">
        <f>CtrlData!AF28</f>
        <v>7.02</v>
      </c>
      <c r="AD22" s="6">
        <f>CtrlData!AG28</f>
        <v>1.125</v>
      </c>
      <c r="AE22" s="6">
        <f>CtrlData!AH28</f>
        <v>3.68</v>
      </c>
      <c r="AF22" s="6">
        <f>CtrlData!AI28</f>
        <v>0</v>
      </c>
      <c r="AG22" s="11">
        <f>CtrlData!AJ28</f>
        <v>43712.710249999996</v>
      </c>
      <c r="AH22" s="11">
        <f>CtrlData!AK28</f>
        <v>48598.790180000004</v>
      </c>
      <c r="AI22" s="17">
        <f>CtrlData!AL28</f>
        <v>19</v>
      </c>
    </row>
    <row r="23" spans="1:35">
      <c r="A23" s="6">
        <f>CtrlData!A29</f>
        <v>202009</v>
      </c>
      <c r="B23" s="6">
        <f>CtrlData!E29</f>
        <v>43712.710249999996</v>
      </c>
      <c r="C23" s="6">
        <f>CtrlData!F29</f>
        <v>0</v>
      </c>
      <c r="D23" s="6">
        <f>CtrlData!G29</f>
        <v>0</v>
      </c>
      <c r="E23" s="6">
        <f>CtrlData!H29</f>
        <v>0</v>
      </c>
      <c r="F23" s="6">
        <f>CtrlData!I29</f>
        <v>0</v>
      </c>
      <c r="G23" s="6">
        <f>CtrlData!J29</f>
        <v>0</v>
      </c>
      <c r="H23" s="6">
        <f>CtrlData!K29</f>
        <v>0</v>
      </c>
      <c r="I23" s="6">
        <f>CtrlData!L29</f>
        <v>0</v>
      </c>
      <c r="J23" s="6">
        <f>CtrlData!M29</f>
        <v>0</v>
      </c>
      <c r="K23" s="6">
        <f>CtrlData!N29</f>
        <v>1</v>
      </c>
      <c r="L23" s="6">
        <f>CtrlData!O29</f>
        <v>0</v>
      </c>
      <c r="M23" s="6">
        <f>CtrlData!P29</f>
        <v>0</v>
      </c>
      <c r="N23" s="6">
        <f>CtrlData!Q29</f>
        <v>0</v>
      </c>
      <c r="O23" s="6">
        <f>CtrlData!R29</f>
        <v>0</v>
      </c>
      <c r="P23" s="6">
        <f>CtrlData!S29</f>
        <v>0</v>
      </c>
      <c r="Q23" s="6">
        <f>CtrlData!T29</f>
        <v>1</v>
      </c>
      <c r="R23" s="6">
        <f>CtrlData!U29</f>
        <v>0</v>
      </c>
      <c r="S23" s="6">
        <f>CtrlData!V29</f>
        <v>4.3099999999999996</v>
      </c>
      <c r="T23" s="6">
        <f>CtrlData!W29</f>
        <v>172024</v>
      </c>
      <c r="U23" s="6">
        <f>CtrlData!X29</f>
        <v>7297</v>
      </c>
      <c r="V23" s="6">
        <f>CtrlData!Y29</f>
        <v>93.86</v>
      </c>
      <c r="W23" s="6">
        <f>CtrlData!Z29</f>
        <v>-8.15</v>
      </c>
      <c r="X23" s="6">
        <f>CtrlData!AA29</f>
        <v>102.4</v>
      </c>
      <c r="Y23" s="6">
        <f>CtrlData!AB29</f>
        <v>-0.57999999999999996</v>
      </c>
      <c r="Z23" s="6">
        <f>CtrlData!AC29</f>
        <v>210117</v>
      </c>
      <c r="AA23" s="6">
        <f>CtrlData!AD29</f>
        <v>11.79</v>
      </c>
      <c r="AB23" s="6">
        <f>CtrlData!AE29</f>
        <v>485673</v>
      </c>
      <c r="AC23" s="6">
        <f>CtrlData!AF29</f>
        <v>7.04</v>
      </c>
      <c r="AD23" s="6">
        <f>CtrlData!AG29</f>
        <v>1.125</v>
      </c>
      <c r="AE23" s="6">
        <f>CtrlData!AH29</f>
        <v>3.83</v>
      </c>
      <c r="AF23" s="6">
        <f>CtrlData!AI29</f>
        <v>0</v>
      </c>
      <c r="AG23" s="11">
        <f>CtrlData!AJ29</f>
        <v>48598.790180000004</v>
      </c>
      <c r="AH23" s="11">
        <f>CtrlData!AK29</f>
        <v>53238.681210000002</v>
      </c>
      <c r="AI23" s="17">
        <f>CtrlData!AL29</f>
        <v>22</v>
      </c>
    </row>
    <row r="24" spans="1:35">
      <c r="A24" s="6">
        <f>CtrlData!A30</f>
        <v>202008</v>
      </c>
      <c r="B24" s="6">
        <f>CtrlData!E30</f>
        <v>48598.790180000004</v>
      </c>
      <c r="C24" s="6">
        <f>CtrlData!F30</f>
        <v>0</v>
      </c>
      <c r="D24" s="6">
        <f>CtrlData!G30</f>
        <v>0</v>
      </c>
      <c r="E24" s="6">
        <f>CtrlData!H30</f>
        <v>0</v>
      </c>
      <c r="F24" s="6">
        <f>CtrlData!I30</f>
        <v>0</v>
      </c>
      <c r="G24" s="6">
        <f>CtrlData!J30</f>
        <v>0</v>
      </c>
      <c r="H24" s="6">
        <f>CtrlData!K30</f>
        <v>0</v>
      </c>
      <c r="I24" s="6">
        <f>CtrlData!L30</f>
        <v>0</v>
      </c>
      <c r="J24" s="6">
        <f>CtrlData!M30</f>
        <v>1</v>
      </c>
      <c r="K24" s="6">
        <f>CtrlData!N30</f>
        <v>0</v>
      </c>
      <c r="L24" s="6">
        <f>CtrlData!O30</f>
        <v>0</v>
      </c>
      <c r="M24" s="6">
        <f>CtrlData!P30</f>
        <v>0</v>
      </c>
      <c r="N24" s="6">
        <f>CtrlData!Q30</f>
        <v>0</v>
      </c>
      <c r="O24" s="6">
        <f>CtrlData!R30</f>
        <v>0</v>
      </c>
      <c r="P24" s="6">
        <f>CtrlData!S30</f>
        <v>0</v>
      </c>
      <c r="Q24" s="6">
        <f>CtrlData!T30</f>
        <v>1</v>
      </c>
      <c r="R24" s="6">
        <f>CtrlData!U30</f>
        <v>0</v>
      </c>
      <c r="S24" s="6">
        <f>CtrlData!V30</f>
        <v>4.3099999999999996</v>
      </c>
      <c r="T24" s="6">
        <f>CtrlData!W30</f>
        <v>172024</v>
      </c>
      <c r="U24" s="6">
        <f>CtrlData!X30</f>
        <v>7297</v>
      </c>
      <c r="V24" s="6">
        <f>CtrlData!Y30</f>
        <v>93.89</v>
      </c>
      <c r="W24" s="6">
        <f>CtrlData!Z30</f>
        <v>-8.15</v>
      </c>
      <c r="X24" s="6">
        <f>CtrlData!AA30</f>
        <v>102.5</v>
      </c>
      <c r="Y24" s="6">
        <f>CtrlData!AB30</f>
        <v>-0.33</v>
      </c>
      <c r="Z24" s="6">
        <f>CtrlData!AC30</f>
        <v>207795</v>
      </c>
      <c r="AA24" s="6">
        <f>CtrlData!AD30</f>
        <v>11.34</v>
      </c>
      <c r="AB24" s="6">
        <f>CtrlData!AE30</f>
        <v>483436</v>
      </c>
      <c r="AC24" s="6">
        <f>CtrlData!AF30</f>
        <v>6.72</v>
      </c>
      <c r="AD24" s="6">
        <f>CtrlData!AG30</f>
        <v>1.125</v>
      </c>
      <c r="AE24" s="6">
        <f>CtrlData!AH30</f>
        <v>3.83</v>
      </c>
      <c r="AF24" s="6">
        <f>CtrlData!AI30</f>
        <v>0</v>
      </c>
      <c r="AG24" s="11">
        <f>CtrlData!AJ30</f>
        <v>53238.681210000002</v>
      </c>
      <c r="AH24" s="11">
        <f>CtrlData!AK30</f>
        <v>39376.205070000004</v>
      </c>
      <c r="AI24" s="17">
        <f>CtrlData!AL30</f>
        <v>21</v>
      </c>
    </row>
    <row r="25" spans="1:35">
      <c r="A25" s="6">
        <f>CtrlData!A31</f>
        <v>202007</v>
      </c>
      <c r="B25" s="6">
        <f>CtrlData!E31</f>
        <v>53238.681210000002</v>
      </c>
      <c r="C25" s="6">
        <f>CtrlData!F31</f>
        <v>0</v>
      </c>
      <c r="D25" s="6">
        <f>CtrlData!G31</f>
        <v>0</v>
      </c>
      <c r="E25" s="6">
        <f>CtrlData!H31</f>
        <v>0</v>
      </c>
      <c r="F25" s="6">
        <f>CtrlData!I31</f>
        <v>0</v>
      </c>
      <c r="G25" s="6">
        <f>CtrlData!J31</f>
        <v>0</v>
      </c>
      <c r="H25" s="6">
        <f>CtrlData!K31</f>
        <v>0</v>
      </c>
      <c r="I25" s="6">
        <f>CtrlData!L31</f>
        <v>1</v>
      </c>
      <c r="J25" s="6">
        <f>CtrlData!M31</f>
        <v>0</v>
      </c>
      <c r="K25" s="6">
        <f>CtrlData!N31</f>
        <v>0</v>
      </c>
      <c r="L25" s="6">
        <f>CtrlData!O31</f>
        <v>0</v>
      </c>
      <c r="M25" s="6">
        <f>CtrlData!P31</f>
        <v>0</v>
      </c>
      <c r="N25" s="6">
        <f>CtrlData!Q31</f>
        <v>0</v>
      </c>
      <c r="O25" s="6">
        <f>CtrlData!R31</f>
        <v>0</v>
      </c>
      <c r="P25" s="6">
        <f>CtrlData!S31</f>
        <v>0</v>
      </c>
      <c r="Q25" s="6">
        <f>CtrlData!T31</f>
        <v>1</v>
      </c>
      <c r="R25" s="6">
        <f>CtrlData!U31</f>
        <v>0</v>
      </c>
      <c r="S25" s="6">
        <f>CtrlData!V31</f>
        <v>4.3099999999999996</v>
      </c>
      <c r="T25" s="6">
        <f>CtrlData!W31</f>
        <v>172024</v>
      </c>
      <c r="U25" s="6">
        <f>CtrlData!X31</f>
        <v>7297</v>
      </c>
      <c r="V25" s="6">
        <f>CtrlData!Y31</f>
        <v>93.31</v>
      </c>
      <c r="W25" s="6">
        <f>CtrlData!Z31</f>
        <v>-8.15</v>
      </c>
      <c r="X25" s="6">
        <f>CtrlData!AA31</f>
        <v>102.34</v>
      </c>
      <c r="Y25" s="6">
        <f>CtrlData!AB31</f>
        <v>-0.51</v>
      </c>
      <c r="Z25" s="6">
        <f>CtrlData!AC31</f>
        <v>203647</v>
      </c>
      <c r="AA25" s="6">
        <f>CtrlData!AD31</f>
        <v>10.74</v>
      </c>
      <c r="AB25" s="6">
        <f>CtrlData!AE31</f>
        <v>478654</v>
      </c>
      <c r="AC25" s="6">
        <f>CtrlData!AF31</f>
        <v>6.27</v>
      </c>
      <c r="AD25" s="6">
        <f>CtrlData!AG31</f>
        <v>1.125</v>
      </c>
      <c r="AE25" s="6">
        <f>CtrlData!AH31</f>
        <v>3.83</v>
      </c>
      <c r="AF25" s="6">
        <f>CtrlData!AI31</f>
        <v>0</v>
      </c>
      <c r="AG25" s="11">
        <f>CtrlData!AJ31</f>
        <v>39376.205070000004</v>
      </c>
      <c r="AH25" s="11">
        <f>CtrlData!AK31</f>
        <v>35720.282039999998</v>
      </c>
      <c r="AI25" s="17">
        <f>CtrlData!AL31</f>
        <v>23</v>
      </c>
    </row>
    <row r="26" spans="1:35">
      <c r="A26" s="6">
        <f>CtrlData!A32</f>
        <v>202006</v>
      </c>
      <c r="B26" s="6">
        <f>CtrlData!E32</f>
        <v>39376.205070000004</v>
      </c>
      <c r="C26" s="6">
        <f>CtrlData!F32</f>
        <v>0</v>
      </c>
      <c r="D26" s="6">
        <f>CtrlData!G32</f>
        <v>0</v>
      </c>
      <c r="E26" s="6">
        <f>CtrlData!H32</f>
        <v>0</v>
      </c>
      <c r="F26" s="6">
        <f>CtrlData!I32</f>
        <v>0</v>
      </c>
      <c r="G26" s="6">
        <f>CtrlData!J32</f>
        <v>0</v>
      </c>
      <c r="H26" s="6">
        <f>CtrlData!K32</f>
        <v>1</v>
      </c>
      <c r="I26" s="6">
        <f>CtrlData!L32</f>
        <v>0</v>
      </c>
      <c r="J26" s="6">
        <f>CtrlData!M32</f>
        <v>0</v>
      </c>
      <c r="K26" s="6">
        <f>CtrlData!N32</f>
        <v>0</v>
      </c>
      <c r="L26" s="6">
        <f>CtrlData!O32</f>
        <v>0</v>
      </c>
      <c r="M26" s="6">
        <f>CtrlData!P32</f>
        <v>0</v>
      </c>
      <c r="N26" s="6">
        <f>CtrlData!Q32</f>
        <v>0</v>
      </c>
      <c r="O26" s="6">
        <f>CtrlData!R32</f>
        <v>0</v>
      </c>
      <c r="P26" s="6">
        <f>CtrlData!S32</f>
        <v>1</v>
      </c>
      <c r="Q26" s="6">
        <f>CtrlData!T32</f>
        <v>0</v>
      </c>
      <c r="R26" s="6">
        <f>CtrlData!U32</f>
        <v>0</v>
      </c>
      <c r="S26" s="6">
        <f>CtrlData!V32</f>
        <v>0.63</v>
      </c>
      <c r="T26" s="6">
        <f>CtrlData!W32</f>
        <v>157584</v>
      </c>
      <c r="U26" s="6">
        <f>CtrlData!X32</f>
        <v>6680</v>
      </c>
      <c r="V26" s="6">
        <f>CtrlData!Y32</f>
        <v>92.68</v>
      </c>
      <c r="W26" s="6">
        <f>CtrlData!Z32</f>
        <v>-10.31</v>
      </c>
      <c r="X26" s="6">
        <f>CtrlData!AA32</f>
        <v>102.21</v>
      </c>
      <c r="Y26" s="6">
        <f>CtrlData!AB32</f>
        <v>-0.75</v>
      </c>
      <c r="Z26" s="6">
        <f>CtrlData!AC32</f>
        <v>200827</v>
      </c>
      <c r="AA26" s="6">
        <f>CtrlData!AD32</f>
        <v>9.68</v>
      </c>
      <c r="AB26" s="6">
        <f>CtrlData!AE32</f>
        <v>474773</v>
      </c>
      <c r="AC26" s="6">
        <f>CtrlData!AF32</f>
        <v>5.32</v>
      </c>
      <c r="AD26" s="6">
        <f>CtrlData!AG32</f>
        <v>1.125</v>
      </c>
      <c r="AE26" s="6">
        <f>CtrlData!AH32</f>
        <v>3.96</v>
      </c>
      <c r="AF26" s="6">
        <f>CtrlData!AI32</f>
        <v>0</v>
      </c>
      <c r="AG26" s="11">
        <f>CtrlData!AJ32</f>
        <v>35720.282039999998</v>
      </c>
      <c r="AH26" s="11">
        <f>CtrlData!AK32</f>
        <v>33145.704230000003</v>
      </c>
      <c r="AI26" s="17">
        <f>CtrlData!AL32</f>
        <v>20</v>
      </c>
    </row>
    <row r="27" spans="1:35">
      <c r="A27" s="6">
        <f>CtrlData!A33</f>
        <v>202005</v>
      </c>
      <c r="B27" s="6">
        <f>CtrlData!E33</f>
        <v>35720.282039999998</v>
      </c>
      <c r="C27" s="6">
        <f>CtrlData!F33</f>
        <v>0</v>
      </c>
      <c r="D27" s="6">
        <f>CtrlData!G33</f>
        <v>0</v>
      </c>
      <c r="E27" s="6">
        <f>CtrlData!H33</f>
        <v>0</v>
      </c>
      <c r="F27" s="6">
        <f>CtrlData!I33</f>
        <v>0</v>
      </c>
      <c r="G27" s="6">
        <f>CtrlData!J33</f>
        <v>1</v>
      </c>
      <c r="H27" s="6">
        <f>CtrlData!K33</f>
        <v>0</v>
      </c>
      <c r="I27" s="6">
        <f>CtrlData!L33</f>
        <v>0</v>
      </c>
      <c r="J27" s="6">
        <f>CtrlData!M33</f>
        <v>0</v>
      </c>
      <c r="K27" s="6">
        <f>CtrlData!N33</f>
        <v>0</v>
      </c>
      <c r="L27" s="6">
        <f>CtrlData!O33</f>
        <v>0</v>
      </c>
      <c r="M27" s="6">
        <f>CtrlData!P33</f>
        <v>0</v>
      </c>
      <c r="N27" s="6">
        <f>CtrlData!Q33</f>
        <v>0</v>
      </c>
      <c r="O27" s="6">
        <f>CtrlData!R33</f>
        <v>0</v>
      </c>
      <c r="P27" s="6">
        <f>CtrlData!S33</f>
        <v>1</v>
      </c>
      <c r="Q27" s="6">
        <f>CtrlData!T33</f>
        <v>0</v>
      </c>
      <c r="R27" s="6">
        <f>CtrlData!U33</f>
        <v>0</v>
      </c>
      <c r="S27" s="6">
        <f>CtrlData!V33</f>
        <v>0.63</v>
      </c>
      <c r="T27" s="6">
        <f>CtrlData!W33</f>
        <v>157584</v>
      </c>
      <c r="U27" s="6">
        <f>CtrlData!X33</f>
        <v>6680</v>
      </c>
      <c r="V27" s="6">
        <f>CtrlData!Y33</f>
        <v>91.45</v>
      </c>
      <c r="W27" s="6">
        <f>CtrlData!Z33</f>
        <v>-10.31</v>
      </c>
      <c r="X27" s="6">
        <f>CtrlData!AA33</f>
        <v>101.4</v>
      </c>
      <c r="Y27" s="6">
        <f>CtrlData!AB33</f>
        <v>-1.21</v>
      </c>
      <c r="Z27" s="6">
        <f>CtrlData!AC33</f>
        <v>197799</v>
      </c>
      <c r="AA27" s="6">
        <f>CtrlData!AD33</f>
        <v>9.4600000000000009</v>
      </c>
      <c r="AB27" s="6">
        <f>CtrlData!AE33</f>
        <v>471164</v>
      </c>
      <c r="AC27" s="6">
        <f>CtrlData!AF33</f>
        <v>4.96</v>
      </c>
      <c r="AD27" s="6">
        <f>CtrlData!AG33</f>
        <v>1.125</v>
      </c>
      <c r="AE27" s="6">
        <f>CtrlData!AH33</f>
        <v>3.96</v>
      </c>
      <c r="AF27" s="6">
        <f>CtrlData!AI33</f>
        <v>0</v>
      </c>
      <c r="AG27" s="11">
        <f>CtrlData!AJ33</f>
        <v>33145.704230000003</v>
      </c>
      <c r="AH27" s="11">
        <f>CtrlData!AK33</f>
        <v>42741.312819999999</v>
      </c>
      <c r="AI27" s="17">
        <f>CtrlData!AL33</f>
        <v>20</v>
      </c>
    </row>
    <row r="28" spans="1:35">
      <c r="A28" s="6">
        <f>CtrlData!A34</f>
        <v>202004</v>
      </c>
      <c r="B28" s="6">
        <f>CtrlData!E34</f>
        <v>33145.704230000003</v>
      </c>
      <c r="C28" s="6">
        <f>CtrlData!F34</f>
        <v>0</v>
      </c>
      <c r="D28" s="6">
        <f>CtrlData!G34</f>
        <v>0</v>
      </c>
      <c r="E28" s="6">
        <f>CtrlData!H34</f>
        <v>0</v>
      </c>
      <c r="F28" s="6">
        <f>CtrlData!I34</f>
        <v>1</v>
      </c>
      <c r="G28" s="6">
        <f>CtrlData!J34</f>
        <v>0</v>
      </c>
      <c r="H28" s="6">
        <f>CtrlData!K34</f>
        <v>0</v>
      </c>
      <c r="I28" s="6">
        <f>CtrlData!L34</f>
        <v>0</v>
      </c>
      <c r="J28" s="6">
        <f>CtrlData!M34</f>
        <v>0</v>
      </c>
      <c r="K28" s="6">
        <f>CtrlData!N34</f>
        <v>0</v>
      </c>
      <c r="L28" s="6">
        <f>CtrlData!O34</f>
        <v>0</v>
      </c>
      <c r="M28" s="6">
        <f>CtrlData!P34</f>
        <v>0</v>
      </c>
      <c r="N28" s="6">
        <f>CtrlData!Q34</f>
        <v>0</v>
      </c>
      <c r="O28" s="6">
        <f>CtrlData!R34</f>
        <v>0</v>
      </c>
      <c r="P28" s="6">
        <f>CtrlData!S34</f>
        <v>1</v>
      </c>
      <c r="Q28" s="6">
        <f>CtrlData!T34</f>
        <v>0</v>
      </c>
      <c r="R28" s="6">
        <f>CtrlData!U34</f>
        <v>0</v>
      </c>
      <c r="S28" s="6">
        <f>CtrlData!V34</f>
        <v>0.63</v>
      </c>
      <c r="T28" s="6">
        <f>CtrlData!W34</f>
        <v>157584</v>
      </c>
      <c r="U28" s="6">
        <f>CtrlData!X34</f>
        <v>6680</v>
      </c>
      <c r="V28" s="6">
        <f>CtrlData!Y34</f>
        <v>91.91</v>
      </c>
      <c r="W28" s="6">
        <f>CtrlData!Z34</f>
        <v>-10.31</v>
      </c>
      <c r="X28" s="6">
        <f>CtrlData!AA34</f>
        <v>101.51</v>
      </c>
      <c r="Y28" s="6">
        <f>CtrlData!AB34</f>
        <v>-0.97</v>
      </c>
      <c r="Z28" s="6">
        <f>CtrlData!AC34</f>
        <v>196305</v>
      </c>
      <c r="AA28" s="6">
        <f>CtrlData!AD34</f>
        <v>7.48</v>
      </c>
      <c r="AB28" s="6">
        <f>CtrlData!AE34</f>
        <v>469869</v>
      </c>
      <c r="AC28" s="6">
        <f>CtrlData!AF34</f>
        <v>4.18</v>
      </c>
      <c r="AD28" s="6">
        <f>CtrlData!AG34</f>
        <v>1.125</v>
      </c>
      <c r="AE28" s="6">
        <f>CtrlData!AH34</f>
        <v>3.96</v>
      </c>
      <c r="AF28" s="6">
        <f>CtrlData!AI34</f>
        <v>0</v>
      </c>
      <c r="AG28" s="11">
        <f>CtrlData!AJ34</f>
        <v>42741.312819999999</v>
      </c>
      <c r="AH28" s="11">
        <f>CtrlData!AK34</f>
        <v>27744.106179999999</v>
      </c>
      <c r="AI28" s="17">
        <f>CtrlData!AL34</f>
        <v>20</v>
      </c>
    </row>
    <row r="29" spans="1:35">
      <c r="A29" s="6">
        <f>CtrlData!A35</f>
        <v>202003</v>
      </c>
      <c r="B29" s="6">
        <f>CtrlData!E35</f>
        <v>42741.312819999999</v>
      </c>
      <c r="C29" s="6">
        <f>CtrlData!F35</f>
        <v>0</v>
      </c>
      <c r="D29" s="6">
        <f>CtrlData!G35</f>
        <v>0</v>
      </c>
      <c r="E29" s="6">
        <f>CtrlData!H35</f>
        <v>1</v>
      </c>
      <c r="F29" s="6">
        <f>CtrlData!I35</f>
        <v>0</v>
      </c>
      <c r="G29" s="6">
        <f>CtrlData!J35</f>
        <v>0</v>
      </c>
      <c r="H29" s="6">
        <f>CtrlData!K35</f>
        <v>0</v>
      </c>
      <c r="I29" s="6">
        <f>CtrlData!L35</f>
        <v>0</v>
      </c>
      <c r="J29" s="6">
        <f>CtrlData!M35</f>
        <v>0</v>
      </c>
      <c r="K29" s="6">
        <f>CtrlData!N35</f>
        <v>0</v>
      </c>
      <c r="L29" s="6">
        <f>CtrlData!O35</f>
        <v>0</v>
      </c>
      <c r="M29" s="6">
        <f>CtrlData!P35</f>
        <v>0</v>
      </c>
      <c r="N29" s="6">
        <f>CtrlData!Q35</f>
        <v>0</v>
      </c>
      <c r="O29" s="6">
        <f>CtrlData!R35</f>
        <v>1</v>
      </c>
      <c r="P29" s="6">
        <f>CtrlData!S35</f>
        <v>0</v>
      </c>
      <c r="Q29" s="6">
        <f>CtrlData!T35</f>
        <v>0</v>
      </c>
      <c r="R29" s="6">
        <f>CtrlData!U35</f>
        <v>0</v>
      </c>
      <c r="S29" s="6">
        <f>CtrlData!V35</f>
        <v>2.99</v>
      </c>
      <c r="T29" s="6">
        <f>CtrlData!W35</f>
        <v>155506</v>
      </c>
      <c r="U29" s="6">
        <f>CtrlData!X35</f>
        <v>6589</v>
      </c>
      <c r="V29" s="6">
        <f>CtrlData!Y35</f>
        <v>95.33</v>
      </c>
      <c r="W29" s="6">
        <f>CtrlData!Z35</f>
        <v>-7.51</v>
      </c>
      <c r="X29" s="6">
        <f>CtrlData!AA35</f>
        <v>101.71</v>
      </c>
      <c r="Y29" s="6">
        <f>CtrlData!AB35</f>
        <v>-0.03</v>
      </c>
      <c r="Z29" s="6">
        <f>CtrlData!AC35</f>
        <v>194377</v>
      </c>
      <c r="AA29" s="6">
        <f>CtrlData!AD35</f>
        <v>7.4</v>
      </c>
      <c r="AB29" s="6">
        <f>CtrlData!AE35</f>
        <v>467536</v>
      </c>
      <c r="AC29" s="6">
        <f>CtrlData!AF35</f>
        <v>4.4800000000000004</v>
      </c>
      <c r="AD29" s="6">
        <f>CtrlData!AG35</f>
        <v>1.125</v>
      </c>
      <c r="AE29" s="6">
        <f>CtrlData!AH35</f>
        <v>3.72</v>
      </c>
      <c r="AF29" s="6">
        <f>CtrlData!AI35</f>
        <v>0</v>
      </c>
      <c r="AG29" s="11">
        <f>CtrlData!AJ35</f>
        <v>27744.106179999999</v>
      </c>
      <c r="AH29" s="11">
        <f>CtrlData!AK35</f>
        <v>23572.100770000001</v>
      </c>
      <c r="AI29" s="17">
        <f>CtrlData!AL35</f>
        <v>22</v>
      </c>
    </row>
    <row r="30" spans="1:35">
      <c r="A30" s="6">
        <f>CtrlData!A36</f>
        <v>202002</v>
      </c>
      <c r="B30" s="6">
        <f>CtrlData!E36</f>
        <v>27744.106179999999</v>
      </c>
      <c r="C30" s="6">
        <f>CtrlData!F36</f>
        <v>0</v>
      </c>
      <c r="D30" s="6">
        <f>CtrlData!G36</f>
        <v>1</v>
      </c>
      <c r="E30" s="6">
        <f>CtrlData!H36</f>
        <v>0</v>
      </c>
      <c r="F30" s="6">
        <f>CtrlData!I36</f>
        <v>0</v>
      </c>
      <c r="G30" s="6">
        <f>CtrlData!J36</f>
        <v>0</v>
      </c>
      <c r="H30" s="6">
        <f>CtrlData!K36</f>
        <v>0</v>
      </c>
      <c r="I30" s="6">
        <f>CtrlData!L36</f>
        <v>0</v>
      </c>
      <c r="J30" s="6">
        <f>CtrlData!M36</f>
        <v>0</v>
      </c>
      <c r="K30" s="6">
        <f>CtrlData!N36</f>
        <v>0</v>
      </c>
      <c r="L30" s="6">
        <f>CtrlData!O36</f>
        <v>0</v>
      </c>
      <c r="M30" s="6">
        <f>CtrlData!P36</f>
        <v>0</v>
      </c>
      <c r="N30" s="6">
        <f>CtrlData!Q36</f>
        <v>0</v>
      </c>
      <c r="O30" s="6">
        <f>CtrlData!R36</f>
        <v>1</v>
      </c>
      <c r="P30" s="6">
        <f>CtrlData!S36</f>
        <v>0</v>
      </c>
      <c r="Q30" s="6">
        <f>CtrlData!T36</f>
        <v>0</v>
      </c>
      <c r="R30" s="6">
        <f>CtrlData!U36</f>
        <v>0</v>
      </c>
      <c r="S30" s="6">
        <f>CtrlData!V36</f>
        <v>2.99</v>
      </c>
      <c r="T30" s="6">
        <f>CtrlData!W36</f>
        <v>155506</v>
      </c>
      <c r="U30" s="6">
        <f>CtrlData!X36</f>
        <v>6589</v>
      </c>
      <c r="V30" s="6">
        <f>CtrlData!Y36</f>
        <v>97.99</v>
      </c>
      <c r="W30" s="6">
        <f>CtrlData!Z36</f>
        <v>-7.51</v>
      </c>
      <c r="X30" s="6">
        <f>CtrlData!AA36</f>
        <v>102.17</v>
      </c>
      <c r="Y30" s="6">
        <f>CtrlData!AB36</f>
        <v>-0.21</v>
      </c>
      <c r="Z30" s="6">
        <f>CtrlData!AC36</f>
        <v>193608</v>
      </c>
      <c r="AA30" s="6">
        <f>CtrlData!AD36</f>
        <v>7.43</v>
      </c>
      <c r="AB30" s="6">
        <f>CtrlData!AE36</f>
        <v>466110</v>
      </c>
      <c r="AC30" s="6">
        <f>CtrlData!AF36</f>
        <v>4.4800000000000004</v>
      </c>
      <c r="AD30" s="6">
        <f>CtrlData!AG36</f>
        <v>1.375</v>
      </c>
      <c r="AE30" s="6">
        <f>CtrlData!AH36</f>
        <v>3.72</v>
      </c>
      <c r="AF30" s="6">
        <f>CtrlData!AI36</f>
        <v>0</v>
      </c>
      <c r="AG30" s="11">
        <f>CtrlData!AJ36</f>
        <v>23572.100770000001</v>
      </c>
      <c r="AH30" s="11">
        <f>CtrlData!AK36</f>
        <v>27812.306430000001</v>
      </c>
      <c r="AI30" s="17">
        <f>CtrlData!AL36</f>
        <v>19</v>
      </c>
    </row>
    <row r="31" spans="1:35">
      <c r="A31" s="6">
        <f>CtrlData!A37</f>
        <v>202001</v>
      </c>
      <c r="B31" s="6">
        <f>CtrlData!E37</f>
        <v>23572.100770000001</v>
      </c>
      <c r="C31" s="6">
        <f>CtrlData!F37</f>
        <v>1</v>
      </c>
      <c r="D31" s="6">
        <f>CtrlData!G37</f>
        <v>0</v>
      </c>
      <c r="E31" s="6">
        <f>CtrlData!H37</f>
        <v>0</v>
      </c>
      <c r="F31" s="6">
        <f>CtrlData!I37</f>
        <v>0</v>
      </c>
      <c r="G31" s="6">
        <f>CtrlData!J37</f>
        <v>0</v>
      </c>
      <c r="H31" s="6">
        <f>CtrlData!K37</f>
        <v>0</v>
      </c>
      <c r="I31" s="6">
        <f>CtrlData!L37</f>
        <v>0</v>
      </c>
      <c r="J31" s="6">
        <f>CtrlData!M37</f>
        <v>0</v>
      </c>
      <c r="K31" s="6">
        <f>CtrlData!N37</f>
        <v>0</v>
      </c>
      <c r="L31" s="6">
        <f>CtrlData!O37</f>
        <v>0</v>
      </c>
      <c r="M31" s="6">
        <f>CtrlData!P37</f>
        <v>0</v>
      </c>
      <c r="N31" s="6">
        <f>CtrlData!Q37</f>
        <v>0</v>
      </c>
      <c r="O31" s="6">
        <f>CtrlData!R37</f>
        <v>1</v>
      </c>
      <c r="P31" s="6">
        <f>CtrlData!S37</f>
        <v>0</v>
      </c>
      <c r="Q31" s="6">
        <f>CtrlData!T37</f>
        <v>0</v>
      </c>
      <c r="R31" s="6">
        <f>CtrlData!U37</f>
        <v>0</v>
      </c>
      <c r="S31" s="6">
        <f>CtrlData!V37</f>
        <v>2.99</v>
      </c>
      <c r="T31" s="6">
        <f>CtrlData!W37</f>
        <v>155506</v>
      </c>
      <c r="U31" s="6">
        <f>CtrlData!X37</f>
        <v>6589</v>
      </c>
      <c r="V31" s="6">
        <f>CtrlData!Y37</f>
        <v>98.88</v>
      </c>
      <c r="W31" s="6">
        <f>CtrlData!Z37</f>
        <v>-7.51</v>
      </c>
      <c r="X31" s="6">
        <f>CtrlData!AA37</f>
        <v>103.28</v>
      </c>
      <c r="Y31" s="6">
        <f>CtrlData!AB37</f>
        <v>1.86</v>
      </c>
      <c r="Z31" s="6">
        <f>CtrlData!AC37</f>
        <v>192034</v>
      </c>
      <c r="AA31" s="6">
        <f>CtrlData!AD37</f>
        <v>7.23</v>
      </c>
      <c r="AB31" s="6">
        <f>CtrlData!AE37</f>
        <v>462595</v>
      </c>
      <c r="AC31" s="6">
        <f>CtrlData!AF37</f>
        <v>4.5999999999999996</v>
      </c>
      <c r="AD31" s="6">
        <f>CtrlData!AG37</f>
        <v>1.375</v>
      </c>
      <c r="AE31" s="6">
        <f>CtrlData!AH37</f>
        <v>3.72</v>
      </c>
      <c r="AF31" s="6">
        <f>CtrlData!AI37</f>
        <v>1</v>
      </c>
      <c r="AG31" s="11">
        <f>CtrlData!AJ37</f>
        <v>27812.306430000001</v>
      </c>
      <c r="AH31" s="11">
        <f>CtrlData!AK37</f>
        <v>27871.016919999998</v>
      </c>
      <c r="AI31" s="17">
        <f>CtrlData!AL37</f>
        <v>15</v>
      </c>
    </row>
    <row r="32" spans="1:35">
      <c r="A32" s="6">
        <f>CtrlData!A38</f>
        <v>201912</v>
      </c>
      <c r="B32" s="6">
        <f>CtrlData!E38</f>
        <v>27812.306430000001</v>
      </c>
      <c r="C32" s="6">
        <f>CtrlData!F38</f>
        <v>0</v>
      </c>
      <c r="D32" s="6">
        <f>CtrlData!G38</f>
        <v>0</v>
      </c>
      <c r="E32" s="6">
        <f>CtrlData!H38</f>
        <v>0</v>
      </c>
      <c r="F32" s="6">
        <f>CtrlData!I38</f>
        <v>0</v>
      </c>
      <c r="G32" s="6">
        <f>CtrlData!J38</f>
        <v>0</v>
      </c>
      <c r="H32" s="6">
        <f>CtrlData!K38</f>
        <v>0</v>
      </c>
      <c r="I32" s="6">
        <f>CtrlData!L38</f>
        <v>0</v>
      </c>
      <c r="J32" s="6">
        <f>CtrlData!M38</f>
        <v>0</v>
      </c>
      <c r="K32" s="6">
        <f>CtrlData!N38</f>
        <v>0</v>
      </c>
      <c r="L32" s="6">
        <f>CtrlData!O38</f>
        <v>0</v>
      </c>
      <c r="M32" s="6">
        <f>CtrlData!P38</f>
        <v>0</v>
      </c>
      <c r="N32" s="6">
        <f>CtrlData!Q38</f>
        <v>1</v>
      </c>
      <c r="O32" s="6">
        <f>CtrlData!R38</f>
        <v>0</v>
      </c>
      <c r="P32" s="6">
        <f>CtrlData!S38</f>
        <v>0</v>
      </c>
      <c r="Q32" s="6">
        <f>CtrlData!T38</f>
        <v>0</v>
      </c>
      <c r="R32" s="6">
        <f>CtrlData!U38</f>
        <v>1</v>
      </c>
      <c r="S32" s="6">
        <f>CtrlData!V38</f>
        <v>3.7</v>
      </c>
      <c r="T32" s="6">
        <f>CtrlData!W38</f>
        <v>161931</v>
      </c>
      <c r="U32" s="6">
        <f>CtrlData!X38</f>
        <v>6862</v>
      </c>
      <c r="V32" s="6">
        <f>CtrlData!Y38</f>
        <v>99.54</v>
      </c>
      <c r="W32" s="6">
        <f>CtrlData!Z38</f>
        <v>-3.48</v>
      </c>
      <c r="X32" s="6">
        <f>CtrlData!AA38</f>
        <v>102.66</v>
      </c>
      <c r="Y32" s="6">
        <f>CtrlData!AB38</f>
        <v>1.1399999999999999</v>
      </c>
      <c r="Z32" s="6">
        <f>CtrlData!AC38</f>
        <v>189014</v>
      </c>
      <c r="AA32" s="6">
        <f>CtrlData!AD38</f>
        <v>7.59</v>
      </c>
      <c r="AB32" s="6">
        <f>CtrlData!AE38</f>
        <v>458473</v>
      </c>
      <c r="AC32" s="6">
        <f>CtrlData!AF38</f>
        <v>4.5199999999999996</v>
      </c>
      <c r="AD32" s="6">
        <f>CtrlData!AG38</f>
        <v>1.375</v>
      </c>
      <c r="AE32" s="6">
        <f>CtrlData!AH38</f>
        <v>3.67</v>
      </c>
      <c r="AF32" s="6">
        <f>CtrlData!AI38</f>
        <v>0</v>
      </c>
      <c r="AG32" s="11">
        <f>CtrlData!AJ38</f>
        <v>27871.016919999998</v>
      </c>
      <c r="AH32" s="11">
        <f>CtrlData!AK38</f>
        <v>27971.759999999998</v>
      </c>
      <c r="AI32" s="17">
        <f>CtrlData!AL38</f>
        <v>22</v>
      </c>
    </row>
    <row r="33" spans="1:35">
      <c r="A33" s="6">
        <f>CtrlData!A39</f>
        <v>201911</v>
      </c>
      <c r="B33" s="6">
        <f>CtrlData!E39</f>
        <v>27871.016919999998</v>
      </c>
      <c r="C33" s="6">
        <f>CtrlData!F39</f>
        <v>0</v>
      </c>
      <c r="D33" s="6">
        <f>CtrlData!G39</f>
        <v>0</v>
      </c>
      <c r="E33" s="6">
        <f>CtrlData!H39</f>
        <v>0</v>
      </c>
      <c r="F33" s="6">
        <f>CtrlData!I39</f>
        <v>0</v>
      </c>
      <c r="G33" s="6">
        <f>CtrlData!J39</f>
        <v>0</v>
      </c>
      <c r="H33" s="6">
        <f>CtrlData!K39</f>
        <v>0</v>
      </c>
      <c r="I33" s="6">
        <f>CtrlData!L39</f>
        <v>0</v>
      </c>
      <c r="J33" s="6">
        <f>CtrlData!M39</f>
        <v>0</v>
      </c>
      <c r="K33" s="6">
        <f>CtrlData!N39</f>
        <v>0</v>
      </c>
      <c r="L33" s="6">
        <f>CtrlData!O39</f>
        <v>0</v>
      </c>
      <c r="M33" s="6">
        <f>CtrlData!P39</f>
        <v>1</v>
      </c>
      <c r="N33" s="6">
        <f>CtrlData!Q39</f>
        <v>0</v>
      </c>
      <c r="O33" s="6">
        <f>CtrlData!R39</f>
        <v>0</v>
      </c>
      <c r="P33" s="6">
        <f>CtrlData!S39</f>
        <v>0</v>
      </c>
      <c r="Q33" s="6">
        <f>CtrlData!T39</f>
        <v>0</v>
      </c>
      <c r="R33" s="6">
        <f>CtrlData!U39</f>
        <v>1</v>
      </c>
      <c r="S33" s="6">
        <f>CtrlData!V39</f>
        <v>3.7</v>
      </c>
      <c r="T33" s="6">
        <f>CtrlData!W39</f>
        <v>161931</v>
      </c>
      <c r="U33" s="6">
        <f>CtrlData!X39</f>
        <v>6862</v>
      </c>
      <c r="V33" s="6">
        <f>CtrlData!Y39</f>
        <v>99.72</v>
      </c>
      <c r="W33" s="6">
        <f>CtrlData!Z39</f>
        <v>-3.48</v>
      </c>
      <c r="X33" s="6">
        <f>CtrlData!AA39</f>
        <v>102.6</v>
      </c>
      <c r="Y33" s="6">
        <f>CtrlData!AB39</f>
        <v>0.57999999999999996</v>
      </c>
      <c r="Z33" s="6">
        <f>CtrlData!AC39</f>
        <v>187404</v>
      </c>
      <c r="AA33" s="6">
        <f>CtrlData!AD39</f>
        <v>7.87</v>
      </c>
      <c r="AB33" s="6">
        <f>CtrlData!AE39</f>
        <v>457668</v>
      </c>
      <c r="AC33" s="6">
        <f>CtrlData!AF39</f>
        <v>4.2300000000000004</v>
      </c>
      <c r="AD33" s="6">
        <f>CtrlData!AG39</f>
        <v>1.375</v>
      </c>
      <c r="AE33" s="6">
        <f>CtrlData!AH39</f>
        <v>3.67</v>
      </c>
      <c r="AF33" s="6">
        <f>CtrlData!AI39</f>
        <v>0</v>
      </c>
      <c r="AG33" s="11">
        <f>CtrlData!AJ39</f>
        <v>27971.759999999998</v>
      </c>
      <c r="AH33" s="11">
        <f>CtrlData!AK39</f>
        <v>22772.077679999999</v>
      </c>
      <c r="AI33" s="17">
        <f>CtrlData!AL39</f>
        <v>21</v>
      </c>
    </row>
    <row r="34" spans="1:35">
      <c r="A34" s="6">
        <f>CtrlData!A40</f>
        <v>201910</v>
      </c>
      <c r="B34" s="6">
        <f>CtrlData!E40</f>
        <v>27971.759999999998</v>
      </c>
      <c r="C34" s="6">
        <f>CtrlData!F40</f>
        <v>0</v>
      </c>
      <c r="D34" s="6">
        <f>CtrlData!G40</f>
        <v>0</v>
      </c>
      <c r="E34" s="6">
        <f>CtrlData!H40</f>
        <v>0</v>
      </c>
      <c r="F34" s="6">
        <f>CtrlData!I40</f>
        <v>0</v>
      </c>
      <c r="G34" s="6">
        <f>CtrlData!J40</f>
        <v>0</v>
      </c>
      <c r="H34" s="6">
        <f>CtrlData!K40</f>
        <v>0</v>
      </c>
      <c r="I34" s="6">
        <f>CtrlData!L40</f>
        <v>0</v>
      </c>
      <c r="J34" s="6">
        <f>CtrlData!M40</f>
        <v>0</v>
      </c>
      <c r="K34" s="6">
        <f>CtrlData!N40</f>
        <v>0</v>
      </c>
      <c r="L34" s="6">
        <f>CtrlData!O40</f>
        <v>1</v>
      </c>
      <c r="M34" s="6">
        <f>CtrlData!P40</f>
        <v>0</v>
      </c>
      <c r="N34" s="6">
        <f>CtrlData!Q40</f>
        <v>0</v>
      </c>
      <c r="O34" s="6">
        <f>CtrlData!R40</f>
        <v>0</v>
      </c>
      <c r="P34" s="6">
        <f>CtrlData!S40</f>
        <v>0</v>
      </c>
      <c r="Q34" s="6">
        <f>CtrlData!T40</f>
        <v>0</v>
      </c>
      <c r="R34" s="6">
        <f>CtrlData!U40</f>
        <v>1</v>
      </c>
      <c r="S34" s="6">
        <f>CtrlData!V40</f>
        <v>3.7</v>
      </c>
      <c r="T34" s="6">
        <f>CtrlData!W40</f>
        <v>161931</v>
      </c>
      <c r="U34" s="6">
        <f>CtrlData!X40</f>
        <v>6862</v>
      </c>
      <c r="V34" s="6">
        <f>CtrlData!Y40</f>
        <v>100.49</v>
      </c>
      <c r="W34" s="6">
        <f>CtrlData!Z40</f>
        <v>-3.48</v>
      </c>
      <c r="X34" s="6">
        <f>CtrlData!AA40</f>
        <v>103.02</v>
      </c>
      <c r="Y34" s="6">
        <f>CtrlData!AB40</f>
        <v>0.37</v>
      </c>
      <c r="Z34" s="6">
        <f>CtrlData!AC40</f>
        <v>186632</v>
      </c>
      <c r="AA34" s="6">
        <f>CtrlData!AD40</f>
        <v>7.21</v>
      </c>
      <c r="AB34" s="6">
        <f>CtrlData!AE40</f>
        <v>454835</v>
      </c>
      <c r="AC34" s="6">
        <f>CtrlData!AF40</f>
        <v>4.2300000000000004</v>
      </c>
      <c r="AD34" s="6">
        <f>CtrlData!AG40</f>
        <v>1.375</v>
      </c>
      <c r="AE34" s="6">
        <f>CtrlData!AH40</f>
        <v>3.67</v>
      </c>
      <c r="AF34" s="6">
        <f>CtrlData!AI40</f>
        <v>0</v>
      </c>
      <c r="AG34" s="11">
        <f>CtrlData!AJ40</f>
        <v>22772.077679999999</v>
      </c>
      <c r="AH34" s="11">
        <f>CtrlData!AK40</f>
        <v>26292.794720000002</v>
      </c>
      <c r="AI34" s="17">
        <f>CtrlData!AL40</f>
        <v>21</v>
      </c>
    </row>
    <row r="35" spans="1:35">
      <c r="A35" s="6">
        <f>CtrlData!A41</f>
        <v>201909</v>
      </c>
      <c r="B35" s="6">
        <f>CtrlData!E41</f>
        <v>22772.077679999999</v>
      </c>
      <c r="C35" s="6">
        <f>CtrlData!F41</f>
        <v>0</v>
      </c>
      <c r="D35" s="6">
        <f>CtrlData!G41</f>
        <v>0</v>
      </c>
      <c r="E35" s="6">
        <f>CtrlData!H41</f>
        <v>0</v>
      </c>
      <c r="F35" s="6">
        <f>CtrlData!I41</f>
        <v>0</v>
      </c>
      <c r="G35" s="6">
        <f>CtrlData!J41</f>
        <v>0</v>
      </c>
      <c r="H35" s="6">
        <f>CtrlData!K41</f>
        <v>0</v>
      </c>
      <c r="I35" s="6">
        <f>CtrlData!L41</f>
        <v>0</v>
      </c>
      <c r="J35" s="6">
        <f>CtrlData!M41</f>
        <v>0</v>
      </c>
      <c r="K35" s="6">
        <f>CtrlData!N41</f>
        <v>1</v>
      </c>
      <c r="L35" s="6">
        <f>CtrlData!O41</f>
        <v>0</v>
      </c>
      <c r="M35" s="6">
        <f>CtrlData!P41</f>
        <v>0</v>
      </c>
      <c r="N35" s="6">
        <f>CtrlData!Q41</f>
        <v>0</v>
      </c>
      <c r="O35" s="6">
        <f>CtrlData!R41</f>
        <v>0</v>
      </c>
      <c r="P35" s="6">
        <f>CtrlData!S41</f>
        <v>0</v>
      </c>
      <c r="Q35" s="6">
        <f>CtrlData!T41</f>
        <v>1</v>
      </c>
      <c r="R35" s="6">
        <f>CtrlData!U41</f>
        <v>0</v>
      </c>
      <c r="S35" s="6">
        <f>CtrlData!V41</f>
        <v>3.43</v>
      </c>
      <c r="T35" s="6">
        <f>CtrlData!W41</f>
        <v>152789</v>
      </c>
      <c r="U35" s="6">
        <f>CtrlData!X41</f>
        <v>6475</v>
      </c>
      <c r="V35" s="6">
        <f>CtrlData!Y41</f>
        <v>102.19</v>
      </c>
      <c r="W35" s="6">
        <f>CtrlData!Z41</f>
        <v>-4.8</v>
      </c>
      <c r="X35" s="6">
        <f>CtrlData!AA41</f>
        <v>103</v>
      </c>
      <c r="Y35" s="6">
        <f>CtrlData!AB41</f>
        <v>0.42</v>
      </c>
      <c r="Z35" s="6">
        <f>CtrlData!AC41</f>
        <v>187446</v>
      </c>
      <c r="AA35" s="6">
        <f>CtrlData!AD41</f>
        <v>7.67</v>
      </c>
      <c r="AB35" s="6">
        <f>CtrlData!AE41</f>
        <v>453277</v>
      </c>
      <c r="AC35" s="6">
        <f>CtrlData!AF41</f>
        <v>3.56</v>
      </c>
      <c r="AD35" s="6">
        <f>CtrlData!AG41</f>
        <v>1.375</v>
      </c>
      <c r="AE35" s="6">
        <f>CtrlData!AH41</f>
        <v>3.8</v>
      </c>
      <c r="AF35" s="6">
        <f>CtrlData!AI41</f>
        <v>0</v>
      </c>
      <c r="AG35" s="11">
        <f>CtrlData!AJ41</f>
        <v>26292.794720000002</v>
      </c>
      <c r="AH35" s="11">
        <f>CtrlData!AK41</f>
        <v>26937.929639999998</v>
      </c>
      <c r="AI35" s="17">
        <f>CtrlData!AL41</f>
        <v>19</v>
      </c>
    </row>
    <row r="36" spans="1:35">
      <c r="A36" s="6">
        <f>CtrlData!A42</f>
        <v>201908</v>
      </c>
      <c r="B36" s="6">
        <f>CtrlData!E42</f>
        <v>26292.794720000002</v>
      </c>
      <c r="C36" s="6">
        <f>CtrlData!F42</f>
        <v>0</v>
      </c>
      <c r="D36" s="6">
        <f>CtrlData!G42</f>
        <v>0</v>
      </c>
      <c r="E36" s="6">
        <f>CtrlData!H42</f>
        <v>0</v>
      </c>
      <c r="F36" s="6">
        <f>CtrlData!I42</f>
        <v>0</v>
      </c>
      <c r="G36" s="6">
        <f>CtrlData!J42</f>
        <v>0</v>
      </c>
      <c r="H36" s="6">
        <f>CtrlData!K42</f>
        <v>0</v>
      </c>
      <c r="I36" s="6">
        <f>CtrlData!L42</f>
        <v>0</v>
      </c>
      <c r="J36" s="6">
        <f>CtrlData!M42</f>
        <v>1</v>
      </c>
      <c r="K36" s="6">
        <f>CtrlData!N42</f>
        <v>0</v>
      </c>
      <c r="L36" s="6">
        <f>CtrlData!O42</f>
        <v>0</v>
      </c>
      <c r="M36" s="6">
        <f>CtrlData!P42</f>
        <v>0</v>
      </c>
      <c r="N36" s="6">
        <f>CtrlData!Q42</f>
        <v>0</v>
      </c>
      <c r="O36" s="6">
        <f>CtrlData!R42</f>
        <v>0</v>
      </c>
      <c r="P36" s="6">
        <f>CtrlData!S42</f>
        <v>0</v>
      </c>
      <c r="Q36" s="6">
        <f>CtrlData!T42</f>
        <v>1</v>
      </c>
      <c r="R36" s="6">
        <f>CtrlData!U42</f>
        <v>0</v>
      </c>
      <c r="S36" s="6">
        <f>CtrlData!V42</f>
        <v>3.43</v>
      </c>
      <c r="T36" s="6">
        <f>CtrlData!W42</f>
        <v>152789</v>
      </c>
      <c r="U36" s="6">
        <f>CtrlData!X42</f>
        <v>6475</v>
      </c>
      <c r="V36" s="6">
        <f>CtrlData!Y42</f>
        <v>102.96</v>
      </c>
      <c r="W36" s="6">
        <f>CtrlData!Z42</f>
        <v>-4.8</v>
      </c>
      <c r="X36" s="6">
        <f>CtrlData!AA42</f>
        <v>102.84</v>
      </c>
      <c r="Y36" s="6">
        <f>CtrlData!AB42</f>
        <v>0.43</v>
      </c>
      <c r="Z36" s="6">
        <f>CtrlData!AC42</f>
        <v>187268</v>
      </c>
      <c r="AA36" s="6">
        <f>CtrlData!AD42</f>
        <v>7.57</v>
      </c>
      <c r="AB36" s="6">
        <f>CtrlData!AE42</f>
        <v>453135</v>
      </c>
      <c r="AC36" s="6">
        <f>CtrlData!AF42</f>
        <v>3.51</v>
      </c>
      <c r="AD36" s="6">
        <f>CtrlData!AG42</f>
        <v>1.375</v>
      </c>
      <c r="AE36" s="6">
        <f>CtrlData!AH42</f>
        <v>3.8</v>
      </c>
      <c r="AF36" s="6">
        <f>CtrlData!AI42</f>
        <v>0</v>
      </c>
      <c r="AG36" s="11">
        <f>CtrlData!AJ42</f>
        <v>26937.929639999998</v>
      </c>
      <c r="AH36" s="11">
        <f>CtrlData!AK42</f>
        <v>20044.11146</v>
      </c>
      <c r="AI36" s="17">
        <f>CtrlData!AL42</f>
        <v>21</v>
      </c>
    </row>
    <row r="37" spans="1:35">
      <c r="A37" s="6">
        <f>CtrlData!A43</f>
        <v>201907</v>
      </c>
      <c r="B37" s="6">
        <f>CtrlData!E43</f>
        <v>26937.929639999998</v>
      </c>
      <c r="C37" s="6">
        <f>CtrlData!F43</f>
        <v>0</v>
      </c>
      <c r="D37" s="6">
        <f>CtrlData!G43</f>
        <v>0</v>
      </c>
      <c r="E37" s="6">
        <f>CtrlData!H43</f>
        <v>0</v>
      </c>
      <c r="F37" s="6">
        <f>CtrlData!I43</f>
        <v>0</v>
      </c>
      <c r="G37" s="6">
        <f>CtrlData!J43</f>
        <v>0</v>
      </c>
      <c r="H37" s="6">
        <f>CtrlData!K43</f>
        <v>0</v>
      </c>
      <c r="I37" s="6">
        <f>CtrlData!L43</f>
        <v>1</v>
      </c>
      <c r="J37" s="6">
        <f>CtrlData!M43</f>
        <v>0</v>
      </c>
      <c r="K37" s="6">
        <f>CtrlData!N43</f>
        <v>0</v>
      </c>
      <c r="L37" s="6">
        <f>CtrlData!O43</f>
        <v>0</v>
      </c>
      <c r="M37" s="6">
        <f>CtrlData!P43</f>
        <v>0</v>
      </c>
      <c r="N37" s="6">
        <f>CtrlData!Q43</f>
        <v>0</v>
      </c>
      <c r="O37" s="6">
        <f>CtrlData!R43</f>
        <v>0</v>
      </c>
      <c r="P37" s="6">
        <f>CtrlData!S43</f>
        <v>0</v>
      </c>
      <c r="Q37" s="6">
        <f>CtrlData!T43</f>
        <v>1</v>
      </c>
      <c r="R37" s="6">
        <f>CtrlData!U43</f>
        <v>0</v>
      </c>
      <c r="S37" s="6">
        <f>CtrlData!V43</f>
        <v>3.43</v>
      </c>
      <c r="T37" s="6">
        <f>CtrlData!W43</f>
        <v>152789</v>
      </c>
      <c r="U37" s="6">
        <f>CtrlData!X43</f>
        <v>6475</v>
      </c>
      <c r="V37" s="6">
        <f>CtrlData!Y43</f>
        <v>102.54</v>
      </c>
      <c r="W37" s="6">
        <f>CtrlData!Z43</f>
        <v>-4.8</v>
      </c>
      <c r="X37" s="6">
        <f>CtrlData!AA43</f>
        <v>102.86</v>
      </c>
      <c r="Y37" s="6">
        <f>CtrlData!AB43</f>
        <v>0.38</v>
      </c>
      <c r="Z37" s="6">
        <f>CtrlData!AC43</f>
        <v>184632</v>
      </c>
      <c r="AA37" s="6">
        <f>CtrlData!AD43</f>
        <v>7.33</v>
      </c>
      <c r="AB37" s="6">
        <f>CtrlData!AE43</f>
        <v>452028</v>
      </c>
      <c r="AC37" s="6">
        <f>CtrlData!AF43</f>
        <v>3.26</v>
      </c>
      <c r="AD37" s="6">
        <f>CtrlData!AG43</f>
        <v>1.375</v>
      </c>
      <c r="AE37" s="6">
        <f>CtrlData!AH43</f>
        <v>3.8</v>
      </c>
      <c r="AF37" s="6">
        <f>CtrlData!AI43</f>
        <v>0</v>
      </c>
      <c r="AG37" s="11">
        <f>CtrlData!AJ43</f>
        <v>20044.11146</v>
      </c>
      <c r="AH37" s="11">
        <f>CtrlData!AK43</f>
        <v>25925.13264</v>
      </c>
      <c r="AI37" s="17">
        <f>CtrlData!AL43</f>
        <v>23</v>
      </c>
    </row>
    <row r="38" spans="1:35">
      <c r="A38" s="6">
        <f>CtrlData!A44</f>
        <v>201906</v>
      </c>
      <c r="B38" s="6">
        <f>CtrlData!E44</f>
        <v>20044.11146</v>
      </c>
      <c r="C38" s="6">
        <f>CtrlData!F44</f>
        <v>0</v>
      </c>
      <c r="D38" s="6">
        <f>CtrlData!G44</f>
        <v>0</v>
      </c>
      <c r="E38" s="6">
        <f>CtrlData!H44</f>
        <v>0</v>
      </c>
      <c r="F38" s="6">
        <f>CtrlData!I44</f>
        <v>0</v>
      </c>
      <c r="G38" s="6">
        <f>CtrlData!J44</f>
        <v>0</v>
      </c>
      <c r="H38" s="6">
        <f>CtrlData!K44</f>
        <v>1</v>
      </c>
      <c r="I38" s="6">
        <f>CtrlData!L44</f>
        <v>0</v>
      </c>
      <c r="J38" s="6">
        <f>CtrlData!M44</f>
        <v>0</v>
      </c>
      <c r="K38" s="6">
        <f>CtrlData!N44</f>
        <v>0</v>
      </c>
      <c r="L38" s="6">
        <f>CtrlData!O44</f>
        <v>0</v>
      </c>
      <c r="M38" s="6">
        <f>CtrlData!P44</f>
        <v>0</v>
      </c>
      <c r="N38" s="6">
        <f>CtrlData!Q44</f>
        <v>0</v>
      </c>
      <c r="O38" s="6">
        <f>CtrlData!R44</f>
        <v>0</v>
      </c>
      <c r="P38" s="6">
        <f>CtrlData!S44</f>
        <v>1</v>
      </c>
      <c r="Q38" s="6">
        <f>CtrlData!T44</f>
        <v>0</v>
      </c>
      <c r="R38" s="6">
        <f>CtrlData!U44</f>
        <v>0</v>
      </c>
      <c r="S38" s="6">
        <f>CtrlData!V44</f>
        <v>2.99</v>
      </c>
      <c r="T38" s="6">
        <f>CtrlData!W44</f>
        <v>148093</v>
      </c>
      <c r="U38" s="6">
        <f>CtrlData!X44</f>
        <v>6276</v>
      </c>
      <c r="V38" s="6">
        <f>CtrlData!Y44</f>
        <v>103.33</v>
      </c>
      <c r="W38" s="6">
        <f>CtrlData!Z44</f>
        <v>-2.0099999999999998</v>
      </c>
      <c r="X38" s="6">
        <f>CtrlData!AA44</f>
        <v>102.98</v>
      </c>
      <c r="Y38" s="6">
        <f>CtrlData!AB44</f>
        <v>0.85</v>
      </c>
      <c r="Z38" s="6">
        <f>CtrlData!AC44</f>
        <v>182744</v>
      </c>
      <c r="AA38" s="6">
        <f>CtrlData!AD44</f>
        <v>7.87</v>
      </c>
      <c r="AB38" s="6">
        <f>CtrlData!AE44</f>
        <v>450382</v>
      </c>
      <c r="AC38" s="6">
        <f>CtrlData!AF44</f>
        <v>3.36</v>
      </c>
      <c r="AD38" s="6">
        <f>CtrlData!AG44</f>
        <v>1.375</v>
      </c>
      <c r="AE38" s="6">
        <f>CtrlData!AH44</f>
        <v>3.73</v>
      </c>
      <c r="AF38" s="6">
        <f>CtrlData!AI44</f>
        <v>0</v>
      </c>
      <c r="AG38" s="11">
        <f>CtrlData!AJ44</f>
        <v>25925.13264</v>
      </c>
      <c r="AH38" s="11">
        <f>CtrlData!AK44</f>
        <v>26442.734260000001</v>
      </c>
      <c r="AI38" s="17">
        <f>CtrlData!AL44</f>
        <v>19</v>
      </c>
    </row>
    <row r="39" spans="1:35">
      <c r="A39" s="6">
        <f>CtrlData!A45</f>
        <v>201905</v>
      </c>
      <c r="B39" s="6">
        <f>CtrlData!E45</f>
        <v>25925.13264</v>
      </c>
      <c r="C39" s="6">
        <f>CtrlData!F45</f>
        <v>0</v>
      </c>
      <c r="D39" s="6">
        <f>CtrlData!G45</f>
        <v>0</v>
      </c>
      <c r="E39" s="6">
        <f>CtrlData!H45</f>
        <v>0</v>
      </c>
      <c r="F39" s="6">
        <f>CtrlData!I45</f>
        <v>0</v>
      </c>
      <c r="G39" s="6">
        <f>CtrlData!J45</f>
        <v>1</v>
      </c>
      <c r="H39" s="6">
        <f>CtrlData!K45</f>
        <v>0</v>
      </c>
      <c r="I39" s="6">
        <f>CtrlData!L45</f>
        <v>0</v>
      </c>
      <c r="J39" s="6">
        <f>CtrlData!M45</f>
        <v>0</v>
      </c>
      <c r="K39" s="6">
        <f>CtrlData!N45</f>
        <v>0</v>
      </c>
      <c r="L39" s="6">
        <f>CtrlData!O45</f>
        <v>0</v>
      </c>
      <c r="M39" s="6">
        <f>CtrlData!P45</f>
        <v>0</v>
      </c>
      <c r="N39" s="6">
        <f>CtrlData!Q45</f>
        <v>0</v>
      </c>
      <c r="O39" s="6">
        <f>CtrlData!R45</f>
        <v>0</v>
      </c>
      <c r="P39" s="6">
        <f>CtrlData!S45</f>
        <v>1</v>
      </c>
      <c r="Q39" s="6">
        <f>CtrlData!T45</f>
        <v>0</v>
      </c>
      <c r="R39" s="6">
        <f>CtrlData!U45</f>
        <v>0</v>
      </c>
      <c r="S39" s="6">
        <f>CtrlData!V45</f>
        <v>2.99</v>
      </c>
      <c r="T39" s="6">
        <f>CtrlData!W45</f>
        <v>148093</v>
      </c>
      <c r="U39" s="6">
        <f>CtrlData!X45</f>
        <v>6276</v>
      </c>
      <c r="V39" s="6">
        <f>CtrlData!Y45</f>
        <v>104.15</v>
      </c>
      <c r="W39" s="6">
        <f>CtrlData!Z45</f>
        <v>-2.0099999999999998</v>
      </c>
      <c r="X39" s="6">
        <f>CtrlData!AA45</f>
        <v>102.64</v>
      </c>
      <c r="Y39" s="6">
        <f>CtrlData!AB45</f>
        <v>0.93</v>
      </c>
      <c r="Z39" s="6">
        <f>CtrlData!AC45</f>
        <v>183473</v>
      </c>
      <c r="AA39" s="6">
        <f>CtrlData!AD45</f>
        <v>7.1</v>
      </c>
      <c r="AB39" s="6">
        <f>CtrlData!AE45</f>
        <v>452276</v>
      </c>
      <c r="AC39" s="6">
        <f>CtrlData!AF45</f>
        <v>3.13</v>
      </c>
      <c r="AD39" s="6">
        <f>CtrlData!AG45</f>
        <v>1.375</v>
      </c>
      <c r="AE39" s="6">
        <f>CtrlData!AH45</f>
        <v>3.73</v>
      </c>
      <c r="AF39" s="6">
        <f>CtrlData!AI45</f>
        <v>0</v>
      </c>
      <c r="AG39" s="11">
        <f>CtrlData!AJ45</f>
        <v>26442.734260000001</v>
      </c>
      <c r="AH39" s="11">
        <f>CtrlData!AK45</f>
        <v>22701.379730000001</v>
      </c>
      <c r="AI39" s="17">
        <f>CtrlData!AL45</f>
        <v>22</v>
      </c>
    </row>
    <row r="40" spans="1:35">
      <c r="A40" s="6">
        <f>CtrlData!A46</f>
        <v>201904</v>
      </c>
      <c r="B40" s="6">
        <f>CtrlData!E46</f>
        <v>26442.734260000001</v>
      </c>
      <c r="C40" s="6">
        <f>CtrlData!F46</f>
        <v>0</v>
      </c>
      <c r="D40" s="6">
        <f>CtrlData!G46</f>
        <v>0</v>
      </c>
      <c r="E40" s="6">
        <f>CtrlData!H46</f>
        <v>0</v>
      </c>
      <c r="F40" s="6">
        <f>CtrlData!I46</f>
        <v>1</v>
      </c>
      <c r="G40" s="6">
        <f>CtrlData!J46</f>
        <v>0</v>
      </c>
      <c r="H40" s="6">
        <f>CtrlData!K46</f>
        <v>0</v>
      </c>
      <c r="I40" s="6">
        <f>CtrlData!L46</f>
        <v>0</v>
      </c>
      <c r="J40" s="6">
        <f>CtrlData!M46</f>
        <v>0</v>
      </c>
      <c r="K40" s="6">
        <f>CtrlData!N46</f>
        <v>0</v>
      </c>
      <c r="L40" s="6">
        <f>CtrlData!O46</f>
        <v>0</v>
      </c>
      <c r="M40" s="6">
        <f>CtrlData!P46</f>
        <v>0</v>
      </c>
      <c r="N40" s="6">
        <f>CtrlData!Q46</f>
        <v>0</v>
      </c>
      <c r="O40" s="6">
        <f>CtrlData!R46</f>
        <v>0</v>
      </c>
      <c r="P40" s="6">
        <f>CtrlData!S46</f>
        <v>1</v>
      </c>
      <c r="Q40" s="6">
        <f>CtrlData!T46</f>
        <v>0</v>
      </c>
      <c r="R40" s="6">
        <f>CtrlData!U46</f>
        <v>0</v>
      </c>
      <c r="S40" s="6">
        <f>CtrlData!V46</f>
        <v>2.99</v>
      </c>
      <c r="T40" s="6">
        <f>CtrlData!W46</f>
        <v>148093</v>
      </c>
      <c r="U40" s="6">
        <f>CtrlData!X46</f>
        <v>6276</v>
      </c>
      <c r="V40" s="6">
        <f>CtrlData!Y46</f>
        <v>103.53</v>
      </c>
      <c r="W40" s="6">
        <f>CtrlData!Z46</f>
        <v>-2.0099999999999998</v>
      </c>
      <c r="X40" s="6">
        <f>CtrlData!AA46</f>
        <v>102.5</v>
      </c>
      <c r="Y40" s="6">
        <f>CtrlData!AB46</f>
        <v>0.66</v>
      </c>
      <c r="Z40" s="6">
        <f>CtrlData!AC46</f>
        <v>182616</v>
      </c>
      <c r="AA40" s="6">
        <f>CtrlData!AD46</f>
        <v>7.61</v>
      </c>
      <c r="AB40" s="6">
        <f>CtrlData!AE46</f>
        <v>450874</v>
      </c>
      <c r="AC40" s="6">
        <f>CtrlData!AF46</f>
        <v>3.61</v>
      </c>
      <c r="AD40" s="6">
        <f>CtrlData!AG46</f>
        <v>1.375</v>
      </c>
      <c r="AE40" s="6">
        <f>CtrlData!AH46</f>
        <v>3.73</v>
      </c>
      <c r="AF40" s="6">
        <f>CtrlData!AI46</f>
        <v>0</v>
      </c>
      <c r="AG40" s="11">
        <f>CtrlData!AJ46</f>
        <v>22701.379730000001</v>
      </c>
      <c r="AH40" s="11">
        <f>CtrlData!AK46</f>
        <v>16320.63096</v>
      </c>
      <c r="AI40" s="17">
        <f>CtrlData!AL46</f>
        <v>20</v>
      </c>
    </row>
    <row r="41" spans="1:35">
      <c r="A41" s="6">
        <f>CtrlData!A47</f>
        <v>201903</v>
      </c>
      <c r="B41" s="6">
        <f>CtrlData!E47</f>
        <v>22701.379730000001</v>
      </c>
      <c r="C41" s="6">
        <f>CtrlData!F47</f>
        <v>0</v>
      </c>
      <c r="D41" s="6">
        <f>CtrlData!G47</f>
        <v>0</v>
      </c>
      <c r="E41" s="6">
        <f>CtrlData!H47</f>
        <v>1</v>
      </c>
      <c r="F41" s="6">
        <f>CtrlData!I47</f>
        <v>0</v>
      </c>
      <c r="G41" s="6">
        <f>CtrlData!J47</f>
        <v>0</v>
      </c>
      <c r="H41" s="6">
        <f>CtrlData!K47</f>
        <v>0</v>
      </c>
      <c r="I41" s="6">
        <f>CtrlData!L47</f>
        <v>0</v>
      </c>
      <c r="J41" s="6">
        <f>CtrlData!M47</f>
        <v>0</v>
      </c>
      <c r="K41" s="6">
        <f>CtrlData!N47</f>
        <v>0</v>
      </c>
      <c r="L41" s="6">
        <f>CtrlData!O47</f>
        <v>0</v>
      </c>
      <c r="M41" s="6">
        <f>CtrlData!P47</f>
        <v>0</v>
      </c>
      <c r="N41" s="6">
        <f>CtrlData!Q47</f>
        <v>0</v>
      </c>
      <c r="O41" s="6">
        <f>CtrlData!R47</f>
        <v>1</v>
      </c>
      <c r="P41" s="6">
        <f>CtrlData!S47</f>
        <v>0</v>
      </c>
      <c r="Q41" s="6">
        <f>CtrlData!T47</f>
        <v>0</v>
      </c>
      <c r="R41" s="6">
        <f>CtrlData!U47</f>
        <v>0</v>
      </c>
      <c r="S41" s="6">
        <f>CtrlData!V47</f>
        <v>2.0499999999999998</v>
      </c>
      <c r="T41" s="6">
        <f>CtrlData!W47</f>
        <v>148523</v>
      </c>
      <c r="U41" s="6">
        <f>CtrlData!X47</f>
        <v>6295</v>
      </c>
      <c r="V41" s="6">
        <f>CtrlData!Y47</f>
        <v>103.07</v>
      </c>
      <c r="W41" s="6">
        <f>CtrlData!Z47</f>
        <v>1.19</v>
      </c>
      <c r="X41" s="6">
        <f>CtrlData!AA47</f>
        <v>101.74</v>
      </c>
      <c r="Y41" s="6">
        <f>CtrlData!AB47</f>
        <v>0.56000000000000005</v>
      </c>
      <c r="Z41" s="6">
        <f>CtrlData!AC47</f>
        <v>181621</v>
      </c>
      <c r="AA41" s="6">
        <f>CtrlData!AD47</f>
        <v>7.55</v>
      </c>
      <c r="AB41" s="6">
        <f>CtrlData!AE47</f>
        <v>447760</v>
      </c>
      <c r="AC41" s="6">
        <f>CtrlData!AF47</f>
        <v>3.34</v>
      </c>
      <c r="AD41" s="6">
        <f>CtrlData!AG47</f>
        <v>1.375</v>
      </c>
      <c r="AE41" s="6">
        <f>CtrlData!AH47</f>
        <v>3.68</v>
      </c>
      <c r="AF41" s="6">
        <f>CtrlData!AI47</f>
        <v>0</v>
      </c>
      <c r="AG41" s="11">
        <f>CtrlData!AJ47</f>
        <v>16320.63096</v>
      </c>
      <c r="AH41" s="11">
        <f>CtrlData!AK47</f>
        <v>19471.316859999999</v>
      </c>
      <c r="AI41" s="17">
        <f>CtrlData!AL47</f>
        <v>20</v>
      </c>
    </row>
    <row r="42" spans="1:35">
      <c r="A42" s="6">
        <f>CtrlData!A48</f>
        <v>201902</v>
      </c>
      <c r="B42" s="6">
        <f>CtrlData!E48</f>
        <v>16320.63096</v>
      </c>
      <c r="C42" s="6">
        <f>CtrlData!F48</f>
        <v>0</v>
      </c>
      <c r="D42" s="6">
        <f>CtrlData!G48</f>
        <v>1</v>
      </c>
      <c r="E42" s="6">
        <f>CtrlData!H48</f>
        <v>0</v>
      </c>
      <c r="F42" s="6">
        <f>CtrlData!I48</f>
        <v>0</v>
      </c>
      <c r="G42" s="6">
        <f>CtrlData!J48</f>
        <v>0</v>
      </c>
      <c r="H42" s="6">
        <f>CtrlData!K48</f>
        <v>0</v>
      </c>
      <c r="I42" s="6">
        <f>CtrlData!L48</f>
        <v>0</v>
      </c>
      <c r="J42" s="6">
        <f>CtrlData!M48</f>
        <v>0</v>
      </c>
      <c r="K42" s="6">
        <f>CtrlData!N48</f>
        <v>0</v>
      </c>
      <c r="L42" s="6">
        <f>CtrlData!O48</f>
        <v>0</v>
      </c>
      <c r="M42" s="6">
        <f>CtrlData!P48</f>
        <v>0</v>
      </c>
      <c r="N42" s="6">
        <f>CtrlData!Q48</f>
        <v>0</v>
      </c>
      <c r="O42" s="6">
        <f>CtrlData!R48</f>
        <v>1</v>
      </c>
      <c r="P42" s="6">
        <f>CtrlData!S48</f>
        <v>0</v>
      </c>
      <c r="Q42" s="6">
        <f>CtrlData!T48</f>
        <v>0</v>
      </c>
      <c r="R42" s="6">
        <f>CtrlData!U48</f>
        <v>0</v>
      </c>
      <c r="S42" s="6">
        <f>CtrlData!V48</f>
        <v>2.0499999999999998</v>
      </c>
      <c r="T42" s="6">
        <f>CtrlData!W48</f>
        <v>148523</v>
      </c>
      <c r="U42" s="6">
        <f>CtrlData!X48</f>
        <v>6295</v>
      </c>
      <c r="V42" s="6">
        <f>CtrlData!Y48</f>
        <v>102.59</v>
      </c>
      <c r="W42" s="6">
        <f>CtrlData!Z48</f>
        <v>1.19</v>
      </c>
      <c r="X42" s="6">
        <f>CtrlData!AA48</f>
        <v>102.38</v>
      </c>
      <c r="Y42" s="6">
        <f>CtrlData!AB48</f>
        <v>0.22</v>
      </c>
      <c r="Z42" s="6">
        <f>CtrlData!AC48</f>
        <v>180950</v>
      </c>
      <c r="AA42" s="6">
        <f>CtrlData!AD48</f>
        <v>5.97</v>
      </c>
      <c r="AB42" s="6">
        <f>CtrlData!AE48</f>
        <v>446683</v>
      </c>
      <c r="AC42" s="6">
        <f>CtrlData!AF48</f>
        <v>2.99</v>
      </c>
      <c r="AD42" s="6">
        <f>CtrlData!AG48</f>
        <v>1.375</v>
      </c>
      <c r="AE42" s="6">
        <f>CtrlData!AH48</f>
        <v>3.68</v>
      </c>
      <c r="AF42" s="6">
        <f>CtrlData!AI48</f>
        <v>1</v>
      </c>
      <c r="AG42" s="11">
        <f>CtrlData!AJ48</f>
        <v>19471.316859999999</v>
      </c>
      <c r="AH42" s="11">
        <f>CtrlData!AK48</f>
        <v>20673.606169999999</v>
      </c>
      <c r="AI42" s="17">
        <f>CtrlData!AL48</f>
        <v>13</v>
      </c>
    </row>
    <row r="43" spans="1:35">
      <c r="A43" s="6">
        <f>CtrlData!A49</f>
        <v>201901</v>
      </c>
      <c r="B43" s="6">
        <f>CtrlData!E49</f>
        <v>19471.316859999999</v>
      </c>
      <c r="C43" s="6">
        <f>CtrlData!F49</f>
        <v>1</v>
      </c>
      <c r="D43" s="6">
        <f>CtrlData!G49</f>
        <v>0</v>
      </c>
      <c r="E43" s="6">
        <f>CtrlData!H49</f>
        <v>0</v>
      </c>
      <c r="F43" s="6">
        <f>CtrlData!I49</f>
        <v>0</v>
      </c>
      <c r="G43" s="6">
        <f>CtrlData!J49</f>
        <v>0</v>
      </c>
      <c r="H43" s="6">
        <f>CtrlData!K49</f>
        <v>0</v>
      </c>
      <c r="I43" s="6">
        <f>CtrlData!L49</f>
        <v>0</v>
      </c>
      <c r="J43" s="6">
        <f>CtrlData!M49</f>
        <v>0</v>
      </c>
      <c r="K43" s="6">
        <f>CtrlData!N49</f>
        <v>0</v>
      </c>
      <c r="L43" s="6">
        <f>CtrlData!O49</f>
        <v>0</v>
      </c>
      <c r="M43" s="6">
        <f>CtrlData!P49</f>
        <v>0</v>
      </c>
      <c r="N43" s="6">
        <f>CtrlData!Q49</f>
        <v>0</v>
      </c>
      <c r="O43" s="6">
        <f>CtrlData!R49</f>
        <v>1</v>
      </c>
      <c r="P43" s="6">
        <f>CtrlData!S49</f>
        <v>0</v>
      </c>
      <c r="Q43" s="6">
        <f>CtrlData!T49</f>
        <v>0</v>
      </c>
      <c r="R43" s="6">
        <f>CtrlData!U49</f>
        <v>0</v>
      </c>
      <c r="S43" s="6">
        <f>CtrlData!V49</f>
        <v>2.0499999999999998</v>
      </c>
      <c r="T43" s="6">
        <f>CtrlData!W49</f>
        <v>148523</v>
      </c>
      <c r="U43" s="6">
        <f>CtrlData!X49</f>
        <v>6295</v>
      </c>
      <c r="V43" s="6">
        <f>CtrlData!Y49</f>
        <v>102.28</v>
      </c>
      <c r="W43" s="6">
        <f>CtrlData!Z49</f>
        <v>1.19</v>
      </c>
      <c r="X43" s="6">
        <f>CtrlData!AA49</f>
        <v>101.39</v>
      </c>
      <c r="Y43" s="6">
        <f>CtrlData!AB49</f>
        <v>0.18</v>
      </c>
      <c r="Z43" s="6">
        <f>CtrlData!AC49</f>
        <v>178458</v>
      </c>
      <c r="AA43" s="6">
        <f>CtrlData!AD49</f>
        <v>7.07</v>
      </c>
      <c r="AB43" s="6">
        <f>CtrlData!AE49</f>
        <v>442258</v>
      </c>
      <c r="AC43" s="6">
        <f>CtrlData!AF49</f>
        <v>3.38</v>
      </c>
      <c r="AD43" s="6">
        <f>CtrlData!AG49</f>
        <v>1.375</v>
      </c>
      <c r="AE43" s="6">
        <f>CtrlData!AH49</f>
        <v>3.68</v>
      </c>
      <c r="AF43" s="6">
        <f>CtrlData!AI49</f>
        <v>0</v>
      </c>
      <c r="AG43" s="11">
        <f>CtrlData!AJ49</f>
        <v>20673.606169999999</v>
      </c>
      <c r="AH43" s="11">
        <f>CtrlData!AK49</f>
        <v>24843.610229999998</v>
      </c>
      <c r="AI43" s="17">
        <f>CtrlData!AL49</f>
        <v>21</v>
      </c>
    </row>
    <row r="44" spans="1:35">
      <c r="A44" s="6">
        <f>CtrlData!A50</f>
        <v>201812</v>
      </c>
      <c r="B44" s="6">
        <f>CtrlData!E50</f>
        <v>20673.606169999999</v>
      </c>
      <c r="C44" s="6">
        <f>CtrlData!F50</f>
        <v>0</v>
      </c>
      <c r="D44" s="6">
        <f>CtrlData!G50</f>
        <v>0</v>
      </c>
      <c r="E44" s="6">
        <f>CtrlData!H50</f>
        <v>0</v>
      </c>
      <c r="F44" s="6">
        <f>CtrlData!I50</f>
        <v>0</v>
      </c>
      <c r="G44" s="6">
        <f>CtrlData!J50</f>
        <v>0</v>
      </c>
      <c r="H44" s="6">
        <f>CtrlData!K50</f>
        <v>0</v>
      </c>
      <c r="I44" s="6">
        <f>CtrlData!L50</f>
        <v>0</v>
      </c>
      <c r="J44" s="6">
        <f>CtrlData!M50</f>
        <v>0</v>
      </c>
      <c r="K44" s="6">
        <f>CtrlData!N50</f>
        <v>0</v>
      </c>
      <c r="L44" s="6">
        <f>CtrlData!O50</f>
        <v>0</v>
      </c>
      <c r="M44" s="6">
        <f>CtrlData!P50</f>
        <v>0</v>
      </c>
      <c r="N44" s="6">
        <f>CtrlData!Q50</f>
        <v>1</v>
      </c>
      <c r="O44" s="6">
        <f>CtrlData!R50</f>
        <v>0</v>
      </c>
      <c r="P44" s="6">
        <f>CtrlData!S50</f>
        <v>0</v>
      </c>
      <c r="Q44" s="6">
        <f>CtrlData!T50</f>
        <v>0</v>
      </c>
      <c r="R44" s="6">
        <f>CtrlData!U50</f>
        <v>1</v>
      </c>
      <c r="S44" s="6">
        <f>CtrlData!V50</f>
        <v>2.12</v>
      </c>
      <c r="T44" s="6">
        <f>CtrlData!W50</f>
        <v>155404</v>
      </c>
      <c r="U44" s="6">
        <f>CtrlData!X50</f>
        <v>6589</v>
      </c>
      <c r="V44" s="6">
        <f>CtrlData!Y50</f>
        <v>103.13</v>
      </c>
      <c r="W44" s="6">
        <f>CtrlData!Z50</f>
        <v>0.78</v>
      </c>
      <c r="X44" s="6">
        <f>CtrlData!AA50</f>
        <v>101.5</v>
      </c>
      <c r="Y44" s="6">
        <f>CtrlData!AB50</f>
        <v>-0.06</v>
      </c>
      <c r="Z44" s="6">
        <f>CtrlData!AC50</f>
        <v>175928</v>
      </c>
      <c r="AA44" s="6">
        <f>CtrlData!AD50</f>
        <v>5.82</v>
      </c>
      <c r="AB44" s="6">
        <f>CtrlData!AE50</f>
        <v>440316</v>
      </c>
      <c r="AC44" s="6">
        <f>CtrlData!AF50</f>
        <v>2.65</v>
      </c>
      <c r="AD44" s="6">
        <f>CtrlData!AG50</f>
        <v>1.375</v>
      </c>
      <c r="AE44" s="6">
        <f>CtrlData!AH50</f>
        <v>3.66</v>
      </c>
      <c r="AF44" s="6">
        <f>CtrlData!AI50</f>
        <v>0</v>
      </c>
      <c r="AG44" s="11">
        <f>CtrlData!AJ50</f>
        <v>24843.610229999998</v>
      </c>
      <c r="AH44" s="11">
        <f>CtrlData!AK50</f>
        <v>26774.323209999999</v>
      </c>
      <c r="AI44" s="17">
        <f>CtrlData!AL50</f>
        <v>21</v>
      </c>
    </row>
    <row r="45" spans="1:35">
      <c r="A45" s="6">
        <f>CtrlData!A51</f>
        <v>201811</v>
      </c>
      <c r="B45" s="6">
        <f>CtrlData!E51</f>
        <v>24843.610229999998</v>
      </c>
      <c r="C45" s="6">
        <f>CtrlData!F51</f>
        <v>0</v>
      </c>
      <c r="D45" s="6">
        <f>CtrlData!G51</f>
        <v>0</v>
      </c>
      <c r="E45" s="6">
        <f>CtrlData!H51</f>
        <v>0</v>
      </c>
      <c r="F45" s="6">
        <f>CtrlData!I51</f>
        <v>0</v>
      </c>
      <c r="G45" s="6">
        <f>CtrlData!J51</f>
        <v>0</v>
      </c>
      <c r="H45" s="6">
        <f>CtrlData!K51</f>
        <v>0</v>
      </c>
      <c r="I45" s="6">
        <f>CtrlData!L51</f>
        <v>0</v>
      </c>
      <c r="J45" s="6">
        <f>CtrlData!M51</f>
        <v>0</v>
      </c>
      <c r="K45" s="6">
        <f>CtrlData!N51</f>
        <v>0</v>
      </c>
      <c r="L45" s="6">
        <f>CtrlData!O51</f>
        <v>0</v>
      </c>
      <c r="M45" s="6">
        <f>CtrlData!P51</f>
        <v>1</v>
      </c>
      <c r="N45" s="6">
        <f>CtrlData!Q51</f>
        <v>0</v>
      </c>
      <c r="O45" s="6">
        <f>CtrlData!R51</f>
        <v>0</v>
      </c>
      <c r="P45" s="6">
        <f>CtrlData!S51</f>
        <v>0</v>
      </c>
      <c r="Q45" s="6">
        <f>CtrlData!T51</f>
        <v>0</v>
      </c>
      <c r="R45" s="6">
        <f>CtrlData!U51</f>
        <v>1</v>
      </c>
      <c r="S45" s="6">
        <f>CtrlData!V51</f>
        <v>2.12</v>
      </c>
      <c r="T45" s="6">
        <f>CtrlData!W51</f>
        <v>155404</v>
      </c>
      <c r="U45" s="6">
        <f>CtrlData!X51</f>
        <v>6589</v>
      </c>
      <c r="V45" s="6">
        <f>CtrlData!Y51</f>
        <v>105.06</v>
      </c>
      <c r="W45" s="6">
        <f>CtrlData!Z51</f>
        <v>0.78</v>
      </c>
      <c r="X45" s="6">
        <f>CtrlData!AA51</f>
        <v>102.01</v>
      </c>
      <c r="Y45" s="6">
        <f>CtrlData!AB51</f>
        <v>0.28999999999999998</v>
      </c>
      <c r="Z45" s="6">
        <f>CtrlData!AC51</f>
        <v>174390</v>
      </c>
      <c r="AA45" s="6">
        <f>CtrlData!AD51</f>
        <v>5.44</v>
      </c>
      <c r="AB45" s="6">
        <f>CtrlData!AE51</f>
        <v>439487</v>
      </c>
      <c r="AC45" s="6">
        <f>CtrlData!AF51</f>
        <v>3.22</v>
      </c>
      <c r="AD45" s="6">
        <f>CtrlData!AG51</f>
        <v>1.375</v>
      </c>
      <c r="AE45" s="6">
        <f>CtrlData!AH51</f>
        <v>3.66</v>
      </c>
      <c r="AF45" s="6">
        <f>CtrlData!AI51</f>
        <v>0</v>
      </c>
      <c r="AG45" s="11">
        <f>CtrlData!AJ51</f>
        <v>26774.323209999999</v>
      </c>
      <c r="AH45" s="11">
        <f>CtrlData!AK51</f>
        <v>24159.502420000001</v>
      </c>
      <c r="AI45" s="17">
        <f>CtrlData!AL51</f>
        <v>22</v>
      </c>
    </row>
    <row r="46" spans="1:35">
      <c r="A46" s="6">
        <f>CtrlData!A52</f>
        <v>201810</v>
      </c>
      <c r="B46" s="6">
        <f>CtrlData!E52</f>
        <v>26774.323209999999</v>
      </c>
      <c r="C46" s="6">
        <f>CtrlData!F52</f>
        <v>0</v>
      </c>
      <c r="D46" s="6">
        <f>CtrlData!G52</f>
        <v>0</v>
      </c>
      <c r="E46" s="6">
        <f>CtrlData!H52</f>
        <v>0</v>
      </c>
      <c r="F46" s="6">
        <f>CtrlData!I52</f>
        <v>0</v>
      </c>
      <c r="G46" s="6">
        <f>CtrlData!J52</f>
        <v>0</v>
      </c>
      <c r="H46" s="6">
        <f>CtrlData!K52</f>
        <v>0</v>
      </c>
      <c r="I46" s="6">
        <f>CtrlData!L52</f>
        <v>0</v>
      </c>
      <c r="J46" s="6">
        <f>CtrlData!M52</f>
        <v>0</v>
      </c>
      <c r="K46" s="6">
        <f>CtrlData!N52</f>
        <v>0</v>
      </c>
      <c r="L46" s="6">
        <f>CtrlData!O52</f>
        <v>1</v>
      </c>
      <c r="M46" s="6">
        <f>CtrlData!P52</f>
        <v>0</v>
      </c>
      <c r="N46" s="6">
        <f>CtrlData!Q52</f>
        <v>0</v>
      </c>
      <c r="O46" s="6">
        <f>CtrlData!R52</f>
        <v>0</v>
      </c>
      <c r="P46" s="6">
        <f>CtrlData!S52</f>
        <v>0</v>
      </c>
      <c r="Q46" s="6">
        <f>CtrlData!T52</f>
        <v>0</v>
      </c>
      <c r="R46" s="6">
        <f>CtrlData!U52</f>
        <v>1</v>
      </c>
      <c r="S46" s="6">
        <f>CtrlData!V52</f>
        <v>2.12</v>
      </c>
      <c r="T46" s="6">
        <f>CtrlData!W52</f>
        <v>155404</v>
      </c>
      <c r="U46" s="6">
        <f>CtrlData!X52</f>
        <v>6589</v>
      </c>
      <c r="V46" s="6">
        <f>CtrlData!Y52</f>
        <v>107.33</v>
      </c>
      <c r="W46" s="6">
        <f>CtrlData!Z52</f>
        <v>0.78</v>
      </c>
      <c r="X46" s="6">
        <f>CtrlData!AA52</f>
        <v>102.64</v>
      </c>
      <c r="Y46" s="6">
        <f>CtrlData!AB52</f>
        <v>1.1599999999999999</v>
      </c>
      <c r="Z46" s="6">
        <f>CtrlData!AC52</f>
        <v>174445</v>
      </c>
      <c r="AA46" s="6">
        <f>CtrlData!AD52</f>
        <v>5.0199999999999996</v>
      </c>
      <c r="AB46" s="6">
        <f>CtrlData!AE52</f>
        <v>438210</v>
      </c>
      <c r="AC46" s="6">
        <f>CtrlData!AF52</f>
        <v>3.03</v>
      </c>
      <c r="AD46" s="6">
        <f>CtrlData!AG52</f>
        <v>1.375</v>
      </c>
      <c r="AE46" s="6">
        <f>CtrlData!AH52</f>
        <v>3.66</v>
      </c>
      <c r="AF46" s="6">
        <f>CtrlData!AI52</f>
        <v>0</v>
      </c>
      <c r="AG46" s="11">
        <f>CtrlData!AJ52</f>
        <v>24159.502420000001</v>
      </c>
      <c r="AH46" s="11">
        <f>CtrlData!AK52</f>
        <v>28811.952799999999</v>
      </c>
      <c r="AI46" s="17">
        <f>CtrlData!AL52</f>
        <v>22</v>
      </c>
    </row>
    <row r="47" spans="1:35">
      <c r="A47" s="6">
        <f>CtrlData!A53</f>
        <v>201809</v>
      </c>
      <c r="B47" s="6">
        <f>CtrlData!E53</f>
        <v>24159.502420000001</v>
      </c>
      <c r="C47" s="6">
        <f>CtrlData!F53</f>
        <v>0</v>
      </c>
      <c r="D47" s="6">
        <f>CtrlData!G53</f>
        <v>0</v>
      </c>
      <c r="E47" s="6">
        <f>CtrlData!H53</f>
        <v>0</v>
      </c>
      <c r="F47" s="6">
        <f>CtrlData!I53</f>
        <v>0</v>
      </c>
      <c r="G47" s="6">
        <f>CtrlData!J53</f>
        <v>0</v>
      </c>
      <c r="H47" s="6">
        <f>CtrlData!K53</f>
        <v>0</v>
      </c>
      <c r="I47" s="6">
        <f>CtrlData!L53</f>
        <v>0</v>
      </c>
      <c r="J47" s="6">
        <f>CtrlData!M53</f>
        <v>0</v>
      </c>
      <c r="K47" s="6">
        <f>CtrlData!N53</f>
        <v>1</v>
      </c>
      <c r="L47" s="6">
        <f>CtrlData!O53</f>
        <v>0</v>
      </c>
      <c r="M47" s="6">
        <f>CtrlData!P53</f>
        <v>0</v>
      </c>
      <c r="N47" s="6">
        <f>CtrlData!Q53</f>
        <v>0</v>
      </c>
      <c r="O47" s="6">
        <f>CtrlData!R53</f>
        <v>0</v>
      </c>
      <c r="P47" s="6">
        <f>CtrlData!S53</f>
        <v>0</v>
      </c>
      <c r="Q47" s="6">
        <f>CtrlData!T53</f>
        <v>1</v>
      </c>
      <c r="R47" s="6">
        <f>CtrlData!U53</f>
        <v>0</v>
      </c>
      <c r="S47" s="6">
        <f>CtrlData!V53</f>
        <v>2.29</v>
      </c>
      <c r="T47" s="6">
        <f>CtrlData!W53</f>
        <v>149874</v>
      </c>
      <c r="U47" s="6">
        <f>CtrlData!X53</f>
        <v>6356</v>
      </c>
      <c r="V47" s="6">
        <f>CtrlData!Y53</f>
        <v>107.34</v>
      </c>
      <c r="W47" s="6">
        <f>CtrlData!Z53</f>
        <v>6.29</v>
      </c>
      <c r="X47" s="6">
        <f>CtrlData!AA53</f>
        <v>102.57</v>
      </c>
      <c r="Y47" s="6">
        <f>CtrlData!AB53</f>
        <v>1.72</v>
      </c>
      <c r="Z47" s="6">
        <f>CtrlData!AC53</f>
        <v>174549</v>
      </c>
      <c r="AA47" s="6">
        <f>CtrlData!AD53</f>
        <v>5.45</v>
      </c>
      <c r="AB47" s="6">
        <f>CtrlData!AE53</f>
        <v>438374</v>
      </c>
      <c r="AC47" s="6">
        <f>CtrlData!AF53</f>
        <v>3.33</v>
      </c>
      <c r="AD47" s="6">
        <f>CtrlData!AG53</f>
        <v>1.375</v>
      </c>
      <c r="AE47" s="6">
        <f>CtrlData!AH53</f>
        <v>3.76</v>
      </c>
      <c r="AF47" s="6">
        <f>CtrlData!AI53</f>
        <v>0</v>
      </c>
      <c r="AG47" s="11">
        <f>CtrlData!AJ53</f>
        <v>28811.952799999999</v>
      </c>
      <c r="AH47" s="11">
        <f>CtrlData!AK53</f>
        <v>31198.27593</v>
      </c>
      <c r="AI47" s="17">
        <f>CtrlData!AL53</f>
        <v>19</v>
      </c>
    </row>
    <row r="48" spans="1:35">
      <c r="A48" s="6">
        <f>CtrlData!A54</f>
        <v>201808</v>
      </c>
      <c r="B48" s="6">
        <f>CtrlData!E54</f>
        <v>28811.952799999999</v>
      </c>
      <c r="C48" s="6">
        <f>CtrlData!F54</f>
        <v>0</v>
      </c>
      <c r="D48" s="6">
        <f>CtrlData!G54</f>
        <v>0</v>
      </c>
      <c r="E48" s="6">
        <f>CtrlData!H54</f>
        <v>0</v>
      </c>
      <c r="F48" s="6">
        <f>CtrlData!I54</f>
        <v>0</v>
      </c>
      <c r="G48" s="6">
        <f>CtrlData!J54</f>
        <v>0</v>
      </c>
      <c r="H48" s="6">
        <f>CtrlData!K54</f>
        <v>0</v>
      </c>
      <c r="I48" s="6">
        <f>CtrlData!L54</f>
        <v>0</v>
      </c>
      <c r="J48" s="6">
        <f>CtrlData!M54</f>
        <v>1</v>
      </c>
      <c r="K48" s="6">
        <f>CtrlData!N54</f>
        <v>0</v>
      </c>
      <c r="L48" s="6">
        <f>CtrlData!O54</f>
        <v>0</v>
      </c>
      <c r="M48" s="6">
        <f>CtrlData!P54</f>
        <v>0</v>
      </c>
      <c r="N48" s="6">
        <f>CtrlData!Q54</f>
        <v>0</v>
      </c>
      <c r="O48" s="6">
        <f>CtrlData!R54</f>
        <v>0</v>
      </c>
      <c r="P48" s="6">
        <f>CtrlData!S54</f>
        <v>0</v>
      </c>
      <c r="Q48" s="6">
        <f>CtrlData!T54</f>
        <v>1</v>
      </c>
      <c r="R48" s="6">
        <f>CtrlData!U54</f>
        <v>0</v>
      </c>
      <c r="S48" s="6">
        <f>CtrlData!V54</f>
        <v>2.29</v>
      </c>
      <c r="T48" s="6">
        <f>CtrlData!W54</f>
        <v>149874</v>
      </c>
      <c r="U48" s="6">
        <f>CtrlData!X54</f>
        <v>6356</v>
      </c>
      <c r="V48" s="6">
        <f>CtrlData!Y54</f>
        <v>106.87</v>
      </c>
      <c r="W48" s="6">
        <f>CtrlData!Z54</f>
        <v>6.29</v>
      </c>
      <c r="X48" s="6">
        <f>CtrlData!AA54</f>
        <v>102.4</v>
      </c>
      <c r="Y48" s="6">
        <f>CtrlData!AB54</f>
        <v>1.54</v>
      </c>
      <c r="Z48" s="6">
        <f>CtrlData!AC54</f>
        <v>174149</v>
      </c>
      <c r="AA48" s="6">
        <f>CtrlData!AD54</f>
        <v>4.8899999999999997</v>
      </c>
      <c r="AB48" s="6">
        <f>CtrlData!AE54</f>
        <v>438438</v>
      </c>
      <c r="AC48" s="6">
        <f>CtrlData!AF54</f>
        <v>3.17</v>
      </c>
      <c r="AD48" s="6">
        <f>CtrlData!AG54</f>
        <v>1.375</v>
      </c>
      <c r="AE48" s="6">
        <f>CtrlData!AH54</f>
        <v>3.76</v>
      </c>
      <c r="AF48" s="6">
        <f>CtrlData!AI54</f>
        <v>0</v>
      </c>
      <c r="AG48" s="11">
        <f>CtrlData!AJ54</f>
        <v>31198.27593</v>
      </c>
      <c r="AH48" s="11">
        <f>CtrlData!AK54</f>
        <v>32052.542539999999</v>
      </c>
      <c r="AI48" s="17">
        <f>CtrlData!AL54</f>
        <v>23</v>
      </c>
    </row>
    <row r="49" spans="1:35">
      <c r="A49" s="6">
        <f>CtrlData!A55</f>
        <v>201807</v>
      </c>
      <c r="B49" s="6">
        <f>CtrlData!E55</f>
        <v>31198.27593</v>
      </c>
      <c r="C49" s="6">
        <f>CtrlData!F55</f>
        <v>0</v>
      </c>
      <c r="D49" s="6">
        <f>CtrlData!G55</f>
        <v>0</v>
      </c>
      <c r="E49" s="6">
        <f>CtrlData!H55</f>
        <v>0</v>
      </c>
      <c r="F49" s="6">
        <f>CtrlData!I55</f>
        <v>0</v>
      </c>
      <c r="G49" s="6">
        <f>CtrlData!J55</f>
        <v>0</v>
      </c>
      <c r="H49" s="6">
        <f>CtrlData!K55</f>
        <v>0</v>
      </c>
      <c r="I49" s="6">
        <f>CtrlData!L55</f>
        <v>1</v>
      </c>
      <c r="J49" s="6">
        <f>CtrlData!M55</f>
        <v>0</v>
      </c>
      <c r="K49" s="6">
        <f>CtrlData!N55</f>
        <v>0</v>
      </c>
      <c r="L49" s="6">
        <f>CtrlData!O55</f>
        <v>0</v>
      </c>
      <c r="M49" s="6">
        <f>CtrlData!P55</f>
        <v>0</v>
      </c>
      <c r="N49" s="6">
        <f>CtrlData!Q55</f>
        <v>0</v>
      </c>
      <c r="O49" s="6">
        <f>CtrlData!R55</f>
        <v>0</v>
      </c>
      <c r="P49" s="6">
        <f>CtrlData!S55</f>
        <v>0</v>
      </c>
      <c r="Q49" s="6">
        <f>CtrlData!T55</f>
        <v>1</v>
      </c>
      <c r="R49" s="6">
        <f>CtrlData!U55</f>
        <v>0</v>
      </c>
      <c r="S49" s="6">
        <f>CtrlData!V55</f>
        <v>2.29</v>
      </c>
      <c r="T49" s="6">
        <f>CtrlData!W55</f>
        <v>149874</v>
      </c>
      <c r="U49" s="6">
        <f>CtrlData!X55</f>
        <v>6356</v>
      </c>
      <c r="V49" s="6">
        <f>CtrlData!Y55</f>
        <v>106.34</v>
      </c>
      <c r="W49" s="6">
        <f>CtrlData!Z55</f>
        <v>6.29</v>
      </c>
      <c r="X49" s="6">
        <f>CtrlData!AA55</f>
        <v>102.47</v>
      </c>
      <c r="Y49" s="6">
        <f>CtrlData!AB55</f>
        <v>1.76</v>
      </c>
      <c r="Z49" s="6">
        <f>CtrlData!AC55</f>
        <v>172016</v>
      </c>
      <c r="AA49" s="6">
        <f>CtrlData!AD55</f>
        <v>6</v>
      </c>
      <c r="AB49" s="6">
        <f>CtrlData!AE55</f>
        <v>437234</v>
      </c>
      <c r="AC49" s="6">
        <f>CtrlData!AF55</f>
        <v>3.75</v>
      </c>
      <c r="AD49" s="6">
        <f>CtrlData!AG55</f>
        <v>1.375</v>
      </c>
      <c r="AE49" s="6">
        <f>CtrlData!AH55</f>
        <v>3.76</v>
      </c>
      <c r="AF49" s="6">
        <f>CtrlData!AI55</f>
        <v>0</v>
      </c>
      <c r="AG49" s="11">
        <f>CtrlData!AJ55</f>
        <v>32052.542539999999</v>
      </c>
      <c r="AH49" s="11">
        <f>CtrlData!AK55</f>
        <v>31184.941630000001</v>
      </c>
      <c r="AI49" s="17">
        <f>CtrlData!AL55</f>
        <v>22</v>
      </c>
    </row>
    <row r="50" spans="1:35">
      <c r="A50" s="6">
        <f>CtrlData!A56</f>
        <v>201806</v>
      </c>
      <c r="B50" s="6">
        <f>CtrlData!E56</f>
        <v>32052.542539999999</v>
      </c>
      <c r="C50" s="6">
        <f>CtrlData!F56</f>
        <v>0</v>
      </c>
      <c r="D50" s="6">
        <f>CtrlData!G56</f>
        <v>0</v>
      </c>
      <c r="E50" s="6">
        <f>CtrlData!H56</f>
        <v>0</v>
      </c>
      <c r="F50" s="6">
        <f>CtrlData!I56</f>
        <v>0</v>
      </c>
      <c r="G50" s="6">
        <f>CtrlData!J56</f>
        <v>0</v>
      </c>
      <c r="H50" s="6">
        <f>CtrlData!K56</f>
        <v>1</v>
      </c>
      <c r="I50" s="6">
        <f>CtrlData!L56</f>
        <v>0</v>
      </c>
      <c r="J50" s="6">
        <f>CtrlData!M56</f>
        <v>0</v>
      </c>
      <c r="K50" s="6">
        <f>CtrlData!N56</f>
        <v>0</v>
      </c>
      <c r="L50" s="6">
        <f>CtrlData!O56</f>
        <v>0</v>
      </c>
      <c r="M50" s="6">
        <f>CtrlData!P56</f>
        <v>0</v>
      </c>
      <c r="N50" s="6">
        <f>CtrlData!Q56</f>
        <v>0</v>
      </c>
      <c r="O50" s="6">
        <f>CtrlData!R56</f>
        <v>0</v>
      </c>
      <c r="P50" s="6">
        <f>CtrlData!S56</f>
        <v>1</v>
      </c>
      <c r="Q50" s="6">
        <f>CtrlData!T56</f>
        <v>0</v>
      </c>
      <c r="R50" s="6">
        <f>CtrlData!U56</f>
        <v>0</v>
      </c>
      <c r="S50" s="6">
        <f>CtrlData!V56</f>
        <v>3.42</v>
      </c>
      <c r="T50" s="6">
        <f>CtrlData!W56</f>
        <v>150531</v>
      </c>
      <c r="U50" s="6">
        <f>CtrlData!X56</f>
        <v>6385</v>
      </c>
      <c r="V50" s="6">
        <f>CtrlData!Y56</f>
        <v>105.45</v>
      </c>
      <c r="W50" s="6">
        <f>CtrlData!Z56</f>
        <v>6.66</v>
      </c>
      <c r="X50" s="6">
        <f>CtrlData!AA56</f>
        <v>102.11</v>
      </c>
      <c r="Y50" s="6">
        <f>CtrlData!AB56</f>
        <v>1.4</v>
      </c>
      <c r="Z50" s="6">
        <f>CtrlData!AC56</f>
        <v>170226</v>
      </c>
      <c r="AA50" s="6">
        <f>CtrlData!AD56</f>
        <v>5.42</v>
      </c>
      <c r="AB50" s="6">
        <f>CtrlData!AE56</f>
        <v>437069</v>
      </c>
      <c r="AC50" s="6">
        <f>CtrlData!AF56</f>
        <v>3.76</v>
      </c>
      <c r="AD50" s="6">
        <f>CtrlData!AG56</f>
        <v>1.375</v>
      </c>
      <c r="AE50" s="6">
        <f>CtrlData!AH56</f>
        <v>3.7</v>
      </c>
      <c r="AF50" s="6">
        <f>CtrlData!AI56</f>
        <v>0</v>
      </c>
      <c r="AG50" s="11">
        <f>CtrlData!AJ56</f>
        <v>31184.941630000001</v>
      </c>
      <c r="AH50" s="11">
        <f>CtrlData!AK56</f>
        <v>24219.17482</v>
      </c>
      <c r="AI50" s="17">
        <f>CtrlData!AL56</f>
        <v>20</v>
      </c>
    </row>
    <row r="51" spans="1:35">
      <c r="A51" s="6">
        <f>CtrlData!A57</f>
        <v>201805</v>
      </c>
      <c r="B51" s="6">
        <f>CtrlData!E57</f>
        <v>31184.941630000001</v>
      </c>
      <c r="C51" s="6">
        <f>CtrlData!F57</f>
        <v>0</v>
      </c>
      <c r="D51" s="6">
        <f>CtrlData!G57</f>
        <v>0</v>
      </c>
      <c r="E51" s="6">
        <f>CtrlData!H57</f>
        <v>0</v>
      </c>
      <c r="F51" s="6">
        <f>CtrlData!I57</f>
        <v>0</v>
      </c>
      <c r="G51" s="6">
        <f>CtrlData!J57</f>
        <v>1</v>
      </c>
      <c r="H51" s="6">
        <f>CtrlData!K57</f>
        <v>0</v>
      </c>
      <c r="I51" s="6">
        <f>CtrlData!L57</f>
        <v>0</v>
      </c>
      <c r="J51" s="6">
        <f>CtrlData!M57</f>
        <v>0</v>
      </c>
      <c r="K51" s="6">
        <f>CtrlData!N57</f>
        <v>0</v>
      </c>
      <c r="L51" s="6">
        <f>CtrlData!O57</f>
        <v>0</v>
      </c>
      <c r="M51" s="6">
        <f>CtrlData!P57</f>
        <v>0</v>
      </c>
      <c r="N51" s="6">
        <f>CtrlData!Q57</f>
        <v>0</v>
      </c>
      <c r="O51" s="6">
        <f>CtrlData!R57</f>
        <v>0</v>
      </c>
      <c r="P51" s="6">
        <f>CtrlData!S57</f>
        <v>1</v>
      </c>
      <c r="Q51" s="6">
        <f>CtrlData!T57</f>
        <v>0</v>
      </c>
      <c r="R51" s="6">
        <f>CtrlData!U57</f>
        <v>0</v>
      </c>
      <c r="S51" s="6">
        <f>CtrlData!V57</f>
        <v>3.42</v>
      </c>
      <c r="T51" s="6">
        <f>CtrlData!W57</f>
        <v>150531</v>
      </c>
      <c r="U51" s="6">
        <f>CtrlData!X57</f>
        <v>6385</v>
      </c>
      <c r="V51" s="6">
        <f>CtrlData!Y57</f>
        <v>104.56</v>
      </c>
      <c r="W51" s="6">
        <f>CtrlData!Z57</f>
        <v>6.66</v>
      </c>
      <c r="X51" s="6">
        <f>CtrlData!AA57</f>
        <v>101.69</v>
      </c>
      <c r="Y51" s="6">
        <f>CtrlData!AB57</f>
        <v>1.75</v>
      </c>
      <c r="Z51" s="6">
        <f>CtrlData!AC57</f>
        <v>171100</v>
      </c>
      <c r="AA51" s="6">
        <f>CtrlData!AD57</f>
        <v>5.79</v>
      </c>
      <c r="AB51" s="6">
        <f>CtrlData!AE57</f>
        <v>437387</v>
      </c>
      <c r="AC51" s="6">
        <f>CtrlData!AF57</f>
        <v>4.01</v>
      </c>
      <c r="AD51" s="6">
        <f>CtrlData!AG57</f>
        <v>1.375</v>
      </c>
      <c r="AE51" s="6">
        <f>CtrlData!AH57</f>
        <v>3.7</v>
      </c>
      <c r="AF51" s="6">
        <f>CtrlData!AI57</f>
        <v>0</v>
      </c>
      <c r="AG51" s="11">
        <f>CtrlData!AJ57</f>
        <v>24219.17482</v>
      </c>
      <c r="AH51" s="11">
        <f>CtrlData!AK57</f>
        <v>28515.047149999999</v>
      </c>
      <c r="AI51" s="17">
        <f>CtrlData!AL57</f>
        <v>22</v>
      </c>
    </row>
    <row r="52" spans="1:35">
      <c r="A52" s="6">
        <f>CtrlData!A58</f>
        <v>201804</v>
      </c>
      <c r="B52" s="6">
        <f>CtrlData!E58</f>
        <v>24219.17482</v>
      </c>
      <c r="C52" s="6">
        <f>CtrlData!F58</f>
        <v>0</v>
      </c>
      <c r="D52" s="6">
        <f>CtrlData!G58</f>
        <v>0</v>
      </c>
      <c r="E52" s="6">
        <f>CtrlData!H58</f>
        <v>0</v>
      </c>
      <c r="F52" s="6">
        <f>CtrlData!I58</f>
        <v>1</v>
      </c>
      <c r="G52" s="6">
        <f>CtrlData!J58</f>
        <v>0</v>
      </c>
      <c r="H52" s="6">
        <f>CtrlData!K58</f>
        <v>0</v>
      </c>
      <c r="I52" s="6">
        <f>CtrlData!L58</f>
        <v>0</v>
      </c>
      <c r="J52" s="6">
        <f>CtrlData!M58</f>
        <v>0</v>
      </c>
      <c r="K52" s="6">
        <f>CtrlData!N58</f>
        <v>0</v>
      </c>
      <c r="L52" s="6">
        <f>CtrlData!O58</f>
        <v>0</v>
      </c>
      <c r="M52" s="6">
        <f>CtrlData!P58</f>
        <v>0</v>
      </c>
      <c r="N52" s="6">
        <f>CtrlData!Q58</f>
        <v>0</v>
      </c>
      <c r="O52" s="6">
        <f>CtrlData!R58</f>
        <v>0</v>
      </c>
      <c r="P52" s="6">
        <f>CtrlData!S58</f>
        <v>1</v>
      </c>
      <c r="Q52" s="6">
        <f>CtrlData!T58</f>
        <v>0</v>
      </c>
      <c r="R52" s="6">
        <f>CtrlData!U58</f>
        <v>0</v>
      </c>
      <c r="S52" s="6">
        <f>CtrlData!V58</f>
        <v>3.42</v>
      </c>
      <c r="T52" s="6">
        <f>CtrlData!W58</f>
        <v>150531</v>
      </c>
      <c r="U52" s="6">
        <f>CtrlData!X58</f>
        <v>6385</v>
      </c>
      <c r="V52" s="6">
        <f>CtrlData!Y58</f>
        <v>102.83</v>
      </c>
      <c r="W52" s="6">
        <f>CtrlData!Z58</f>
        <v>6.66</v>
      </c>
      <c r="X52" s="6">
        <f>CtrlData!AA58</f>
        <v>101.83</v>
      </c>
      <c r="Y52" s="6">
        <f>CtrlData!AB58</f>
        <v>2</v>
      </c>
      <c r="Z52" s="6">
        <f>CtrlData!AC58</f>
        <v>169638</v>
      </c>
      <c r="AA52" s="6">
        <f>CtrlData!AD58</f>
        <v>5.93</v>
      </c>
      <c r="AB52" s="6">
        <f>CtrlData!AE58</f>
        <v>434752</v>
      </c>
      <c r="AC52" s="6">
        <f>CtrlData!AF58</f>
        <v>3.47</v>
      </c>
      <c r="AD52" s="6">
        <f>CtrlData!AG58</f>
        <v>1.375</v>
      </c>
      <c r="AE52" s="6">
        <f>CtrlData!AH58</f>
        <v>3.7</v>
      </c>
      <c r="AF52" s="6">
        <f>CtrlData!AI58</f>
        <v>0</v>
      </c>
      <c r="AG52" s="11">
        <f>CtrlData!AJ58</f>
        <v>28515.047149999999</v>
      </c>
      <c r="AH52" s="11">
        <f>CtrlData!AK58</f>
        <v>18495.25722</v>
      </c>
      <c r="AI52" s="17">
        <f>CtrlData!AL58</f>
        <v>18</v>
      </c>
    </row>
    <row r="53" spans="1:35">
      <c r="A53" s="6">
        <f>CtrlData!A59</f>
        <v>201803</v>
      </c>
      <c r="B53" s="6">
        <f>CtrlData!E59</f>
        <v>28515.047149999999</v>
      </c>
      <c r="C53" s="6">
        <f>CtrlData!F59</f>
        <v>0</v>
      </c>
      <c r="D53" s="6">
        <f>CtrlData!G59</f>
        <v>0</v>
      </c>
      <c r="E53" s="6">
        <f>CtrlData!H59</f>
        <v>1</v>
      </c>
      <c r="F53" s="6">
        <f>CtrlData!I59</f>
        <v>0</v>
      </c>
      <c r="G53" s="6">
        <f>CtrlData!J59</f>
        <v>0</v>
      </c>
      <c r="H53" s="6">
        <f>CtrlData!K59</f>
        <v>0</v>
      </c>
      <c r="I53" s="6">
        <f>CtrlData!L59</f>
        <v>0</v>
      </c>
      <c r="J53" s="6">
        <f>CtrlData!M59</f>
        <v>0</v>
      </c>
      <c r="K53" s="6">
        <f>CtrlData!N59</f>
        <v>0</v>
      </c>
      <c r="L53" s="6">
        <f>CtrlData!O59</f>
        <v>0</v>
      </c>
      <c r="M53" s="6">
        <f>CtrlData!P59</f>
        <v>0</v>
      </c>
      <c r="N53" s="6">
        <f>CtrlData!Q59</f>
        <v>0</v>
      </c>
      <c r="O53" s="6">
        <f>CtrlData!R59</f>
        <v>1</v>
      </c>
      <c r="P53" s="6">
        <f>CtrlData!S59</f>
        <v>0</v>
      </c>
      <c r="Q53" s="6">
        <f>CtrlData!T59</f>
        <v>0</v>
      </c>
      <c r="R53" s="6">
        <f>CtrlData!U59</f>
        <v>0</v>
      </c>
      <c r="S53" s="6">
        <f>CtrlData!V59</f>
        <v>3.41</v>
      </c>
      <c r="T53" s="6">
        <f>CtrlData!W59</f>
        <v>153442</v>
      </c>
      <c r="U53" s="6">
        <f>CtrlData!X59</f>
        <v>6508</v>
      </c>
      <c r="V53" s="6">
        <f>CtrlData!Y59</f>
        <v>101.86</v>
      </c>
      <c r="W53" s="6">
        <f>CtrlData!Z59</f>
        <v>0.57999999999999996</v>
      </c>
      <c r="X53" s="6">
        <f>CtrlData!AA59</f>
        <v>101.17</v>
      </c>
      <c r="Y53" s="6">
        <f>CtrlData!AB59</f>
        <v>1.59</v>
      </c>
      <c r="Z53" s="6">
        <f>CtrlData!AC59</f>
        <v>169947</v>
      </c>
      <c r="AA53" s="6">
        <f>CtrlData!AD59</f>
        <v>5.3</v>
      </c>
      <c r="AB53" s="6">
        <f>CtrlData!AE59</f>
        <v>434306</v>
      </c>
      <c r="AC53" s="6">
        <f>CtrlData!AF59</f>
        <v>3.45</v>
      </c>
      <c r="AD53" s="6">
        <f>CtrlData!AG59</f>
        <v>1.375</v>
      </c>
      <c r="AE53" s="6">
        <f>CtrlData!AH59</f>
        <v>3.66</v>
      </c>
      <c r="AF53" s="6">
        <f>CtrlData!AI59</f>
        <v>0</v>
      </c>
      <c r="AG53" s="11">
        <f>CtrlData!AJ59</f>
        <v>18495.25722</v>
      </c>
      <c r="AH53" s="11">
        <f>CtrlData!AK59</f>
        <v>30695.527050000001</v>
      </c>
      <c r="AI53" s="17">
        <f>CtrlData!AL59</f>
        <v>23</v>
      </c>
    </row>
    <row r="54" spans="1:35">
      <c r="A54" s="6">
        <f>CtrlData!A60</f>
        <v>201802</v>
      </c>
      <c r="B54" s="6">
        <f>CtrlData!E60</f>
        <v>18495.25722</v>
      </c>
      <c r="C54" s="6">
        <f>CtrlData!F60</f>
        <v>0</v>
      </c>
      <c r="D54" s="6">
        <f>CtrlData!G60</f>
        <v>1</v>
      </c>
      <c r="E54" s="6">
        <f>CtrlData!H60</f>
        <v>0</v>
      </c>
      <c r="F54" s="6">
        <f>CtrlData!I60</f>
        <v>0</v>
      </c>
      <c r="G54" s="6">
        <f>CtrlData!J60</f>
        <v>0</v>
      </c>
      <c r="H54" s="6">
        <f>CtrlData!K60</f>
        <v>0</v>
      </c>
      <c r="I54" s="6">
        <f>CtrlData!L60</f>
        <v>0</v>
      </c>
      <c r="J54" s="6">
        <f>CtrlData!M60</f>
        <v>0</v>
      </c>
      <c r="K54" s="6">
        <f>CtrlData!N60</f>
        <v>0</v>
      </c>
      <c r="L54" s="6">
        <f>CtrlData!O60</f>
        <v>0</v>
      </c>
      <c r="M54" s="6">
        <f>CtrlData!P60</f>
        <v>0</v>
      </c>
      <c r="N54" s="6">
        <f>CtrlData!Q60</f>
        <v>0</v>
      </c>
      <c r="O54" s="6">
        <f>CtrlData!R60</f>
        <v>1</v>
      </c>
      <c r="P54" s="6">
        <f>CtrlData!S60</f>
        <v>0</v>
      </c>
      <c r="Q54" s="6">
        <f>CtrlData!T60</f>
        <v>0</v>
      </c>
      <c r="R54" s="6">
        <f>CtrlData!U60</f>
        <v>0</v>
      </c>
      <c r="S54" s="6">
        <f>CtrlData!V60</f>
        <v>3.41</v>
      </c>
      <c r="T54" s="6">
        <f>CtrlData!W60</f>
        <v>153442</v>
      </c>
      <c r="U54" s="6">
        <f>CtrlData!X60</f>
        <v>6508</v>
      </c>
      <c r="V54" s="6">
        <f>CtrlData!Y60</f>
        <v>101.95</v>
      </c>
      <c r="W54" s="6">
        <f>CtrlData!Z60</f>
        <v>0.57999999999999996</v>
      </c>
      <c r="X54" s="6">
        <f>CtrlData!AA60</f>
        <v>102.16</v>
      </c>
      <c r="Y54" s="6">
        <f>CtrlData!AB60</f>
        <v>2.2000000000000002</v>
      </c>
      <c r="Z54" s="6">
        <f>CtrlData!AC60</f>
        <v>170755</v>
      </c>
      <c r="AA54" s="6">
        <f>CtrlData!AD60</f>
        <v>5.55</v>
      </c>
      <c r="AB54" s="6">
        <f>CtrlData!AE60</f>
        <v>434028</v>
      </c>
      <c r="AC54" s="6">
        <f>CtrlData!AF60</f>
        <v>3.64</v>
      </c>
      <c r="AD54" s="6">
        <f>CtrlData!AG60</f>
        <v>1.375</v>
      </c>
      <c r="AE54" s="6">
        <f>CtrlData!AH60</f>
        <v>3.66</v>
      </c>
      <c r="AF54" s="6">
        <f>CtrlData!AI60</f>
        <v>0</v>
      </c>
      <c r="AG54" s="11">
        <f>CtrlData!AJ60</f>
        <v>30695.527050000001</v>
      </c>
      <c r="AH54" s="11">
        <f>CtrlData!AK60</f>
        <v>24555.14342</v>
      </c>
      <c r="AI54" s="17">
        <f>CtrlData!AL60</f>
        <v>13</v>
      </c>
    </row>
    <row r="55" spans="1:35">
      <c r="A55" s="6">
        <f>CtrlData!A61</f>
        <v>201801</v>
      </c>
      <c r="B55" s="6">
        <f>CtrlData!E61</f>
        <v>30695.527050000001</v>
      </c>
      <c r="C55" s="6">
        <f>CtrlData!F61</f>
        <v>1</v>
      </c>
      <c r="D55" s="6">
        <f>CtrlData!G61</f>
        <v>0</v>
      </c>
      <c r="E55" s="6">
        <f>CtrlData!H61</f>
        <v>0</v>
      </c>
      <c r="F55" s="6">
        <f>CtrlData!I61</f>
        <v>0</v>
      </c>
      <c r="G55" s="6">
        <f>CtrlData!J61</f>
        <v>0</v>
      </c>
      <c r="H55" s="6">
        <f>CtrlData!K61</f>
        <v>0</v>
      </c>
      <c r="I55" s="6">
        <f>CtrlData!L61</f>
        <v>0</v>
      </c>
      <c r="J55" s="6">
        <f>CtrlData!M61</f>
        <v>0</v>
      </c>
      <c r="K55" s="6">
        <f>CtrlData!N61</f>
        <v>0</v>
      </c>
      <c r="L55" s="6">
        <f>CtrlData!O61</f>
        <v>0</v>
      </c>
      <c r="M55" s="6">
        <f>CtrlData!P61</f>
        <v>0</v>
      </c>
      <c r="N55" s="6">
        <f>CtrlData!Q61</f>
        <v>0</v>
      </c>
      <c r="O55" s="6">
        <f>CtrlData!R61</f>
        <v>1</v>
      </c>
      <c r="P55" s="6">
        <f>CtrlData!S61</f>
        <v>0</v>
      </c>
      <c r="Q55" s="6">
        <f>CtrlData!T61</f>
        <v>0</v>
      </c>
      <c r="R55" s="6">
        <f>CtrlData!U61</f>
        <v>0</v>
      </c>
      <c r="S55" s="6">
        <f>CtrlData!V61</f>
        <v>3.41</v>
      </c>
      <c r="T55" s="6">
        <f>CtrlData!W61</f>
        <v>153442</v>
      </c>
      <c r="U55" s="6">
        <f>CtrlData!X61</f>
        <v>6508</v>
      </c>
      <c r="V55" s="6">
        <f>CtrlData!Y61</f>
        <v>102.01</v>
      </c>
      <c r="W55" s="6">
        <f>CtrlData!Z61</f>
        <v>0.57999999999999996</v>
      </c>
      <c r="X55" s="6">
        <f>CtrlData!AA61</f>
        <v>101.21</v>
      </c>
      <c r="Y55" s="6">
        <f>CtrlData!AB61</f>
        <v>0.89</v>
      </c>
      <c r="Z55" s="6">
        <f>CtrlData!AC61</f>
        <v>167487</v>
      </c>
      <c r="AA55" s="6">
        <f>CtrlData!AD61</f>
        <v>3.23</v>
      </c>
      <c r="AB55" s="6">
        <f>CtrlData!AE61</f>
        <v>428810</v>
      </c>
      <c r="AC55" s="6">
        <f>CtrlData!AF61</f>
        <v>3.21</v>
      </c>
      <c r="AD55" s="6">
        <f>CtrlData!AG61</f>
        <v>1.375</v>
      </c>
      <c r="AE55" s="6">
        <f>CtrlData!AH61</f>
        <v>3.66</v>
      </c>
      <c r="AF55" s="6">
        <f>CtrlData!AI61</f>
        <v>1</v>
      </c>
      <c r="AG55" s="11">
        <f>CtrlData!AJ61</f>
        <v>24555.14342</v>
      </c>
      <c r="AH55" s="11">
        <f>CtrlData!AK61</f>
        <v>29522.559939999999</v>
      </c>
      <c r="AI55" s="17">
        <f>CtrlData!AL61</f>
        <v>22</v>
      </c>
    </row>
    <row r="56" spans="1:35">
      <c r="A56" s="6">
        <f>CtrlData!A62</f>
        <v>201712</v>
      </c>
      <c r="B56" s="6">
        <f>CtrlData!E62</f>
        <v>24555.14342</v>
      </c>
      <c r="C56" s="6">
        <f>CtrlData!F62</f>
        <v>0</v>
      </c>
      <c r="D56" s="6">
        <f>CtrlData!G62</f>
        <v>0</v>
      </c>
      <c r="E56" s="6">
        <f>CtrlData!H62</f>
        <v>0</v>
      </c>
      <c r="F56" s="6">
        <f>CtrlData!I62</f>
        <v>0</v>
      </c>
      <c r="G56" s="6">
        <f>CtrlData!J62</f>
        <v>0</v>
      </c>
      <c r="H56" s="6">
        <f>CtrlData!K62</f>
        <v>0</v>
      </c>
      <c r="I56" s="6">
        <f>CtrlData!L62</f>
        <v>0</v>
      </c>
      <c r="J56" s="6">
        <f>CtrlData!M62</f>
        <v>0</v>
      </c>
      <c r="K56" s="6">
        <f>CtrlData!N62</f>
        <v>0</v>
      </c>
      <c r="L56" s="6">
        <f>CtrlData!O62</f>
        <v>0</v>
      </c>
      <c r="M56" s="6">
        <f>CtrlData!P62</f>
        <v>0</v>
      </c>
      <c r="N56" s="6">
        <f>CtrlData!Q62</f>
        <v>1</v>
      </c>
      <c r="O56" s="6">
        <f>CtrlData!R62</f>
        <v>0</v>
      </c>
      <c r="P56" s="6">
        <f>CtrlData!S62</f>
        <v>0</v>
      </c>
      <c r="Q56" s="6">
        <f>CtrlData!T62</f>
        <v>0</v>
      </c>
      <c r="R56" s="6">
        <f>CtrlData!U62</f>
        <v>1</v>
      </c>
      <c r="S56" s="6">
        <f>CtrlData!V62</f>
        <v>3.71</v>
      </c>
      <c r="T56" s="6">
        <f>CtrlData!W62</f>
        <v>156516</v>
      </c>
      <c r="U56" s="6">
        <f>CtrlData!X62</f>
        <v>6641</v>
      </c>
      <c r="V56" s="6">
        <f>CtrlData!Y62</f>
        <v>102.33</v>
      </c>
      <c r="W56" s="6">
        <f>CtrlData!Z62</f>
        <v>0.31</v>
      </c>
      <c r="X56" s="6">
        <f>CtrlData!AA62</f>
        <v>101.56</v>
      </c>
      <c r="Y56" s="6">
        <f>CtrlData!AB62</f>
        <v>1.22</v>
      </c>
      <c r="Z56" s="6">
        <f>CtrlData!AC62</f>
        <v>166457</v>
      </c>
      <c r="AA56" s="6">
        <f>CtrlData!AD62</f>
        <v>3.48</v>
      </c>
      <c r="AB56" s="6">
        <f>CtrlData!AE62</f>
        <v>427190</v>
      </c>
      <c r="AC56" s="6">
        <f>CtrlData!AF62</f>
        <v>3.56</v>
      </c>
      <c r="AD56" s="6">
        <f>CtrlData!AG62</f>
        <v>1.375</v>
      </c>
      <c r="AE56" s="6">
        <f>CtrlData!AH62</f>
        <v>3.66</v>
      </c>
      <c r="AF56" s="6">
        <f>CtrlData!AI62</f>
        <v>0</v>
      </c>
      <c r="AG56" s="11">
        <f>CtrlData!AJ62</f>
        <v>29522.559939999999</v>
      </c>
      <c r="AH56" s="11">
        <f>CtrlData!AK62</f>
        <v>23081.73155</v>
      </c>
      <c r="AI56" s="17">
        <f>CtrlData!AL62</f>
        <v>21</v>
      </c>
    </row>
    <row r="57" spans="1:35">
      <c r="A57" s="6">
        <f>CtrlData!A63</f>
        <v>201711</v>
      </c>
      <c r="B57" s="6">
        <f>CtrlData!E63</f>
        <v>29522.559939999999</v>
      </c>
      <c r="C57" s="6">
        <f>CtrlData!F63</f>
        <v>0</v>
      </c>
      <c r="D57" s="6">
        <f>CtrlData!G63</f>
        <v>0</v>
      </c>
      <c r="E57" s="6">
        <f>CtrlData!H63</f>
        <v>0</v>
      </c>
      <c r="F57" s="6">
        <f>CtrlData!I63</f>
        <v>0</v>
      </c>
      <c r="G57" s="6">
        <f>CtrlData!J63</f>
        <v>0</v>
      </c>
      <c r="H57" s="6">
        <f>CtrlData!K63</f>
        <v>0</v>
      </c>
      <c r="I57" s="6">
        <f>CtrlData!L63</f>
        <v>0</v>
      </c>
      <c r="J57" s="6">
        <f>CtrlData!M63</f>
        <v>0</v>
      </c>
      <c r="K57" s="6">
        <f>CtrlData!N63</f>
        <v>0</v>
      </c>
      <c r="L57" s="6">
        <f>CtrlData!O63</f>
        <v>0</v>
      </c>
      <c r="M57" s="6">
        <f>CtrlData!P63</f>
        <v>1</v>
      </c>
      <c r="N57" s="6">
        <f>CtrlData!Q63</f>
        <v>0</v>
      </c>
      <c r="O57" s="6">
        <f>CtrlData!R63</f>
        <v>0</v>
      </c>
      <c r="P57" s="6">
        <f>CtrlData!S63</f>
        <v>0</v>
      </c>
      <c r="Q57" s="6">
        <f>CtrlData!T63</f>
        <v>0</v>
      </c>
      <c r="R57" s="6">
        <f>CtrlData!U63</f>
        <v>1</v>
      </c>
      <c r="S57" s="6">
        <f>CtrlData!V63</f>
        <v>3.71</v>
      </c>
      <c r="T57" s="6">
        <f>CtrlData!W63</f>
        <v>156516</v>
      </c>
      <c r="U57" s="6">
        <f>CtrlData!X63</f>
        <v>6641</v>
      </c>
      <c r="V57" s="6">
        <f>CtrlData!Y63</f>
        <v>102.04</v>
      </c>
      <c r="W57" s="6">
        <f>CtrlData!Z63</f>
        <v>0.31</v>
      </c>
      <c r="X57" s="6">
        <f>CtrlData!AA63</f>
        <v>101.71</v>
      </c>
      <c r="Y57" s="6">
        <f>CtrlData!AB63</f>
        <v>0.34</v>
      </c>
      <c r="Z57" s="6">
        <f>CtrlData!AC63</f>
        <v>165944</v>
      </c>
      <c r="AA57" s="6">
        <f>CtrlData!AD63</f>
        <v>4.53</v>
      </c>
      <c r="AB57" s="6">
        <f>CtrlData!AE63</f>
        <v>426309</v>
      </c>
      <c r="AC57" s="6">
        <f>CtrlData!AF63</f>
        <v>4.01</v>
      </c>
      <c r="AD57" s="6">
        <f>CtrlData!AG63</f>
        <v>1.375</v>
      </c>
      <c r="AE57" s="6">
        <f>CtrlData!AH63</f>
        <v>3.66</v>
      </c>
      <c r="AF57" s="6">
        <f>CtrlData!AI63</f>
        <v>0</v>
      </c>
      <c r="AG57" s="11">
        <f>CtrlData!AJ63</f>
        <v>23081.73155</v>
      </c>
      <c r="AH57" s="11">
        <f>CtrlData!AK63</f>
        <v>26837.296269999999</v>
      </c>
      <c r="AI57" s="17">
        <f>CtrlData!AL63</f>
        <v>22</v>
      </c>
    </row>
    <row r="58" spans="1:35">
      <c r="A58" s="6">
        <f>CtrlData!A64</f>
        <v>201710</v>
      </c>
      <c r="B58" s="6">
        <f>CtrlData!E64</f>
        <v>23081.73155</v>
      </c>
      <c r="C58" s="6">
        <f>CtrlData!F64</f>
        <v>0</v>
      </c>
      <c r="D58" s="6">
        <f>CtrlData!G64</f>
        <v>0</v>
      </c>
      <c r="E58" s="6">
        <f>CtrlData!H64</f>
        <v>0</v>
      </c>
      <c r="F58" s="6">
        <f>CtrlData!I64</f>
        <v>0</v>
      </c>
      <c r="G58" s="6">
        <f>CtrlData!J64</f>
        <v>0</v>
      </c>
      <c r="H58" s="6">
        <f>CtrlData!K64</f>
        <v>0</v>
      </c>
      <c r="I58" s="6">
        <f>CtrlData!L64</f>
        <v>0</v>
      </c>
      <c r="J58" s="6">
        <f>CtrlData!M64</f>
        <v>0</v>
      </c>
      <c r="K58" s="6">
        <f>CtrlData!N64</f>
        <v>0</v>
      </c>
      <c r="L58" s="6">
        <f>CtrlData!O64</f>
        <v>1</v>
      </c>
      <c r="M58" s="6">
        <f>CtrlData!P64</f>
        <v>0</v>
      </c>
      <c r="N58" s="6">
        <f>CtrlData!Q64</f>
        <v>0</v>
      </c>
      <c r="O58" s="6">
        <f>CtrlData!R64</f>
        <v>0</v>
      </c>
      <c r="P58" s="6">
        <f>CtrlData!S64</f>
        <v>0</v>
      </c>
      <c r="Q58" s="6">
        <f>CtrlData!T64</f>
        <v>0</v>
      </c>
      <c r="R58" s="6">
        <f>CtrlData!U64</f>
        <v>1</v>
      </c>
      <c r="S58" s="6">
        <f>CtrlData!V64</f>
        <v>3.71</v>
      </c>
      <c r="T58" s="6">
        <f>CtrlData!W64</f>
        <v>156516</v>
      </c>
      <c r="U58" s="6">
        <f>CtrlData!X64</f>
        <v>6641</v>
      </c>
      <c r="V58" s="6">
        <f>CtrlData!Y64</f>
        <v>101.55</v>
      </c>
      <c r="W58" s="6">
        <f>CtrlData!Z64</f>
        <v>0.31</v>
      </c>
      <c r="X58" s="6">
        <f>CtrlData!AA64</f>
        <v>101.46</v>
      </c>
      <c r="Y58" s="6">
        <f>CtrlData!AB64</f>
        <v>-0.33</v>
      </c>
      <c r="Z58" s="6">
        <f>CtrlData!AC64</f>
        <v>165647</v>
      </c>
      <c r="AA58" s="6">
        <f>CtrlData!AD64</f>
        <v>4.42</v>
      </c>
      <c r="AB58" s="6">
        <f>CtrlData!AE64</f>
        <v>423847</v>
      </c>
      <c r="AC58" s="6">
        <f>CtrlData!AF64</f>
        <v>3.79</v>
      </c>
      <c r="AD58" s="6">
        <f>CtrlData!AG64</f>
        <v>1.375</v>
      </c>
      <c r="AE58" s="6">
        <f>CtrlData!AH64</f>
        <v>3.66</v>
      </c>
      <c r="AF58" s="6">
        <f>CtrlData!AI64</f>
        <v>0</v>
      </c>
      <c r="AG58" s="11">
        <f>CtrlData!AJ64</f>
        <v>26837.296269999999</v>
      </c>
      <c r="AH58" s="11">
        <f>CtrlData!AK64</f>
        <v>26197.288550000001</v>
      </c>
      <c r="AI58" s="17">
        <f>CtrlData!AL64</f>
        <v>19</v>
      </c>
    </row>
    <row r="59" spans="1:35">
      <c r="A59" s="6">
        <f>CtrlData!A65</f>
        <v>201709</v>
      </c>
      <c r="B59" s="6">
        <f>CtrlData!E65</f>
        <v>26837.296269999999</v>
      </c>
      <c r="C59" s="6">
        <f>CtrlData!F65</f>
        <v>0</v>
      </c>
      <c r="D59" s="6">
        <f>CtrlData!G65</f>
        <v>0</v>
      </c>
      <c r="E59" s="6">
        <f>CtrlData!H65</f>
        <v>0</v>
      </c>
      <c r="F59" s="6">
        <f>CtrlData!I65</f>
        <v>0</v>
      </c>
      <c r="G59" s="6">
        <f>CtrlData!J65</f>
        <v>0</v>
      </c>
      <c r="H59" s="6">
        <f>CtrlData!K65</f>
        <v>0</v>
      </c>
      <c r="I59" s="6">
        <f>CtrlData!L65</f>
        <v>0</v>
      </c>
      <c r="J59" s="6">
        <f>CtrlData!M65</f>
        <v>0</v>
      </c>
      <c r="K59" s="6">
        <f>CtrlData!N65</f>
        <v>1</v>
      </c>
      <c r="L59" s="6">
        <f>CtrlData!O65</f>
        <v>0</v>
      </c>
      <c r="M59" s="6">
        <f>CtrlData!P65</f>
        <v>0</v>
      </c>
      <c r="N59" s="6">
        <f>CtrlData!Q65</f>
        <v>0</v>
      </c>
      <c r="O59" s="6">
        <f>CtrlData!R65</f>
        <v>0</v>
      </c>
      <c r="P59" s="6">
        <f>CtrlData!S65</f>
        <v>0</v>
      </c>
      <c r="Q59" s="6">
        <f>CtrlData!T65</f>
        <v>1</v>
      </c>
      <c r="R59" s="6">
        <f>CtrlData!U65</f>
        <v>0</v>
      </c>
      <c r="S59" s="6">
        <f>CtrlData!V65</f>
        <v>3.61</v>
      </c>
      <c r="T59" s="6">
        <f>CtrlData!W65</f>
        <v>150431</v>
      </c>
      <c r="U59" s="6">
        <f>CtrlData!X65</f>
        <v>6385</v>
      </c>
      <c r="V59" s="6">
        <f>CtrlData!Y65</f>
        <v>100.99</v>
      </c>
      <c r="W59" s="6">
        <f>CtrlData!Z65</f>
        <v>1.92</v>
      </c>
      <c r="X59" s="6">
        <f>CtrlData!AA65</f>
        <v>100.84</v>
      </c>
      <c r="Y59" s="6">
        <f>CtrlData!AB65</f>
        <v>0.49</v>
      </c>
      <c r="Z59" s="6">
        <f>CtrlData!AC65</f>
        <v>165890</v>
      </c>
      <c r="AA59" s="6">
        <f>CtrlData!AD65</f>
        <v>4.55</v>
      </c>
      <c r="AB59" s="6">
        <f>CtrlData!AE65</f>
        <v>424219</v>
      </c>
      <c r="AC59" s="6">
        <f>CtrlData!AF65</f>
        <v>3.58</v>
      </c>
      <c r="AD59" s="6">
        <f>CtrlData!AG65</f>
        <v>1.375</v>
      </c>
      <c r="AE59" s="6">
        <f>CtrlData!AH65</f>
        <v>3.77</v>
      </c>
      <c r="AF59" s="6">
        <f>CtrlData!AI65</f>
        <v>0</v>
      </c>
      <c r="AG59" s="11">
        <f>CtrlData!AJ65</f>
        <v>26197.288550000001</v>
      </c>
      <c r="AH59" s="11">
        <f>CtrlData!AK65</f>
        <v>20575.77637</v>
      </c>
      <c r="AI59" s="17">
        <f>CtrlData!AL65</f>
        <v>22</v>
      </c>
    </row>
    <row r="60" spans="1:35">
      <c r="A60" s="6">
        <f>CtrlData!A66</f>
        <v>201708</v>
      </c>
      <c r="B60" s="6">
        <f>CtrlData!E66</f>
        <v>26197.288550000001</v>
      </c>
      <c r="C60" s="6">
        <f>CtrlData!F66</f>
        <v>0</v>
      </c>
      <c r="D60" s="6">
        <f>CtrlData!G66</f>
        <v>0</v>
      </c>
      <c r="E60" s="6">
        <f>CtrlData!H66</f>
        <v>0</v>
      </c>
      <c r="F60" s="6">
        <f>CtrlData!I66</f>
        <v>0</v>
      </c>
      <c r="G60" s="6">
        <f>CtrlData!J66</f>
        <v>0</v>
      </c>
      <c r="H60" s="6">
        <f>CtrlData!K66</f>
        <v>0</v>
      </c>
      <c r="I60" s="6">
        <f>CtrlData!L66</f>
        <v>0</v>
      </c>
      <c r="J60" s="6">
        <f>CtrlData!M66</f>
        <v>1</v>
      </c>
      <c r="K60" s="6">
        <f>CtrlData!N66</f>
        <v>0</v>
      </c>
      <c r="L60" s="6">
        <f>CtrlData!O66</f>
        <v>0</v>
      </c>
      <c r="M60" s="6">
        <f>CtrlData!P66</f>
        <v>0</v>
      </c>
      <c r="N60" s="6">
        <f>CtrlData!Q66</f>
        <v>0</v>
      </c>
      <c r="O60" s="6">
        <f>CtrlData!R66</f>
        <v>0</v>
      </c>
      <c r="P60" s="6">
        <f>CtrlData!S66</f>
        <v>0</v>
      </c>
      <c r="Q60" s="6">
        <f>CtrlData!T66</f>
        <v>1</v>
      </c>
      <c r="R60" s="6">
        <f>CtrlData!U66</f>
        <v>0</v>
      </c>
      <c r="S60" s="6">
        <f>CtrlData!V66</f>
        <v>3.61</v>
      </c>
      <c r="T60" s="6">
        <f>CtrlData!W66</f>
        <v>150431</v>
      </c>
      <c r="U60" s="6">
        <f>CtrlData!X66</f>
        <v>6385</v>
      </c>
      <c r="V60" s="6">
        <f>CtrlData!Y66</f>
        <v>100.08</v>
      </c>
      <c r="W60" s="6">
        <f>CtrlData!Z66</f>
        <v>1.92</v>
      </c>
      <c r="X60" s="6">
        <f>CtrlData!AA66</f>
        <v>100.85</v>
      </c>
      <c r="Y60" s="6">
        <f>CtrlData!AB66</f>
        <v>0.96</v>
      </c>
      <c r="Z60" s="6">
        <f>CtrlData!AC66</f>
        <v>165523</v>
      </c>
      <c r="AA60" s="6">
        <f>CtrlData!AD66</f>
        <v>4.71</v>
      </c>
      <c r="AB60" s="6">
        <f>CtrlData!AE66</f>
        <v>423936</v>
      </c>
      <c r="AC60" s="6">
        <f>CtrlData!AF66</f>
        <v>3.74</v>
      </c>
      <c r="AD60" s="6">
        <f>CtrlData!AG66</f>
        <v>1.375</v>
      </c>
      <c r="AE60" s="6">
        <f>CtrlData!AH66</f>
        <v>3.77</v>
      </c>
      <c r="AF60" s="6">
        <f>CtrlData!AI66</f>
        <v>0</v>
      </c>
      <c r="AG60" s="11">
        <f>CtrlData!AJ66</f>
        <v>20575.77637</v>
      </c>
      <c r="AH60" s="11">
        <f>CtrlData!AK66</f>
        <v>22016.853169999998</v>
      </c>
      <c r="AI60" s="17">
        <f>CtrlData!AL66</f>
        <v>23</v>
      </c>
    </row>
    <row r="61" spans="1:35">
      <c r="A61" s="6">
        <f>CtrlData!A67</f>
        <v>201707</v>
      </c>
      <c r="B61" s="6">
        <f>CtrlData!E67</f>
        <v>20575.77637</v>
      </c>
      <c r="C61" s="6">
        <f>CtrlData!F67</f>
        <v>0</v>
      </c>
      <c r="D61" s="6">
        <f>CtrlData!G67</f>
        <v>0</v>
      </c>
      <c r="E61" s="6">
        <f>CtrlData!H67</f>
        <v>0</v>
      </c>
      <c r="F61" s="6">
        <f>CtrlData!I67</f>
        <v>0</v>
      </c>
      <c r="G61" s="6">
        <f>CtrlData!J67</f>
        <v>0</v>
      </c>
      <c r="H61" s="6">
        <f>CtrlData!K67</f>
        <v>0</v>
      </c>
      <c r="I61" s="6">
        <f>CtrlData!L67</f>
        <v>1</v>
      </c>
      <c r="J61" s="6">
        <f>CtrlData!M67</f>
        <v>0</v>
      </c>
      <c r="K61" s="6">
        <f>CtrlData!N67</f>
        <v>0</v>
      </c>
      <c r="L61" s="6">
        <f>CtrlData!O67</f>
        <v>0</v>
      </c>
      <c r="M61" s="6">
        <f>CtrlData!P67</f>
        <v>0</v>
      </c>
      <c r="N61" s="6">
        <f>CtrlData!Q67</f>
        <v>0</v>
      </c>
      <c r="O61" s="6">
        <f>CtrlData!R67</f>
        <v>0</v>
      </c>
      <c r="P61" s="6">
        <f>CtrlData!S67</f>
        <v>0</v>
      </c>
      <c r="Q61" s="6">
        <f>CtrlData!T67</f>
        <v>1</v>
      </c>
      <c r="R61" s="6">
        <f>CtrlData!U67</f>
        <v>0</v>
      </c>
      <c r="S61" s="6">
        <f>CtrlData!V67</f>
        <v>3.61</v>
      </c>
      <c r="T61" s="6">
        <f>CtrlData!W67</f>
        <v>150431</v>
      </c>
      <c r="U61" s="6">
        <f>CtrlData!X67</f>
        <v>6385</v>
      </c>
      <c r="V61" s="6">
        <f>CtrlData!Y67</f>
        <v>99.35</v>
      </c>
      <c r="W61" s="6">
        <f>CtrlData!Z67</f>
        <v>1.92</v>
      </c>
      <c r="X61" s="6">
        <f>CtrlData!AA67</f>
        <v>100.7</v>
      </c>
      <c r="Y61" s="6">
        <f>CtrlData!AB67</f>
        <v>0.77</v>
      </c>
      <c r="Z61" s="6">
        <f>CtrlData!AC67</f>
        <v>162655</v>
      </c>
      <c r="AA61" s="6">
        <f>CtrlData!AD67</f>
        <v>4.83</v>
      </c>
      <c r="AB61" s="6">
        <f>CtrlData!AE67</f>
        <v>421707</v>
      </c>
      <c r="AC61" s="6">
        <f>CtrlData!AF67</f>
        <v>3.26</v>
      </c>
      <c r="AD61" s="6">
        <f>CtrlData!AG67</f>
        <v>1.375</v>
      </c>
      <c r="AE61" s="6">
        <f>CtrlData!AH67</f>
        <v>3.77</v>
      </c>
      <c r="AF61" s="6">
        <f>CtrlData!AI67</f>
        <v>0</v>
      </c>
      <c r="AG61" s="11">
        <f>CtrlData!AJ67</f>
        <v>22016.853169999998</v>
      </c>
      <c r="AH61" s="11">
        <f>CtrlData!AK67</f>
        <v>18077.047879999998</v>
      </c>
      <c r="AI61" s="17">
        <f>CtrlData!AL67</f>
        <v>21</v>
      </c>
    </row>
    <row r="62" spans="1:35">
      <c r="A62" s="6">
        <f>CtrlData!A68</f>
        <v>201706</v>
      </c>
      <c r="B62" s="6">
        <f>CtrlData!E68</f>
        <v>22016.853169999998</v>
      </c>
      <c r="C62" s="6">
        <f>CtrlData!F68</f>
        <v>0</v>
      </c>
      <c r="D62" s="6">
        <f>CtrlData!G68</f>
        <v>0</v>
      </c>
      <c r="E62" s="6">
        <f>CtrlData!H68</f>
        <v>0</v>
      </c>
      <c r="F62" s="6">
        <f>CtrlData!I68</f>
        <v>0</v>
      </c>
      <c r="G62" s="6">
        <f>CtrlData!J68</f>
        <v>0</v>
      </c>
      <c r="H62" s="6">
        <f>CtrlData!K68</f>
        <v>1</v>
      </c>
      <c r="I62" s="6">
        <f>CtrlData!L68</f>
        <v>0</v>
      </c>
      <c r="J62" s="6">
        <f>CtrlData!M68</f>
        <v>0</v>
      </c>
      <c r="K62" s="6">
        <f>CtrlData!N68</f>
        <v>0</v>
      </c>
      <c r="L62" s="6">
        <f>CtrlData!O68</f>
        <v>0</v>
      </c>
      <c r="M62" s="6">
        <f>CtrlData!P68</f>
        <v>0</v>
      </c>
      <c r="N62" s="6">
        <f>CtrlData!Q68</f>
        <v>0</v>
      </c>
      <c r="O62" s="6">
        <f>CtrlData!R68</f>
        <v>0</v>
      </c>
      <c r="P62" s="6">
        <f>CtrlData!S68</f>
        <v>1</v>
      </c>
      <c r="Q62" s="6">
        <f>CtrlData!T68</f>
        <v>0</v>
      </c>
      <c r="R62" s="6">
        <f>CtrlData!U68</f>
        <v>0</v>
      </c>
      <c r="S62" s="6">
        <f>CtrlData!V68</f>
        <v>2.64</v>
      </c>
      <c r="T62" s="6">
        <f>CtrlData!W68</f>
        <v>142223</v>
      </c>
      <c r="U62" s="6">
        <f>CtrlData!X68</f>
        <v>6039</v>
      </c>
      <c r="V62" s="6">
        <f>CtrlData!Y68</f>
        <v>98.87</v>
      </c>
      <c r="W62" s="6">
        <f>CtrlData!Z68</f>
        <v>-1.74</v>
      </c>
      <c r="X62" s="6">
        <f>CtrlData!AA68</f>
        <v>100.7</v>
      </c>
      <c r="Y62" s="6">
        <f>CtrlData!AB68</f>
        <v>1</v>
      </c>
      <c r="Z62" s="6">
        <f>CtrlData!AC68</f>
        <v>160741</v>
      </c>
      <c r="AA62" s="6">
        <f>CtrlData!AD68</f>
        <v>4.87</v>
      </c>
      <c r="AB62" s="6">
        <f>CtrlData!AE68</f>
        <v>419869</v>
      </c>
      <c r="AC62" s="6">
        <f>CtrlData!AF68</f>
        <v>3.57</v>
      </c>
      <c r="AD62" s="6">
        <f>CtrlData!AG68</f>
        <v>1.375</v>
      </c>
      <c r="AE62" s="6">
        <f>CtrlData!AH68</f>
        <v>3.74</v>
      </c>
      <c r="AF62" s="6">
        <f>CtrlData!AI68</f>
        <v>0</v>
      </c>
      <c r="AG62" s="11">
        <f>CtrlData!AJ68</f>
        <v>18077.047879999998</v>
      </c>
      <c r="AH62" s="11">
        <f>CtrlData!AK68</f>
        <v>16119.763000000001</v>
      </c>
      <c r="AI62" s="17">
        <f>CtrlData!AL68</f>
        <v>23</v>
      </c>
    </row>
    <row r="63" spans="1:35">
      <c r="A63" s="6">
        <f>CtrlData!A69</f>
        <v>201705</v>
      </c>
      <c r="B63" s="6">
        <f>CtrlData!E69</f>
        <v>18077.047879999998</v>
      </c>
      <c r="C63" s="6">
        <f>CtrlData!F69</f>
        <v>0</v>
      </c>
      <c r="D63" s="6">
        <f>CtrlData!G69</f>
        <v>0</v>
      </c>
      <c r="E63" s="6">
        <f>CtrlData!H69</f>
        <v>0</v>
      </c>
      <c r="F63" s="6">
        <f>CtrlData!I69</f>
        <v>0</v>
      </c>
      <c r="G63" s="6">
        <f>CtrlData!J69</f>
        <v>1</v>
      </c>
      <c r="H63" s="6">
        <f>CtrlData!K69</f>
        <v>0</v>
      </c>
      <c r="I63" s="6">
        <f>CtrlData!L69</f>
        <v>0</v>
      </c>
      <c r="J63" s="6">
        <f>CtrlData!M69</f>
        <v>0</v>
      </c>
      <c r="K63" s="6">
        <f>CtrlData!N69</f>
        <v>0</v>
      </c>
      <c r="L63" s="6">
        <f>CtrlData!O69</f>
        <v>0</v>
      </c>
      <c r="M63" s="6">
        <f>CtrlData!P69</f>
        <v>0</v>
      </c>
      <c r="N63" s="6">
        <f>CtrlData!Q69</f>
        <v>0</v>
      </c>
      <c r="O63" s="6">
        <f>CtrlData!R69</f>
        <v>0</v>
      </c>
      <c r="P63" s="6">
        <f>CtrlData!S69</f>
        <v>1</v>
      </c>
      <c r="Q63" s="6">
        <f>CtrlData!T69</f>
        <v>0</v>
      </c>
      <c r="R63" s="6">
        <f>CtrlData!U69</f>
        <v>0</v>
      </c>
      <c r="S63" s="6">
        <f>CtrlData!V69</f>
        <v>2.64</v>
      </c>
      <c r="T63" s="6">
        <f>CtrlData!W69</f>
        <v>142223</v>
      </c>
      <c r="U63" s="6">
        <f>CtrlData!X69</f>
        <v>6039</v>
      </c>
      <c r="V63" s="6">
        <f>CtrlData!Y69</f>
        <v>99.03</v>
      </c>
      <c r="W63" s="6">
        <f>CtrlData!Z69</f>
        <v>-1.74</v>
      </c>
      <c r="X63" s="6">
        <f>CtrlData!AA69</f>
        <v>99.94</v>
      </c>
      <c r="Y63" s="6">
        <f>CtrlData!AB69</f>
        <v>0.59</v>
      </c>
      <c r="Z63" s="6">
        <f>CtrlData!AC69</f>
        <v>160888</v>
      </c>
      <c r="AA63" s="6">
        <f>CtrlData!AD69</f>
        <v>4.51</v>
      </c>
      <c r="AB63" s="6">
        <f>CtrlData!AE69</f>
        <v>421673</v>
      </c>
      <c r="AC63" s="6">
        <f>CtrlData!AF69</f>
        <v>3.81</v>
      </c>
      <c r="AD63" s="6">
        <f>CtrlData!AG69</f>
        <v>1.375</v>
      </c>
      <c r="AE63" s="6">
        <f>CtrlData!AH69</f>
        <v>3.74</v>
      </c>
      <c r="AF63" s="6">
        <f>CtrlData!AI69</f>
        <v>0</v>
      </c>
      <c r="AG63" s="11">
        <f>CtrlData!AJ69</f>
        <v>16119.763000000001</v>
      </c>
      <c r="AH63" s="11">
        <f>CtrlData!AK69</f>
        <v>20972.513999999999</v>
      </c>
      <c r="AI63" s="17">
        <f>CtrlData!AL69</f>
        <v>20</v>
      </c>
    </row>
    <row r="64" spans="1:35">
      <c r="A64" s="6">
        <f>CtrlData!A70</f>
        <v>201704</v>
      </c>
      <c r="B64" s="6">
        <f>CtrlData!E70</f>
        <v>16119.763000000001</v>
      </c>
      <c r="C64" s="6">
        <f>CtrlData!F70</f>
        <v>0</v>
      </c>
      <c r="D64" s="6">
        <f>CtrlData!G70</f>
        <v>0</v>
      </c>
      <c r="E64" s="6">
        <f>CtrlData!H70</f>
        <v>0</v>
      </c>
      <c r="F64" s="6">
        <f>CtrlData!I70</f>
        <v>1</v>
      </c>
      <c r="G64" s="6">
        <f>CtrlData!J70</f>
        <v>0</v>
      </c>
      <c r="H64" s="6">
        <f>CtrlData!K70</f>
        <v>0</v>
      </c>
      <c r="I64" s="6">
        <f>CtrlData!L70</f>
        <v>0</v>
      </c>
      <c r="J64" s="6">
        <f>CtrlData!M70</f>
        <v>0</v>
      </c>
      <c r="K64" s="6">
        <f>CtrlData!N70</f>
        <v>0</v>
      </c>
      <c r="L64" s="6">
        <f>CtrlData!O70</f>
        <v>0</v>
      </c>
      <c r="M64" s="6">
        <f>CtrlData!P70</f>
        <v>0</v>
      </c>
      <c r="N64" s="6">
        <f>CtrlData!Q70</f>
        <v>0</v>
      </c>
      <c r="O64" s="6">
        <f>CtrlData!R70</f>
        <v>0</v>
      </c>
      <c r="P64" s="6">
        <f>CtrlData!S70</f>
        <v>1</v>
      </c>
      <c r="Q64" s="6">
        <f>CtrlData!T70</f>
        <v>0</v>
      </c>
      <c r="R64" s="6">
        <f>CtrlData!U70</f>
        <v>0</v>
      </c>
      <c r="S64" s="6">
        <f>CtrlData!V70</f>
        <v>2.64</v>
      </c>
      <c r="T64" s="6">
        <f>CtrlData!W70</f>
        <v>142223</v>
      </c>
      <c r="U64" s="6">
        <f>CtrlData!X70</f>
        <v>6039</v>
      </c>
      <c r="V64" s="6">
        <f>CtrlData!Y70</f>
        <v>100.34</v>
      </c>
      <c r="W64" s="6">
        <f>CtrlData!Z70</f>
        <v>-1.74</v>
      </c>
      <c r="X64" s="6">
        <f>CtrlData!AA70</f>
        <v>99.83</v>
      </c>
      <c r="Y64" s="6">
        <f>CtrlData!AB70</f>
        <v>0.1</v>
      </c>
      <c r="Z64" s="6">
        <f>CtrlData!AC70</f>
        <v>160641</v>
      </c>
      <c r="AA64" s="6">
        <f>CtrlData!AD70</f>
        <v>3.69</v>
      </c>
      <c r="AB64" s="6">
        <f>CtrlData!AE70</f>
        <v>419672</v>
      </c>
      <c r="AC64" s="6">
        <f>CtrlData!AF70</f>
        <v>3.49</v>
      </c>
      <c r="AD64" s="6">
        <f>CtrlData!AG70</f>
        <v>1.375</v>
      </c>
      <c r="AE64" s="6">
        <f>CtrlData!AH70</f>
        <v>3.74</v>
      </c>
      <c r="AF64" s="6">
        <f>CtrlData!AI70</f>
        <v>0</v>
      </c>
      <c r="AG64" s="11">
        <f>CtrlData!AJ70</f>
        <v>20972.513999999999</v>
      </c>
      <c r="AH64" s="11">
        <f>CtrlData!AK70</f>
        <v>18832.652429999998</v>
      </c>
      <c r="AI64" s="17">
        <f>CtrlData!AL70</f>
        <v>18</v>
      </c>
    </row>
    <row r="65" spans="1:35">
      <c r="A65" s="6">
        <f>CtrlData!A71</f>
        <v>201703</v>
      </c>
      <c r="B65" s="6">
        <f>CtrlData!E71</f>
        <v>20972.513999999999</v>
      </c>
      <c r="C65" s="6">
        <f>CtrlData!F71</f>
        <v>0</v>
      </c>
      <c r="D65" s="6">
        <f>CtrlData!G71</f>
        <v>0</v>
      </c>
      <c r="E65" s="6">
        <f>CtrlData!H71</f>
        <v>1</v>
      </c>
      <c r="F65" s="6">
        <f>CtrlData!I71</f>
        <v>0</v>
      </c>
      <c r="G65" s="6">
        <f>CtrlData!J71</f>
        <v>0</v>
      </c>
      <c r="H65" s="6">
        <f>CtrlData!K71</f>
        <v>0</v>
      </c>
      <c r="I65" s="6">
        <f>CtrlData!L71</f>
        <v>0</v>
      </c>
      <c r="J65" s="6">
        <f>CtrlData!M71</f>
        <v>0</v>
      </c>
      <c r="K65" s="6">
        <f>CtrlData!N71</f>
        <v>0</v>
      </c>
      <c r="L65" s="6">
        <f>CtrlData!O71</f>
        <v>0</v>
      </c>
      <c r="M65" s="6">
        <f>CtrlData!P71</f>
        <v>0</v>
      </c>
      <c r="N65" s="6">
        <f>CtrlData!Q71</f>
        <v>0</v>
      </c>
      <c r="O65" s="6">
        <f>CtrlData!R71</f>
        <v>1</v>
      </c>
      <c r="P65" s="6">
        <f>CtrlData!S71</f>
        <v>0</v>
      </c>
      <c r="Q65" s="6">
        <f>CtrlData!T71</f>
        <v>0</v>
      </c>
      <c r="R65" s="6">
        <f>CtrlData!U71</f>
        <v>0</v>
      </c>
      <c r="S65" s="6">
        <f>CtrlData!V71</f>
        <v>3.24</v>
      </c>
      <c r="T65" s="6">
        <f>CtrlData!W71</f>
        <v>141610</v>
      </c>
      <c r="U65" s="6">
        <f>CtrlData!X71</f>
        <v>6015</v>
      </c>
      <c r="V65" s="6">
        <f>CtrlData!Y71</f>
        <v>101.27</v>
      </c>
      <c r="W65" s="6">
        <f>CtrlData!Z71</f>
        <v>1.71</v>
      </c>
      <c r="X65" s="6">
        <f>CtrlData!AA71</f>
        <v>99.59</v>
      </c>
      <c r="Y65" s="6">
        <f>CtrlData!AB71</f>
        <v>0.18</v>
      </c>
      <c r="Z65" s="6">
        <f>CtrlData!AC71</f>
        <v>161150</v>
      </c>
      <c r="AA65" s="6">
        <f>CtrlData!AD71</f>
        <v>4.4000000000000004</v>
      </c>
      <c r="AB65" s="6">
        <f>CtrlData!AE71</f>
        <v>419212</v>
      </c>
      <c r="AC65" s="6">
        <f>CtrlData!AF71</f>
        <v>3.59</v>
      </c>
      <c r="AD65" s="6">
        <f>CtrlData!AG71</f>
        <v>1.375</v>
      </c>
      <c r="AE65" s="6">
        <f>CtrlData!AH71</f>
        <v>3.78</v>
      </c>
      <c r="AF65" s="6">
        <f>CtrlData!AI71</f>
        <v>0</v>
      </c>
      <c r="AG65" s="11">
        <f>CtrlData!AJ71</f>
        <v>18832.652429999998</v>
      </c>
      <c r="AH65" s="11">
        <f>CtrlData!AK71</f>
        <v>11200.192719999999</v>
      </c>
      <c r="AI65" s="17">
        <f>CtrlData!AL71</f>
        <v>23</v>
      </c>
    </row>
    <row r="66" spans="1:35">
      <c r="A66" s="6">
        <f>CtrlData!A72</f>
        <v>201702</v>
      </c>
      <c r="B66" s="6">
        <f>CtrlData!E72</f>
        <v>18832.652429999998</v>
      </c>
      <c r="C66" s="6">
        <f>CtrlData!F72</f>
        <v>0</v>
      </c>
      <c r="D66" s="6">
        <f>CtrlData!G72</f>
        <v>1</v>
      </c>
      <c r="E66" s="6">
        <f>CtrlData!H72</f>
        <v>0</v>
      </c>
      <c r="F66" s="6">
        <f>CtrlData!I72</f>
        <v>0</v>
      </c>
      <c r="G66" s="6">
        <f>CtrlData!J72</f>
        <v>0</v>
      </c>
      <c r="H66" s="6">
        <f>CtrlData!K72</f>
        <v>0</v>
      </c>
      <c r="I66" s="6">
        <f>CtrlData!L72</f>
        <v>0</v>
      </c>
      <c r="J66" s="6">
        <f>CtrlData!M72</f>
        <v>0</v>
      </c>
      <c r="K66" s="6">
        <f>CtrlData!N72</f>
        <v>0</v>
      </c>
      <c r="L66" s="6">
        <f>CtrlData!O72</f>
        <v>0</v>
      </c>
      <c r="M66" s="6">
        <f>CtrlData!P72</f>
        <v>0</v>
      </c>
      <c r="N66" s="6">
        <f>CtrlData!Q72</f>
        <v>0</v>
      </c>
      <c r="O66" s="6">
        <f>CtrlData!R72</f>
        <v>1</v>
      </c>
      <c r="P66" s="6">
        <f>CtrlData!S72</f>
        <v>0</v>
      </c>
      <c r="Q66" s="6">
        <f>CtrlData!T72</f>
        <v>0</v>
      </c>
      <c r="R66" s="6">
        <f>CtrlData!U72</f>
        <v>0</v>
      </c>
      <c r="S66" s="6">
        <f>CtrlData!V72</f>
        <v>3.24</v>
      </c>
      <c r="T66" s="6">
        <f>CtrlData!W72</f>
        <v>141610</v>
      </c>
      <c r="U66" s="6">
        <f>CtrlData!X72</f>
        <v>6015</v>
      </c>
      <c r="V66" s="6">
        <f>CtrlData!Y72</f>
        <v>102.16</v>
      </c>
      <c r="W66" s="6">
        <f>CtrlData!Z72</f>
        <v>1.71</v>
      </c>
      <c r="X66" s="6">
        <f>CtrlData!AA72</f>
        <v>99.96</v>
      </c>
      <c r="Y66" s="6">
        <f>CtrlData!AB72</f>
        <v>-0.06</v>
      </c>
      <c r="Z66" s="6">
        <f>CtrlData!AC72</f>
        <v>162382</v>
      </c>
      <c r="AA66" s="6">
        <f>CtrlData!AD72</f>
        <v>4.68</v>
      </c>
      <c r="AB66" s="6">
        <f>CtrlData!AE72</f>
        <v>418230</v>
      </c>
      <c r="AC66" s="6">
        <f>CtrlData!AF72</f>
        <v>3.45</v>
      </c>
      <c r="AD66" s="6">
        <f>CtrlData!AG72</f>
        <v>1.375</v>
      </c>
      <c r="AE66" s="6">
        <f>CtrlData!AH72</f>
        <v>3.78</v>
      </c>
      <c r="AF66" s="6">
        <f>CtrlData!AI72</f>
        <v>0</v>
      </c>
      <c r="AG66" s="11">
        <f>CtrlData!AJ72</f>
        <v>11200.192719999999</v>
      </c>
      <c r="AH66" s="11">
        <f>CtrlData!AK72</f>
        <v>13999.133330000001</v>
      </c>
      <c r="AI66" s="17">
        <f>CtrlData!AL72</f>
        <v>18</v>
      </c>
    </row>
    <row r="67" spans="1:35">
      <c r="A67" s="6">
        <f>CtrlData!A73</f>
        <v>201701</v>
      </c>
      <c r="B67" s="6">
        <f>CtrlData!E73</f>
        <v>11200.192719999999</v>
      </c>
      <c r="C67" s="6">
        <f>CtrlData!F73</f>
        <v>1</v>
      </c>
      <c r="D67" s="6">
        <f>CtrlData!G73</f>
        <v>0</v>
      </c>
      <c r="E67" s="6">
        <f>CtrlData!H73</f>
        <v>0</v>
      </c>
      <c r="F67" s="6">
        <f>CtrlData!I73</f>
        <v>0</v>
      </c>
      <c r="G67" s="6">
        <f>CtrlData!J73</f>
        <v>0</v>
      </c>
      <c r="H67" s="6">
        <f>CtrlData!K73</f>
        <v>0</v>
      </c>
      <c r="I67" s="6">
        <f>CtrlData!L73</f>
        <v>0</v>
      </c>
      <c r="J67" s="6">
        <f>CtrlData!M73</f>
        <v>0</v>
      </c>
      <c r="K67" s="6">
        <f>CtrlData!N73</f>
        <v>0</v>
      </c>
      <c r="L67" s="6">
        <f>CtrlData!O73</f>
        <v>0</v>
      </c>
      <c r="M67" s="6">
        <f>CtrlData!P73</f>
        <v>0</v>
      </c>
      <c r="N67" s="6">
        <f>CtrlData!Q73</f>
        <v>0</v>
      </c>
      <c r="O67" s="6">
        <f>CtrlData!R73</f>
        <v>1</v>
      </c>
      <c r="P67" s="6">
        <f>CtrlData!S73</f>
        <v>0</v>
      </c>
      <c r="Q67" s="6">
        <f>CtrlData!T73</f>
        <v>0</v>
      </c>
      <c r="R67" s="6">
        <f>CtrlData!U73</f>
        <v>0</v>
      </c>
      <c r="S67" s="6">
        <f>CtrlData!V73</f>
        <v>3.24</v>
      </c>
      <c r="T67" s="6">
        <f>CtrlData!W73</f>
        <v>141610</v>
      </c>
      <c r="U67" s="6">
        <f>CtrlData!X73</f>
        <v>6015</v>
      </c>
      <c r="V67" s="6">
        <f>CtrlData!Y73</f>
        <v>102.76</v>
      </c>
      <c r="W67" s="6">
        <f>CtrlData!Z73</f>
        <v>1.71</v>
      </c>
      <c r="X67" s="6">
        <f>CtrlData!AA73</f>
        <v>100.32</v>
      </c>
      <c r="Y67" s="6">
        <f>CtrlData!AB73</f>
        <v>2.2400000000000002</v>
      </c>
      <c r="Z67" s="6">
        <f>CtrlData!AC73</f>
        <v>162441</v>
      </c>
      <c r="AA67" s="6">
        <f>CtrlData!AD73</f>
        <v>6.12</v>
      </c>
      <c r="AB67" s="6">
        <f>CtrlData!AE73</f>
        <v>414630</v>
      </c>
      <c r="AC67" s="6">
        <f>CtrlData!AF73</f>
        <v>3.54</v>
      </c>
      <c r="AD67" s="6">
        <f>CtrlData!AG73</f>
        <v>1.375</v>
      </c>
      <c r="AE67" s="6">
        <f>CtrlData!AH73</f>
        <v>3.78</v>
      </c>
      <c r="AF67" s="6">
        <f>CtrlData!AI73</f>
        <v>1</v>
      </c>
      <c r="AG67" s="11">
        <f>CtrlData!AJ73</f>
        <v>13999.133330000001</v>
      </c>
      <c r="AH67" s="11">
        <f>CtrlData!AK73</f>
        <v>16637.725259999999</v>
      </c>
      <c r="AI67" s="17">
        <f>CtrlData!AL73</f>
        <v>16</v>
      </c>
    </row>
    <row r="68" spans="1:35">
      <c r="A68" s="6">
        <f>CtrlData!A74</f>
        <v>201612</v>
      </c>
      <c r="B68" s="6">
        <f>CtrlData!E74</f>
        <v>13999.133330000001</v>
      </c>
      <c r="C68" s="6">
        <f>CtrlData!F74</f>
        <v>0</v>
      </c>
      <c r="D68" s="6">
        <f>CtrlData!G74</f>
        <v>0</v>
      </c>
      <c r="E68" s="6">
        <f>CtrlData!H74</f>
        <v>0</v>
      </c>
      <c r="F68" s="6">
        <f>CtrlData!I74</f>
        <v>0</v>
      </c>
      <c r="G68" s="6">
        <f>CtrlData!J74</f>
        <v>0</v>
      </c>
      <c r="H68" s="6">
        <f>CtrlData!K74</f>
        <v>0</v>
      </c>
      <c r="I68" s="6">
        <f>CtrlData!L74</f>
        <v>0</v>
      </c>
      <c r="J68" s="6">
        <f>CtrlData!M74</f>
        <v>0</v>
      </c>
      <c r="K68" s="6">
        <f>CtrlData!N74</f>
        <v>0</v>
      </c>
      <c r="L68" s="6">
        <f>CtrlData!O74</f>
        <v>0</v>
      </c>
      <c r="M68" s="6">
        <f>CtrlData!P74</f>
        <v>0</v>
      </c>
      <c r="N68" s="6">
        <f>CtrlData!Q74</f>
        <v>1</v>
      </c>
      <c r="O68" s="6">
        <f>CtrlData!R74</f>
        <v>0</v>
      </c>
      <c r="P68" s="6">
        <f>CtrlData!S74</f>
        <v>0</v>
      </c>
      <c r="Q68" s="6">
        <f>CtrlData!T74</f>
        <v>0</v>
      </c>
      <c r="R68" s="6">
        <f>CtrlData!U74</f>
        <v>1</v>
      </c>
      <c r="S68" s="6">
        <f>CtrlData!V74</f>
        <v>3.92</v>
      </c>
      <c r="T68" s="6">
        <f>CtrlData!W74</f>
        <v>144128</v>
      </c>
      <c r="U68" s="6">
        <f>CtrlData!X74</f>
        <v>6124</v>
      </c>
      <c r="V68" s="6">
        <f>CtrlData!Y74</f>
        <v>102.01</v>
      </c>
      <c r="W68" s="6">
        <f>CtrlData!Z74</f>
        <v>1.79</v>
      </c>
      <c r="X68" s="6">
        <f>CtrlData!AA74</f>
        <v>100.34</v>
      </c>
      <c r="Y68" s="6">
        <f>CtrlData!AB74</f>
        <v>1.69</v>
      </c>
      <c r="Z68" s="6">
        <f>CtrlData!AC74</f>
        <v>160011</v>
      </c>
      <c r="AA68" s="6">
        <f>CtrlData!AD74</f>
        <v>5.79</v>
      </c>
      <c r="AB68" s="6">
        <f>CtrlData!AE74</f>
        <v>412352</v>
      </c>
      <c r="AC68" s="6">
        <f>CtrlData!AF74</f>
        <v>3.55</v>
      </c>
      <c r="AD68" s="6">
        <f>CtrlData!AG74</f>
        <v>1.375</v>
      </c>
      <c r="AE68" s="6">
        <f>CtrlData!AH74</f>
        <v>3.79</v>
      </c>
      <c r="AF68" s="6">
        <f>CtrlData!AI74</f>
        <v>0</v>
      </c>
      <c r="AG68" s="11">
        <f>CtrlData!AJ74</f>
        <v>16637.725259999999</v>
      </c>
      <c r="AH68" s="11">
        <f>CtrlData!AK74</f>
        <v>13220.575070000001</v>
      </c>
      <c r="AI68" s="17">
        <f>CtrlData!AL74</f>
        <v>22</v>
      </c>
    </row>
    <row r="69" spans="1:35">
      <c r="A69" s="6">
        <f>CtrlData!A75</f>
        <v>201611</v>
      </c>
      <c r="B69" s="6">
        <f>CtrlData!E75</f>
        <v>16637.725259999999</v>
      </c>
      <c r="C69" s="6">
        <f>CtrlData!F75</f>
        <v>0</v>
      </c>
      <c r="D69" s="6">
        <f>CtrlData!G75</f>
        <v>0</v>
      </c>
      <c r="E69" s="6">
        <f>CtrlData!H75</f>
        <v>0</v>
      </c>
      <c r="F69" s="6">
        <f>CtrlData!I75</f>
        <v>0</v>
      </c>
      <c r="G69" s="6">
        <f>CtrlData!J75</f>
        <v>0</v>
      </c>
      <c r="H69" s="6">
        <f>CtrlData!K75</f>
        <v>0</v>
      </c>
      <c r="I69" s="6">
        <f>CtrlData!L75</f>
        <v>0</v>
      </c>
      <c r="J69" s="6">
        <f>CtrlData!M75</f>
        <v>0</v>
      </c>
      <c r="K69" s="6">
        <f>CtrlData!N75</f>
        <v>0</v>
      </c>
      <c r="L69" s="6">
        <f>CtrlData!O75</f>
        <v>0</v>
      </c>
      <c r="M69" s="6">
        <f>CtrlData!P75</f>
        <v>1</v>
      </c>
      <c r="N69" s="6">
        <f>CtrlData!Q75</f>
        <v>0</v>
      </c>
      <c r="O69" s="6">
        <f>CtrlData!R75</f>
        <v>0</v>
      </c>
      <c r="P69" s="6">
        <f>CtrlData!S75</f>
        <v>0</v>
      </c>
      <c r="Q69" s="6">
        <f>CtrlData!T75</f>
        <v>0</v>
      </c>
      <c r="R69" s="6">
        <f>CtrlData!U75</f>
        <v>1</v>
      </c>
      <c r="S69" s="6">
        <f>CtrlData!V75</f>
        <v>3.92</v>
      </c>
      <c r="T69" s="6">
        <f>CtrlData!W75</f>
        <v>144128</v>
      </c>
      <c r="U69" s="6">
        <f>CtrlData!X75</f>
        <v>6124</v>
      </c>
      <c r="V69" s="6">
        <f>CtrlData!Y75</f>
        <v>100.47</v>
      </c>
      <c r="W69" s="6">
        <f>CtrlData!Z75</f>
        <v>1.79</v>
      </c>
      <c r="X69" s="6">
        <f>CtrlData!AA75</f>
        <v>101.37</v>
      </c>
      <c r="Y69" s="6">
        <f>CtrlData!AB75</f>
        <v>1.97</v>
      </c>
      <c r="Z69" s="6">
        <f>CtrlData!AC75</f>
        <v>158957</v>
      </c>
      <c r="AA69" s="6">
        <f>CtrlData!AD75</f>
        <v>5.96</v>
      </c>
      <c r="AB69" s="6">
        <f>CtrlData!AE75</f>
        <v>409654</v>
      </c>
      <c r="AC69" s="6">
        <f>CtrlData!AF75</f>
        <v>3.77</v>
      </c>
      <c r="AD69" s="6">
        <f>CtrlData!AG75</f>
        <v>1.375</v>
      </c>
      <c r="AE69" s="6">
        <f>CtrlData!AH75</f>
        <v>3.79</v>
      </c>
      <c r="AF69" s="6">
        <f>CtrlData!AI75</f>
        <v>0</v>
      </c>
      <c r="AG69" s="11">
        <f>CtrlData!AJ75</f>
        <v>13220.575070000001</v>
      </c>
      <c r="AH69" s="11">
        <f>CtrlData!AK75</f>
        <v>14300.0725</v>
      </c>
      <c r="AI69" s="17">
        <f>CtrlData!AL75</f>
        <v>22</v>
      </c>
    </row>
    <row r="70" spans="1:35">
      <c r="A70" s="6">
        <f>CtrlData!A76</f>
        <v>201610</v>
      </c>
      <c r="B70" s="6">
        <f>CtrlData!E76</f>
        <v>13220.575070000001</v>
      </c>
      <c r="C70" s="6">
        <f>CtrlData!F76</f>
        <v>0</v>
      </c>
      <c r="D70" s="6">
        <f>CtrlData!G76</f>
        <v>0</v>
      </c>
      <c r="E70" s="6">
        <f>CtrlData!H76</f>
        <v>0</v>
      </c>
      <c r="F70" s="6">
        <f>CtrlData!I76</f>
        <v>0</v>
      </c>
      <c r="G70" s="6">
        <f>CtrlData!J76</f>
        <v>0</v>
      </c>
      <c r="H70" s="6">
        <f>CtrlData!K76</f>
        <v>0</v>
      </c>
      <c r="I70" s="6">
        <f>CtrlData!L76</f>
        <v>0</v>
      </c>
      <c r="J70" s="6">
        <f>CtrlData!M76</f>
        <v>0</v>
      </c>
      <c r="K70" s="6">
        <f>CtrlData!N76</f>
        <v>0</v>
      </c>
      <c r="L70" s="6">
        <f>CtrlData!O76</f>
        <v>1</v>
      </c>
      <c r="M70" s="6">
        <f>CtrlData!P76</f>
        <v>0</v>
      </c>
      <c r="N70" s="6">
        <f>CtrlData!Q76</f>
        <v>0</v>
      </c>
      <c r="O70" s="6">
        <f>CtrlData!R76</f>
        <v>0</v>
      </c>
      <c r="P70" s="6">
        <f>CtrlData!S76</f>
        <v>0</v>
      </c>
      <c r="Q70" s="6">
        <f>CtrlData!T76</f>
        <v>0</v>
      </c>
      <c r="R70" s="6">
        <f>CtrlData!U76</f>
        <v>1</v>
      </c>
      <c r="S70" s="6">
        <f>CtrlData!V76</f>
        <v>3.92</v>
      </c>
      <c r="T70" s="6">
        <f>CtrlData!W76</f>
        <v>144128</v>
      </c>
      <c r="U70" s="6">
        <f>CtrlData!X76</f>
        <v>6124</v>
      </c>
      <c r="V70" s="6">
        <f>CtrlData!Y76</f>
        <v>99.9</v>
      </c>
      <c r="W70" s="6">
        <f>CtrlData!Z76</f>
        <v>1.79</v>
      </c>
      <c r="X70" s="6">
        <f>CtrlData!AA76</f>
        <v>101.8</v>
      </c>
      <c r="Y70" s="6">
        <f>CtrlData!AB76</f>
        <v>1.7</v>
      </c>
      <c r="Z70" s="6">
        <f>CtrlData!AC76</f>
        <v>158354</v>
      </c>
      <c r="AA70" s="6">
        <f>CtrlData!AD76</f>
        <v>6.53</v>
      </c>
      <c r="AB70" s="6">
        <f>CtrlData!AE76</f>
        <v>408147</v>
      </c>
      <c r="AC70" s="6">
        <f>CtrlData!AF76</f>
        <v>3.83</v>
      </c>
      <c r="AD70" s="6">
        <f>CtrlData!AG76</f>
        <v>1.375</v>
      </c>
      <c r="AE70" s="6">
        <f>CtrlData!AH76</f>
        <v>3.79</v>
      </c>
      <c r="AF70" s="6">
        <f>CtrlData!AI76</f>
        <v>0</v>
      </c>
      <c r="AG70" s="11">
        <f>CtrlData!AJ76</f>
        <v>14300.0725</v>
      </c>
      <c r="AH70" s="11">
        <f>CtrlData!AK76</f>
        <v>17838.376</v>
      </c>
      <c r="AI70" s="17">
        <f>CtrlData!AL76</f>
        <v>20</v>
      </c>
    </row>
    <row r="71" spans="1:35">
      <c r="A71" s="6">
        <f>CtrlData!A77</f>
        <v>201609</v>
      </c>
      <c r="B71" s="6">
        <f>CtrlData!E77</f>
        <v>14300.0725</v>
      </c>
      <c r="C71" s="6">
        <f>CtrlData!F77</f>
        <v>0</v>
      </c>
      <c r="D71" s="6">
        <f>CtrlData!G77</f>
        <v>0</v>
      </c>
      <c r="E71" s="6">
        <f>CtrlData!H77</f>
        <v>0</v>
      </c>
      <c r="F71" s="6">
        <f>CtrlData!I77</f>
        <v>0</v>
      </c>
      <c r="G71" s="6">
        <f>CtrlData!J77</f>
        <v>0</v>
      </c>
      <c r="H71" s="6">
        <f>CtrlData!K77</f>
        <v>0</v>
      </c>
      <c r="I71" s="6">
        <f>CtrlData!L77</f>
        <v>0</v>
      </c>
      <c r="J71" s="6">
        <f>CtrlData!M77</f>
        <v>0</v>
      </c>
      <c r="K71" s="6">
        <f>CtrlData!N77</f>
        <v>1</v>
      </c>
      <c r="L71" s="6">
        <f>CtrlData!O77</f>
        <v>0</v>
      </c>
      <c r="M71" s="6">
        <f>CtrlData!P77</f>
        <v>0</v>
      </c>
      <c r="N71" s="6">
        <f>CtrlData!Q77</f>
        <v>0</v>
      </c>
      <c r="O71" s="6">
        <f>CtrlData!R77</f>
        <v>0</v>
      </c>
      <c r="P71" s="6">
        <f>CtrlData!S77</f>
        <v>0</v>
      </c>
      <c r="Q71" s="6">
        <f>CtrlData!T77</f>
        <v>1</v>
      </c>
      <c r="R71" s="6">
        <f>CtrlData!U77</f>
        <v>0</v>
      </c>
      <c r="S71" s="6">
        <f>CtrlData!V77</f>
        <v>3</v>
      </c>
      <c r="T71" s="6">
        <f>CtrlData!W77</f>
        <v>138351</v>
      </c>
      <c r="U71" s="6">
        <f>CtrlData!X77</f>
        <v>5882</v>
      </c>
      <c r="V71" s="6">
        <f>CtrlData!Y77</f>
        <v>99.09</v>
      </c>
      <c r="W71" s="6">
        <f>CtrlData!Z77</f>
        <v>-3.78</v>
      </c>
      <c r="X71" s="6">
        <f>CtrlData!AA77</f>
        <v>100.35</v>
      </c>
      <c r="Y71" s="6">
        <f>CtrlData!AB77</f>
        <v>0.34</v>
      </c>
      <c r="Z71" s="6">
        <f>CtrlData!AC77</f>
        <v>158727</v>
      </c>
      <c r="AA71" s="6">
        <f>CtrlData!AD77</f>
        <v>5.91</v>
      </c>
      <c r="AB71" s="6">
        <f>CtrlData!AE77</f>
        <v>408681</v>
      </c>
      <c r="AC71" s="6">
        <f>CtrlData!AF77</f>
        <v>3.98</v>
      </c>
      <c r="AD71" s="6">
        <f>CtrlData!AG77</f>
        <v>1.375</v>
      </c>
      <c r="AE71" s="6">
        <f>CtrlData!AH77</f>
        <v>3.99</v>
      </c>
      <c r="AF71" s="6">
        <f>CtrlData!AI77</f>
        <v>0</v>
      </c>
      <c r="AG71" s="11">
        <f>CtrlData!AJ77</f>
        <v>17838.376</v>
      </c>
      <c r="AH71" s="11">
        <f>CtrlData!AK77</f>
        <v>17362.144680000001</v>
      </c>
      <c r="AI71" s="17">
        <f>CtrlData!AL77</f>
        <v>19</v>
      </c>
    </row>
    <row r="72" spans="1:35">
      <c r="A72" s="6">
        <f>CtrlData!A78</f>
        <v>201608</v>
      </c>
      <c r="B72" s="6">
        <f>CtrlData!E78</f>
        <v>17838.376</v>
      </c>
      <c r="C72" s="6">
        <f>CtrlData!F78</f>
        <v>0</v>
      </c>
      <c r="D72" s="6">
        <f>CtrlData!G78</f>
        <v>0</v>
      </c>
      <c r="E72" s="6">
        <f>CtrlData!H78</f>
        <v>0</v>
      </c>
      <c r="F72" s="6">
        <f>CtrlData!I78</f>
        <v>0</v>
      </c>
      <c r="G72" s="6">
        <f>CtrlData!J78</f>
        <v>0</v>
      </c>
      <c r="H72" s="6">
        <f>CtrlData!K78</f>
        <v>0</v>
      </c>
      <c r="I72" s="6">
        <f>CtrlData!L78</f>
        <v>0</v>
      </c>
      <c r="J72" s="6">
        <f>CtrlData!M78</f>
        <v>1</v>
      </c>
      <c r="K72" s="6">
        <f>CtrlData!N78</f>
        <v>0</v>
      </c>
      <c r="L72" s="6">
        <f>CtrlData!O78</f>
        <v>0</v>
      </c>
      <c r="M72" s="6">
        <f>CtrlData!P78</f>
        <v>0</v>
      </c>
      <c r="N72" s="6">
        <f>CtrlData!Q78</f>
        <v>0</v>
      </c>
      <c r="O72" s="6">
        <f>CtrlData!R78</f>
        <v>0</v>
      </c>
      <c r="P72" s="6">
        <f>CtrlData!S78</f>
        <v>0</v>
      </c>
      <c r="Q72" s="6">
        <f>CtrlData!T78</f>
        <v>1</v>
      </c>
      <c r="R72" s="6">
        <f>CtrlData!U78</f>
        <v>0</v>
      </c>
      <c r="S72" s="6">
        <f>CtrlData!V78</f>
        <v>3</v>
      </c>
      <c r="T72" s="6">
        <f>CtrlData!W78</f>
        <v>138351</v>
      </c>
      <c r="U72" s="6">
        <f>CtrlData!X78</f>
        <v>5882</v>
      </c>
      <c r="V72" s="6">
        <f>CtrlData!Y78</f>
        <v>98.92</v>
      </c>
      <c r="W72" s="6">
        <f>CtrlData!Z78</f>
        <v>-3.78</v>
      </c>
      <c r="X72" s="6">
        <f>CtrlData!AA78</f>
        <v>99.89</v>
      </c>
      <c r="Y72" s="6">
        <f>CtrlData!AB78</f>
        <v>0.56000000000000005</v>
      </c>
      <c r="Z72" s="6">
        <f>CtrlData!AC78</f>
        <v>157479</v>
      </c>
      <c r="AA72" s="6">
        <f>CtrlData!AD78</f>
        <v>6.49</v>
      </c>
      <c r="AB72" s="6">
        <f>CtrlData!AE78</f>
        <v>408628</v>
      </c>
      <c r="AC72" s="6">
        <f>CtrlData!AF78</f>
        <v>4.24</v>
      </c>
      <c r="AD72" s="6">
        <f>CtrlData!AG78</f>
        <v>1.375</v>
      </c>
      <c r="AE72" s="6">
        <f>CtrlData!AH78</f>
        <v>3.99</v>
      </c>
      <c r="AF72" s="6">
        <f>CtrlData!AI78</f>
        <v>0</v>
      </c>
      <c r="AG72" s="11">
        <f>CtrlData!AJ78</f>
        <v>17362.144680000001</v>
      </c>
      <c r="AH72" s="11">
        <f>CtrlData!AK78</f>
        <v>15596.01858</v>
      </c>
      <c r="AI72" s="17">
        <f>CtrlData!AL78</f>
        <v>23</v>
      </c>
    </row>
    <row r="73" spans="1:35">
      <c r="A73" s="6">
        <f>CtrlData!A79</f>
        <v>201607</v>
      </c>
      <c r="B73" s="6">
        <f>CtrlData!E79</f>
        <v>17362.144680000001</v>
      </c>
      <c r="C73" s="6">
        <f>CtrlData!F79</f>
        <v>0</v>
      </c>
      <c r="D73" s="6">
        <f>CtrlData!G79</f>
        <v>0</v>
      </c>
      <c r="E73" s="6">
        <f>CtrlData!H79</f>
        <v>0</v>
      </c>
      <c r="F73" s="6">
        <f>CtrlData!I79</f>
        <v>0</v>
      </c>
      <c r="G73" s="6">
        <f>CtrlData!J79</f>
        <v>0</v>
      </c>
      <c r="H73" s="6">
        <f>CtrlData!K79</f>
        <v>0</v>
      </c>
      <c r="I73" s="6">
        <f>CtrlData!L79</f>
        <v>1</v>
      </c>
      <c r="J73" s="6">
        <f>CtrlData!M79</f>
        <v>0</v>
      </c>
      <c r="K73" s="6">
        <f>CtrlData!N79</f>
        <v>0</v>
      </c>
      <c r="L73" s="6">
        <f>CtrlData!O79</f>
        <v>0</v>
      </c>
      <c r="M73" s="6">
        <f>CtrlData!P79</f>
        <v>0</v>
      </c>
      <c r="N73" s="6">
        <f>CtrlData!Q79</f>
        <v>0</v>
      </c>
      <c r="O73" s="6">
        <f>CtrlData!R79</f>
        <v>0</v>
      </c>
      <c r="P73" s="6">
        <f>CtrlData!S79</f>
        <v>0</v>
      </c>
      <c r="Q73" s="6">
        <f>CtrlData!T79</f>
        <v>1</v>
      </c>
      <c r="R73" s="6">
        <f>CtrlData!U79</f>
        <v>0</v>
      </c>
      <c r="S73" s="6">
        <f>CtrlData!V79</f>
        <v>3</v>
      </c>
      <c r="T73" s="6">
        <f>CtrlData!W79</f>
        <v>138351</v>
      </c>
      <c r="U73" s="6">
        <f>CtrlData!X79</f>
        <v>5882</v>
      </c>
      <c r="V73" s="6">
        <f>CtrlData!Y79</f>
        <v>100.01</v>
      </c>
      <c r="W73" s="6">
        <f>CtrlData!Z79</f>
        <v>-3.78</v>
      </c>
      <c r="X73" s="6">
        <f>CtrlData!AA79</f>
        <v>99.93</v>
      </c>
      <c r="Y73" s="6">
        <f>CtrlData!AB79</f>
        <v>1.24</v>
      </c>
      <c r="Z73" s="6">
        <f>CtrlData!AC79</f>
        <v>154966</v>
      </c>
      <c r="AA73" s="6">
        <f>CtrlData!AD79</f>
        <v>6.33</v>
      </c>
      <c r="AB73" s="6">
        <f>CtrlData!AE79</f>
        <v>407037</v>
      </c>
      <c r="AC73" s="6">
        <f>CtrlData!AF79</f>
        <v>4.71</v>
      </c>
      <c r="AD73" s="6">
        <f>CtrlData!AG79</f>
        <v>1.375</v>
      </c>
      <c r="AE73" s="6">
        <f>CtrlData!AH79</f>
        <v>3.99</v>
      </c>
      <c r="AF73" s="6">
        <f>CtrlData!AI79</f>
        <v>0</v>
      </c>
      <c r="AG73" s="11">
        <f>CtrlData!AJ79</f>
        <v>15596.01858</v>
      </c>
      <c r="AH73" s="11">
        <f>CtrlData!AK79</f>
        <v>15854.936820000001</v>
      </c>
      <c r="AI73" s="17">
        <f>CtrlData!AL79</f>
        <v>20</v>
      </c>
    </row>
    <row r="74" spans="1:35">
      <c r="A74" s="6">
        <f>CtrlData!A80</f>
        <v>201606</v>
      </c>
      <c r="B74" s="6">
        <f>CtrlData!E80</f>
        <v>15596.01858</v>
      </c>
      <c r="C74" s="6">
        <f>CtrlData!F80</f>
        <v>0</v>
      </c>
      <c r="D74" s="6">
        <f>CtrlData!G80</f>
        <v>0</v>
      </c>
      <c r="E74" s="6">
        <f>CtrlData!H80</f>
        <v>0</v>
      </c>
      <c r="F74" s="6">
        <f>CtrlData!I80</f>
        <v>0</v>
      </c>
      <c r="G74" s="6">
        <f>CtrlData!J80</f>
        <v>0</v>
      </c>
      <c r="H74" s="6">
        <f>CtrlData!K80</f>
        <v>1</v>
      </c>
      <c r="I74" s="6">
        <f>CtrlData!L80</f>
        <v>0</v>
      </c>
      <c r="J74" s="6">
        <f>CtrlData!M80</f>
        <v>0</v>
      </c>
      <c r="K74" s="6">
        <f>CtrlData!N80</f>
        <v>0</v>
      </c>
      <c r="L74" s="6">
        <f>CtrlData!O80</f>
        <v>0</v>
      </c>
      <c r="M74" s="6">
        <f>CtrlData!P80</f>
        <v>0</v>
      </c>
      <c r="N74" s="6">
        <f>CtrlData!Q80</f>
        <v>0</v>
      </c>
      <c r="O74" s="6">
        <f>CtrlData!R80</f>
        <v>0</v>
      </c>
      <c r="P74" s="6">
        <f>CtrlData!S80</f>
        <v>1</v>
      </c>
      <c r="Q74" s="6">
        <f>CtrlData!T80</f>
        <v>0</v>
      </c>
      <c r="R74" s="6">
        <f>CtrlData!U80</f>
        <v>0</v>
      </c>
      <c r="S74" s="6">
        <f>CtrlData!V80</f>
        <v>1.69</v>
      </c>
      <c r="T74" s="6">
        <f>CtrlData!W80</f>
        <v>131157</v>
      </c>
      <c r="U74" s="6">
        <f>CtrlData!X80</f>
        <v>5580</v>
      </c>
      <c r="V74" s="6">
        <f>CtrlData!Y80</f>
        <v>100.62</v>
      </c>
      <c r="W74" s="6">
        <f>CtrlData!Z80</f>
        <v>-2.8</v>
      </c>
      <c r="X74" s="6">
        <f>CtrlData!AA80</f>
        <v>99.7</v>
      </c>
      <c r="Y74" s="6">
        <f>CtrlData!AB80</f>
        <v>0.9</v>
      </c>
      <c r="Z74" s="6">
        <f>CtrlData!AC80</f>
        <v>153917</v>
      </c>
      <c r="AA74" s="6">
        <f>CtrlData!AD80</f>
        <v>5.91</v>
      </c>
      <c r="AB74" s="6">
        <f>CtrlData!AE80</f>
        <v>404865</v>
      </c>
      <c r="AC74" s="6">
        <f>CtrlData!AF80</f>
        <v>4.6500000000000004</v>
      </c>
      <c r="AD74" s="6">
        <f>CtrlData!AG80</f>
        <v>1.5</v>
      </c>
      <c r="AE74" s="6">
        <f>CtrlData!AH80</f>
        <v>3.92</v>
      </c>
      <c r="AF74" s="6">
        <f>CtrlData!AI80</f>
        <v>0</v>
      </c>
      <c r="AG74" s="11">
        <f>CtrlData!AJ80</f>
        <v>15854.936820000001</v>
      </c>
      <c r="AH74" s="11">
        <f>CtrlData!AK80</f>
        <v>14851.27881</v>
      </c>
      <c r="AI74" s="17">
        <f>CtrlData!AL80</f>
        <v>21</v>
      </c>
    </row>
    <row r="75" spans="1:35">
      <c r="A75" s="6">
        <f>CtrlData!A81</f>
        <v>201605</v>
      </c>
      <c r="B75" s="6">
        <f>CtrlData!E81</f>
        <v>15854.936820000001</v>
      </c>
      <c r="C75" s="6">
        <f>CtrlData!F81</f>
        <v>0</v>
      </c>
      <c r="D75" s="6">
        <f>CtrlData!G81</f>
        <v>0</v>
      </c>
      <c r="E75" s="6">
        <f>CtrlData!H81</f>
        <v>0</v>
      </c>
      <c r="F75" s="6">
        <f>CtrlData!I81</f>
        <v>0</v>
      </c>
      <c r="G75" s="6">
        <f>CtrlData!J81</f>
        <v>1</v>
      </c>
      <c r="H75" s="6">
        <f>CtrlData!K81</f>
        <v>0</v>
      </c>
      <c r="I75" s="6">
        <f>CtrlData!L81</f>
        <v>0</v>
      </c>
      <c r="J75" s="6">
        <f>CtrlData!M81</f>
        <v>0</v>
      </c>
      <c r="K75" s="6">
        <f>CtrlData!N81</f>
        <v>0</v>
      </c>
      <c r="L75" s="6">
        <f>CtrlData!O81</f>
        <v>0</v>
      </c>
      <c r="M75" s="6">
        <f>CtrlData!P81</f>
        <v>0</v>
      </c>
      <c r="N75" s="6">
        <f>CtrlData!Q81</f>
        <v>0</v>
      </c>
      <c r="O75" s="6">
        <f>CtrlData!R81</f>
        <v>0</v>
      </c>
      <c r="P75" s="6">
        <f>CtrlData!S81</f>
        <v>1</v>
      </c>
      <c r="Q75" s="6">
        <f>CtrlData!T81</f>
        <v>0</v>
      </c>
      <c r="R75" s="6">
        <f>CtrlData!U81</f>
        <v>0</v>
      </c>
      <c r="S75" s="6">
        <f>CtrlData!V81</f>
        <v>1.69</v>
      </c>
      <c r="T75" s="6">
        <f>CtrlData!W81</f>
        <v>131157</v>
      </c>
      <c r="U75" s="6">
        <f>CtrlData!X81</f>
        <v>5580</v>
      </c>
      <c r="V75" s="6">
        <f>CtrlData!Y81</f>
        <v>100.32</v>
      </c>
      <c r="W75" s="6">
        <f>CtrlData!Z81</f>
        <v>-2.8</v>
      </c>
      <c r="X75" s="6">
        <f>CtrlData!AA81</f>
        <v>99.35</v>
      </c>
      <c r="Y75" s="6">
        <f>CtrlData!AB81</f>
        <v>1.23</v>
      </c>
      <c r="Z75" s="6">
        <f>CtrlData!AC81</f>
        <v>154790</v>
      </c>
      <c r="AA75" s="6">
        <f>CtrlData!AD81</f>
        <v>5.72</v>
      </c>
      <c r="AB75" s="6">
        <f>CtrlData!AE81</f>
        <v>405184</v>
      </c>
      <c r="AC75" s="6">
        <f>CtrlData!AF81</f>
        <v>3.88</v>
      </c>
      <c r="AD75" s="6">
        <f>CtrlData!AG81</f>
        <v>1.5</v>
      </c>
      <c r="AE75" s="6">
        <f>CtrlData!AH81</f>
        <v>3.92</v>
      </c>
      <c r="AF75" s="6">
        <f>CtrlData!AI81</f>
        <v>0</v>
      </c>
      <c r="AG75" s="11">
        <f>CtrlData!AJ81</f>
        <v>14851.27881</v>
      </c>
      <c r="AH75" s="11">
        <f>CtrlData!AK81</f>
        <v>21393.398450000001</v>
      </c>
      <c r="AI75" s="17">
        <f>CtrlData!AL81</f>
        <v>21</v>
      </c>
    </row>
    <row r="76" spans="1:35">
      <c r="A76" s="6">
        <f>CtrlData!A82</f>
        <v>201604</v>
      </c>
      <c r="B76" s="6">
        <f>CtrlData!E82</f>
        <v>14851.27881</v>
      </c>
      <c r="C76" s="6">
        <f>CtrlData!F82</f>
        <v>0</v>
      </c>
      <c r="D76" s="6">
        <f>CtrlData!G82</f>
        <v>0</v>
      </c>
      <c r="E76" s="6">
        <f>CtrlData!H82</f>
        <v>0</v>
      </c>
      <c r="F76" s="6">
        <f>CtrlData!I82</f>
        <v>1</v>
      </c>
      <c r="G76" s="6">
        <f>CtrlData!J82</f>
        <v>0</v>
      </c>
      <c r="H76" s="6">
        <f>CtrlData!K82</f>
        <v>0</v>
      </c>
      <c r="I76" s="6">
        <f>CtrlData!L82</f>
        <v>0</v>
      </c>
      <c r="J76" s="6">
        <f>CtrlData!M82</f>
        <v>0</v>
      </c>
      <c r="K76" s="6">
        <f>CtrlData!N82</f>
        <v>0</v>
      </c>
      <c r="L76" s="6">
        <f>CtrlData!O82</f>
        <v>0</v>
      </c>
      <c r="M76" s="6">
        <f>CtrlData!P82</f>
        <v>0</v>
      </c>
      <c r="N76" s="6">
        <f>CtrlData!Q82</f>
        <v>0</v>
      </c>
      <c r="O76" s="6">
        <f>CtrlData!R82</f>
        <v>0</v>
      </c>
      <c r="P76" s="6">
        <f>CtrlData!S82</f>
        <v>1</v>
      </c>
      <c r="Q76" s="6">
        <f>CtrlData!T82</f>
        <v>0</v>
      </c>
      <c r="R76" s="6">
        <f>CtrlData!U82</f>
        <v>0</v>
      </c>
      <c r="S76" s="6">
        <f>CtrlData!V82</f>
        <v>1.69</v>
      </c>
      <c r="T76" s="6">
        <f>CtrlData!W82</f>
        <v>131157</v>
      </c>
      <c r="U76" s="6">
        <f>CtrlData!X82</f>
        <v>5580</v>
      </c>
      <c r="V76" s="6">
        <f>CtrlData!Y82</f>
        <v>99.36</v>
      </c>
      <c r="W76" s="6">
        <f>CtrlData!Z82</f>
        <v>-2.8</v>
      </c>
      <c r="X76" s="6">
        <f>CtrlData!AA82</f>
        <v>99.73</v>
      </c>
      <c r="Y76" s="6">
        <f>CtrlData!AB82</f>
        <v>1.87</v>
      </c>
      <c r="Z76" s="6">
        <f>CtrlData!AC82</f>
        <v>154152</v>
      </c>
      <c r="AA76" s="6">
        <f>CtrlData!AD82</f>
        <v>6.22</v>
      </c>
      <c r="AB76" s="6">
        <f>CtrlData!AE82</f>
        <v>404971</v>
      </c>
      <c r="AC76" s="6">
        <f>CtrlData!AF82</f>
        <v>4.58</v>
      </c>
      <c r="AD76" s="6">
        <f>CtrlData!AG82</f>
        <v>1.5</v>
      </c>
      <c r="AE76" s="6">
        <f>CtrlData!AH82</f>
        <v>3.92</v>
      </c>
      <c r="AF76" s="6">
        <f>CtrlData!AI82</f>
        <v>0</v>
      </c>
      <c r="AG76" s="11">
        <f>CtrlData!AJ82</f>
        <v>21393.398450000001</v>
      </c>
      <c r="AH76" s="11">
        <f>CtrlData!AK82</f>
        <v>10755.55017</v>
      </c>
      <c r="AI76" s="17">
        <f>CtrlData!AL82</f>
        <v>19</v>
      </c>
    </row>
    <row r="77" spans="1:35">
      <c r="A77" s="6">
        <f>CtrlData!A83</f>
        <v>201603</v>
      </c>
      <c r="B77" s="6">
        <f>CtrlData!E83</f>
        <v>21393.398450000001</v>
      </c>
      <c r="C77" s="6">
        <f>CtrlData!F83</f>
        <v>0</v>
      </c>
      <c r="D77" s="6">
        <f>CtrlData!G83</f>
        <v>0</v>
      </c>
      <c r="E77" s="6">
        <f>CtrlData!H83</f>
        <v>1</v>
      </c>
      <c r="F77" s="6">
        <f>CtrlData!I83</f>
        <v>0</v>
      </c>
      <c r="G77" s="6">
        <f>CtrlData!J83</f>
        <v>0</v>
      </c>
      <c r="H77" s="6">
        <f>CtrlData!K83</f>
        <v>0</v>
      </c>
      <c r="I77" s="6">
        <f>CtrlData!L83</f>
        <v>0</v>
      </c>
      <c r="J77" s="6">
        <f>CtrlData!M83</f>
        <v>0</v>
      </c>
      <c r="K77" s="6">
        <f>CtrlData!N83</f>
        <v>0</v>
      </c>
      <c r="L77" s="6">
        <f>CtrlData!O83</f>
        <v>0</v>
      </c>
      <c r="M77" s="6">
        <f>CtrlData!P83</f>
        <v>0</v>
      </c>
      <c r="N77" s="6">
        <f>CtrlData!Q83</f>
        <v>0</v>
      </c>
      <c r="O77" s="6">
        <f>CtrlData!R83</f>
        <v>1</v>
      </c>
      <c r="P77" s="6">
        <f>CtrlData!S83</f>
        <v>0</v>
      </c>
      <c r="Q77" s="6">
        <f>CtrlData!T83</f>
        <v>0</v>
      </c>
      <c r="R77" s="6">
        <f>CtrlData!U83</f>
        <v>0</v>
      </c>
      <c r="S77" s="6">
        <f>CtrlData!V83</f>
        <v>-0.09</v>
      </c>
      <c r="T77" s="6">
        <f>CtrlData!W83</f>
        <v>129366</v>
      </c>
      <c r="U77" s="6">
        <f>CtrlData!X83</f>
        <v>5505</v>
      </c>
      <c r="V77" s="6">
        <f>CtrlData!Y83</f>
        <v>99.57</v>
      </c>
      <c r="W77" s="6">
        <f>CtrlData!Z83</f>
        <v>-4.93</v>
      </c>
      <c r="X77" s="6">
        <f>CtrlData!AA83</f>
        <v>99.41</v>
      </c>
      <c r="Y77" s="6">
        <f>CtrlData!AB83</f>
        <v>2.0099999999999998</v>
      </c>
      <c r="Z77" s="6">
        <f>CtrlData!AC83</f>
        <v>154112</v>
      </c>
      <c r="AA77" s="6">
        <f>CtrlData!AD83</f>
        <v>6.14</v>
      </c>
      <c r="AB77" s="6">
        <f>CtrlData!AE83</f>
        <v>404498</v>
      </c>
      <c r="AC77" s="6">
        <f>CtrlData!AF83</f>
        <v>4.7</v>
      </c>
      <c r="AD77" s="6">
        <f>CtrlData!AG83</f>
        <v>1.5</v>
      </c>
      <c r="AE77" s="6">
        <f>CtrlData!AH83</f>
        <v>3.89</v>
      </c>
      <c r="AF77" s="6">
        <f>CtrlData!AI83</f>
        <v>0</v>
      </c>
      <c r="AG77" s="11">
        <f>CtrlData!AJ83</f>
        <v>10755.55017</v>
      </c>
      <c r="AH77" s="11">
        <f>CtrlData!AK83</f>
        <v>17346.979009999999</v>
      </c>
      <c r="AI77" s="17">
        <f>CtrlData!AL83</f>
        <v>23</v>
      </c>
    </row>
    <row r="78" spans="1:35">
      <c r="A78" s="6">
        <f>CtrlData!A84</f>
        <v>201602</v>
      </c>
      <c r="B78" s="6">
        <f>CtrlData!E84</f>
        <v>10755.55017</v>
      </c>
      <c r="C78" s="6">
        <f>CtrlData!F84</f>
        <v>0</v>
      </c>
      <c r="D78" s="6">
        <f>CtrlData!G84</f>
        <v>1</v>
      </c>
      <c r="E78" s="6">
        <f>CtrlData!H84</f>
        <v>0</v>
      </c>
      <c r="F78" s="6">
        <f>CtrlData!I84</f>
        <v>0</v>
      </c>
      <c r="G78" s="6">
        <f>CtrlData!J84</f>
        <v>0</v>
      </c>
      <c r="H78" s="6">
        <f>CtrlData!K84</f>
        <v>0</v>
      </c>
      <c r="I78" s="6">
        <f>CtrlData!L84</f>
        <v>0</v>
      </c>
      <c r="J78" s="6">
        <f>CtrlData!M84</f>
        <v>0</v>
      </c>
      <c r="K78" s="6">
        <f>CtrlData!N84</f>
        <v>0</v>
      </c>
      <c r="L78" s="6">
        <f>CtrlData!O84</f>
        <v>0</v>
      </c>
      <c r="M78" s="6">
        <f>CtrlData!P84</f>
        <v>0</v>
      </c>
      <c r="N78" s="6">
        <f>CtrlData!Q84</f>
        <v>0</v>
      </c>
      <c r="O78" s="6">
        <f>CtrlData!R84</f>
        <v>1</v>
      </c>
      <c r="P78" s="6">
        <f>CtrlData!S84</f>
        <v>0</v>
      </c>
      <c r="Q78" s="6">
        <f>CtrlData!T84</f>
        <v>0</v>
      </c>
      <c r="R78" s="6">
        <f>CtrlData!U84</f>
        <v>0</v>
      </c>
      <c r="S78" s="6">
        <f>CtrlData!V84</f>
        <v>-0.09</v>
      </c>
      <c r="T78" s="6">
        <f>CtrlData!W84</f>
        <v>129366</v>
      </c>
      <c r="U78" s="6">
        <f>CtrlData!X84</f>
        <v>5505</v>
      </c>
      <c r="V78" s="6">
        <f>CtrlData!Y84</f>
        <v>99.7</v>
      </c>
      <c r="W78" s="6">
        <f>CtrlData!Z84</f>
        <v>-4.93</v>
      </c>
      <c r="X78" s="6">
        <f>CtrlData!AA84</f>
        <v>100.02</v>
      </c>
      <c r="Y78" s="6">
        <f>CtrlData!AB84</f>
        <v>2.41</v>
      </c>
      <c r="Z78" s="6">
        <f>CtrlData!AC84</f>
        <v>154540</v>
      </c>
      <c r="AA78" s="6">
        <f>CtrlData!AD84</f>
        <v>5.58</v>
      </c>
      <c r="AB78" s="6">
        <f>CtrlData!AE84</f>
        <v>403859</v>
      </c>
      <c r="AC78" s="6">
        <f>CtrlData!AF84</f>
        <v>4.7300000000000004</v>
      </c>
      <c r="AD78" s="6">
        <f>CtrlData!AG84</f>
        <v>1.625</v>
      </c>
      <c r="AE78" s="6">
        <f>CtrlData!AH84</f>
        <v>3.89</v>
      </c>
      <c r="AF78" s="6">
        <f>CtrlData!AI84</f>
        <v>1</v>
      </c>
      <c r="AG78" s="11">
        <f>CtrlData!AJ84</f>
        <v>17346.979009999999</v>
      </c>
      <c r="AH78" s="11">
        <f>CtrlData!AK84</f>
        <v>17466.04319</v>
      </c>
      <c r="AI78" s="17">
        <f>CtrlData!AL84</f>
        <v>13</v>
      </c>
    </row>
    <row r="79" spans="1:35">
      <c r="A79" s="6">
        <f>CtrlData!A85</f>
        <v>201601</v>
      </c>
      <c r="B79" s="6">
        <f>CtrlData!E85</f>
        <v>17346.979009999999</v>
      </c>
      <c r="C79" s="6">
        <f>CtrlData!F85</f>
        <v>1</v>
      </c>
      <c r="D79" s="6">
        <f>CtrlData!G85</f>
        <v>0</v>
      </c>
      <c r="E79" s="6">
        <f>CtrlData!H85</f>
        <v>0</v>
      </c>
      <c r="F79" s="6">
        <f>CtrlData!I85</f>
        <v>0</v>
      </c>
      <c r="G79" s="6">
        <f>CtrlData!J85</f>
        <v>0</v>
      </c>
      <c r="H79" s="6">
        <f>CtrlData!K85</f>
        <v>0</v>
      </c>
      <c r="I79" s="6">
        <f>CtrlData!L85</f>
        <v>0</v>
      </c>
      <c r="J79" s="6">
        <f>CtrlData!M85</f>
        <v>0</v>
      </c>
      <c r="K79" s="6">
        <f>CtrlData!N85</f>
        <v>0</v>
      </c>
      <c r="L79" s="6">
        <f>CtrlData!O85</f>
        <v>0</v>
      </c>
      <c r="M79" s="6">
        <f>CtrlData!P85</f>
        <v>0</v>
      </c>
      <c r="N79" s="6">
        <f>CtrlData!Q85</f>
        <v>0</v>
      </c>
      <c r="O79" s="6">
        <f>CtrlData!R85</f>
        <v>1</v>
      </c>
      <c r="P79" s="6">
        <f>CtrlData!S85</f>
        <v>0</v>
      </c>
      <c r="Q79" s="6">
        <f>CtrlData!T85</f>
        <v>0</v>
      </c>
      <c r="R79" s="6">
        <f>CtrlData!U85</f>
        <v>0</v>
      </c>
      <c r="S79" s="6">
        <f>CtrlData!V85</f>
        <v>-0.09</v>
      </c>
      <c r="T79" s="6">
        <f>CtrlData!W85</f>
        <v>129366</v>
      </c>
      <c r="U79" s="6">
        <f>CtrlData!X85</f>
        <v>5505</v>
      </c>
      <c r="V79" s="6">
        <f>CtrlData!Y85</f>
        <v>100.01</v>
      </c>
      <c r="W79" s="6">
        <f>CtrlData!Z85</f>
        <v>-4.93</v>
      </c>
      <c r="X79" s="6">
        <f>CtrlData!AA85</f>
        <v>98.12</v>
      </c>
      <c r="Y79" s="6">
        <f>CtrlData!AB85</f>
        <v>0.81</v>
      </c>
      <c r="Z79" s="6">
        <f>CtrlData!AC85</f>
        <v>153176</v>
      </c>
      <c r="AA79" s="6">
        <f>CtrlData!AD85</f>
        <v>7.08</v>
      </c>
      <c r="AB79" s="6">
        <f>CtrlData!AE85</f>
        <v>399752</v>
      </c>
      <c r="AC79" s="6">
        <f>CtrlData!AF85</f>
        <v>5.8</v>
      </c>
      <c r="AD79" s="6">
        <f>CtrlData!AG85</f>
        <v>1.625</v>
      </c>
      <c r="AE79" s="6">
        <f>CtrlData!AH85</f>
        <v>3.89</v>
      </c>
      <c r="AF79" s="6">
        <f>CtrlData!AI85</f>
        <v>0</v>
      </c>
      <c r="AG79" s="11">
        <f>CtrlData!AJ85</f>
        <v>17466.04319</v>
      </c>
      <c r="AH79" s="11">
        <f>CtrlData!AK85</f>
        <v>18941.634440000002</v>
      </c>
      <c r="AI79" s="17">
        <f>CtrlData!AL85</f>
        <v>21</v>
      </c>
    </row>
    <row r="80" spans="1:35">
      <c r="A80" s="6">
        <f>CtrlData!A86</f>
        <v>201512</v>
      </c>
      <c r="B80" s="6">
        <f>CtrlData!E86</f>
        <v>17466.04319</v>
      </c>
      <c r="C80" s="6">
        <f>CtrlData!F86</f>
        <v>0</v>
      </c>
      <c r="D80" s="6">
        <f>CtrlData!G86</f>
        <v>0</v>
      </c>
      <c r="E80" s="6">
        <f>CtrlData!H86</f>
        <v>0</v>
      </c>
      <c r="F80" s="6">
        <f>CtrlData!I86</f>
        <v>0</v>
      </c>
      <c r="G80" s="6">
        <f>CtrlData!J86</f>
        <v>0</v>
      </c>
      <c r="H80" s="6">
        <f>CtrlData!K86</f>
        <v>0</v>
      </c>
      <c r="I80" s="6">
        <f>CtrlData!L86</f>
        <v>0</v>
      </c>
      <c r="J80" s="6">
        <f>CtrlData!M86</f>
        <v>0</v>
      </c>
      <c r="K80" s="6">
        <f>CtrlData!N86</f>
        <v>0</v>
      </c>
      <c r="L80" s="6">
        <f>CtrlData!O86</f>
        <v>0</v>
      </c>
      <c r="M80" s="6">
        <f>CtrlData!P86</f>
        <v>0</v>
      </c>
      <c r="N80" s="6">
        <f>CtrlData!Q86</f>
        <v>1</v>
      </c>
      <c r="O80" s="6">
        <f>CtrlData!R86</f>
        <v>0</v>
      </c>
      <c r="P80" s="6">
        <f>CtrlData!S86</f>
        <v>0</v>
      </c>
      <c r="Q80" s="6">
        <f>CtrlData!T86</f>
        <v>0</v>
      </c>
      <c r="R80" s="6">
        <f>CtrlData!U86</f>
        <v>1</v>
      </c>
      <c r="S80" s="6">
        <f>CtrlData!V86</f>
        <v>-0.2</v>
      </c>
      <c r="T80" s="6">
        <f>CtrlData!W86</f>
        <v>133778</v>
      </c>
      <c r="U80" s="6">
        <f>CtrlData!X86</f>
        <v>5698</v>
      </c>
      <c r="V80" s="6">
        <f>CtrlData!Y86</f>
        <v>100.22</v>
      </c>
      <c r="W80" s="6">
        <f>CtrlData!Z86</f>
        <v>-7.3</v>
      </c>
      <c r="X80" s="6">
        <f>CtrlData!AA86</f>
        <v>98.67</v>
      </c>
      <c r="Y80" s="6">
        <f>CtrlData!AB86</f>
        <v>0.13</v>
      </c>
      <c r="Z80" s="6">
        <f>CtrlData!AC86</f>
        <v>150937</v>
      </c>
      <c r="AA80" s="6">
        <f>CtrlData!AD86</f>
        <v>6.87</v>
      </c>
      <c r="AB80" s="6">
        <f>CtrlData!AE86</f>
        <v>396061</v>
      </c>
      <c r="AC80" s="6">
        <f>CtrlData!AF86</f>
        <v>5.8</v>
      </c>
      <c r="AD80" s="6">
        <f>CtrlData!AG86</f>
        <v>1.625</v>
      </c>
      <c r="AE80" s="6">
        <f>CtrlData!AH86</f>
        <v>3.87</v>
      </c>
      <c r="AF80" s="6">
        <f>CtrlData!AI86</f>
        <v>0</v>
      </c>
      <c r="AG80" s="11">
        <f>CtrlData!AJ86</f>
        <v>18941.634440000002</v>
      </c>
      <c r="AH80" s="11">
        <f>CtrlData!AK86</f>
        <v>18658.892690000001</v>
      </c>
      <c r="AI80" s="17">
        <f>CtrlData!AL86</f>
        <v>23</v>
      </c>
    </row>
    <row r="81" spans="1:35">
      <c r="A81" s="6">
        <f>CtrlData!A87</f>
        <v>201511</v>
      </c>
      <c r="B81" s="6">
        <f>CtrlData!E87</f>
        <v>18941.634440000002</v>
      </c>
      <c r="C81" s="6">
        <f>CtrlData!F87</f>
        <v>0</v>
      </c>
      <c r="D81" s="6">
        <f>CtrlData!G87</f>
        <v>0</v>
      </c>
      <c r="E81" s="6">
        <f>CtrlData!H87</f>
        <v>0</v>
      </c>
      <c r="F81" s="6">
        <f>CtrlData!I87</f>
        <v>0</v>
      </c>
      <c r="G81" s="6">
        <f>CtrlData!J87</f>
        <v>0</v>
      </c>
      <c r="H81" s="6">
        <f>CtrlData!K87</f>
        <v>0</v>
      </c>
      <c r="I81" s="6">
        <f>CtrlData!L87</f>
        <v>0</v>
      </c>
      <c r="J81" s="6">
        <f>CtrlData!M87</f>
        <v>0</v>
      </c>
      <c r="K81" s="6">
        <f>CtrlData!N87</f>
        <v>0</v>
      </c>
      <c r="L81" s="6">
        <f>CtrlData!O87</f>
        <v>0</v>
      </c>
      <c r="M81" s="6">
        <f>CtrlData!P87</f>
        <v>1</v>
      </c>
      <c r="N81" s="6">
        <f>CtrlData!Q87</f>
        <v>0</v>
      </c>
      <c r="O81" s="6">
        <f>CtrlData!R87</f>
        <v>0</v>
      </c>
      <c r="P81" s="6">
        <f>CtrlData!S87</f>
        <v>0</v>
      </c>
      <c r="Q81" s="6">
        <f>CtrlData!T87</f>
        <v>0</v>
      </c>
      <c r="R81" s="6">
        <f>CtrlData!U87</f>
        <v>1</v>
      </c>
      <c r="S81" s="6">
        <f>CtrlData!V87</f>
        <v>-0.2</v>
      </c>
      <c r="T81" s="6">
        <f>CtrlData!W87</f>
        <v>133778</v>
      </c>
      <c r="U81" s="6">
        <f>CtrlData!X87</f>
        <v>5698</v>
      </c>
      <c r="V81" s="6">
        <f>CtrlData!Y87</f>
        <v>100.86</v>
      </c>
      <c r="W81" s="6">
        <f>CtrlData!Z87</f>
        <v>-7.3</v>
      </c>
      <c r="X81" s="6">
        <f>CtrlData!AA87</f>
        <v>99.41</v>
      </c>
      <c r="Y81" s="6">
        <f>CtrlData!AB87</f>
        <v>0.54</v>
      </c>
      <c r="Z81" s="6">
        <f>CtrlData!AC87</f>
        <v>149174</v>
      </c>
      <c r="AA81" s="6">
        <f>CtrlData!AD87</f>
        <v>6.57</v>
      </c>
      <c r="AB81" s="6">
        <f>CtrlData!AE87</f>
        <v>394048</v>
      </c>
      <c r="AC81" s="6">
        <f>CtrlData!AF87</f>
        <v>5.98</v>
      </c>
      <c r="AD81" s="6">
        <f>CtrlData!AG87</f>
        <v>1.75</v>
      </c>
      <c r="AE81" s="6">
        <f>CtrlData!AH87</f>
        <v>3.87</v>
      </c>
      <c r="AF81" s="6">
        <f>CtrlData!AI87</f>
        <v>0</v>
      </c>
      <c r="AG81" s="11">
        <f>CtrlData!AJ87</f>
        <v>18658.892690000001</v>
      </c>
      <c r="AH81" s="11">
        <f>CtrlData!AK87</f>
        <v>16789.21184</v>
      </c>
      <c r="AI81" s="17">
        <f>CtrlData!AL87</f>
        <v>21</v>
      </c>
    </row>
    <row r="82" spans="1:35">
      <c r="A82" s="6">
        <f>CtrlData!A88</f>
        <v>201510</v>
      </c>
      <c r="B82" s="6">
        <f>CtrlData!E88</f>
        <v>18658.892690000001</v>
      </c>
      <c r="C82" s="6">
        <f>CtrlData!F88</f>
        <v>0</v>
      </c>
      <c r="D82" s="6">
        <f>CtrlData!G88</f>
        <v>0</v>
      </c>
      <c r="E82" s="6">
        <f>CtrlData!H88</f>
        <v>0</v>
      </c>
      <c r="F82" s="6">
        <f>CtrlData!I88</f>
        <v>0</v>
      </c>
      <c r="G82" s="6">
        <f>CtrlData!J88</f>
        <v>0</v>
      </c>
      <c r="H82" s="6">
        <f>CtrlData!K88</f>
        <v>0</v>
      </c>
      <c r="I82" s="6">
        <f>CtrlData!L88</f>
        <v>0</v>
      </c>
      <c r="J82" s="6">
        <f>CtrlData!M88</f>
        <v>0</v>
      </c>
      <c r="K82" s="6">
        <f>CtrlData!N88</f>
        <v>0</v>
      </c>
      <c r="L82" s="6">
        <f>CtrlData!O88</f>
        <v>1</v>
      </c>
      <c r="M82" s="6">
        <f>CtrlData!P88</f>
        <v>0</v>
      </c>
      <c r="N82" s="6">
        <f>CtrlData!Q88</f>
        <v>0</v>
      </c>
      <c r="O82" s="6">
        <f>CtrlData!R88</f>
        <v>0</v>
      </c>
      <c r="P82" s="6">
        <f>CtrlData!S88</f>
        <v>0</v>
      </c>
      <c r="Q82" s="6">
        <f>CtrlData!T88</f>
        <v>0</v>
      </c>
      <c r="R82" s="6">
        <f>CtrlData!U88</f>
        <v>1</v>
      </c>
      <c r="S82" s="6">
        <f>CtrlData!V88</f>
        <v>-0.2</v>
      </c>
      <c r="T82" s="6">
        <f>CtrlData!W88</f>
        <v>133778</v>
      </c>
      <c r="U82" s="6">
        <f>CtrlData!X88</f>
        <v>5698</v>
      </c>
      <c r="V82" s="6">
        <f>CtrlData!Y88</f>
        <v>101.76</v>
      </c>
      <c r="W82" s="6">
        <f>CtrlData!Z88</f>
        <v>-7.3</v>
      </c>
      <c r="X82" s="6">
        <f>CtrlData!AA88</f>
        <v>100.1</v>
      </c>
      <c r="Y82" s="6">
        <f>CtrlData!AB88</f>
        <v>0.31</v>
      </c>
      <c r="Z82" s="6">
        <f>CtrlData!AC88</f>
        <v>148906</v>
      </c>
      <c r="AA82" s="6">
        <f>CtrlData!AD88</f>
        <v>7.16</v>
      </c>
      <c r="AB82" s="6">
        <f>CtrlData!AE88</f>
        <v>392518</v>
      </c>
      <c r="AC82" s="6">
        <f>CtrlData!AF88</f>
        <v>6.75</v>
      </c>
      <c r="AD82" s="6">
        <f>CtrlData!AG88</f>
        <v>1.75</v>
      </c>
      <c r="AE82" s="6">
        <f>CtrlData!AH88</f>
        <v>3.87</v>
      </c>
      <c r="AF82" s="6">
        <f>CtrlData!AI88</f>
        <v>0</v>
      </c>
      <c r="AG82" s="11">
        <f>CtrlData!AJ88</f>
        <v>16789.21184</v>
      </c>
      <c r="AH82" s="11">
        <f>CtrlData!AK88</f>
        <v>20101.08813</v>
      </c>
      <c r="AI82" s="17">
        <f>CtrlData!AL88</f>
        <v>21</v>
      </c>
    </row>
    <row r="83" spans="1:35">
      <c r="A83" s="6">
        <f>CtrlData!A89</f>
        <v>201509</v>
      </c>
      <c r="B83" s="6">
        <f>CtrlData!E89</f>
        <v>16789.21184</v>
      </c>
      <c r="C83" s="6">
        <f>CtrlData!F89</f>
        <v>0</v>
      </c>
      <c r="D83" s="6">
        <f>CtrlData!G89</f>
        <v>0</v>
      </c>
      <c r="E83" s="6">
        <f>CtrlData!H89</f>
        <v>0</v>
      </c>
      <c r="F83" s="6">
        <f>CtrlData!I89</f>
        <v>0</v>
      </c>
      <c r="G83" s="6">
        <f>CtrlData!J89</f>
        <v>0</v>
      </c>
      <c r="H83" s="6">
        <f>CtrlData!K89</f>
        <v>0</v>
      </c>
      <c r="I83" s="6">
        <f>CtrlData!L89</f>
        <v>0</v>
      </c>
      <c r="J83" s="6">
        <f>CtrlData!M89</f>
        <v>0</v>
      </c>
      <c r="K83" s="6">
        <f>CtrlData!N89</f>
        <v>1</v>
      </c>
      <c r="L83" s="6">
        <f>CtrlData!O89</f>
        <v>0</v>
      </c>
      <c r="M83" s="6">
        <f>CtrlData!P89</f>
        <v>0</v>
      </c>
      <c r="N83" s="6">
        <f>CtrlData!Q89</f>
        <v>0</v>
      </c>
      <c r="O83" s="6">
        <f>CtrlData!R89</f>
        <v>0</v>
      </c>
      <c r="P83" s="6">
        <f>CtrlData!S89</f>
        <v>0</v>
      </c>
      <c r="Q83" s="6">
        <f>CtrlData!T89</f>
        <v>1</v>
      </c>
      <c r="R83" s="6">
        <f>CtrlData!U89</f>
        <v>0</v>
      </c>
      <c r="S83" s="6">
        <f>CtrlData!V89</f>
        <v>-0.28000000000000003</v>
      </c>
      <c r="T83" s="6">
        <f>CtrlData!W89</f>
        <v>133081</v>
      </c>
      <c r="U83" s="6">
        <f>CtrlData!X89</f>
        <v>5671</v>
      </c>
      <c r="V83" s="6">
        <f>CtrlData!Y89</f>
        <v>102.98</v>
      </c>
      <c r="W83" s="6">
        <f>CtrlData!Z89</f>
        <v>-8.7100000000000009</v>
      </c>
      <c r="X83" s="6">
        <f>CtrlData!AA89</f>
        <v>100.01</v>
      </c>
      <c r="Y83" s="6">
        <f>CtrlData!AB89</f>
        <v>0.28999999999999998</v>
      </c>
      <c r="Z83" s="6">
        <f>CtrlData!AC89</f>
        <v>149233</v>
      </c>
      <c r="AA83" s="6">
        <f>CtrlData!AD89</f>
        <v>6.87</v>
      </c>
      <c r="AB83" s="6">
        <f>CtrlData!AE89</f>
        <v>392764</v>
      </c>
      <c r="AC83" s="6">
        <f>CtrlData!AF89</f>
        <v>6.78</v>
      </c>
      <c r="AD83" s="6">
        <f>CtrlData!AG89</f>
        <v>1.75</v>
      </c>
      <c r="AE83" s="6">
        <f>CtrlData!AH89</f>
        <v>3.89</v>
      </c>
      <c r="AF83" s="6">
        <f>CtrlData!AI89</f>
        <v>0</v>
      </c>
      <c r="AG83" s="11">
        <f>CtrlData!AJ89</f>
        <v>20101.08813</v>
      </c>
      <c r="AH83" s="11">
        <f>CtrlData!AK89</f>
        <v>20299.15711</v>
      </c>
      <c r="AI83" s="17">
        <f>CtrlData!AL89</f>
        <v>20</v>
      </c>
    </row>
    <row r="84" spans="1:35">
      <c r="A84" s="6">
        <f>CtrlData!A90</f>
        <v>201508</v>
      </c>
      <c r="B84" s="6">
        <f>CtrlData!E90</f>
        <v>20101.08813</v>
      </c>
      <c r="C84" s="6">
        <f>CtrlData!F90</f>
        <v>0</v>
      </c>
      <c r="D84" s="6">
        <f>CtrlData!G90</f>
        <v>0</v>
      </c>
      <c r="E84" s="6">
        <f>CtrlData!H90</f>
        <v>0</v>
      </c>
      <c r="F84" s="6">
        <f>CtrlData!I90</f>
        <v>0</v>
      </c>
      <c r="G84" s="6">
        <f>CtrlData!J90</f>
        <v>0</v>
      </c>
      <c r="H84" s="6">
        <f>CtrlData!K90</f>
        <v>0</v>
      </c>
      <c r="I84" s="6">
        <f>CtrlData!L90</f>
        <v>0</v>
      </c>
      <c r="J84" s="6">
        <f>CtrlData!M90</f>
        <v>1</v>
      </c>
      <c r="K84" s="6">
        <f>CtrlData!N90</f>
        <v>0</v>
      </c>
      <c r="L84" s="6">
        <f>CtrlData!O90</f>
        <v>0</v>
      </c>
      <c r="M84" s="6">
        <f>CtrlData!P90</f>
        <v>0</v>
      </c>
      <c r="N84" s="6">
        <f>CtrlData!Q90</f>
        <v>0</v>
      </c>
      <c r="O84" s="6">
        <f>CtrlData!R90</f>
        <v>0</v>
      </c>
      <c r="P84" s="6">
        <f>CtrlData!S90</f>
        <v>0</v>
      </c>
      <c r="Q84" s="6">
        <f>CtrlData!T90</f>
        <v>1</v>
      </c>
      <c r="R84" s="6">
        <f>CtrlData!U90</f>
        <v>0</v>
      </c>
      <c r="S84" s="6">
        <f>CtrlData!V90</f>
        <v>-0.28000000000000003</v>
      </c>
      <c r="T84" s="6">
        <f>CtrlData!W90</f>
        <v>133081</v>
      </c>
      <c r="U84" s="6">
        <f>CtrlData!X90</f>
        <v>5671</v>
      </c>
      <c r="V84" s="6">
        <f>CtrlData!Y90</f>
        <v>103.02</v>
      </c>
      <c r="W84" s="6">
        <f>CtrlData!Z90</f>
        <v>-8.7100000000000009</v>
      </c>
      <c r="X84" s="6">
        <f>CtrlData!AA90</f>
        <v>99.33</v>
      </c>
      <c r="Y84" s="6">
        <f>CtrlData!AB90</f>
        <v>-0.44</v>
      </c>
      <c r="Z84" s="6">
        <f>CtrlData!AC90</f>
        <v>147896</v>
      </c>
      <c r="AA84" s="6">
        <f>CtrlData!AD90</f>
        <v>6.29</v>
      </c>
      <c r="AB84" s="6">
        <f>CtrlData!AE90</f>
        <v>390980</v>
      </c>
      <c r="AC84" s="6">
        <f>CtrlData!AF90</f>
        <v>6.08</v>
      </c>
      <c r="AD84" s="6">
        <f>CtrlData!AG90</f>
        <v>1.875</v>
      </c>
      <c r="AE84" s="6">
        <f>CtrlData!AH90</f>
        <v>3.89</v>
      </c>
      <c r="AF84" s="6">
        <f>CtrlData!AI90</f>
        <v>0</v>
      </c>
      <c r="AG84" s="11">
        <f>CtrlData!AJ90</f>
        <v>20299.15711</v>
      </c>
      <c r="AH84" s="11">
        <f>CtrlData!AK90</f>
        <v>20072.07591</v>
      </c>
      <c r="AI84" s="17">
        <f>CtrlData!AL90</f>
        <v>21</v>
      </c>
    </row>
    <row r="85" spans="1:35">
      <c r="A85" s="6">
        <f>CtrlData!A91</f>
        <v>201507</v>
      </c>
      <c r="B85" s="6">
        <f>CtrlData!E91</f>
        <v>20299.15711</v>
      </c>
      <c r="C85" s="6">
        <f>CtrlData!F91</f>
        <v>0</v>
      </c>
      <c r="D85" s="6">
        <f>CtrlData!G91</f>
        <v>0</v>
      </c>
      <c r="E85" s="6">
        <f>CtrlData!H91</f>
        <v>0</v>
      </c>
      <c r="F85" s="6">
        <f>CtrlData!I91</f>
        <v>0</v>
      </c>
      <c r="G85" s="6">
        <f>CtrlData!J91</f>
        <v>0</v>
      </c>
      <c r="H85" s="6">
        <f>CtrlData!K91</f>
        <v>0</v>
      </c>
      <c r="I85" s="6">
        <f>CtrlData!L91</f>
        <v>1</v>
      </c>
      <c r="J85" s="6">
        <f>CtrlData!M91</f>
        <v>0</v>
      </c>
      <c r="K85" s="6">
        <f>CtrlData!N91</f>
        <v>0</v>
      </c>
      <c r="L85" s="6">
        <f>CtrlData!O91</f>
        <v>0</v>
      </c>
      <c r="M85" s="6">
        <f>CtrlData!P91</f>
        <v>0</v>
      </c>
      <c r="N85" s="6">
        <f>CtrlData!Q91</f>
        <v>0</v>
      </c>
      <c r="O85" s="6">
        <f>CtrlData!R91</f>
        <v>0</v>
      </c>
      <c r="P85" s="6">
        <f>CtrlData!S91</f>
        <v>0</v>
      </c>
      <c r="Q85" s="6">
        <f>CtrlData!T91</f>
        <v>1</v>
      </c>
      <c r="R85" s="6">
        <f>CtrlData!U91</f>
        <v>0</v>
      </c>
      <c r="S85" s="6">
        <f>CtrlData!V91</f>
        <v>-0.28000000000000003</v>
      </c>
      <c r="T85" s="6">
        <f>CtrlData!W91</f>
        <v>133081</v>
      </c>
      <c r="U85" s="6">
        <f>CtrlData!X91</f>
        <v>5671</v>
      </c>
      <c r="V85" s="6">
        <f>CtrlData!Y91</f>
        <v>102.56</v>
      </c>
      <c r="W85" s="6">
        <f>CtrlData!Z91</f>
        <v>-8.7100000000000009</v>
      </c>
      <c r="X85" s="6">
        <f>CtrlData!AA91</f>
        <v>98.71</v>
      </c>
      <c r="Y85" s="6">
        <f>CtrlData!AB91</f>
        <v>-0.63</v>
      </c>
      <c r="Z85" s="6">
        <f>CtrlData!AC91</f>
        <v>145863</v>
      </c>
      <c r="AA85" s="6">
        <f>CtrlData!AD91</f>
        <v>5.29</v>
      </c>
      <c r="AB85" s="6">
        <f>CtrlData!AE91</f>
        <v>388749</v>
      </c>
      <c r="AC85" s="6">
        <f>CtrlData!AF91</f>
        <v>5.86</v>
      </c>
      <c r="AD85" s="6">
        <f>CtrlData!AG91</f>
        <v>1.875</v>
      </c>
      <c r="AE85" s="6">
        <f>CtrlData!AH91</f>
        <v>3.89</v>
      </c>
      <c r="AF85" s="6">
        <f>CtrlData!AI91</f>
        <v>0</v>
      </c>
      <c r="AG85" s="11">
        <f>CtrlData!AJ91</f>
        <v>20072.07591</v>
      </c>
      <c r="AH85" s="11">
        <f>CtrlData!AK91</f>
        <v>19492.908729999999</v>
      </c>
      <c r="AI85" s="17">
        <f>CtrlData!AL91</f>
        <v>22</v>
      </c>
    </row>
    <row r="86" spans="1:35">
      <c r="A86" s="6">
        <f>CtrlData!A92</f>
        <v>201506</v>
      </c>
      <c r="B86" s="6">
        <f>CtrlData!E92</f>
        <v>20072.07591</v>
      </c>
      <c r="C86" s="6">
        <f>CtrlData!F92</f>
        <v>0</v>
      </c>
      <c r="D86" s="6">
        <f>CtrlData!G92</f>
        <v>0</v>
      </c>
      <c r="E86" s="6">
        <f>CtrlData!H92</f>
        <v>0</v>
      </c>
      <c r="F86" s="6">
        <f>CtrlData!I92</f>
        <v>0</v>
      </c>
      <c r="G86" s="6">
        <f>CtrlData!J92</f>
        <v>0</v>
      </c>
      <c r="H86" s="6">
        <f>CtrlData!K92</f>
        <v>1</v>
      </c>
      <c r="I86" s="6">
        <f>CtrlData!L92</f>
        <v>0</v>
      </c>
      <c r="J86" s="6">
        <f>CtrlData!M92</f>
        <v>0</v>
      </c>
      <c r="K86" s="6">
        <f>CtrlData!N92</f>
        <v>0</v>
      </c>
      <c r="L86" s="6">
        <f>CtrlData!O92</f>
        <v>0</v>
      </c>
      <c r="M86" s="6">
        <f>CtrlData!P92</f>
        <v>0</v>
      </c>
      <c r="N86" s="6">
        <f>CtrlData!Q92</f>
        <v>0</v>
      </c>
      <c r="O86" s="6">
        <f>CtrlData!R92</f>
        <v>0</v>
      </c>
      <c r="P86" s="6">
        <f>CtrlData!S92</f>
        <v>1</v>
      </c>
      <c r="Q86" s="6">
        <f>CtrlData!T92</f>
        <v>0</v>
      </c>
      <c r="R86" s="6">
        <f>CtrlData!U92</f>
        <v>0</v>
      </c>
      <c r="S86" s="6">
        <f>CtrlData!V92</f>
        <v>1.89</v>
      </c>
      <c r="T86" s="6">
        <f>CtrlData!W92</f>
        <v>134159</v>
      </c>
      <c r="U86" s="6">
        <f>CtrlData!X92</f>
        <v>5719</v>
      </c>
      <c r="V86" s="6">
        <f>CtrlData!Y92</f>
        <v>103.52</v>
      </c>
      <c r="W86" s="6">
        <f>CtrlData!Z92</f>
        <v>-9.4600000000000009</v>
      </c>
      <c r="X86" s="6">
        <f>CtrlData!AA92</f>
        <v>98.81</v>
      </c>
      <c r="Y86" s="6">
        <f>CtrlData!AB92</f>
        <v>-0.56000000000000005</v>
      </c>
      <c r="Z86" s="6">
        <f>CtrlData!AC92</f>
        <v>144885</v>
      </c>
      <c r="AA86" s="6">
        <f>CtrlData!AD92</f>
        <v>6.07</v>
      </c>
      <c r="AB86" s="6">
        <f>CtrlData!AE92</f>
        <v>387740</v>
      </c>
      <c r="AC86" s="6">
        <f>CtrlData!AF92</f>
        <v>6.33</v>
      </c>
      <c r="AD86" s="6">
        <f>CtrlData!AG92</f>
        <v>1.875</v>
      </c>
      <c r="AE86" s="6">
        <f>CtrlData!AH92</f>
        <v>3.71</v>
      </c>
      <c r="AF86" s="6">
        <f>CtrlData!AI92</f>
        <v>0</v>
      </c>
      <c r="AG86" s="11">
        <f>CtrlData!AJ92</f>
        <v>19492.908729999999</v>
      </c>
      <c r="AH86" s="11">
        <f>CtrlData!AK92</f>
        <v>21451.237829999998</v>
      </c>
      <c r="AI86" s="17">
        <f>CtrlData!AL92</f>
        <v>21</v>
      </c>
    </row>
    <row r="87" spans="1:35">
      <c r="A87" s="6">
        <f>CtrlData!A93</f>
        <v>201505</v>
      </c>
      <c r="B87" s="6">
        <f>CtrlData!E93</f>
        <v>19492.908729999999</v>
      </c>
      <c r="C87" s="6">
        <f>CtrlData!F93</f>
        <v>0</v>
      </c>
      <c r="D87" s="6">
        <f>CtrlData!G93</f>
        <v>0</v>
      </c>
      <c r="E87" s="6">
        <f>CtrlData!H93</f>
        <v>0</v>
      </c>
      <c r="F87" s="6">
        <f>CtrlData!I93</f>
        <v>0</v>
      </c>
      <c r="G87" s="6">
        <f>CtrlData!J93</f>
        <v>1</v>
      </c>
      <c r="H87" s="6">
        <f>CtrlData!K93</f>
        <v>0</v>
      </c>
      <c r="I87" s="6">
        <f>CtrlData!L93</f>
        <v>0</v>
      </c>
      <c r="J87" s="6">
        <f>CtrlData!M93</f>
        <v>0</v>
      </c>
      <c r="K87" s="6">
        <f>CtrlData!N93</f>
        <v>0</v>
      </c>
      <c r="L87" s="6">
        <f>CtrlData!O93</f>
        <v>0</v>
      </c>
      <c r="M87" s="6">
        <f>CtrlData!P93</f>
        <v>0</v>
      </c>
      <c r="N87" s="6">
        <f>CtrlData!Q93</f>
        <v>0</v>
      </c>
      <c r="O87" s="6">
        <f>CtrlData!R93</f>
        <v>0</v>
      </c>
      <c r="P87" s="6">
        <f>CtrlData!S93</f>
        <v>1</v>
      </c>
      <c r="Q87" s="6">
        <f>CtrlData!T93</f>
        <v>0</v>
      </c>
      <c r="R87" s="6">
        <f>CtrlData!U93</f>
        <v>0</v>
      </c>
      <c r="S87" s="6">
        <f>CtrlData!V93</f>
        <v>1.89</v>
      </c>
      <c r="T87" s="6">
        <f>CtrlData!W93</f>
        <v>134159</v>
      </c>
      <c r="U87" s="6">
        <f>CtrlData!X93</f>
        <v>5719</v>
      </c>
      <c r="V87" s="6">
        <f>CtrlData!Y93</f>
        <v>103.21</v>
      </c>
      <c r="W87" s="6">
        <f>CtrlData!Z93</f>
        <v>-9.4600000000000009</v>
      </c>
      <c r="X87" s="6">
        <f>CtrlData!AA93</f>
        <v>98.14</v>
      </c>
      <c r="Y87" s="6">
        <f>CtrlData!AB93</f>
        <v>-0.73</v>
      </c>
      <c r="Z87" s="6">
        <f>CtrlData!AC93</f>
        <v>145612</v>
      </c>
      <c r="AA87" s="6">
        <f>CtrlData!AD93</f>
        <v>6.47</v>
      </c>
      <c r="AB87" s="6">
        <f>CtrlData!AE93</f>
        <v>389065</v>
      </c>
      <c r="AC87" s="6">
        <f>CtrlData!AF93</f>
        <v>6.93</v>
      </c>
      <c r="AD87" s="6">
        <f>CtrlData!AG93</f>
        <v>1.875</v>
      </c>
      <c r="AE87" s="6">
        <f>CtrlData!AH93</f>
        <v>3.71</v>
      </c>
      <c r="AF87" s="6">
        <f>CtrlData!AI93</f>
        <v>0</v>
      </c>
      <c r="AG87" s="11">
        <f>CtrlData!AJ93</f>
        <v>21451.237829999998</v>
      </c>
      <c r="AH87" s="11">
        <f>CtrlData!AK93</f>
        <v>21719.325079999999</v>
      </c>
      <c r="AI87" s="17">
        <f>CtrlData!AL93</f>
        <v>20</v>
      </c>
    </row>
    <row r="88" spans="1:35">
      <c r="A88" s="6">
        <f>CtrlData!A94</f>
        <v>201504</v>
      </c>
      <c r="B88" s="6">
        <f>CtrlData!E94</f>
        <v>21451.237829999998</v>
      </c>
      <c r="C88" s="6">
        <f>CtrlData!F94</f>
        <v>0</v>
      </c>
      <c r="D88" s="6">
        <f>CtrlData!G94</f>
        <v>0</v>
      </c>
      <c r="E88" s="6">
        <f>CtrlData!H94</f>
        <v>0</v>
      </c>
      <c r="F88" s="6">
        <f>CtrlData!I94</f>
        <v>1</v>
      </c>
      <c r="G88" s="6">
        <f>CtrlData!J94</f>
        <v>0</v>
      </c>
      <c r="H88" s="6">
        <f>CtrlData!K94</f>
        <v>0</v>
      </c>
      <c r="I88" s="6">
        <f>CtrlData!L94</f>
        <v>0</v>
      </c>
      <c r="J88" s="6">
        <f>CtrlData!M94</f>
        <v>0</v>
      </c>
      <c r="K88" s="6">
        <f>CtrlData!N94</f>
        <v>0</v>
      </c>
      <c r="L88" s="6">
        <f>CtrlData!O94</f>
        <v>0</v>
      </c>
      <c r="M88" s="6">
        <f>CtrlData!P94</f>
        <v>0</v>
      </c>
      <c r="N88" s="6">
        <f>CtrlData!Q94</f>
        <v>0</v>
      </c>
      <c r="O88" s="6">
        <f>CtrlData!R94</f>
        <v>0</v>
      </c>
      <c r="P88" s="6">
        <f>CtrlData!S94</f>
        <v>1</v>
      </c>
      <c r="Q88" s="6">
        <f>CtrlData!T94</f>
        <v>0</v>
      </c>
      <c r="R88" s="6">
        <f>CtrlData!U94</f>
        <v>0</v>
      </c>
      <c r="S88" s="6">
        <f>CtrlData!V94</f>
        <v>1.89</v>
      </c>
      <c r="T88" s="6">
        <f>CtrlData!W94</f>
        <v>134159</v>
      </c>
      <c r="U88" s="6">
        <f>CtrlData!X94</f>
        <v>5719</v>
      </c>
      <c r="V88" s="6">
        <f>CtrlData!Y94</f>
        <v>103.72</v>
      </c>
      <c r="W88" s="6">
        <f>CtrlData!Z94</f>
        <v>-9.4600000000000009</v>
      </c>
      <c r="X88" s="6">
        <f>CtrlData!AA94</f>
        <v>97.9</v>
      </c>
      <c r="Y88" s="6">
        <f>CtrlData!AB94</f>
        <v>-0.82</v>
      </c>
      <c r="Z88" s="6">
        <f>CtrlData!AC94</f>
        <v>145014</v>
      </c>
      <c r="AA88" s="6">
        <f>CtrlData!AD94</f>
        <v>5.96</v>
      </c>
      <c r="AB88" s="6">
        <f>CtrlData!AE94</f>
        <v>386981</v>
      </c>
      <c r="AC88" s="6">
        <f>CtrlData!AF94</f>
        <v>6.7</v>
      </c>
      <c r="AD88" s="6">
        <f>CtrlData!AG94</f>
        <v>1.875</v>
      </c>
      <c r="AE88" s="6">
        <f>CtrlData!AH94</f>
        <v>3.71</v>
      </c>
      <c r="AF88" s="6">
        <f>CtrlData!AI94</f>
        <v>0</v>
      </c>
      <c r="AG88" s="11">
        <f>CtrlData!AJ94</f>
        <v>21719.325079999999</v>
      </c>
      <c r="AH88" s="11">
        <f>CtrlData!AK94</f>
        <v>11014.565720000001</v>
      </c>
      <c r="AI88" s="17">
        <f>CtrlData!AL94</f>
        <v>20</v>
      </c>
    </row>
    <row r="89" spans="1:35">
      <c r="A89" s="6">
        <f>CtrlData!A95</f>
        <v>201503</v>
      </c>
      <c r="B89" s="6">
        <f>CtrlData!E95</f>
        <v>21719.325079999999</v>
      </c>
      <c r="C89" s="6">
        <f>CtrlData!F95</f>
        <v>0</v>
      </c>
      <c r="D89" s="6">
        <f>CtrlData!G95</f>
        <v>0</v>
      </c>
      <c r="E89" s="6">
        <f>CtrlData!H95</f>
        <v>1</v>
      </c>
      <c r="F89" s="6">
        <f>CtrlData!I95</f>
        <v>0</v>
      </c>
      <c r="G89" s="6">
        <f>CtrlData!J95</f>
        <v>0</v>
      </c>
      <c r="H89" s="6">
        <f>CtrlData!K95</f>
        <v>0</v>
      </c>
      <c r="I89" s="6">
        <f>CtrlData!L95</f>
        <v>0</v>
      </c>
      <c r="J89" s="6">
        <f>CtrlData!M95</f>
        <v>0</v>
      </c>
      <c r="K89" s="6">
        <f>CtrlData!N95</f>
        <v>0</v>
      </c>
      <c r="L89" s="6">
        <f>CtrlData!O95</f>
        <v>0</v>
      </c>
      <c r="M89" s="6">
        <f>CtrlData!P95</f>
        <v>0</v>
      </c>
      <c r="N89" s="6">
        <f>CtrlData!Q95</f>
        <v>0</v>
      </c>
      <c r="O89" s="6">
        <f>CtrlData!R95</f>
        <v>1</v>
      </c>
      <c r="P89" s="6">
        <f>CtrlData!S95</f>
        <v>0</v>
      </c>
      <c r="Q89" s="6">
        <f>CtrlData!T95</f>
        <v>0</v>
      </c>
      <c r="R89" s="6">
        <f>CtrlData!U95</f>
        <v>0</v>
      </c>
      <c r="S89" s="6">
        <f>CtrlData!V95</f>
        <v>4.8</v>
      </c>
      <c r="T89" s="6">
        <f>CtrlData!W95</f>
        <v>133456</v>
      </c>
      <c r="U89" s="6">
        <f>CtrlData!X95</f>
        <v>5692</v>
      </c>
      <c r="V89" s="6">
        <f>CtrlData!Y95</f>
        <v>104.73</v>
      </c>
      <c r="W89" s="6">
        <f>CtrlData!Z95</f>
        <v>-8.82</v>
      </c>
      <c r="X89" s="6">
        <f>CtrlData!AA95</f>
        <v>97.45</v>
      </c>
      <c r="Y89" s="6">
        <f>CtrlData!AB95</f>
        <v>-0.61</v>
      </c>
      <c r="Z89" s="6">
        <f>CtrlData!AC95</f>
        <v>145171</v>
      </c>
      <c r="AA89" s="6">
        <f>CtrlData!AD95</f>
        <v>5.7</v>
      </c>
      <c r="AB89" s="6">
        <f>CtrlData!AE95</f>
        <v>385930</v>
      </c>
      <c r="AC89" s="6">
        <f>CtrlData!AF95</f>
        <v>6.45</v>
      </c>
      <c r="AD89" s="6">
        <f>CtrlData!AG95</f>
        <v>1.875</v>
      </c>
      <c r="AE89" s="6">
        <f>CtrlData!AH95</f>
        <v>3.72</v>
      </c>
      <c r="AF89" s="6">
        <f>CtrlData!AI95</f>
        <v>0</v>
      </c>
      <c r="AG89" s="11">
        <f>CtrlData!AJ95</f>
        <v>11014.565720000001</v>
      </c>
      <c r="AH89" s="11">
        <f>CtrlData!AK95</f>
        <v>19044.823120000001</v>
      </c>
      <c r="AI89" s="17">
        <f>CtrlData!AL95</f>
        <v>22</v>
      </c>
    </row>
    <row r="90" spans="1:35">
      <c r="A90" s="6">
        <f>CtrlData!A96</f>
        <v>201502</v>
      </c>
      <c r="B90" s="6">
        <f>CtrlData!E96</f>
        <v>11014.565720000001</v>
      </c>
      <c r="C90" s="6">
        <f>CtrlData!F96</f>
        <v>0</v>
      </c>
      <c r="D90" s="6">
        <f>CtrlData!G96</f>
        <v>1</v>
      </c>
      <c r="E90" s="6">
        <f>CtrlData!H96</f>
        <v>0</v>
      </c>
      <c r="F90" s="6">
        <f>CtrlData!I96</f>
        <v>0</v>
      </c>
      <c r="G90" s="6">
        <f>CtrlData!J96</f>
        <v>0</v>
      </c>
      <c r="H90" s="6">
        <f>CtrlData!K96</f>
        <v>0</v>
      </c>
      <c r="I90" s="6">
        <f>CtrlData!L96</f>
        <v>0</v>
      </c>
      <c r="J90" s="6">
        <f>CtrlData!M96</f>
        <v>0</v>
      </c>
      <c r="K90" s="6">
        <f>CtrlData!N96</f>
        <v>0</v>
      </c>
      <c r="L90" s="6">
        <f>CtrlData!O96</f>
        <v>0</v>
      </c>
      <c r="M90" s="6">
        <f>CtrlData!P96</f>
        <v>0</v>
      </c>
      <c r="N90" s="6">
        <f>CtrlData!Q96</f>
        <v>0</v>
      </c>
      <c r="O90" s="6">
        <f>CtrlData!R96</f>
        <v>1</v>
      </c>
      <c r="P90" s="6">
        <f>CtrlData!S96</f>
        <v>0</v>
      </c>
      <c r="Q90" s="6">
        <f>CtrlData!T96</f>
        <v>0</v>
      </c>
      <c r="R90" s="6">
        <f>CtrlData!U96</f>
        <v>0</v>
      </c>
      <c r="S90" s="6">
        <f>CtrlData!V96</f>
        <v>4.8</v>
      </c>
      <c r="T90" s="6">
        <f>CtrlData!W96</f>
        <v>133456</v>
      </c>
      <c r="U90" s="6">
        <f>CtrlData!X96</f>
        <v>5692</v>
      </c>
      <c r="V90" s="6">
        <f>CtrlData!Y96</f>
        <v>104.84</v>
      </c>
      <c r="W90" s="6">
        <f>CtrlData!Z96</f>
        <v>-8.82</v>
      </c>
      <c r="X90" s="6">
        <f>CtrlData!AA96</f>
        <v>97.67</v>
      </c>
      <c r="Y90" s="6">
        <f>CtrlData!AB96</f>
        <v>-0.2</v>
      </c>
      <c r="Z90" s="6">
        <f>CtrlData!AC96</f>
        <v>145643</v>
      </c>
      <c r="AA90" s="6">
        <f>CtrlData!AD96</f>
        <v>6.85</v>
      </c>
      <c r="AB90" s="6">
        <f>CtrlData!AE96</f>
        <v>383991</v>
      </c>
      <c r="AC90" s="6">
        <f>CtrlData!AF96</f>
        <v>6.9</v>
      </c>
      <c r="AD90" s="6">
        <f>CtrlData!AG96</f>
        <v>1.875</v>
      </c>
      <c r="AE90" s="6">
        <f>CtrlData!AH96</f>
        <v>3.72</v>
      </c>
      <c r="AF90" s="6">
        <f>CtrlData!AI96</f>
        <v>1</v>
      </c>
      <c r="AG90" s="11">
        <f>CtrlData!AJ96</f>
        <v>19044.823120000001</v>
      </c>
      <c r="AH90" s="11">
        <f>CtrlData!AK96</f>
        <v>20184.27058</v>
      </c>
      <c r="AI90" s="17">
        <f>CtrlData!AL96</f>
        <v>13</v>
      </c>
    </row>
    <row r="91" spans="1:35">
      <c r="A91" s="6">
        <f>CtrlData!A97</f>
        <v>201501</v>
      </c>
      <c r="B91" s="6">
        <f>CtrlData!E97</f>
        <v>19044.823120000001</v>
      </c>
      <c r="C91" s="6">
        <f>CtrlData!F97</f>
        <v>1</v>
      </c>
      <c r="D91" s="6">
        <f>CtrlData!G97</f>
        <v>0</v>
      </c>
      <c r="E91" s="6">
        <f>CtrlData!H97</f>
        <v>0</v>
      </c>
      <c r="F91" s="6">
        <f>CtrlData!I97</f>
        <v>0</v>
      </c>
      <c r="G91" s="6">
        <f>CtrlData!J97</f>
        <v>0</v>
      </c>
      <c r="H91" s="6">
        <f>CtrlData!K97</f>
        <v>0</v>
      </c>
      <c r="I91" s="6">
        <f>CtrlData!L97</f>
        <v>0</v>
      </c>
      <c r="J91" s="6">
        <f>CtrlData!M97</f>
        <v>0</v>
      </c>
      <c r="K91" s="6">
        <f>CtrlData!N97</f>
        <v>0</v>
      </c>
      <c r="L91" s="6">
        <f>CtrlData!O97</f>
        <v>0</v>
      </c>
      <c r="M91" s="6">
        <f>CtrlData!P97</f>
        <v>0</v>
      </c>
      <c r="N91" s="6">
        <f>CtrlData!Q97</f>
        <v>0</v>
      </c>
      <c r="O91" s="6">
        <f>CtrlData!R97</f>
        <v>1</v>
      </c>
      <c r="P91" s="6">
        <f>CtrlData!S97</f>
        <v>0</v>
      </c>
      <c r="Q91" s="6">
        <f>CtrlData!T97</f>
        <v>0</v>
      </c>
      <c r="R91" s="6">
        <f>CtrlData!U97</f>
        <v>0</v>
      </c>
      <c r="S91" s="6">
        <f>CtrlData!V97</f>
        <v>4.8</v>
      </c>
      <c r="T91" s="6">
        <f>CtrlData!W97</f>
        <v>133456</v>
      </c>
      <c r="U91" s="6">
        <f>CtrlData!X97</f>
        <v>5692</v>
      </c>
      <c r="V91" s="6">
        <f>CtrlData!Y97</f>
        <v>105.43</v>
      </c>
      <c r="W91" s="6">
        <f>CtrlData!Z97</f>
        <v>-8.82</v>
      </c>
      <c r="X91" s="6">
        <f>CtrlData!AA97</f>
        <v>97.33</v>
      </c>
      <c r="Y91" s="6">
        <f>CtrlData!AB97</f>
        <v>-0.94</v>
      </c>
      <c r="Z91" s="6">
        <f>CtrlData!AC97</f>
        <v>143263</v>
      </c>
      <c r="AA91" s="6">
        <f>CtrlData!AD97</f>
        <v>4.1399999999999997</v>
      </c>
      <c r="AB91" s="6">
        <f>CtrlData!AE97</f>
        <v>378461</v>
      </c>
      <c r="AC91" s="6">
        <f>CtrlData!AF97</f>
        <v>5.7</v>
      </c>
      <c r="AD91" s="6">
        <f>CtrlData!AG97</f>
        <v>1.875</v>
      </c>
      <c r="AE91" s="6">
        <f>CtrlData!AH97</f>
        <v>3.72</v>
      </c>
      <c r="AF91" s="6">
        <f>CtrlData!AI97</f>
        <v>0</v>
      </c>
      <c r="AG91" s="11">
        <f>CtrlData!AJ97</f>
        <v>20184.27058</v>
      </c>
      <c r="AH91" s="11">
        <f>CtrlData!AK97</f>
        <v>15816.9558</v>
      </c>
      <c r="AI91" s="17">
        <f>CtrlData!AL97</f>
        <v>20</v>
      </c>
    </row>
    <row r="92" spans="1:35">
      <c r="A92" s="6">
        <f>CtrlData!A98</f>
        <v>201412</v>
      </c>
      <c r="B92" s="6">
        <f>CtrlData!E98</f>
        <v>20184.27058</v>
      </c>
      <c r="C92" s="6">
        <f>CtrlData!F98</f>
        <v>0</v>
      </c>
      <c r="D92" s="6">
        <f>CtrlData!G98</f>
        <v>0</v>
      </c>
      <c r="E92" s="6">
        <f>CtrlData!H98</f>
        <v>0</v>
      </c>
      <c r="F92" s="6">
        <f>CtrlData!I98</f>
        <v>0</v>
      </c>
      <c r="G92" s="6">
        <f>CtrlData!J98</f>
        <v>0</v>
      </c>
      <c r="H92" s="6">
        <f>CtrlData!K98</f>
        <v>0</v>
      </c>
      <c r="I92" s="6">
        <f>CtrlData!L98</f>
        <v>0</v>
      </c>
      <c r="J92" s="6">
        <f>CtrlData!M98</f>
        <v>0</v>
      </c>
      <c r="K92" s="6">
        <f>CtrlData!N98</f>
        <v>0</v>
      </c>
      <c r="L92" s="6">
        <f>CtrlData!O98</f>
        <v>0</v>
      </c>
      <c r="M92" s="6">
        <f>CtrlData!P98</f>
        <v>0</v>
      </c>
      <c r="N92" s="6">
        <f>CtrlData!Q98</f>
        <v>1</v>
      </c>
      <c r="O92" s="6">
        <f>CtrlData!R98</f>
        <v>0</v>
      </c>
      <c r="P92" s="6">
        <f>CtrlData!S98</f>
        <v>0</v>
      </c>
      <c r="Q92" s="6">
        <f>CtrlData!T98</f>
        <v>0</v>
      </c>
      <c r="R92" s="6">
        <f>CtrlData!U98</f>
        <v>1</v>
      </c>
      <c r="S92" s="6">
        <f>CtrlData!V98</f>
        <v>4.38</v>
      </c>
      <c r="T92" s="6">
        <f>CtrlData!W98</f>
        <v>138879</v>
      </c>
      <c r="U92" s="6">
        <f>CtrlData!X98</f>
        <v>5927</v>
      </c>
      <c r="V92" s="6">
        <f>CtrlData!Y98</f>
        <v>108.11</v>
      </c>
      <c r="W92" s="6">
        <f>CtrlData!Z98</f>
        <v>-4.78</v>
      </c>
      <c r="X92" s="6">
        <f>CtrlData!AA98</f>
        <v>98.54</v>
      </c>
      <c r="Y92" s="6">
        <f>CtrlData!AB98</f>
        <v>0.6</v>
      </c>
      <c r="Z92" s="6">
        <f>CtrlData!AC98</f>
        <v>141894</v>
      </c>
      <c r="AA92" s="6">
        <f>CtrlData!AD98</f>
        <v>6.23</v>
      </c>
      <c r="AB92" s="6">
        <f>CtrlData!AE98</f>
        <v>374757</v>
      </c>
      <c r="AC92" s="6">
        <f>CtrlData!AF98</f>
        <v>6.13</v>
      </c>
      <c r="AD92" s="6">
        <f>CtrlData!AG98</f>
        <v>1.875</v>
      </c>
      <c r="AE92" s="6">
        <f>CtrlData!AH98</f>
        <v>3.79</v>
      </c>
      <c r="AF92" s="6">
        <f>CtrlData!AI98</f>
        <v>0</v>
      </c>
      <c r="AG92" s="11">
        <f>CtrlData!AJ98</f>
        <v>15816.9558</v>
      </c>
      <c r="AH92" s="11">
        <f>CtrlData!AK98</f>
        <v>18432.009740000001</v>
      </c>
      <c r="AI92" s="17">
        <f>CtrlData!AL98</f>
        <v>24</v>
      </c>
    </row>
    <row r="93" spans="1:35">
      <c r="A93" s="6">
        <f>CtrlData!A99</f>
        <v>201411</v>
      </c>
      <c r="B93" s="6">
        <f>CtrlData!E99</f>
        <v>15816.9558</v>
      </c>
      <c r="C93" s="6">
        <f>CtrlData!F99</f>
        <v>0</v>
      </c>
      <c r="D93" s="6">
        <f>CtrlData!G99</f>
        <v>0</v>
      </c>
      <c r="E93" s="6">
        <f>CtrlData!H99</f>
        <v>0</v>
      </c>
      <c r="F93" s="6">
        <f>CtrlData!I99</f>
        <v>0</v>
      </c>
      <c r="G93" s="6">
        <f>CtrlData!J99</f>
        <v>0</v>
      </c>
      <c r="H93" s="6">
        <f>CtrlData!K99</f>
        <v>0</v>
      </c>
      <c r="I93" s="6">
        <f>CtrlData!L99</f>
        <v>0</v>
      </c>
      <c r="J93" s="6">
        <f>CtrlData!M99</f>
        <v>0</v>
      </c>
      <c r="K93" s="6">
        <f>CtrlData!N99</f>
        <v>0</v>
      </c>
      <c r="L93" s="6">
        <f>CtrlData!O99</f>
        <v>0</v>
      </c>
      <c r="M93" s="6">
        <f>CtrlData!P99</f>
        <v>1</v>
      </c>
      <c r="N93" s="6">
        <f>CtrlData!Q99</f>
        <v>0</v>
      </c>
      <c r="O93" s="6">
        <f>CtrlData!R99</f>
        <v>0</v>
      </c>
      <c r="P93" s="6">
        <f>CtrlData!S99</f>
        <v>0</v>
      </c>
      <c r="Q93" s="6">
        <f>CtrlData!T99</f>
        <v>0</v>
      </c>
      <c r="R93" s="6">
        <f>CtrlData!U99</f>
        <v>1</v>
      </c>
      <c r="S93" s="6">
        <f>CtrlData!V99</f>
        <v>4.38</v>
      </c>
      <c r="T93" s="6">
        <f>CtrlData!W99</f>
        <v>138879</v>
      </c>
      <c r="U93" s="6">
        <f>CtrlData!X99</f>
        <v>5927</v>
      </c>
      <c r="V93" s="6">
        <f>CtrlData!Y99</f>
        <v>109.6</v>
      </c>
      <c r="W93" s="6">
        <f>CtrlData!Z99</f>
        <v>-4.78</v>
      </c>
      <c r="X93" s="6">
        <f>CtrlData!AA99</f>
        <v>98.88</v>
      </c>
      <c r="Y93" s="6">
        <f>CtrlData!AB99</f>
        <v>0.86</v>
      </c>
      <c r="Z93" s="6">
        <f>CtrlData!AC99</f>
        <v>139765</v>
      </c>
      <c r="AA93" s="6">
        <f>CtrlData!AD99</f>
        <v>6.95</v>
      </c>
      <c r="AB93" s="6">
        <f>CtrlData!AE99</f>
        <v>370367</v>
      </c>
      <c r="AC93" s="6">
        <f>CtrlData!AF99</f>
        <v>5.67</v>
      </c>
      <c r="AD93" s="6">
        <f>CtrlData!AG99</f>
        <v>1.875</v>
      </c>
      <c r="AE93" s="6">
        <f>CtrlData!AH99</f>
        <v>3.79</v>
      </c>
      <c r="AF93" s="6">
        <f>CtrlData!AI99</f>
        <v>0</v>
      </c>
      <c r="AG93" s="11">
        <f>CtrlData!AJ99</f>
        <v>18432.009740000001</v>
      </c>
      <c r="AH93" s="11">
        <f>CtrlData!AK99</f>
        <v>17051.587790000001</v>
      </c>
      <c r="AI93" s="17">
        <f>CtrlData!AL99</f>
        <v>20</v>
      </c>
    </row>
    <row r="94" spans="1:35">
      <c r="A94" s="6">
        <f>CtrlData!A100</f>
        <v>201410</v>
      </c>
      <c r="B94" s="6">
        <f>CtrlData!E100</f>
        <v>18432.009740000001</v>
      </c>
      <c r="C94" s="6">
        <f>CtrlData!F100</f>
        <v>0</v>
      </c>
      <c r="D94" s="6">
        <f>CtrlData!G100</f>
        <v>0</v>
      </c>
      <c r="E94" s="6">
        <f>CtrlData!H100</f>
        <v>0</v>
      </c>
      <c r="F94" s="6">
        <f>CtrlData!I100</f>
        <v>0</v>
      </c>
      <c r="G94" s="6">
        <f>CtrlData!J100</f>
        <v>0</v>
      </c>
      <c r="H94" s="6">
        <f>CtrlData!K100</f>
        <v>0</v>
      </c>
      <c r="I94" s="6">
        <f>CtrlData!L100</f>
        <v>0</v>
      </c>
      <c r="J94" s="6">
        <f>CtrlData!M100</f>
        <v>0</v>
      </c>
      <c r="K94" s="6">
        <f>CtrlData!N100</f>
        <v>0</v>
      </c>
      <c r="L94" s="6">
        <f>CtrlData!O100</f>
        <v>1</v>
      </c>
      <c r="M94" s="6">
        <f>CtrlData!P100</f>
        <v>0</v>
      </c>
      <c r="N94" s="6">
        <f>CtrlData!Q100</f>
        <v>0</v>
      </c>
      <c r="O94" s="6">
        <f>CtrlData!R100</f>
        <v>0</v>
      </c>
      <c r="P94" s="6">
        <f>CtrlData!S100</f>
        <v>0</v>
      </c>
      <c r="Q94" s="6">
        <f>CtrlData!T100</f>
        <v>0</v>
      </c>
      <c r="R94" s="6">
        <f>CtrlData!U100</f>
        <v>1</v>
      </c>
      <c r="S94" s="6">
        <f>CtrlData!V100</f>
        <v>4.38</v>
      </c>
      <c r="T94" s="6">
        <f>CtrlData!W100</f>
        <v>138879</v>
      </c>
      <c r="U94" s="6">
        <f>CtrlData!X100</f>
        <v>5927</v>
      </c>
      <c r="V94" s="6">
        <f>CtrlData!Y100</f>
        <v>111.41</v>
      </c>
      <c r="W94" s="6">
        <f>CtrlData!Z100</f>
        <v>-4.78</v>
      </c>
      <c r="X94" s="6">
        <f>CtrlData!AA100</f>
        <v>99.79</v>
      </c>
      <c r="Y94" s="6">
        <f>CtrlData!AB100</f>
        <v>1.05</v>
      </c>
      <c r="Z94" s="6">
        <f>CtrlData!AC100</f>
        <v>139487</v>
      </c>
      <c r="AA94" s="6">
        <f>CtrlData!AD100</f>
        <v>6.51</v>
      </c>
      <c r="AB94" s="6">
        <f>CtrlData!AE100</f>
        <v>368276</v>
      </c>
      <c r="AC94" s="6">
        <f>CtrlData!AF100</f>
        <v>4.87</v>
      </c>
      <c r="AD94" s="6">
        <f>CtrlData!AG100</f>
        <v>1.875</v>
      </c>
      <c r="AE94" s="6">
        <f>CtrlData!AH100</f>
        <v>3.79</v>
      </c>
      <c r="AF94" s="6">
        <f>CtrlData!AI100</f>
        <v>0</v>
      </c>
      <c r="AG94" s="11">
        <f>CtrlData!AJ100</f>
        <v>17051.587790000001</v>
      </c>
      <c r="AH94" s="11">
        <f>CtrlData!AK100</f>
        <v>19368.210419999999</v>
      </c>
      <c r="AI94" s="17">
        <f>CtrlData!AL100</f>
        <v>22</v>
      </c>
    </row>
    <row r="95" spans="1:35">
      <c r="A95" s="6">
        <f>CtrlData!A101</f>
        <v>201409</v>
      </c>
      <c r="B95" s="6">
        <f>CtrlData!E101</f>
        <v>17051.587790000001</v>
      </c>
      <c r="C95" s="6">
        <f>CtrlData!F101</f>
        <v>0</v>
      </c>
      <c r="D95" s="6">
        <f>CtrlData!G101</f>
        <v>0</v>
      </c>
      <c r="E95" s="6">
        <f>CtrlData!H101</f>
        <v>0</v>
      </c>
      <c r="F95" s="6">
        <f>CtrlData!I101</f>
        <v>0</v>
      </c>
      <c r="G95" s="6">
        <f>CtrlData!J101</f>
        <v>0</v>
      </c>
      <c r="H95" s="6">
        <f>CtrlData!K101</f>
        <v>0</v>
      </c>
      <c r="I95" s="6">
        <f>CtrlData!L101</f>
        <v>0</v>
      </c>
      <c r="J95" s="6">
        <f>CtrlData!M101</f>
        <v>0</v>
      </c>
      <c r="K95" s="6">
        <f>CtrlData!N101</f>
        <v>1</v>
      </c>
      <c r="L95" s="6">
        <f>CtrlData!O101</f>
        <v>0</v>
      </c>
      <c r="M95" s="6">
        <f>CtrlData!P101</f>
        <v>0</v>
      </c>
      <c r="N95" s="6">
        <f>CtrlData!Q101</f>
        <v>0</v>
      </c>
      <c r="O95" s="6">
        <f>CtrlData!R101</f>
        <v>0</v>
      </c>
      <c r="P95" s="6">
        <f>CtrlData!S101</f>
        <v>0</v>
      </c>
      <c r="Q95" s="6">
        <f>CtrlData!T101</f>
        <v>1</v>
      </c>
      <c r="R95" s="6">
        <f>CtrlData!U101</f>
        <v>0</v>
      </c>
      <c r="S95" s="6">
        <f>CtrlData!V101</f>
        <v>4.9000000000000004</v>
      </c>
      <c r="T95" s="6">
        <f>CtrlData!W101</f>
        <v>137646</v>
      </c>
      <c r="U95" s="6">
        <f>CtrlData!X101</f>
        <v>5880</v>
      </c>
      <c r="V95" s="6">
        <f>CtrlData!Y101</f>
        <v>112.8</v>
      </c>
      <c r="W95" s="6">
        <f>CtrlData!Z101</f>
        <v>-0.85</v>
      </c>
      <c r="X95" s="6">
        <f>CtrlData!AA101</f>
        <v>99.72</v>
      </c>
      <c r="Y95" s="6">
        <f>CtrlData!AB101</f>
        <v>0.71</v>
      </c>
      <c r="Z95" s="6">
        <f>CtrlData!AC101</f>
        <v>139965</v>
      </c>
      <c r="AA95" s="6">
        <f>CtrlData!AD101</f>
        <v>7.06</v>
      </c>
      <c r="AB95" s="6">
        <f>CtrlData!AE101</f>
        <v>368802</v>
      </c>
      <c r="AC95" s="6">
        <f>CtrlData!AF101</f>
        <v>5.03</v>
      </c>
      <c r="AD95" s="6">
        <f>CtrlData!AG101</f>
        <v>1.875</v>
      </c>
      <c r="AE95" s="6">
        <f>CtrlData!AH101</f>
        <v>3.96</v>
      </c>
      <c r="AF95" s="6">
        <f>CtrlData!AI101</f>
        <v>0</v>
      </c>
      <c r="AG95" s="11">
        <f>CtrlData!AJ101</f>
        <v>19368.210419999999</v>
      </c>
      <c r="AH95" s="11">
        <f>CtrlData!AK101</f>
        <v>25542.556410000001</v>
      </c>
      <c r="AI95" s="17">
        <f>CtrlData!AL101</f>
        <v>21</v>
      </c>
    </row>
    <row r="96" spans="1:35">
      <c r="A96" s="6">
        <f>CtrlData!A102</f>
        <v>201408</v>
      </c>
      <c r="B96" s="6">
        <f>CtrlData!E102</f>
        <v>19368.210419999999</v>
      </c>
      <c r="C96" s="6">
        <f>CtrlData!F102</f>
        <v>0</v>
      </c>
      <c r="D96" s="6">
        <f>CtrlData!G102</f>
        <v>0</v>
      </c>
      <c r="E96" s="6">
        <f>CtrlData!H102</f>
        <v>0</v>
      </c>
      <c r="F96" s="6">
        <f>CtrlData!I102</f>
        <v>0</v>
      </c>
      <c r="G96" s="6">
        <f>CtrlData!J102</f>
        <v>0</v>
      </c>
      <c r="H96" s="6">
        <f>CtrlData!K102</f>
        <v>0</v>
      </c>
      <c r="I96" s="6">
        <f>CtrlData!L102</f>
        <v>0</v>
      </c>
      <c r="J96" s="6">
        <f>CtrlData!M102</f>
        <v>1</v>
      </c>
      <c r="K96" s="6">
        <f>CtrlData!N102</f>
        <v>0</v>
      </c>
      <c r="L96" s="6">
        <f>CtrlData!O102</f>
        <v>0</v>
      </c>
      <c r="M96" s="6">
        <f>CtrlData!P102</f>
        <v>0</v>
      </c>
      <c r="N96" s="6">
        <f>CtrlData!Q102</f>
        <v>0</v>
      </c>
      <c r="O96" s="6">
        <f>CtrlData!R102</f>
        <v>0</v>
      </c>
      <c r="P96" s="6">
        <f>CtrlData!S102</f>
        <v>0</v>
      </c>
      <c r="Q96" s="6">
        <f>CtrlData!T102</f>
        <v>1</v>
      </c>
      <c r="R96" s="6">
        <f>CtrlData!U102</f>
        <v>0</v>
      </c>
      <c r="S96" s="6">
        <f>CtrlData!V102</f>
        <v>4.9000000000000004</v>
      </c>
      <c r="T96" s="6">
        <f>CtrlData!W102</f>
        <v>137646</v>
      </c>
      <c r="U96" s="6">
        <f>CtrlData!X102</f>
        <v>5880</v>
      </c>
      <c r="V96" s="6">
        <f>CtrlData!Y102</f>
        <v>113.78</v>
      </c>
      <c r="W96" s="6">
        <f>CtrlData!Z102</f>
        <v>-0.85</v>
      </c>
      <c r="X96" s="6">
        <f>CtrlData!AA102</f>
        <v>99.77</v>
      </c>
      <c r="Y96" s="6">
        <f>CtrlData!AB102</f>
        <v>2.08</v>
      </c>
      <c r="Z96" s="6">
        <f>CtrlData!AC102</f>
        <v>139705</v>
      </c>
      <c r="AA96" s="6">
        <f>CtrlData!AD102</f>
        <v>7.38</v>
      </c>
      <c r="AB96" s="6">
        <f>CtrlData!AE102</f>
        <v>368799</v>
      </c>
      <c r="AC96" s="6">
        <f>CtrlData!AF102</f>
        <v>5.75</v>
      </c>
      <c r="AD96" s="6">
        <f>CtrlData!AG102</f>
        <v>1.875</v>
      </c>
      <c r="AE96" s="6">
        <f>CtrlData!AH102</f>
        <v>3.96</v>
      </c>
      <c r="AF96" s="6">
        <f>CtrlData!AI102</f>
        <v>0</v>
      </c>
      <c r="AG96" s="11">
        <f>CtrlData!AJ102</f>
        <v>25542.556410000001</v>
      </c>
      <c r="AH96" s="11">
        <f>CtrlData!AK102</f>
        <v>20432.97784</v>
      </c>
      <c r="AI96" s="17">
        <f>CtrlData!AL102</f>
        <v>21</v>
      </c>
    </row>
    <row r="97" spans="1:35">
      <c r="A97" s="6">
        <f>CtrlData!A103</f>
        <v>201407</v>
      </c>
      <c r="B97" s="6">
        <f>CtrlData!E103</f>
        <v>25542.556410000001</v>
      </c>
      <c r="C97" s="6">
        <f>CtrlData!F103</f>
        <v>0</v>
      </c>
      <c r="D97" s="6">
        <f>CtrlData!G103</f>
        <v>0</v>
      </c>
      <c r="E97" s="6">
        <f>CtrlData!H103</f>
        <v>0</v>
      </c>
      <c r="F97" s="6">
        <f>CtrlData!I103</f>
        <v>0</v>
      </c>
      <c r="G97" s="6">
        <f>CtrlData!J103</f>
        <v>0</v>
      </c>
      <c r="H97" s="6">
        <f>CtrlData!K103</f>
        <v>0</v>
      </c>
      <c r="I97" s="6">
        <f>CtrlData!L103</f>
        <v>1</v>
      </c>
      <c r="J97" s="6">
        <f>CtrlData!M103</f>
        <v>0</v>
      </c>
      <c r="K97" s="6">
        <f>CtrlData!N103</f>
        <v>0</v>
      </c>
      <c r="L97" s="6">
        <f>CtrlData!O103</f>
        <v>0</v>
      </c>
      <c r="M97" s="6">
        <f>CtrlData!P103</f>
        <v>0</v>
      </c>
      <c r="N97" s="6">
        <f>CtrlData!Q103</f>
        <v>0</v>
      </c>
      <c r="O97" s="6">
        <f>CtrlData!R103</f>
        <v>0</v>
      </c>
      <c r="P97" s="6">
        <f>CtrlData!S103</f>
        <v>0</v>
      </c>
      <c r="Q97" s="6">
        <f>CtrlData!T103</f>
        <v>1</v>
      </c>
      <c r="R97" s="6">
        <f>CtrlData!U103</f>
        <v>0</v>
      </c>
      <c r="S97" s="6">
        <f>CtrlData!V103</f>
        <v>4.9000000000000004</v>
      </c>
      <c r="T97" s="6">
        <f>CtrlData!W103</f>
        <v>137646</v>
      </c>
      <c r="U97" s="6">
        <f>CtrlData!X103</f>
        <v>5880</v>
      </c>
      <c r="V97" s="6">
        <f>CtrlData!Y103</f>
        <v>114.24</v>
      </c>
      <c r="W97" s="6">
        <f>CtrlData!Z103</f>
        <v>-0.85</v>
      </c>
      <c r="X97" s="6">
        <f>CtrlData!AA103</f>
        <v>99.34</v>
      </c>
      <c r="Y97" s="6">
        <f>CtrlData!AB103</f>
        <v>1.76</v>
      </c>
      <c r="Z97" s="6">
        <f>CtrlData!AC103</f>
        <v>138044</v>
      </c>
      <c r="AA97" s="6">
        <f>CtrlData!AD103</f>
        <v>7.32</v>
      </c>
      <c r="AB97" s="6">
        <f>CtrlData!AE103</f>
        <v>366529</v>
      </c>
      <c r="AC97" s="6">
        <f>CtrlData!AF103</f>
        <v>5.59</v>
      </c>
      <c r="AD97" s="6">
        <f>CtrlData!AG103</f>
        <v>1.875</v>
      </c>
      <c r="AE97" s="6">
        <f>CtrlData!AH103</f>
        <v>3.96</v>
      </c>
      <c r="AF97" s="6">
        <f>CtrlData!AI103</f>
        <v>0</v>
      </c>
      <c r="AG97" s="11">
        <f>CtrlData!AJ103</f>
        <v>20432.97784</v>
      </c>
      <c r="AH97" s="11">
        <f>CtrlData!AK103</f>
        <v>19232.233550000001</v>
      </c>
      <c r="AI97" s="17">
        <f>CtrlData!AL103</f>
        <v>22</v>
      </c>
    </row>
    <row r="98" spans="1:35">
      <c r="A98" s="6">
        <f>CtrlData!A104</f>
        <v>201406</v>
      </c>
      <c r="B98" s="6">
        <f>CtrlData!E104</f>
        <v>20432.97784</v>
      </c>
      <c r="C98" s="6">
        <f>CtrlData!F104</f>
        <v>0</v>
      </c>
      <c r="D98" s="6">
        <f>CtrlData!G104</f>
        <v>0</v>
      </c>
      <c r="E98" s="6">
        <f>CtrlData!H104</f>
        <v>0</v>
      </c>
      <c r="F98" s="6">
        <f>CtrlData!I104</f>
        <v>0</v>
      </c>
      <c r="G98" s="6">
        <f>CtrlData!J104</f>
        <v>0</v>
      </c>
      <c r="H98" s="6">
        <f>CtrlData!K104</f>
        <v>1</v>
      </c>
      <c r="I98" s="6">
        <f>CtrlData!L104</f>
        <v>0</v>
      </c>
      <c r="J98" s="6">
        <f>CtrlData!M104</f>
        <v>0</v>
      </c>
      <c r="K98" s="6">
        <f>CtrlData!N104</f>
        <v>0</v>
      </c>
      <c r="L98" s="6">
        <f>CtrlData!O104</f>
        <v>0</v>
      </c>
      <c r="M98" s="6">
        <f>CtrlData!P104</f>
        <v>0</v>
      </c>
      <c r="N98" s="6">
        <f>CtrlData!Q104</f>
        <v>0</v>
      </c>
      <c r="O98" s="6">
        <f>CtrlData!R104</f>
        <v>0</v>
      </c>
      <c r="P98" s="6">
        <f>CtrlData!S104</f>
        <v>1</v>
      </c>
      <c r="Q98" s="6">
        <f>CtrlData!T104</f>
        <v>0</v>
      </c>
      <c r="R98" s="6">
        <f>CtrlData!U104</f>
        <v>0</v>
      </c>
      <c r="S98" s="6">
        <f>CtrlData!V104</f>
        <v>4.92</v>
      </c>
      <c r="T98" s="6">
        <f>CtrlData!W104</f>
        <v>131523</v>
      </c>
      <c r="U98" s="6">
        <f>CtrlData!X104</f>
        <v>5623</v>
      </c>
      <c r="V98" s="6">
        <f>CtrlData!Y104</f>
        <v>114.34</v>
      </c>
      <c r="W98" s="6">
        <f>CtrlData!Z104</f>
        <v>0.8</v>
      </c>
      <c r="X98" s="6">
        <f>CtrlData!AA104</f>
        <v>99.37</v>
      </c>
      <c r="Y98" s="6">
        <f>CtrlData!AB104</f>
        <v>1.64</v>
      </c>
      <c r="Z98" s="6">
        <f>CtrlData!AC104</f>
        <v>136572</v>
      </c>
      <c r="AA98" s="6">
        <f>CtrlData!AD104</f>
        <v>6.9</v>
      </c>
      <c r="AB98" s="6">
        <f>CtrlData!AE104</f>
        <v>363987</v>
      </c>
      <c r="AC98" s="6">
        <f>CtrlData!AF104</f>
        <v>5.38</v>
      </c>
      <c r="AD98" s="6">
        <f>CtrlData!AG104</f>
        <v>1.875</v>
      </c>
      <c r="AE98" s="6">
        <f>CtrlData!AH104</f>
        <v>3.92</v>
      </c>
      <c r="AF98" s="6">
        <f>CtrlData!AI104</f>
        <v>0</v>
      </c>
      <c r="AG98" s="11">
        <f>CtrlData!AJ104</f>
        <v>19232.233550000001</v>
      </c>
      <c r="AH98" s="11">
        <f>CtrlData!AK104</f>
        <v>20116.088960000001</v>
      </c>
      <c r="AI98" s="17">
        <f>CtrlData!AL104</f>
        <v>20</v>
      </c>
    </row>
    <row r="99" spans="1:35">
      <c r="A99" s="6">
        <f>CtrlData!A105</f>
        <v>201405</v>
      </c>
      <c r="B99" s="6">
        <f>CtrlData!E105</f>
        <v>19232.233550000001</v>
      </c>
      <c r="C99" s="6">
        <f>CtrlData!F105</f>
        <v>0</v>
      </c>
      <c r="D99" s="6">
        <f>CtrlData!G105</f>
        <v>0</v>
      </c>
      <c r="E99" s="6">
        <f>CtrlData!H105</f>
        <v>0</v>
      </c>
      <c r="F99" s="6">
        <f>CtrlData!I105</f>
        <v>0</v>
      </c>
      <c r="G99" s="6">
        <f>CtrlData!J105</f>
        <v>1</v>
      </c>
      <c r="H99" s="6">
        <f>CtrlData!K105</f>
        <v>0</v>
      </c>
      <c r="I99" s="6">
        <f>CtrlData!L105</f>
        <v>0</v>
      </c>
      <c r="J99" s="6">
        <f>CtrlData!M105</f>
        <v>0</v>
      </c>
      <c r="K99" s="6">
        <f>CtrlData!N105</f>
        <v>0</v>
      </c>
      <c r="L99" s="6">
        <f>CtrlData!O105</f>
        <v>0</v>
      </c>
      <c r="M99" s="6">
        <f>CtrlData!P105</f>
        <v>0</v>
      </c>
      <c r="N99" s="6">
        <f>CtrlData!Q105</f>
        <v>0</v>
      </c>
      <c r="O99" s="6">
        <f>CtrlData!R105</f>
        <v>0</v>
      </c>
      <c r="P99" s="6">
        <f>CtrlData!S105</f>
        <v>1</v>
      </c>
      <c r="Q99" s="6">
        <f>CtrlData!T105</f>
        <v>0</v>
      </c>
      <c r="R99" s="6">
        <f>CtrlData!U105</f>
        <v>0</v>
      </c>
      <c r="S99" s="6">
        <f>CtrlData!V105</f>
        <v>4.92</v>
      </c>
      <c r="T99" s="6">
        <f>CtrlData!W105</f>
        <v>131523</v>
      </c>
      <c r="U99" s="6">
        <f>CtrlData!X105</f>
        <v>5623</v>
      </c>
      <c r="V99" s="6">
        <f>CtrlData!Y105</f>
        <v>114.25</v>
      </c>
      <c r="W99" s="6">
        <f>CtrlData!Z105</f>
        <v>0.8</v>
      </c>
      <c r="X99" s="6">
        <f>CtrlData!AA105</f>
        <v>98.86</v>
      </c>
      <c r="Y99" s="6">
        <f>CtrlData!AB105</f>
        <v>1.62</v>
      </c>
      <c r="Z99" s="6">
        <f>CtrlData!AC105</f>
        <v>137138</v>
      </c>
      <c r="AA99" s="6">
        <f>CtrlData!AD105</f>
        <v>7.49</v>
      </c>
      <c r="AB99" s="6">
        <f>CtrlData!AE105</f>
        <v>364250</v>
      </c>
      <c r="AC99" s="6">
        <f>CtrlData!AF105</f>
        <v>5.97</v>
      </c>
      <c r="AD99" s="6">
        <f>CtrlData!AG105</f>
        <v>1.875</v>
      </c>
      <c r="AE99" s="6">
        <f>CtrlData!AH105</f>
        <v>3.92</v>
      </c>
      <c r="AF99" s="6">
        <f>CtrlData!AI105</f>
        <v>0</v>
      </c>
      <c r="AG99" s="11">
        <f>CtrlData!AJ105</f>
        <v>20116.088960000001</v>
      </c>
      <c r="AH99" s="11">
        <f>CtrlData!AK105</f>
        <v>20378.645</v>
      </c>
      <c r="AI99" s="17">
        <f>CtrlData!AL105</f>
        <v>21</v>
      </c>
    </row>
    <row r="100" spans="1:35">
      <c r="A100" s="6">
        <f>CtrlData!A106</f>
        <v>201404</v>
      </c>
      <c r="B100" s="6">
        <f>CtrlData!E106</f>
        <v>20116.088960000001</v>
      </c>
      <c r="C100" s="6">
        <f>CtrlData!F106</f>
        <v>0</v>
      </c>
      <c r="D100" s="6">
        <f>CtrlData!G106</f>
        <v>0</v>
      </c>
      <c r="E100" s="6">
        <f>CtrlData!H106</f>
        <v>0</v>
      </c>
      <c r="F100" s="6">
        <f>CtrlData!I106</f>
        <v>1</v>
      </c>
      <c r="G100" s="6">
        <f>CtrlData!J106</f>
        <v>0</v>
      </c>
      <c r="H100" s="6">
        <f>CtrlData!K106</f>
        <v>0</v>
      </c>
      <c r="I100" s="6">
        <f>CtrlData!L106</f>
        <v>0</v>
      </c>
      <c r="J100" s="6">
        <f>CtrlData!M106</f>
        <v>0</v>
      </c>
      <c r="K100" s="6">
        <f>CtrlData!N106</f>
        <v>0</v>
      </c>
      <c r="L100" s="6">
        <f>CtrlData!O106</f>
        <v>0</v>
      </c>
      <c r="M100" s="6">
        <f>CtrlData!P106</f>
        <v>0</v>
      </c>
      <c r="N100" s="6">
        <f>CtrlData!Q106</f>
        <v>0</v>
      </c>
      <c r="O100" s="6">
        <f>CtrlData!R106</f>
        <v>0</v>
      </c>
      <c r="P100" s="6">
        <f>CtrlData!S106</f>
        <v>1</v>
      </c>
      <c r="Q100" s="6">
        <f>CtrlData!T106</f>
        <v>0</v>
      </c>
      <c r="R100" s="6">
        <f>CtrlData!U106</f>
        <v>0</v>
      </c>
      <c r="S100" s="6">
        <f>CtrlData!V106</f>
        <v>4.92</v>
      </c>
      <c r="T100" s="6">
        <f>CtrlData!W106</f>
        <v>131523</v>
      </c>
      <c r="U100" s="6">
        <f>CtrlData!X106</f>
        <v>5623</v>
      </c>
      <c r="V100" s="6">
        <f>CtrlData!Y106</f>
        <v>114.14</v>
      </c>
      <c r="W100" s="6">
        <f>CtrlData!Z106</f>
        <v>0.8</v>
      </c>
      <c r="X100" s="6">
        <f>CtrlData!AA106</f>
        <v>98.71</v>
      </c>
      <c r="Y100" s="6">
        <f>CtrlData!AB106</f>
        <v>1.66</v>
      </c>
      <c r="Z100" s="6">
        <f>CtrlData!AC106</f>
        <v>136997</v>
      </c>
      <c r="AA100" s="6">
        <f>CtrlData!AD106</f>
        <v>8.99</v>
      </c>
      <c r="AB100" s="6">
        <f>CtrlData!AE106</f>
        <v>363274</v>
      </c>
      <c r="AC100" s="6">
        <f>CtrlData!AF106</f>
        <v>6.18</v>
      </c>
      <c r="AD100" s="6">
        <f>CtrlData!AG106</f>
        <v>1.875</v>
      </c>
      <c r="AE100" s="6">
        <f>CtrlData!AH106</f>
        <v>3.92</v>
      </c>
      <c r="AF100" s="6">
        <f>CtrlData!AI106</f>
        <v>0</v>
      </c>
      <c r="AG100" s="11">
        <f>CtrlData!AJ106</f>
        <v>20378.645</v>
      </c>
      <c r="AH100" s="11">
        <f>CtrlData!AK106</f>
        <v>15741.880579999999</v>
      </c>
      <c r="AI100" s="17">
        <f>CtrlData!AL106</f>
        <v>21</v>
      </c>
    </row>
    <row r="101" spans="1:35">
      <c r="A101" s="6">
        <f>CtrlData!A107</f>
        <v>201403</v>
      </c>
      <c r="B101" s="6">
        <f>CtrlData!E107</f>
        <v>20378.645</v>
      </c>
      <c r="C101" s="6">
        <f>CtrlData!F107</f>
        <v>0</v>
      </c>
      <c r="D101" s="6">
        <f>CtrlData!G107</f>
        <v>0</v>
      </c>
      <c r="E101" s="6">
        <f>CtrlData!H107</f>
        <v>1</v>
      </c>
      <c r="F101" s="6">
        <f>CtrlData!I107</f>
        <v>0</v>
      </c>
      <c r="G101" s="6">
        <f>CtrlData!J107</f>
        <v>0</v>
      </c>
      <c r="H101" s="6">
        <f>CtrlData!K107</f>
        <v>0</v>
      </c>
      <c r="I101" s="6">
        <f>CtrlData!L107</f>
        <v>0</v>
      </c>
      <c r="J101" s="6">
        <f>CtrlData!M107</f>
        <v>0</v>
      </c>
      <c r="K101" s="6">
        <f>CtrlData!N107</f>
        <v>0</v>
      </c>
      <c r="L101" s="6">
        <f>CtrlData!O107</f>
        <v>0</v>
      </c>
      <c r="M101" s="6">
        <f>CtrlData!P107</f>
        <v>0</v>
      </c>
      <c r="N101" s="6">
        <f>CtrlData!Q107</f>
        <v>0</v>
      </c>
      <c r="O101" s="6">
        <f>CtrlData!R107</f>
        <v>1</v>
      </c>
      <c r="P101" s="6">
        <f>CtrlData!S107</f>
        <v>0</v>
      </c>
      <c r="Q101" s="6">
        <f>CtrlData!T107</f>
        <v>0</v>
      </c>
      <c r="R101" s="6">
        <f>CtrlData!U107</f>
        <v>0</v>
      </c>
      <c r="S101" s="6">
        <f>CtrlData!V107</f>
        <v>4.6900000000000004</v>
      </c>
      <c r="T101" s="6">
        <f>CtrlData!W107</f>
        <v>127284</v>
      </c>
      <c r="U101" s="6">
        <f>CtrlData!X107</f>
        <v>5444</v>
      </c>
      <c r="V101" s="6">
        <f>CtrlData!Y107</f>
        <v>114.86</v>
      </c>
      <c r="W101" s="6">
        <f>CtrlData!Z107</f>
        <v>-0.02</v>
      </c>
      <c r="X101" s="6">
        <f>CtrlData!AA107</f>
        <v>98.05</v>
      </c>
      <c r="Y101" s="6">
        <f>CtrlData!AB107</f>
        <v>1.61</v>
      </c>
      <c r="Z101" s="6">
        <f>CtrlData!AC107</f>
        <v>137126</v>
      </c>
      <c r="AA101" s="6">
        <f>CtrlData!AD107</f>
        <v>8.35</v>
      </c>
      <c r="AB101" s="6">
        <f>CtrlData!AE107</f>
        <v>362153</v>
      </c>
      <c r="AC101" s="6">
        <f>CtrlData!AF107</f>
        <v>5.93</v>
      </c>
      <c r="AD101" s="6">
        <f>CtrlData!AG107</f>
        <v>1.875</v>
      </c>
      <c r="AE101" s="6">
        <f>CtrlData!AH107</f>
        <v>4.03</v>
      </c>
      <c r="AF101" s="6">
        <f>CtrlData!AI107</f>
        <v>0</v>
      </c>
      <c r="AG101" s="11">
        <f>CtrlData!AJ107</f>
        <v>15741.880579999999</v>
      </c>
      <c r="AH101" s="11">
        <f>CtrlData!AK107</f>
        <v>18135.426200000002</v>
      </c>
      <c r="AI101" s="17">
        <f>CtrlData!AL107</f>
        <v>21</v>
      </c>
    </row>
    <row r="102" spans="1:35">
      <c r="A102" s="6">
        <f>CtrlData!A108</f>
        <v>201402</v>
      </c>
      <c r="B102" s="6">
        <f>CtrlData!E108</f>
        <v>15741.880579999999</v>
      </c>
      <c r="C102" s="6">
        <f>CtrlData!F108</f>
        <v>0</v>
      </c>
      <c r="D102" s="6">
        <f>CtrlData!G108</f>
        <v>1</v>
      </c>
      <c r="E102" s="6">
        <f>CtrlData!H108</f>
        <v>0</v>
      </c>
      <c r="F102" s="6">
        <f>CtrlData!I108</f>
        <v>0</v>
      </c>
      <c r="G102" s="6">
        <f>CtrlData!J108</f>
        <v>0</v>
      </c>
      <c r="H102" s="6">
        <f>CtrlData!K108</f>
        <v>0</v>
      </c>
      <c r="I102" s="6">
        <f>CtrlData!L108</f>
        <v>0</v>
      </c>
      <c r="J102" s="6">
        <f>CtrlData!M108</f>
        <v>0</v>
      </c>
      <c r="K102" s="6">
        <f>CtrlData!N108</f>
        <v>0</v>
      </c>
      <c r="L102" s="6">
        <f>CtrlData!O108</f>
        <v>0</v>
      </c>
      <c r="M102" s="6">
        <f>CtrlData!P108</f>
        <v>0</v>
      </c>
      <c r="N102" s="6">
        <f>CtrlData!Q108</f>
        <v>0</v>
      </c>
      <c r="O102" s="6">
        <f>CtrlData!R108</f>
        <v>1</v>
      </c>
      <c r="P102" s="6">
        <f>CtrlData!S108</f>
        <v>0</v>
      </c>
      <c r="Q102" s="6">
        <f>CtrlData!T108</f>
        <v>0</v>
      </c>
      <c r="R102" s="6">
        <f>CtrlData!U108</f>
        <v>0</v>
      </c>
      <c r="S102" s="6">
        <f>CtrlData!V108</f>
        <v>4.6900000000000004</v>
      </c>
      <c r="T102" s="6">
        <f>CtrlData!W108</f>
        <v>127284</v>
      </c>
      <c r="U102" s="6">
        <f>CtrlData!X108</f>
        <v>5444</v>
      </c>
      <c r="V102" s="6">
        <f>CtrlData!Y108</f>
        <v>114.99</v>
      </c>
      <c r="W102" s="6">
        <f>CtrlData!Z108</f>
        <v>-0.02</v>
      </c>
      <c r="X102" s="6">
        <f>CtrlData!AA108</f>
        <v>97.87</v>
      </c>
      <c r="Y102" s="6">
        <f>CtrlData!AB108</f>
        <v>-0.04</v>
      </c>
      <c r="Z102" s="6">
        <f>CtrlData!AC108</f>
        <v>137240</v>
      </c>
      <c r="AA102" s="6">
        <f>CtrlData!AD108</f>
        <v>8.33</v>
      </c>
      <c r="AB102" s="6">
        <f>CtrlData!AE108</f>
        <v>360510</v>
      </c>
      <c r="AC102" s="6">
        <f>CtrlData!AF108</f>
        <v>5.82</v>
      </c>
      <c r="AD102" s="6">
        <f>CtrlData!AG108</f>
        <v>1.875</v>
      </c>
      <c r="AE102" s="6">
        <f>CtrlData!AH108</f>
        <v>4.03</v>
      </c>
      <c r="AF102" s="6">
        <f>CtrlData!AI108</f>
        <v>0</v>
      </c>
      <c r="AG102" s="11">
        <f>CtrlData!AJ108</f>
        <v>18135.426200000002</v>
      </c>
      <c r="AH102" s="11">
        <f>CtrlData!AK108</f>
        <v>16382.989320000001</v>
      </c>
      <c r="AI102" s="17">
        <f>CtrlData!AL108</f>
        <v>17</v>
      </c>
    </row>
    <row r="103" spans="1:35">
      <c r="A103" s="6">
        <f>CtrlData!A109</f>
        <v>201401</v>
      </c>
      <c r="B103" s="6">
        <f>CtrlData!E109</f>
        <v>18135.426200000002</v>
      </c>
      <c r="C103" s="6">
        <f>CtrlData!F109</f>
        <v>1</v>
      </c>
      <c r="D103" s="6">
        <f>CtrlData!G109</f>
        <v>0</v>
      </c>
      <c r="E103" s="6">
        <f>CtrlData!H109</f>
        <v>0</v>
      </c>
      <c r="F103" s="6">
        <f>CtrlData!I109</f>
        <v>0</v>
      </c>
      <c r="G103" s="6">
        <f>CtrlData!J109</f>
        <v>0</v>
      </c>
      <c r="H103" s="6">
        <f>CtrlData!K109</f>
        <v>0</v>
      </c>
      <c r="I103" s="6">
        <f>CtrlData!L109</f>
        <v>0</v>
      </c>
      <c r="J103" s="6">
        <f>CtrlData!M109</f>
        <v>0</v>
      </c>
      <c r="K103" s="6">
        <f>CtrlData!N109</f>
        <v>0</v>
      </c>
      <c r="L103" s="6">
        <f>CtrlData!O109</f>
        <v>0</v>
      </c>
      <c r="M103" s="6">
        <f>CtrlData!P109</f>
        <v>0</v>
      </c>
      <c r="N103" s="6">
        <f>CtrlData!Q109</f>
        <v>0</v>
      </c>
      <c r="O103" s="6">
        <f>CtrlData!R109</f>
        <v>1</v>
      </c>
      <c r="P103" s="6">
        <f>CtrlData!S109</f>
        <v>0</v>
      </c>
      <c r="Q103" s="6">
        <f>CtrlData!T109</f>
        <v>0</v>
      </c>
      <c r="R103" s="6">
        <f>CtrlData!U109</f>
        <v>0</v>
      </c>
      <c r="S103" s="6">
        <f>CtrlData!V109</f>
        <v>4.6900000000000004</v>
      </c>
      <c r="T103" s="6">
        <f>CtrlData!W109</f>
        <v>127284</v>
      </c>
      <c r="U103" s="6">
        <f>CtrlData!X109</f>
        <v>5444</v>
      </c>
      <c r="V103" s="6">
        <f>CtrlData!Y109</f>
        <v>114.44</v>
      </c>
      <c r="W103" s="6">
        <f>CtrlData!Z109</f>
        <v>-0.02</v>
      </c>
      <c r="X103" s="6">
        <f>CtrlData!AA109</f>
        <v>98.25</v>
      </c>
      <c r="Y103" s="6">
        <f>CtrlData!AB109</f>
        <v>0.82</v>
      </c>
      <c r="Z103" s="6">
        <f>CtrlData!AC109</f>
        <v>136397</v>
      </c>
      <c r="AA103" s="6">
        <f>CtrlData!AD109</f>
        <v>9.9</v>
      </c>
      <c r="AB103" s="6">
        <f>CtrlData!AE109</f>
        <v>357498</v>
      </c>
      <c r="AC103" s="6">
        <f>CtrlData!AF109</f>
        <v>6.05</v>
      </c>
      <c r="AD103" s="6">
        <f>CtrlData!AG109</f>
        <v>1.875</v>
      </c>
      <c r="AE103" s="6">
        <f>CtrlData!AH109</f>
        <v>4.03</v>
      </c>
      <c r="AF103" s="6">
        <f>CtrlData!AI109</f>
        <v>1</v>
      </c>
      <c r="AG103" s="11">
        <f>CtrlData!AJ109</f>
        <v>16382.989320000001</v>
      </c>
      <c r="AH103" s="11">
        <f>CtrlData!AK109</f>
        <v>16057.36709</v>
      </c>
      <c r="AI103" s="17">
        <f>CtrlData!AL109</f>
        <v>18</v>
      </c>
    </row>
    <row r="104" spans="1:35">
      <c r="A104" s="6">
        <f>CtrlData!A110</f>
        <v>201312</v>
      </c>
      <c r="B104" s="6">
        <f>CtrlData!E110</f>
        <v>16382.989320000001</v>
      </c>
      <c r="C104" s="6">
        <f>CtrlData!F110</f>
        <v>0</v>
      </c>
      <c r="D104" s="6">
        <f>CtrlData!G110</f>
        <v>0</v>
      </c>
      <c r="E104" s="6">
        <f>CtrlData!H110</f>
        <v>0</v>
      </c>
      <c r="F104" s="6">
        <f>CtrlData!I110</f>
        <v>0</v>
      </c>
      <c r="G104" s="6">
        <f>CtrlData!J110</f>
        <v>0</v>
      </c>
      <c r="H104" s="6">
        <f>CtrlData!K110</f>
        <v>0</v>
      </c>
      <c r="I104" s="6">
        <f>CtrlData!L110</f>
        <v>0</v>
      </c>
      <c r="J104" s="6">
        <f>CtrlData!M110</f>
        <v>0</v>
      </c>
      <c r="K104" s="6">
        <f>CtrlData!N110</f>
        <v>0</v>
      </c>
      <c r="L104" s="6">
        <f>CtrlData!O110</f>
        <v>0</v>
      </c>
      <c r="M104" s="6">
        <f>CtrlData!P110</f>
        <v>0</v>
      </c>
      <c r="N104" s="6">
        <f>CtrlData!Q110</f>
        <v>1</v>
      </c>
      <c r="O104" s="6">
        <f>CtrlData!R110</f>
        <v>0</v>
      </c>
      <c r="P104" s="6">
        <f>CtrlData!S110</f>
        <v>0</v>
      </c>
      <c r="Q104" s="6">
        <f>CtrlData!T110</f>
        <v>0</v>
      </c>
      <c r="R104" s="6">
        <f>CtrlData!U110</f>
        <v>1</v>
      </c>
      <c r="S104" s="6">
        <f>CtrlData!V110</f>
        <v>3.73</v>
      </c>
      <c r="T104" s="6">
        <f>CtrlData!W110</f>
        <v>135036</v>
      </c>
      <c r="U104" s="6">
        <f>CtrlData!X110</f>
        <v>5779</v>
      </c>
      <c r="V104" s="6">
        <f>CtrlData!Y110</f>
        <v>113.54</v>
      </c>
      <c r="W104" s="6">
        <f>CtrlData!Z110</f>
        <v>-0.01</v>
      </c>
      <c r="X104" s="6">
        <f>CtrlData!AA110</f>
        <v>97.95</v>
      </c>
      <c r="Y104" s="6">
        <f>CtrlData!AB110</f>
        <v>0.34</v>
      </c>
      <c r="Z104" s="6">
        <f>CtrlData!AC110</f>
        <v>132741</v>
      </c>
      <c r="AA104" s="6">
        <f>CtrlData!AD110</f>
        <v>8.4700000000000006</v>
      </c>
      <c r="AB104" s="6">
        <f>CtrlData!AE110</f>
        <v>354055</v>
      </c>
      <c r="AC104" s="6">
        <f>CtrlData!AF110</f>
        <v>5.79</v>
      </c>
      <c r="AD104" s="6">
        <f>CtrlData!AG110</f>
        <v>1.875</v>
      </c>
      <c r="AE104" s="6">
        <f>CtrlData!AH110</f>
        <v>4.08</v>
      </c>
      <c r="AF104" s="6">
        <f>CtrlData!AI110</f>
        <v>0</v>
      </c>
      <c r="AG104" s="11">
        <f>CtrlData!AJ110</f>
        <v>16057.36709</v>
      </c>
      <c r="AH104" s="11">
        <f>CtrlData!AK110</f>
        <v>18051.66372</v>
      </c>
      <c r="AI104" s="17">
        <f>CtrlData!AL110</f>
        <v>22</v>
      </c>
    </row>
    <row r="105" spans="1:35">
      <c r="A105" s="6">
        <f>CtrlData!A111</f>
        <v>201311</v>
      </c>
      <c r="B105" s="6">
        <f>CtrlData!E111</f>
        <v>16057.36709</v>
      </c>
      <c r="C105" s="6">
        <f>CtrlData!F111</f>
        <v>0</v>
      </c>
      <c r="D105" s="6">
        <f>CtrlData!G111</f>
        <v>0</v>
      </c>
      <c r="E105" s="6">
        <f>CtrlData!H111</f>
        <v>0</v>
      </c>
      <c r="F105" s="6">
        <f>CtrlData!I111</f>
        <v>0</v>
      </c>
      <c r="G105" s="6">
        <f>CtrlData!J111</f>
        <v>0</v>
      </c>
      <c r="H105" s="6">
        <f>CtrlData!K111</f>
        <v>0</v>
      </c>
      <c r="I105" s="6">
        <f>CtrlData!L111</f>
        <v>0</v>
      </c>
      <c r="J105" s="6">
        <f>CtrlData!M111</f>
        <v>0</v>
      </c>
      <c r="K105" s="6">
        <f>CtrlData!N111</f>
        <v>0</v>
      </c>
      <c r="L105" s="6">
        <f>CtrlData!O111</f>
        <v>0</v>
      </c>
      <c r="M105" s="6">
        <f>CtrlData!P111</f>
        <v>1</v>
      </c>
      <c r="N105" s="6">
        <f>CtrlData!Q111</f>
        <v>0</v>
      </c>
      <c r="O105" s="6">
        <f>CtrlData!R111</f>
        <v>0</v>
      </c>
      <c r="P105" s="6">
        <f>CtrlData!S111</f>
        <v>0</v>
      </c>
      <c r="Q105" s="6">
        <f>CtrlData!T111</f>
        <v>0</v>
      </c>
      <c r="R105" s="6">
        <f>CtrlData!U111</f>
        <v>1</v>
      </c>
      <c r="S105" s="6">
        <f>CtrlData!V111</f>
        <v>3.73</v>
      </c>
      <c r="T105" s="6">
        <f>CtrlData!W111</f>
        <v>135036</v>
      </c>
      <c r="U105" s="6">
        <f>CtrlData!X111</f>
        <v>5779</v>
      </c>
      <c r="V105" s="6">
        <f>CtrlData!Y111</f>
        <v>112.88</v>
      </c>
      <c r="W105" s="6">
        <f>CtrlData!Z111</f>
        <v>-0.01</v>
      </c>
      <c r="X105" s="6">
        <f>CtrlData!AA111</f>
        <v>98.04</v>
      </c>
      <c r="Y105" s="6">
        <f>CtrlData!AB111</f>
        <v>0.68</v>
      </c>
      <c r="Z105" s="6">
        <f>CtrlData!AC111</f>
        <v>130680</v>
      </c>
      <c r="AA105" s="6">
        <f>CtrlData!AD111</f>
        <v>8.65</v>
      </c>
      <c r="AB105" s="6">
        <f>CtrlData!AE111</f>
        <v>352001</v>
      </c>
      <c r="AC105" s="6">
        <f>CtrlData!AF111</f>
        <v>5.99</v>
      </c>
      <c r="AD105" s="6">
        <f>CtrlData!AG111</f>
        <v>1.875</v>
      </c>
      <c r="AE105" s="6">
        <f>CtrlData!AH111</f>
        <v>4.08</v>
      </c>
      <c r="AF105" s="6">
        <f>CtrlData!AI111</f>
        <v>0</v>
      </c>
      <c r="AG105" s="11">
        <f>CtrlData!AJ111</f>
        <v>18051.66372</v>
      </c>
      <c r="AH105" s="11">
        <f>CtrlData!AK111</f>
        <v>15643.71031</v>
      </c>
      <c r="AI105" s="17">
        <f>CtrlData!AL111</f>
        <v>21</v>
      </c>
    </row>
    <row r="106" spans="1:35">
      <c r="A106" s="6">
        <f>CtrlData!A112</f>
        <v>201310</v>
      </c>
      <c r="B106" s="6">
        <f>CtrlData!E112</f>
        <v>18051.66372</v>
      </c>
      <c r="C106" s="6">
        <f>CtrlData!F112</f>
        <v>0</v>
      </c>
      <c r="D106" s="6">
        <f>CtrlData!G112</f>
        <v>0</v>
      </c>
      <c r="E106" s="6">
        <f>CtrlData!H112</f>
        <v>0</v>
      </c>
      <c r="F106" s="6">
        <f>CtrlData!I112</f>
        <v>0</v>
      </c>
      <c r="G106" s="6">
        <f>CtrlData!J112</f>
        <v>0</v>
      </c>
      <c r="H106" s="6">
        <f>CtrlData!K112</f>
        <v>0</v>
      </c>
      <c r="I106" s="6">
        <f>CtrlData!L112</f>
        <v>0</v>
      </c>
      <c r="J106" s="6">
        <f>CtrlData!M112</f>
        <v>0</v>
      </c>
      <c r="K106" s="6">
        <f>CtrlData!N112</f>
        <v>0</v>
      </c>
      <c r="L106" s="6">
        <f>CtrlData!O112</f>
        <v>1</v>
      </c>
      <c r="M106" s="6">
        <f>CtrlData!P112</f>
        <v>0</v>
      </c>
      <c r="N106" s="6">
        <f>CtrlData!Q112</f>
        <v>0</v>
      </c>
      <c r="O106" s="6">
        <f>CtrlData!R112</f>
        <v>0</v>
      </c>
      <c r="P106" s="6">
        <f>CtrlData!S112</f>
        <v>0</v>
      </c>
      <c r="Q106" s="6">
        <f>CtrlData!T112</f>
        <v>0</v>
      </c>
      <c r="R106" s="6">
        <f>CtrlData!U112</f>
        <v>1</v>
      </c>
      <c r="S106" s="6">
        <f>CtrlData!V112</f>
        <v>3.73</v>
      </c>
      <c r="T106" s="6">
        <f>CtrlData!W112</f>
        <v>135036</v>
      </c>
      <c r="U106" s="6">
        <f>CtrlData!X112</f>
        <v>5779</v>
      </c>
      <c r="V106" s="6">
        <f>CtrlData!Y112</f>
        <v>112.97</v>
      </c>
      <c r="W106" s="6">
        <f>CtrlData!Z112</f>
        <v>-0.01</v>
      </c>
      <c r="X106" s="6">
        <f>CtrlData!AA112</f>
        <v>98.75</v>
      </c>
      <c r="Y106" s="6">
        <f>CtrlData!AB112</f>
        <v>0.64</v>
      </c>
      <c r="Z106" s="6">
        <f>CtrlData!AC112</f>
        <v>130148</v>
      </c>
      <c r="AA106" s="6">
        <f>CtrlData!AD112</f>
        <v>8.77</v>
      </c>
      <c r="AB106" s="6">
        <f>CtrlData!AE112</f>
        <v>350810</v>
      </c>
      <c r="AC106" s="6">
        <f>CtrlData!AF112</f>
        <v>6.29</v>
      </c>
      <c r="AD106" s="6">
        <f>CtrlData!AG112</f>
        <v>1.875</v>
      </c>
      <c r="AE106" s="6">
        <f>CtrlData!AH112</f>
        <v>4.08</v>
      </c>
      <c r="AF106" s="6">
        <f>CtrlData!AI112</f>
        <v>0</v>
      </c>
      <c r="AG106" s="11">
        <f>CtrlData!AJ112</f>
        <v>15643.71031</v>
      </c>
      <c r="AH106" s="11">
        <f>CtrlData!AK112</f>
        <v>16211.278259999999</v>
      </c>
      <c r="AI106" s="17">
        <f>CtrlData!AL112</f>
        <v>22</v>
      </c>
    </row>
    <row r="107" spans="1:35">
      <c r="A107" s="6">
        <f>CtrlData!A113</f>
        <v>201309</v>
      </c>
      <c r="B107" s="6">
        <f>CtrlData!E113</f>
        <v>15643.71031</v>
      </c>
      <c r="C107" s="6">
        <f>CtrlData!F113</f>
        <v>0</v>
      </c>
      <c r="D107" s="6">
        <f>CtrlData!G113</f>
        <v>0</v>
      </c>
      <c r="E107" s="6">
        <f>CtrlData!H113</f>
        <v>0</v>
      </c>
      <c r="F107" s="6">
        <f>CtrlData!I113</f>
        <v>0</v>
      </c>
      <c r="G107" s="6">
        <f>CtrlData!J113</f>
        <v>0</v>
      </c>
      <c r="H107" s="6">
        <f>CtrlData!K113</f>
        <v>0</v>
      </c>
      <c r="I107" s="6">
        <f>CtrlData!L113</f>
        <v>0</v>
      </c>
      <c r="J107" s="6">
        <f>CtrlData!M113</f>
        <v>0</v>
      </c>
      <c r="K107" s="6">
        <f>CtrlData!N113</f>
        <v>1</v>
      </c>
      <c r="L107" s="6">
        <f>CtrlData!O113</f>
        <v>0</v>
      </c>
      <c r="M107" s="6">
        <f>CtrlData!P113</f>
        <v>0</v>
      </c>
      <c r="N107" s="6">
        <f>CtrlData!Q113</f>
        <v>0</v>
      </c>
      <c r="O107" s="6">
        <f>CtrlData!R113</f>
        <v>0</v>
      </c>
      <c r="P107" s="6">
        <f>CtrlData!S113</f>
        <v>0</v>
      </c>
      <c r="Q107" s="6">
        <f>CtrlData!T113</f>
        <v>1</v>
      </c>
      <c r="R107" s="6">
        <f>CtrlData!U113</f>
        <v>0</v>
      </c>
      <c r="S107" s="6">
        <f>CtrlData!V113</f>
        <v>1.95</v>
      </c>
      <c r="T107" s="6">
        <f>CtrlData!W113</f>
        <v>129456</v>
      </c>
      <c r="U107" s="6">
        <f>CtrlData!X113</f>
        <v>5544</v>
      </c>
      <c r="V107" s="6">
        <f>CtrlData!Y113</f>
        <v>113.77</v>
      </c>
      <c r="W107" s="6">
        <f>CtrlData!Z113</f>
        <v>-2.58</v>
      </c>
      <c r="X107" s="6">
        <f>CtrlData!AA113</f>
        <v>99.02</v>
      </c>
      <c r="Y107" s="6">
        <f>CtrlData!AB113</f>
        <v>0.85</v>
      </c>
      <c r="Z107" s="6">
        <f>CtrlData!AC113</f>
        <v>130366</v>
      </c>
      <c r="AA107" s="6">
        <f>CtrlData!AD113</f>
        <v>7.86</v>
      </c>
      <c r="AB107" s="6">
        <f>CtrlData!AE113</f>
        <v>350205</v>
      </c>
      <c r="AC107" s="6">
        <f>CtrlData!AF113</f>
        <v>5.7</v>
      </c>
      <c r="AD107" s="6">
        <f>CtrlData!AG113</f>
        <v>1.875</v>
      </c>
      <c r="AE107" s="6">
        <f>CtrlData!AH113</f>
        <v>4.24</v>
      </c>
      <c r="AF107" s="6">
        <f>CtrlData!AI113</f>
        <v>0</v>
      </c>
      <c r="AG107" s="11">
        <f>CtrlData!AJ113</f>
        <v>16211.278259999999</v>
      </c>
      <c r="AH107" s="11">
        <f>CtrlData!AK113</f>
        <v>19402.765820000001</v>
      </c>
      <c r="AI107" s="17">
        <f>CtrlData!AL113</f>
        <v>20</v>
      </c>
    </row>
    <row r="108" spans="1:35">
      <c r="A108" s="6">
        <f>CtrlData!A114</f>
        <v>201308</v>
      </c>
      <c r="B108" s="6">
        <f>CtrlData!E114</f>
        <v>16211.278259999999</v>
      </c>
      <c r="C108" s="6">
        <f>CtrlData!F114</f>
        <v>0</v>
      </c>
      <c r="D108" s="6">
        <f>CtrlData!G114</f>
        <v>0</v>
      </c>
      <c r="E108" s="6">
        <f>CtrlData!H114</f>
        <v>0</v>
      </c>
      <c r="F108" s="6">
        <f>CtrlData!I114</f>
        <v>0</v>
      </c>
      <c r="G108" s="6">
        <f>CtrlData!J114</f>
        <v>0</v>
      </c>
      <c r="H108" s="6">
        <f>CtrlData!K114</f>
        <v>0</v>
      </c>
      <c r="I108" s="6">
        <f>CtrlData!L114</f>
        <v>0</v>
      </c>
      <c r="J108" s="6">
        <f>CtrlData!M114</f>
        <v>1</v>
      </c>
      <c r="K108" s="6">
        <f>CtrlData!N114</f>
        <v>0</v>
      </c>
      <c r="L108" s="6">
        <f>CtrlData!O114</f>
        <v>0</v>
      </c>
      <c r="M108" s="6">
        <f>CtrlData!P114</f>
        <v>0</v>
      </c>
      <c r="N108" s="6">
        <f>CtrlData!Q114</f>
        <v>0</v>
      </c>
      <c r="O108" s="6">
        <f>CtrlData!R114</f>
        <v>0</v>
      </c>
      <c r="P108" s="6">
        <f>CtrlData!S114</f>
        <v>0</v>
      </c>
      <c r="Q108" s="6">
        <f>CtrlData!T114</f>
        <v>1</v>
      </c>
      <c r="R108" s="6">
        <f>CtrlData!U114</f>
        <v>0</v>
      </c>
      <c r="S108" s="6">
        <f>CtrlData!V114</f>
        <v>1.95</v>
      </c>
      <c r="T108" s="6">
        <f>CtrlData!W114</f>
        <v>129456</v>
      </c>
      <c r="U108" s="6">
        <f>CtrlData!X114</f>
        <v>5544</v>
      </c>
      <c r="V108" s="6">
        <f>CtrlData!Y114</f>
        <v>113.75</v>
      </c>
      <c r="W108" s="6">
        <f>CtrlData!Z114</f>
        <v>-2.58</v>
      </c>
      <c r="X108" s="6">
        <f>CtrlData!AA114</f>
        <v>97.74</v>
      </c>
      <c r="Y108" s="6">
        <f>CtrlData!AB114</f>
        <v>-0.78</v>
      </c>
      <c r="Z108" s="6">
        <f>CtrlData!AC114</f>
        <v>129881</v>
      </c>
      <c r="AA108" s="6">
        <f>CtrlData!AD114</f>
        <v>8.36</v>
      </c>
      <c r="AB108" s="6">
        <f>CtrlData!AE114</f>
        <v>349120</v>
      </c>
      <c r="AC108" s="6">
        <f>CtrlData!AF114</f>
        <v>5.39</v>
      </c>
      <c r="AD108" s="6">
        <f>CtrlData!AG114</f>
        <v>1.875</v>
      </c>
      <c r="AE108" s="6">
        <f>CtrlData!AH114</f>
        <v>4.24</v>
      </c>
      <c r="AF108" s="6">
        <f>CtrlData!AI114</f>
        <v>0</v>
      </c>
      <c r="AG108" s="11">
        <f>CtrlData!AJ114</f>
        <v>19402.765820000001</v>
      </c>
      <c r="AH108" s="11">
        <f>CtrlData!AK114</f>
        <v>15365.18346</v>
      </c>
      <c r="AI108" s="17">
        <f>CtrlData!AL114</f>
        <v>21</v>
      </c>
    </row>
    <row r="109" spans="1:35">
      <c r="A109" s="6">
        <f>CtrlData!A115</f>
        <v>201307</v>
      </c>
      <c r="B109" s="6">
        <f>CtrlData!E115</f>
        <v>19402.765820000001</v>
      </c>
      <c r="C109" s="6">
        <f>CtrlData!F115</f>
        <v>0</v>
      </c>
      <c r="D109" s="6">
        <f>CtrlData!G115</f>
        <v>0</v>
      </c>
      <c r="E109" s="6">
        <f>CtrlData!H115</f>
        <v>0</v>
      </c>
      <c r="F109" s="6">
        <f>CtrlData!I115</f>
        <v>0</v>
      </c>
      <c r="G109" s="6">
        <f>CtrlData!J115</f>
        <v>0</v>
      </c>
      <c r="H109" s="6">
        <f>CtrlData!K115</f>
        <v>0</v>
      </c>
      <c r="I109" s="6">
        <f>CtrlData!L115</f>
        <v>1</v>
      </c>
      <c r="J109" s="6">
        <f>CtrlData!M115</f>
        <v>0</v>
      </c>
      <c r="K109" s="6">
        <f>CtrlData!N115</f>
        <v>0</v>
      </c>
      <c r="L109" s="6">
        <f>CtrlData!O115</f>
        <v>0</v>
      </c>
      <c r="M109" s="6">
        <f>CtrlData!P115</f>
        <v>0</v>
      </c>
      <c r="N109" s="6">
        <f>CtrlData!Q115</f>
        <v>0</v>
      </c>
      <c r="O109" s="6">
        <f>CtrlData!R115</f>
        <v>0</v>
      </c>
      <c r="P109" s="6">
        <f>CtrlData!S115</f>
        <v>0</v>
      </c>
      <c r="Q109" s="6">
        <f>CtrlData!T115</f>
        <v>1</v>
      </c>
      <c r="R109" s="6">
        <f>CtrlData!U115</f>
        <v>0</v>
      </c>
      <c r="S109" s="6">
        <f>CtrlData!V115</f>
        <v>1.95</v>
      </c>
      <c r="T109" s="6">
        <f>CtrlData!W115</f>
        <v>129456</v>
      </c>
      <c r="U109" s="6">
        <f>CtrlData!X115</f>
        <v>5544</v>
      </c>
      <c r="V109" s="6">
        <f>CtrlData!Y115</f>
        <v>113.28</v>
      </c>
      <c r="W109" s="6">
        <f>CtrlData!Z115</f>
        <v>-2.58</v>
      </c>
      <c r="X109" s="6">
        <f>CtrlData!AA115</f>
        <v>97.62</v>
      </c>
      <c r="Y109" s="6">
        <f>CtrlData!AB115</f>
        <v>0.06</v>
      </c>
      <c r="Z109" s="6">
        <f>CtrlData!AC115</f>
        <v>128229</v>
      </c>
      <c r="AA109" s="6">
        <f>CtrlData!AD115</f>
        <v>8.74</v>
      </c>
      <c r="AB109" s="6">
        <f>CtrlData!AE115</f>
        <v>346991</v>
      </c>
      <c r="AC109" s="6">
        <f>CtrlData!AF115</f>
        <v>5.82</v>
      </c>
      <c r="AD109" s="6">
        <f>CtrlData!AG115</f>
        <v>1.875</v>
      </c>
      <c r="AE109" s="6">
        <f>CtrlData!AH115</f>
        <v>4.24</v>
      </c>
      <c r="AF109" s="6">
        <f>CtrlData!AI115</f>
        <v>0</v>
      </c>
      <c r="AG109" s="11">
        <f>CtrlData!AJ115</f>
        <v>15365.18346</v>
      </c>
      <c r="AH109" s="11">
        <f>CtrlData!AK115</f>
        <v>18863.985560000001</v>
      </c>
      <c r="AI109" s="17">
        <f>CtrlData!AL115</f>
        <v>23</v>
      </c>
    </row>
    <row r="110" spans="1:35">
      <c r="A110" s="6">
        <f>CtrlData!A116</f>
        <v>201306</v>
      </c>
      <c r="B110" s="6">
        <f>CtrlData!E116</f>
        <v>15365.18346</v>
      </c>
      <c r="C110" s="6">
        <f>CtrlData!F116</f>
        <v>0</v>
      </c>
      <c r="D110" s="6">
        <f>CtrlData!G116</f>
        <v>0</v>
      </c>
      <c r="E110" s="6">
        <f>CtrlData!H116</f>
        <v>0</v>
      </c>
      <c r="F110" s="6">
        <f>CtrlData!I116</f>
        <v>0</v>
      </c>
      <c r="G110" s="6">
        <f>CtrlData!J116</f>
        <v>0</v>
      </c>
      <c r="H110" s="6">
        <f>CtrlData!K116</f>
        <v>1</v>
      </c>
      <c r="I110" s="6">
        <f>CtrlData!L116</f>
        <v>0</v>
      </c>
      <c r="J110" s="6">
        <f>CtrlData!M116</f>
        <v>0</v>
      </c>
      <c r="K110" s="6">
        <f>CtrlData!N116</f>
        <v>0</v>
      </c>
      <c r="L110" s="6">
        <f>CtrlData!O116</f>
        <v>0</v>
      </c>
      <c r="M110" s="6">
        <f>CtrlData!P116</f>
        <v>0</v>
      </c>
      <c r="N110" s="6">
        <f>CtrlData!Q116</f>
        <v>0</v>
      </c>
      <c r="O110" s="6">
        <f>CtrlData!R116</f>
        <v>0</v>
      </c>
      <c r="P110" s="6">
        <f>CtrlData!S116</f>
        <v>1</v>
      </c>
      <c r="Q110" s="6">
        <f>CtrlData!T116</f>
        <v>0</v>
      </c>
      <c r="R110" s="6">
        <f>CtrlData!U116</f>
        <v>0</v>
      </c>
      <c r="S110" s="6">
        <f>CtrlData!V116</f>
        <v>2.68</v>
      </c>
      <c r="T110" s="6">
        <f>CtrlData!W116</f>
        <v>124244</v>
      </c>
      <c r="U110" s="6">
        <f>CtrlData!X116</f>
        <v>5324</v>
      </c>
      <c r="V110" s="6">
        <f>CtrlData!Y116</f>
        <v>113.43</v>
      </c>
      <c r="W110" s="6">
        <f>CtrlData!Z116</f>
        <v>-2.1</v>
      </c>
      <c r="X110" s="6">
        <f>CtrlData!AA116</f>
        <v>97.77</v>
      </c>
      <c r="Y110" s="6">
        <f>CtrlData!AB116</f>
        <v>0.6</v>
      </c>
      <c r="Z110" s="6">
        <f>CtrlData!AC116</f>
        <v>127092</v>
      </c>
      <c r="AA110" s="6">
        <f>CtrlData!AD116</f>
        <v>8.56</v>
      </c>
      <c r="AB110" s="6">
        <f>CtrlData!AE116</f>
        <v>344227</v>
      </c>
      <c r="AC110" s="6">
        <f>CtrlData!AF116</f>
        <v>5.27</v>
      </c>
      <c r="AD110" s="6">
        <f>CtrlData!AG116</f>
        <v>1.875</v>
      </c>
      <c r="AE110" s="6">
        <f>CtrlData!AH116</f>
        <v>4.1399999999999997</v>
      </c>
      <c r="AF110" s="6">
        <f>CtrlData!AI116</f>
        <v>0</v>
      </c>
      <c r="AG110" s="11">
        <f>CtrlData!AJ116</f>
        <v>18863.985560000001</v>
      </c>
      <c r="AH110" s="11">
        <f>CtrlData!AK116</f>
        <v>15063.31631</v>
      </c>
      <c r="AI110" s="17">
        <f>CtrlData!AL116</f>
        <v>19</v>
      </c>
    </row>
    <row r="111" spans="1:35">
      <c r="A111" s="6">
        <f>CtrlData!A117</f>
        <v>201305</v>
      </c>
      <c r="B111" s="6">
        <f>CtrlData!E117</f>
        <v>18863.985560000001</v>
      </c>
      <c r="C111" s="6">
        <f>CtrlData!F117</f>
        <v>0</v>
      </c>
      <c r="D111" s="6">
        <f>CtrlData!G117</f>
        <v>0</v>
      </c>
      <c r="E111" s="6">
        <f>CtrlData!H117</f>
        <v>0</v>
      </c>
      <c r="F111" s="6">
        <f>CtrlData!I117</f>
        <v>0</v>
      </c>
      <c r="G111" s="6">
        <f>CtrlData!J117</f>
        <v>1</v>
      </c>
      <c r="H111" s="6">
        <f>CtrlData!K117</f>
        <v>0</v>
      </c>
      <c r="I111" s="6">
        <f>CtrlData!L117</f>
        <v>0</v>
      </c>
      <c r="J111" s="6">
        <f>CtrlData!M117</f>
        <v>0</v>
      </c>
      <c r="K111" s="6">
        <f>CtrlData!N117</f>
        <v>0</v>
      </c>
      <c r="L111" s="6">
        <f>CtrlData!O117</f>
        <v>0</v>
      </c>
      <c r="M111" s="6">
        <f>CtrlData!P117</f>
        <v>0</v>
      </c>
      <c r="N111" s="6">
        <f>CtrlData!Q117</f>
        <v>0</v>
      </c>
      <c r="O111" s="6">
        <f>CtrlData!R117</f>
        <v>0</v>
      </c>
      <c r="P111" s="6">
        <f>CtrlData!S117</f>
        <v>1</v>
      </c>
      <c r="Q111" s="6">
        <f>CtrlData!T117</f>
        <v>0</v>
      </c>
      <c r="R111" s="6">
        <f>CtrlData!U117</f>
        <v>0</v>
      </c>
      <c r="S111" s="6">
        <f>CtrlData!V117</f>
        <v>2.68</v>
      </c>
      <c r="T111" s="6">
        <f>CtrlData!W117</f>
        <v>124244</v>
      </c>
      <c r="U111" s="6">
        <f>CtrlData!X117</f>
        <v>5324</v>
      </c>
      <c r="V111" s="6">
        <f>CtrlData!Y117</f>
        <v>112.96</v>
      </c>
      <c r="W111" s="6">
        <f>CtrlData!Z117</f>
        <v>-2.1</v>
      </c>
      <c r="X111" s="6">
        <f>CtrlData!AA117</f>
        <v>97.28</v>
      </c>
      <c r="Y111" s="6">
        <f>CtrlData!AB117</f>
        <v>0.74</v>
      </c>
      <c r="Z111" s="6">
        <f>CtrlData!AC117</f>
        <v>126810</v>
      </c>
      <c r="AA111" s="6">
        <f>CtrlData!AD117</f>
        <v>7.53</v>
      </c>
      <c r="AB111" s="6">
        <f>CtrlData!AE117</f>
        <v>343915</v>
      </c>
      <c r="AC111" s="6">
        <f>CtrlData!AF117</f>
        <v>4.58</v>
      </c>
      <c r="AD111" s="6">
        <f>CtrlData!AG117</f>
        <v>1.875</v>
      </c>
      <c r="AE111" s="6">
        <f>CtrlData!AH117</f>
        <v>4.1399999999999997</v>
      </c>
      <c r="AF111" s="6">
        <f>CtrlData!AI117</f>
        <v>0</v>
      </c>
      <c r="AG111" s="11">
        <f>CtrlData!AJ117</f>
        <v>15063.31631</v>
      </c>
      <c r="AH111" s="11">
        <f>CtrlData!AK117</f>
        <v>16594.085709999999</v>
      </c>
      <c r="AI111" s="17">
        <f>CtrlData!AL117</f>
        <v>22</v>
      </c>
    </row>
    <row r="112" spans="1:35">
      <c r="A112" s="6">
        <f>CtrlData!A118</f>
        <v>201304</v>
      </c>
      <c r="B112" s="6">
        <f>CtrlData!E118</f>
        <v>15063.31631</v>
      </c>
      <c r="C112" s="6">
        <f>CtrlData!F118</f>
        <v>0</v>
      </c>
      <c r="D112" s="6">
        <f>CtrlData!G118</f>
        <v>0</v>
      </c>
      <c r="E112" s="6">
        <f>CtrlData!H118</f>
        <v>0</v>
      </c>
      <c r="F112" s="6">
        <f>CtrlData!I118</f>
        <v>1</v>
      </c>
      <c r="G112" s="6">
        <f>CtrlData!J118</f>
        <v>0</v>
      </c>
      <c r="H112" s="6">
        <f>CtrlData!K118</f>
        <v>0</v>
      </c>
      <c r="I112" s="6">
        <f>CtrlData!L118</f>
        <v>0</v>
      </c>
      <c r="J112" s="6">
        <f>CtrlData!M118</f>
        <v>0</v>
      </c>
      <c r="K112" s="6">
        <f>CtrlData!N118</f>
        <v>0</v>
      </c>
      <c r="L112" s="6">
        <f>CtrlData!O118</f>
        <v>0</v>
      </c>
      <c r="M112" s="6">
        <f>CtrlData!P118</f>
        <v>0</v>
      </c>
      <c r="N112" s="6">
        <f>CtrlData!Q118</f>
        <v>0</v>
      </c>
      <c r="O112" s="6">
        <f>CtrlData!R118</f>
        <v>0</v>
      </c>
      <c r="P112" s="6">
        <f>CtrlData!S118</f>
        <v>1</v>
      </c>
      <c r="Q112" s="6">
        <f>CtrlData!T118</f>
        <v>0</v>
      </c>
      <c r="R112" s="6">
        <f>CtrlData!U118</f>
        <v>0</v>
      </c>
      <c r="S112" s="6">
        <f>CtrlData!V118</f>
        <v>2.68</v>
      </c>
      <c r="T112" s="6">
        <f>CtrlData!W118</f>
        <v>124244</v>
      </c>
      <c r="U112" s="6">
        <f>CtrlData!X118</f>
        <v>5324</v>
      </c>
      <c r="V112" s="6">
        <f>CtrlData!Y118</f>
        <v>114.05</v>
      </c>
      <c r="W112" s="6">
        <f>CtrlData!Z118</f>
        <v>-2.1</v>
      </c>
      <c r="X112" s="6">
        <f>CtrlData!AA118</f>
        <v>97.1</v>
      </c>
      <c r="Y112" s="6">
        <f>CtrlData!AB118</f>
        <v>1.05</v>
      </c>
      <c r="Z112" s="6">
        <f>CtrlData!AC118</f>
        <v>125567</v>
      </c>
      <c r="AA112" s="6">
        <f>CtrlData!AD118</f>
        <v>6.49</v>
      </c>
      <c r="AB112" s="6">
        <f>CtrlData!AE118</f>
        <v>341946</v>
      </c>
      <c r="AC112" s="6">
        <f>CtrlData!AF118</f>
        <v>4.08</v>
      </c>
      <c r="AD112" s="6">
        <f>CtrlData!AG118</f>
        <v>1.875</v>
      </c>
      <c r="AE112" s="6">
        <f>CtrlData!AH118</f>
        <v>4.1399999999999997</v>
      </c>
      <c r="AF112" s="6">
        <f>CtrlData!AI118</f>
        <v>0</v>
      </c>
      <c r="AG112" s="11">
        <f>CtrlData!AJ118</f>
        <v>16594.085709999999</v>
      </c>
      <c r="AH112" s="11">
        <f>CtrlData!AK118</f>
        <v>10595.52355</v>
      </c>
      <c r="AI112" s="17">
        <f>CtrlData!AL118</f>
        <v>20</v>
      </c>
    </row>
    <row r="113" spans="1:35">
      <c r="A113" s="6">
        <f>CtrlData!A119</f>
        <v>201303</v>
      </c>
      <c r="B113" s="6">
        <f>CtrlData!E119</f>
        <v>16594.085709999999</v>
      </c>
      <c r="C113" s="6">
        <f>CtrlData!F119</f>
        <v>0</v>
      </c>
      <c r="D113" s="6">
        <f>CtrlData!G119</f>
        <v>0</v>
      </c>
      <c r="E113" s="6">
        <f>CtrlData!H119</f>
        <v>1</v>
      </c>
      <c r="F113" s="6">
        <f>CtrlData!I119</f>
        <v>0</v>
      </c>
      <c r="G113" s="6">
        <f>CtrlData!J119</f>
        <v>0</v>
      </c>
      <c r="H113" s="6">
        <f>CtrlData!K119</f>
        <v>0</v>
      </c>
      <c r="I113" s="6">
        <f>CtrlData!L119</f>
        <v>0</v>
      </c>
      <c r="J113" s="6">
        <f>CtrlData!M119</f>
        <v>0</v>
      </c>
      <c r="K113" s="6">
        <f>CtrlData!N119</f>
        <v>0</v>
      </c>
      <c r="L113" s="6">
        <f>CtrlData!O119</f>
        <v>0</v>
      </c>
      <c r="M113" s="6">
        <f>CtrlData!P119</f>
        <v>0</v>
      </c>
      <c r="N113" s="6">
        <f>CtrlData!Q119</f>
        <v>0</v>
      </c>
      <c r="O113" s="6">
        <f>CtrlData!R119</f>
        <v>1</v>
      </c>
      <c r="P113" s="6">
        <f>CtrlData!S119</f>
        <v>0</v>
      </c>
      <c r="Q113" s="6">
        <f>CtrlData!T119</f>
        <v>0</v>
      </c>
      <c r="R113" s="6">
        <f>CtrlData!U119</f>
        <v>0</v>
      </c>
      <c r="S113" s="6">
        <f>CtrlData!V119</f>
        <v>1.5</v>
      </c>
      <c r="T113" s="6">
        <f>CtrlData!W119</f>
        <v>124221</v>
      </c>
      <c r="U113" s="6">
        <f>CtrlData!X119</f>
        <v>5326</v>
      </c>
      <c r="V113" s="6">
        <f>CtrlData!Y119</f>
        <v>114.88</v>
      </c>
      <c r="W113" s="6">
        <f>CtrlData!Z119</f>
        <v>-3.09</v>
      </c>
      <c r="X113" s="6">
        <f>CtrlData!AA119</f>
        <v>96.5</v>
      </c>
      <c r="Y113" s="6">
        <f>CtrlData!AB119</f>
        <v>1.35</v>
      </c>
      <c r="Z113" s="6">
        <f>CtrlData!AC119</f>
        <v>125956</v>
      </c>
      <c r="AA113" s="6">
        <f>CtrlData!AD119</f>
        <v>6.36</v>
      </c>
      <c r="AB113" s="6">
        <f>CtrlData!AE119</f>
        <v>342012</v>
      </c>
      <c r="AC113" s="6">
        <f>CtrlData!AF119</f>
        <v>3.86</v>
      </c>
      <c r="AD113" s="6">
        <f>CtrlData!AG119</f>
        <v>1.875</v>
      </c>
      <c r="AE113" s="6">
        <f>CtrlData!AH119</f>
        <v>4.17</v>
      </c>
      <c r="AF113" s="6">
        <f>CtrlData!AI119</f>
        <v>0</v>
      </c>
      <c r="AG113" s="11">
        <f>CtrlData!AJ119</f>
        <v>10595.52355</v>
      </c>
      <c r="AH113" s="11">
        <f>CtrlData!AK119</f>
        <v>17801.40828</v>
      </c>
      <c r="AI113" s="17">
        <f>CtrlData!AL119</f>
        <v>21</v>
      </c>
    </row>
    <row r="114" spans="1:35">
      <c r="A114" s="6">
        <f>CtrlData!A120</f>
        <v>201302</v>
      </c>
      <c r="B114" s="6">
        <f>CtrlData!E120</f>
        <v>10595.52355</v>
      </c>
      <c r="C114" s="6">
        <f>CtrlData!F120</f>
        <v>0</v>
      </c>
      <c r="D114" s="6">
        <f>CtrlData!G120</f>
        <v>1</v>
      </c>
      <c r="E114" s="6">
        <f>CtrlData!H120</f>
        <v>0</v>
      </c>
      <c r="F114" s="6">
        <f>CtrlData!I120</f>
        <v>0</v>
      </c>
      <c r="G114" s="6">
        <f>CtrlData!J120</f>
        <v>0</v>
      </c>
      <c r="H114" s="6">
        <f>CtrlData!K120</f>
        <v>0</v>
      </c>
      <c r="I114" s="6">
        <f>CtrlData!L120</f>
        <v>0</v>
      </c>
      <c r="J114" s="6">
        <f>CtrlData!M120</f>
        <v>0</v>
      </c>
      <c r="K114" s="6">
        <f>CtrlData!N120</f>
        <v>0</v>
      </c>
      <c r="L114" s="6">
        <f>CtrlData!O120</f>
        <v>0</v>
      </c>
      <c r="M114" s="6">
        <f>CtrlData!P120</f>
        <v>0</v>
      </c>
      <c r="N114" s="6">
        <f>CtrlData!Q120</f>
        <v>0</v>
      </c>
      <c r="O114" s="6">
        <f>CtrlData!R120</f>
        <v>1</v>
      </c>
      <c r="P114" s="6">
        <f>CtrlData!S120</f>
        <v>0</v>
      </c>
      <c r="Q114" s="6">
        <f>CtrlData!T120</f>
        <v>0</v>
      </c>
      <c r="R114" s="6">
        <f>CtrlData!U120</f>
        <v>0</v>
      </c>
      <c r="S114" s="6">
        <f>CtrlData!V120</f>
        <v>1.5</v>
      </c>
      <c r="T114" s="6">
        <f>CtrlData!W120</f>
        <v>124221</v>
      </c>
      <c r="U114" s="6">
        <f>CtrlData!X120</f>
        <v>5326</v>
      </c>
      <c r="V114" s="6">
        <f>CtrlData!Y120</f>
        <v>115.4</v>
      </c>
      <c r="W114" s="6">
        <f>CtrlData!Z120</f>
        <v>-3.09</v>
      </c>
      <c r="X114" s="6">
        <f>CtrlData!AA120</f>
        <v>97.91</v>
      </c>
      <c r="Y114" s="6">
        <f>CtrlData!AB120</f>
        <v>2.97</v>
      </c>
      <c r="Z114" s="6">
        <f>CtrlData!AC120</f>
        <v>126342</v>
      </c>
      <c r="AA114" s="6">
        <f>CtrlData!AD120</f>
        <v>5.83</v>
      </c>
      <c r="AB114" s="6">
        <f>CtrlData!AE120</f>
        <v>341370</v>
      </c>
      <c r="AC114" s="6">
        <f>CtrlData!AF120</f>
        <v>3.74</v>
      </c>
      <c r="AD114" s="6">
        <f>CtrlData!AG120</f>
        <v>1.875</v>
      </c>
      <c r="AE114" s="6">
        <f>CtrlData!AH120</f>
        <v>4.17</v>
      </c>
      <c r="AF114" s="6">
        <f>CtrlData!AI120</f>
        <v>1</v>
      </c>
      <c r="AG114" s="11">
        <f>CtrlData!AJ120</f>
        <v>17801.40828</v>
      </c>
      <c r="AH114" s="11">
        <f>CtrlData!AK120</f>
        <v>16879.725450000002</v>
      </c>
      <c r="AI114" s="17">
        <f>CtrlData!AL120</f>
        <v>13</v>
      </c>
    </row>
    <row r="115" spans="1:35">
      <c r="A115" s="6">
        <f>CtrlData!A121</f>
        <v>201301</v>
      </c>
      <c r="B115" s="6">
        <f>CtrlData!E121</f>
        <v>17801.40828</v>
      </c>
      <c r="C115" s="6">
        <f>CtrlData!F121</f>
        <v>1</v>
      </c>
      <c r="D115" s="6">
        <f>CtrlData!G121</f>
        <v>0</v>
      </c>
      <c r="E115" s="6">
        <f>CtrlData!H121</f>
        <v>0</v>
      </c>
      <c r="F115" s="6">
        <f>CtrlData!I121</f>
        <v>0</v>
      </c>
      <c r="G115" s="6">
        <f>CtrlData!J121</f>
        <v>0</v>
      </c>
      <c r="H115" s="6">
        <f>CtrlData!K121</f>
        <v>0</v>
      </c>
      <c r="I115" s="6">
        <f>CtrlData!L121</f>
        <v>0</v>
      </c>
      <c r="J115" s="6">
        <f>CtrlData!M121</f>
        <v>0</v>
      </c>
      <c r="K115" s="6">
        <f>CtrlData!N121</f>
        <v>0</v>
      </c>
      <c r="L115" s="6">
        <f>CtrlData!O121</f>
        <v>0</v>
      </c>
      <c r="M115" s="6">
        <f>CtrlData!P121</f>
        <v>0</v>
      </c>
      <c r="N115" s="6">
        <f>CtrlData!Q121</f>
        <v>0</v>
      </c>
      <c r="O115" s="6">
        <f>CtrlData!R121</f>
        <v>1</v>
      </c>
      <c r="P115" s="6">
        <f>CtrlData!S121</f>
        <v>0</v>
      </c>
      <c r="Q115" s="6">
        <f>CtrlData!T121</f>
        <v>0</v>
      </c>
      <c r="R115" s="6">
        <f>CtrlData!U121</f>
        <v>0</v>
      </c>
      <c r="S115" s="6">
        <f>CtrlData!V121</f>
        <v>1.5</v>
      </c>
      <c r="T115" s="6">
        <f>CtrlData!W121</f>
        <v>124221</v>
      </c>
      <c r="U115" s="6">
        <f>CtrlData!X121</f>
        <v>5326</v>
      </c>
      <c r="V115" s="6">
        <f>CtrlData!Y121</f>
        <v>113.77</v>
      </c>
      <c r="W115" s="6">
        <f>CtrlData!Z121</f>
        <v>-3.09</v>
      </c>
      <c r="X115" s="6">
        <f>CtrlData!AA121</f>
        <v>97.45</v>
      </c>
      <c r="Y115" s="6">
        <f>CtrlData!AB121</f>
        <v>1.1200000000000001</v>
      </c>
      <c r="Z115" s="6">
        <f>CtrlData!AC121</f>
        <v>124079</v>
      </c>
      <c r="AA115" s="6">
        <f>CtrlData!AD121</f>
        <v>4.46</v>
      </c>
      <c r="AB115" s="6">
        <f>CtrlData!AE121</f>
        <v>337350</v>
      </c>
      <c r="AC115" s="6">
        <f>CtrlData!AF121</f>
        <v>2.9</v>
      </c>
      <c r="AD115" s="6">
        <f>CtrlData!AG121</f>
        <v>1.875</v>
      </c>
      <c r="AE115" s="6">
        <f>CtrlData!AH121</f>
        <v>4.17</v>
      </c>
      <c r="AF115" s="6">
        <f>CtrlData!AI121</f>
        <v>0</v>
      </c>
      <c r="AG115" s="11">
        <f>CtrlData!AJ121</f>
        <v>16879.725450000002</v>
      </c>
      <c r="AH115" s="11">
        <f>CtrlData!AK121</f>
        <v>15634.807849999999</v>
      </c>
      <c r="AI115" s="17">
        <f>CtrlData!AL121</f>
        <v>22</v>
      </c>
    </row>
    <row r="116" spans="1:35">
      <c r="A116" s="6">
        <f>CtrlData!A122</f>
        <v>201212</v>
      </c>
      <c r="B116" s="6">
        <f>CtrlData!E122</f>
        <v>16879.725450000002</v>
      </c>
      <c r="C116" s="6">
        <f>CtrlData!F122</f>
        <v>0</v>
      </c>
      <c r="D116" s="6">
        <f>CtrlData!G122</f>
        <v>0</v>
      </c>
      <c r="E116" s="6">
        <f>CtrlData!H122</f>
        <v>0</v>
      </c>
      <c r="F116" s="6">
        <f>CtrlData!I122</f>
        <v>0</v>
      </c>
      <c r="G116" s="6">
        <f>CtrlData!J122</f>
        <v>0</v>
      </c>
      <c r="H116" s="6">
        <f>CtrlData!K122</f>
        <v>0</v>
      </c>
      <c r="I116" s="6">
        <f>CtrlData!L122</f>
        <v>0</v>
      </c>
      <c r="J116" s="6">
        <f>CtrlData!M122</f>
        <v>0</v>
      </c>
      <c r="K116" s="6">
        <f>CtrlData!N122</f>
        <v>0</v>
      </c>
      <c r="L116" s="6">
        <f>CtrlData!O122</f>
        <v>0</v>
      </c>
      <c r="M116" s="6">
        <f>CtrlData!P122</f>
        <v>0</v>
      </c>
      <c r="N116" s="6">
        <f>CtrlData!Q122</f>
        <v>1</v>
      </c>
      <c r="O116" s="6">
        <f>CtrlData!R122</f>
        <v>0</v>
      </c>
      <c r="P116" s="6">
        <f>CtrlData!S122</f>
        <v>0</v>
      </c>
      <c r="Q116" s="6">
        <f>CtrlData!T122</f>
        <v>0</v>
      </c>
      <c r="R116" s="6">
        <f>CtrlData!U122</f>
        <v>1</v>
      </c>
      <c r="S116" s="6">
        <f>CtrlData!V122</f>
        <v>4.4800000000000004</v>
      </c>
      <c r="T116" s="6">
        <f>CtrlData!W122</f>
        <v>129444</v>
      </c>
      <c r="U116" s="6">
        <f>CtrlData!X122</f>
        <v>5555</v>
      </c>
      <c r="V116" s="6">
        <f>CtrlData!Y122</f>
        <v>113.55</v>
      </c>
      <c r="W116" s="6">
        <f>CtrlData!Z122</f>
        <v>-3.95</v>
      </c>
      <c r="X116" s="6">
        <f>CtrlData!AA122</f>
        <v>97.62</v>
      </c>
      <c r="Y116" s="6">
        <f>CtrlData!AB122</f>
        <v>1.61</v>
      </c>
      <c r="Z116" s="6">
        <f>CtrlData!AC122</f>
        <v>122344</v>
      </c>
      <c r="AA116" s="6">
        <f>CtrlData!AD122</f>
        <v>4.97</v>
      </c>
      <c r="AB116" s="6">
        <f>CtrlData!AE122</f>
        <v>334790</v>
      </c>
      <c r="AC116" s="6">
        <f>CtrlData!AF122</f>
        <v>3.46</v>
      </c>
      <c r="AD116" s="6">
        <f>CtrlData!AG122</f>
        <v>1.875</v>
      </c>
      <c r="AE116" s="6">
        <f>CtrlData!AH122</f>
        <v>4.18</v>
      </c>
      <c r="AF116" s="6">
        <f>CtrlData!AI122</f>
        <v>0</v>
      </c>
      <c r="AG116" s="11">
        <f>CtrlData!AJ122</f>
        <v>15634.807849999999</v>
      </c>
      <c r="AH116" s="11">
        <f>CtrlData!AK122</f>
        <v>14358.303470000001</v>
      </c>
      <c r="AI116" s="17">
        <f>CtrlData!AL122</f>
        <v>21</v>
      </c>
    </row>
    <row r="117" spans="1:35">
      <c r="A117" s="6">
        <f>CtrlData!A123</f>
        <v>201211</v>
      </c>
      <c r="B117" s="6">
        <f>CtrlData!E123</f>
        <v>15634.807849999999</v>
      </c>
      <c r="C117" s="6">
        <f>CtrlData!F123</f>
        <v>0</v>
      </c>
      <c r="D117" s="6">
        <f>CtrlData!G123</f>
        <v>0</v>
      </c>
      <c r="E117" s="6">
        <f>CtrlData!H123</f>
        <v>0</v>
      </c>
      <c r="F117" s="6">
        <f>CtrlData!I123</f>
        <v>0</v>
      </c>
      <c r="G117" s="6">
        <f>CtrlData!J123</f>
        <v>0</v>
      </c>
      <c r="H117" s="6">
        <f>CtrlData!K123</f>
        <v>0</v>
      </c>
      <c r="I117" s="6">
        <f>CtrlData!L123</f>
        <v>0</v>
      </c>
      <c r="J117" s="6">
        <f>CtrlData!M123</f>
        <v>0</v>
      </c>
      <c r="K117" s="6">
        <f>CtrlData!N123</f>
        <v>0</v>
      </c>
      <c r="L117" s="6">
        <f>CtrlData!O123</f>
        <v>0</v>
      </c>
      <c r="M117" s="6">
        <f>CtrlData!P123</f>
        <v>1</v>
      </c>
      <c r="N117" s="6">
        <f>CtrlData!Q123</f>
        <v>0</v>
      </c>
      <c r="O117" s="6">
        <f>CtrlData!R123</f>
        <v>0</v>
      </c>
      <c r="P117" s="6">
        <f>CtrlData!S123</f>
        <v>0</v>
      </c>
      <c r="Q117" s="6">
        <f>CtrlData!T123</f>
        <v>0</v>
      </c>
      <c r="R117" s="6">
        <f>CtrlData!U123</f>
        <v>1</v>
      </c>
      <c r="S117" s="6">
        <f>CtrlData!V123</f>
        <v>4.4800000000000004</v>
      </c>
      <c r="T117" s="6">
        <f>CtrlData!W123</f>
        <v>129444</v>
      </c>
      <c r="U117" s="6">
        <f>CtrlData!X123</f>
        <v>5555</v>
      </c>
      <c r="V117" s="6">
        <f>CtrlData!Y123</f>
        <v>113.94</v>
      </c>
      <c r="W117" s="6">
        <f>CtrlData!Z123</f>
        <v>-3.95</v>
      </c>
      <c r="X117" s="6">
        <f>CtrlData!AA123</f>
        <v>97.38</v>
      </c>
      <c r="Y117" s="6">
        <f>CtrlData!AB123</f>
        <v>1.59</v>
      </c>
      <c r="Z117" s="6">
        <f>CtrlData!AC123</f>
        <v>120051</v>
      </c>
      <c r="AA117" s="6">
        <f>CtrlData!AD123</f>
        <v>4.12</v>
      </c>
      <c r="AB117" s="6">
        <f>CtrlData!AE123</f>
        <v>331933</v>
      </c>
      <c r="AC117" s="6">
        <f>CtrlData!AF123</f>
        <v>3.5</v>
      </c>
      <c r="AD117" s="6">
        <f>CtrlData!AG123</f>
        <v>1.875</v>
      </c>
      <c r="AE117" s="6">
        <f>CtrlData!AH123</f>
        <v>4.18</v>
      </c>
      <c r="AF117" s="6">
        <f>CtrlData!AI123</f>
        <v>0</v>
      </c>
      <c r="AG117" s="11">
        <f>CtrlData!AJ123</f>
        <v>14358.303470000001</v>
      </c>
      <c r="AH117" s="11">
        <f>CtrlData!AK123</f>
        <v>17494.34491</v>
      </c>
      <c r="AI117" s="17">
        <f>CtrlData!AL123</f>
        <v>22</v>
      </c>
    </row>
    <row r="118" spans="1:35">
      <c r="A118" s="6">
        <f>CtrlData!A124</f>
        <v>201210</v>
      </c>
      <c r="B118" s="6">
        <f>CtrlData!E124</f>
        <v>14358.303470000001</v>
      </c>
      <c r="C118" s="6">
        <f>CtrlData!F124</f>
        <v>0</v>
      </c>
      <c r="D118" s="6">
        <f>CtrlData!G124</f>
        <v>0</v>
      </c>
      <c r="E118" s="6">
        <f>CtrlData!H124</f>
        <v>0</v>
      </c>
      <c r="F118" s="6">
        <f>CtrlData!I124</f>
        <v>0</v>
      </c>
      <c r="G118" s="6">
        <f>CtrlData!J124</f>
        <v>0</v>
      </c>
      <c r="H118" s="6">
        <f>CtrlData!K124</f>
        <v>0</v>
      </c>
      <c r="I118" s="6">
        <f>CtrlData!L124</f>
        <v>0</v>
      </c>
      <c r="J118" s="6">
        <f>CtrlData!M124</f>
        <v>0</v>
      </c>
      <c r="K118" s="6">
        <f>CtrlData!N124</f>
        <v>0</v>
      </c>
      <c r="L118" s="6">
        <f>CtrlData!O124</f>
        <v>1</v>
      </c>
      <c r="M118" s="6">
        <f>CtrlData!P124</f>
        <v>0</v>
      </c>
      <c r="N118" s="6">
        <f>CtrlData!Q124</f>
        <v>0</v>
      </c>
      <c r="O118" s="6">
        <f>CtrlData!R124</f>
        <v>0</v>
      </c>
      <c r="P118" s="6">
        <f>CtrlData!S124</f>
        <v>0</v>
      </c>
      <c r="Q118" s="6">
        <f>CtrlData!T124</f>
        <v>0</v>
      </c>
      <c r="R118" s="6">
        <f>CtrlData!U124</f>
        <v>1</v>
      </c>
      <c r="S118" s="6">
        <f>CtrlData!V124</f>
        <v>4.4800000000000004</v>
      </c>
      <c r="T118" s="6">
        <f>CtrlData!W124</f>
        <v>129444</v>
      </c>
      <c r="U118" s="6">
        <f>CtrlData!X124</f>
        <v>5555</v>
      </c>
      <c r="V118" s="6">
        <f>CtrlData!Y124</f>
        <v>115.09</v>
      </c>
      <c r="W118" s="6">
        <f>CtrlData!Z124</f>
        <v>-3.95</v>
      </c>
      <c r="X118" s="6">
        <f>CtrlData!AA124</f>
        <v>98.12</v>
      </c>
      <c r="Y118" s="6">
        <f>CtrlData!AB124</f>
        <v>2.34</v>
      </c>
      <c r="Z118" s="6">
        <f>CtrlData!AC124</f>
        <v>119859</v>
      </c>
      <c r="AA118" s="6">
        <f>CtrlData!AD124</f>
        <v>3.86</v>
      </c>
      <c r="AB118" s="6">
        <f>CtrlData!AE124</f>
        <v>330970</v>
      </c>
      <c r="AC118" s="6">
        <f>CtrlData!AF124</f>
        <v>3.24</v>
      </c>
      <c r="AD118" s="6">
        <f>CtrlData!AG124</f>
        <v>1.875</v>
      </c>
      <c r="AE118" s="6">
        <f>CtrlData!AH124</f>
        <v>4.18</v>
      </c>
      <c r="AF118" s="6">
        <f>CtrlData!AI124</f>
        <v>0</v>
      </c>
      <c r="AG118" s="11">
        <f>CtrlData!AJ124</f>
        <v>17494.34491</v>
      </c>
      <c r="AH118" s="11">
        <f>CtrlData!AK124</f>
        <v>17070.935389999999</v>
      </c>
      <c r="AI118" s="17">
        <f>CtrlData!AL124</f>
        <v>22</v>
      </c>
    </row>
    <row r="119" spans="1:35">
      <c r="A119" s="6">
        <f>CtrlData!A125</f>
        <v>201209</v>
      </c>
      <c r="B119" s="6">
        <f>CtrlData!E125</f>
        <v>17494.34491</v>
      </c>
      <c r="C119" s="6">
        <f>CtrlData!F125</f>
        <v>0</v>
      </c>
      <c r="D119" s="6">
        <f>CtrlData!G125</f>
        <v>0</v>
      </c>
      <c r="E119" s="6">
        <f>CtrlData!H125</f>
        <v>0</v>
      </c>
      <c r="F119" s="6">
        <f>CtrlData!I125</f>
        <v>0</v>
      </c>
      <c r="G119" s="6">
        <f>CtrlData!J125</f>
        <v>0</v>
      </c>
      <c r="H119" s="6">
        <f>CtrlData!K125</f>
        <v>0</v>
      </c>
      <c r="I119" s="6">
        <f>CtrlData!L125</f>
        <v>0</v>
      </c>
      <c r="J119" s="6">
        <f>CtrlData!M125</f>
        <v>0</v>
      </c>
      <c r="K119" s="6">
        <f>CtrlData!N125</f>
        <v>1</v>
      </c>
      <c r="L119" s="6">
        <f>CtrlData!O125</f>
        <v>0</v>
      </c>
      <c r="M119" s="6">
        <f>CtrlData!P125</f>
        <v>0</v>
      </c>
      <c r="N119" s="6">
        <f>CtrlData!Q125</f>
        <v>0</v>
      </c>
      <c r="O119" s="6">
        <f>CtrlData!R125</f>
        <v>0</v>
      </c>
      <c r="P119" s="6">
        <f>CtrlData!S125</f>
        <v>0</v>
      </c>
      <c r="Q119" s="6">
        <f>CtrlData!T125</f>
        <v>1</v>
      </c>
      <c r="R119" s="6">
        <f>CtrlData!U125</f>
        <v>0</v>
      </c>
      <c r="S119" s="6">
        <f>CtrlData!V125</f>
        <v>2.1800000000000002</v>
      </c>
      <c r="T119" s="6">
        <f>CtrlData!W125</f>
        <v>125894</v>
      </c>
      <c r="U119" s="6">
        <f>CtrlData!X125</f>
        <v>5408</v>
      </c>
      <c r="V119" s="6">
        <f>CtrlData!Y125</f>
        <v>116.78</v>
      </c>
      <c r="W119" s="6">
        <f>CtrlData!Z125</f>
        <v>-2.34</v>
      </c>
      <c r="X119" s="6">
        <f>CtrlData!AA125</f>
        <v>98.19</v>
      </c>
      <c r="Y119" s="6">
        <f>CtrlData!AB125</f>
        <v>2.96</v>
      </c>
      <c r="Z119" s="6">
        <f>CtrlData!AC125</f>
        <v>120652</v>
      </c>
      <c r="AA119" s="6">
        <f>CtrlData!AD125</f>
        <v>3.98</v>
      </c>
      <c r="AB119" s="6">
        <f>CtrlData!AE125</f>
        <v>331814</v>
      </c>
      <c r="AC119" s="6">
        <f>CtrlData!AF125</f>
        <v>3.71</v>
      </c>
      <c r="AD119" s="6">
        <f>CtrlData!AG125</f>
        <v>1.875</v>
      </c>
      <c r="AE119" s="6">
        <f>CtrlData!AH125</f>
        <v>4.32</v>
      </c>
      <c r="AF119" s="6">
        <f>CtrlData!AI125</f>
        <v>0</v>
      </c>
      <c r="AG119" s="11">
        <f>CtrlData!AJ125</f>
        <v>17070.935389999999</v>
      </c>
      <c r="AH119" s="11">
        <f>CtrlData!AK125</f>
        <v>14869.88163</v>
      </c>
      <c r="AI119" s="17">
        <f>CtrlData!AL125</f>
        <v>20</v>
      </c>
    </row>
    <row r="120" spans="1:35">
      <c r="A120" s="6">
        <f>CtrlData!A126</f>
        <v>201208</v>
      </c>
      <c r="B120" s="6">
        <f>CtrlData!E126</f>
        <v>17070.935389999999</v>
      </c>
      <c r="C120" s="6">
        <f>CtrlData!F126</f>
        <v>0</v>
      </c>
      <c r="D120" s="6">
        <f>CtrlData!G126</f>
        <v>0</v>
      </c>
      <c r="E120" s="6">
        <f>CtrlData!H126</f>
        <v>0</v>
      </c>
      <c r="F120" s="6">
        <f>CtrlData!I126</f>
        <v>0</v>
      </c>
      <c r="G120" s="6">
        <f>CtrlData!J126</f>
        <v>0</v>
      </c>
      <c r="H120" s="6">
        <f>CtrlData!K126</f>
        <v>0</v>
      </c>
      <c r="I120" s="6">
        <f>CtrlData!L126</f>
        <v>0</v>
      </c>
      <c r="J120" s="6">
        <f>CtrlData!M126</f>
        <v>1</v>
      </c>
      <c r="K120" s="6">
        <f>CtrlData!N126</f>
        <v>0</v>
      </c>
      <c r="L120" s="6">
        <f>CtrlData!O126</f>
        <v>0</v>
      </c>
      <c r="M120" s="6">
        <f>CtrlData!P126</f>
        <v>0</v>
      </c>
      <c r="N120" s="6">
        <f>CtrlData!Q126</f>
        <v>0</v>
      </c>
      <c r="O120" s="6">
        <f>CtrlData!R126</f>
        <v>0</v>
      </c>
      <c r="P120" s="6">
        <f>CtrlData!S126</f>
        <v>0</v>
      </c>
      <c r="Q120" s="6">
        <f>CtrlData!T126</f>
        <v>1</v>
      </c>
      <c r="R120" s="6">
        <f>CtrlData!U126</f>
        <v>0</v>
      </c>
      <c r="S120" s="6">
        <f>CtrlData!V126</f>
        <v>2.1800000000000002</v>
      </c>
      <c r="T120" s="6">
        <f>CtrlData!W126</f>
        <v>125894</v>
      </c>
      <c r="U120" s="6">
        <f>CtrlData!X126</f>
        <v>5408</v>
      </c>
      <c r="V120" s="6">
        <f>CtrlData!Y126</f>
        <v>117.05</v>
      </c>
      <c r="W120" s="6">
        <f>CtrlData!Z126</f>
        <v>-2.34</v>
      </c>
      <c r="X120" s="6">
        <f>CtrlData!AA126</f>
        <v>98.51</v>
      </c>
      <c r="Y120" s="6">
        <f>CtrlData!AB126</f>
        <v>3.42</v>
      </c>
      <c r="Z120" s="6">
        <f>CtrlData!AC126</f>
        <v>119912</v>
      </c>
      <c r="AA120" s="6">
        <f>CtrlData!AD126</f>
        <v>3.15</v>
      </c>
      <c r="AB120" s="6">
        <f>CtrlData!AE126</f>
        <v>331199</v>
      </c>
      <c r="AC120" s="6">
        <f>CtrlData!AF126</f>
        <v>4.3099999999999996</v>
      </c>
      <c r="AD120" s="6">
        <f>CtrlData!AG126</f>
        <v>1.875</v>
      </c>
      <c r="AE120" s="6">
        <f>CtrlData!AH126</f>
        <v>4.32</v>
      </c>
      <c r="AF120" s="6">
        <f>CtrlData!AI126</f>
        <v>0</v>
      </c>
      <c r="AG120" s="11">
        <f>CtrlData!AJ126</f>
        <v>14869.88163</v>
      </c>
      <c r="AH120" s="11">
        <f>CtrlData!AK126</f>
        <v>13674.26038</v>
      </c>
      <c r="AI120" s="17">
        <f>CtrlData!AL126</f>
        <v>22</v>
      </c>
    </row>
    <row r="121" spans="1:35">
      <c r="A121" s="6">
        <f>CtrlData!A127</f>
        <v>201207</v>
      </c>
      <c r="B121" s="6">
        <f>CtrlData!E127</f>
        <v>14869.88163</v>
      </c>
      <c r="C121" s="6">
        <f>CtrlData!F127</f>
        <v>0</v>
      </c>
      <c r="D121" s="6">
        <f>CtrlData!G127</f>
        <v>0</v>
      </c>
      <c r="E121" s="6">
        <f>CtrlData!H127</f>
        <v>0</v>
      </c>
      <c r="F121" s="6">
        <f>CtrlData!I127</f>
        <v>0</v>
      </c>
      <c r="G121" s="6">
        <f>CtrlData!J127</f>
        <v>0</v>
      </c>
      <c r="H121" s="6">
        <f>CtrlData!K127</f>
        <v>0</v>
      </c>
      <c r="I121" s="6">
        <f>CtrlData!L127</f>
        <v>1</v>
      </c>
      <c r="J121" s="6">
        <f>CtrlData!M127</f>
        <v>0</v>
      </c>
      <c r="K121" s="6">
        <f>CtrlData!N127</f>
        <v>0</v>
      </c>
      <c r="L121" s="6">
        <f>CtrlData!O127</f>
        <v>0</v>
      </c>
      <c r="M121" s="6">
        <f>CtrlData!P127</f>
        <v>0</v>
      </c>
      <c r="N121" s="6">
        <f>CtrlData!Q127</f>
        <v>0</v>
      </c>
      <c r="O121" s="6">
        <f>CtrlData!R127</f>
        <v>0</v>
      </c>
      <c r="P121" s="6">
        <f>CtrlData!S127</f>
        <v>0</v>
      </c>
      <c r="Q121" s="6">
        <f>CtrlData!T127</f>
        <v>1</v>
      </c>
      <c r="R121" s="6">
        <f>CtrlData!U127</f>
        <v>0</v>
      </c>
      <c r="S121" s="6">
        <f>CtrlData!V127</f>
        <v>2.1800000000000002</v>
      </c>
      <c r="T121" s="6">
        <f>CtrlData!W127</f>
        <v>125894</v>
      </c>
      <c r="U121" s="6">
        <f>CtrlData!X127</f>
        <v>5408</v>
      </c>
      <c r="V121" s="6">
        <f>CtrlData!Y127</f>
        <v>115.83</v>
      </c>
      <c r="W121" s="6">
        <f>CtrlData!Z127</f>
        <v>-2.34</v>
      </c>
      <c r="X121" s="6">
        <f>CtrlData!AA127</f>
        <v>97.56</v>
      </c>
      <c r="Y121" s="6">
        <f>CtrlData!AB127</f>
        <v>2.46</v>
      </c>
      <c r="Z121" s="6">
        <f>CtrlData!AC127</f>
        <v>118040</v>
      </c>
      <c r="AA121" s="6">
        <f>CtrlData!AD127</f>
        <v>2.97</v>
      </c>
      <c r="AB121" s="6">
        <f>CtrlData!AE127</f>
        <v>329165</v>
      </c>
      <c r="AC121" s="6">
        <f>CtrlData!AF127</f>
        <v>3.43</v>
      </c>
      <c r="AD121" s="6">
        <f>CtrlData!AG127</f>
        <v>1.875</v>
      </c>
      <c r="AE121" s="6">
        <f>CtrlData!AH127</f>
        <v>4.32</v>
      </c>
      <c r="AF121" s="6">
        <f>CtrlData!AI127</f>
        <v>0</v>
      </c>
      <c r="AG121" s="11">
        <f>CtrlData!AJ127</f>
        <v>13674.26038</v>
      </c>
      <c r="AH121" s="11">
        <f>CtrlData!AK127</f>
        <v>16489.085019999999</v>
      </c>
      <c r="AI121" s="17">
        <f>CtrlData!AL127</f>
        <v>22</v>
      </c>
    </row>
    <row r="122" spans="1:35">
      <c r="A122" s="6">
        <f>CtrlData!A128</f>
        <v>201206</v>
      </c>
      <c r="B122" s="6">
        <f>CtrlData!E128</f>
        <v>13674.26038</v>
      </c>
      <c r="C122" s="6">
        <f>CtrlData!F128</f>
        <v>0</v>
      </c>
      <c r="D122" s="6">
        <f>CtrlData!G128</f>
        <v>0</v>
      </c>
      <c r="E122" s="6">
        <f>CtrlData!H128</f>
        <v>0</v>
      </c>
      <c r="F122" s="6">
        <f>CtrlData!I128</f>
        <v>0</v>
      </c>
      <c r="G122" s="6">
        <f>CtrlData!J128</f>
        <v>0</v>
      </c>
      <c r="H122" s="6">
        <f>CtrlData!K128</f>
        <v>1</v>
      </c>
      <c r="I122" s="6">
        <f>CtrlData!L128</f>
        <v>0</v>
      </c>
      <c r="J122" s="6">
        <f>CtrlData!M128</f>
        <v>0</v>
      </c>
      <c r="K122" s="6">
        <f>CtrlData!N128</f>
        <v>0</v>
      </c>
      <c r="L122" s="6">
        <f>CtrlData!O128</f>
        <v>0</v>
      </c>
      <c r="M122" s="6">
        <f>CtrlData!P128</f>
        <v>0</v>
      </c>
      <c r="N122" s="6">
        <f>CtrlData!Q128</f>
        <v>0</v>
      </c>
      <c r="O122" s="6">
        <f>CtrlData!R128</f>
        <v>0</v>
      </c>
      <c r="P122" s="6">
        <f>CtrlData!S128</f>
        <v>1</v>
      </c>
      <c r="Q122" s="6">
        <f>CtrlData!T128</f>
        <v>0</v>
      </c>
      <c r="R122" s="6">
        <f>CtrlData!U128</f>
        <v>0</v>
      </c>
      <c r="S122" s="6">
        <f>CtrlData!V128</f>
        <v>1.04</v>
      </c>
      <c r="T122" s="6">
        <f>CtrlData!W128</f>
        <v>120007</v>
      </c>
      <c r="U122" s="6">
        <f>CtrlData!X128</f>
        <v>5160</v>
      </c>
      <c r="V122" s="6">
        <f>CtrlData!Y128</f>
        <v>115.86</v>
      </c>
      <c r="W122" s="6">
        <f>CtrlData!Z128</f>
        <v>-1.77</v>
      </c>
      <c r="X122" s="6">
        <f>CtrlData!AA128</f>
        <v>97.19</v>
      </c>
      <c r="Y122" s="6">
        <f>CtrlData!AB128</f>
        <v>1.77</v>
      </c>
      <c r="Z122" s="6">
        <f>CtrlData!AC128</f>
        <v>117795</v>
      </c>
      <c r="AA122" s="6">
        <f>CtrlData!AD128</f>
        <v>3.4</v>
      </c>
      <c r="AB122" s="6">
        <f>CtrlData!AE128</f>
        <v>328397</v>
      </c>
      <c r="AC122" s="6">
        <f>CtrlData!AF128</f>
        <v>4.2</v>
      </c>
      <c r="AD122" s="6">
        <f>CtrlData!AG128</f>
        <v>1.875</v>
      </c>
      <c r="AE122" s="6">
        <f>CtrlData!AH128</f>
        <v>4.21</v>
      </c>
      <c r="AF122" s="6">
        <f>CtrlData!AI128</f>
        <v>0</v>
      </c>
      <c r="AG122" s="11">
        <f>CtrlData!AJ128</f>
        <v>16489.085019999999</v>
      </c>
      <c r="AH122" s="11">
        <f>CtrlData!AK128</f>
        <v>15533.061460000001</v>
      </c>
      <c r="AI122" s="17">
        <f>CtrlData!AL128</f>
        <v>21</v>
      </c>
    </row>
    <row r="123" spans="1:35">
      <c r="A123" s="6">
        <f>CtrlData!A129</f>
        <v>201205</v>
      </c>
      <c r="B123" s="6">
        <f>CtrlData!E129</f>
        <v>16489.085019999999</v>
      </c>
      <c r="C123" s="6">
        <f>CtrlData!F129</f>
        <v>0</v>
      </c>
      <c r="D123" s="6">
        <f>CtrlData!G129</f>
        <v>0</v>
      </c>
      <c r="E123" s="6">
        <f>CtrlData!H129</f>
        <v>0</v>
      </c>
      <c r="F123" s="6">
        <f>CtrlData!I129</f>
        <v>0</v>
      </c>
      <c r="G123" s="6">
        <f>CtrlData!J129</f>
        <v>1</v>
      </c>
      <c r="H123" s="6">
        <f>CtrlData!K129</f>
        <v>0</v>
      </c>
      <c r="I123" s="6">
        <f>CtrlData!L129</f>
        <v>0</v>
      </c>
      <c r="J123" s="6">
        <f>CtrlData!M129</f>
        <v>0</v>
      </c>
      <c r="K123" s="6">
        <f>CtrlData!N129</f>
        <v>0</v>
      </c>
      <c r="L123" s="6">
        <f>CtrlData!O129</f>
        <v>0</v>
      </c>
      <c r="M123" s="6">
        <f>CtrlData!P129</f>
        <v>0</v>
      </c>
      <c r="N123" s="6">
        <f>CtrlData!Q129</f>
        <v>0</v>
      </c>
      <c r="O123" s="6">
        <f>CtrlData!R129</f>
        <v>0</v>
      </c>
      <c r="P123" s="6">
        <f>CtrlData!S129</f>
        <v>1</v>
      </c>
      <c r="Q123" s="6">
        <f>CtrlData!T129</f>
        <v>0</v>
      </c>
      <c r="R123" s="6">
        <f>CtrlData!U129</f>
        <v>0</v>
      </c>
      <c r="S123" s="6">
        <f>CtrlData!V129</f>
        <v>1.04</v>
      </c>
      <c r="T123" s="6">
        <f>CtrlData!W129</f>
        <v>120007</v>
      </c>
      <c r="U123" s="6">
        <f>CtrlData!X129</f>
        <v>5160</v>
      </c>
      <c r="V123" s="6">
        <f>CtrlData!Y129</f>
        <v>117.11</v>
      </c>
      <c r="W123" s="6">
        <f>CtrlData!Z129</f>
        <v>-1.77</v>
      </c>
      <c r="X123" s="6">
        <f>CtrlData!AA129</f>
        <v>96.57</v>
      </c>
      <c r="Y123" s="6">
        <f>CtrlData!AB129</f>
        <v>1.75</v>
      </c>
      <c r="Z123" s="6">
        <f>CtrlData!AC129</f>
        <v>118474</v>
      </c>
      <c r="AA123" s="6">
        <f>CtrlData!AD129</f>
        <v>3.82</v>
      </c>
      <c r="AB123" s="6">
        <f>CtrlData!AE129</f>
        <v>329684</v>
      </c>
      <c r="AC123" s="6">
        <f>CtrlData!AF129</f>
        <v>4.6399999999999997</v>
      </c>
      <c r="AD123" s="6">
        <f>CtrlData!AG129</f>
        <v>1.875</v>
      </c>
      <c r="AE123" s="6">
        <f>CtrlData!AH129</f>
        <v>4.21</v>
      </c>
      <c r="AF123" s="6">
        <f>CtrlData!AI129</f>
        <v>0</v>
      </c>
      <c r="AG123" s="11">
        <f>CtrlData!AJ129</f>
        <v>15533.061460000001</v>
      </c>
      <c r="AH123" s="11">
        <f>CtrlData!AK129</f>
        <v>23484.46456</v>
      </c>
      <c r="AI123" s="17">
        <f>CtrlData!AL129</f>
        <v>22</v>
      </c>
    </row>
    <row r="124" spans="1:35">
      <c r="A124" s="6">
        <f>CtrlData!A130</f>
        <v>201204</v>
      </c>
      <c r="B124" s="6">
        <f>CtrlData!E130</f>
        <v>15533.061460000001</v>
      </c>
      <c r="C124" s="6">
        <f>CtrlData!F130</f>
        <v>0</v>
      </c>
      <c r="D124" s="6">
        <f>CtrlData!G130</f>
        <v>0</v>
      </c>
      <c r="E124" s="6">
        <f>CtrlData!H130</f>
        <v>0</v>
      </c>
      <c r="F124" s="6">
        <f>CtrlData!I130</f>
        <v>1</v>
      </c>
      <c r="G124" s="6">
        <f>CtrlData!J130</f>
        <v>0</v>
      </c>
      <c r="H124" s="6">
        <f>CtrlData!K130</f>
        <v>0</v>
      </c>
      <c r="I124" s="6">
        <f>CtrlData!L130</f>
        <v>0</v>
      </c>
      <c r="J124" s="6">
        <f>CtrlData!M130</f>
        <v>0</v>
      </c>
      <c r="K124" s="6">
        <f>CtrlData!N130</f>
        <v>0</v>
      </c>
      <c r="L124" s="6">
        <f>CtrlData!O130</f>
        <v>0</v>
      </c>
      <c r="M124" s="6">
        <f>CtrlData!P130</f>
        <v>0</v>
      </c>
      <c r="N124" s="6">
        <f>CtrlData!Q130</f>
        <v>0</v>
      </c>
      <c r="O124" s="6">
        <f>CtrlData!R130</f>
        <v>0</v>
      </c>
      <c r="P124" s="6">
        <f>CtrlData!S130</f>
        <v>1</v>
      </c>
      <c r="Q124" s="6">
        <f>CtrlData!T130</f>
        <v>0</v>
      </c>
      <c r="R124" s="6">
        <f>CtrlData!U130</f>
        <v>0</v>
      </c>
      <c r="S124" s="6">
        <f>CtrlData!V130</f>
        <v>1.04</v>
      </c>
      <c r="T124" s="6">
        <f>CtrlData!W130</f>
        <v>120007</v>
      </c>
      <c r="U124" s="6">
        <f>CtrlData!X130</f>
        <v>5160</v>
      </c>
      <c r="V124" s="6">
        <f>CtrlData!Y130</f>
        <v>118.48</v>
      </c>
      <c r="W124" s="6">
        <f>CtrlData!Z130</f>
        <v>-1.77</v>
      </c>
      <c r="X124" s="6">
        <f>CtrlData!AA130</f>
        <v>96.09</v>
      </c>
      <c r="Y124" s="6">
        <f>CtrlData!AB130</f>
        <v>1.44</v>
      </c>
      <c r="Z124" s="6">
        <f>CtrlData!AC130</f>
        <v>118774</v>
      </c>
      <c r="AA124" s="6">
        <f>CtrlData!AD130</f>
        <v>3.38</v>
      </c>
      <c r="AB124" s="6">
        <f>CtrlData!AE130</f>
        <v>329725</v>
      </c>
      <c r="AC124" s="6">
        <f>CtrlData!AF130</f>
        <v>4.38</v>
      </c>
      <c r="AD124" s="6">
        <f>CtrlData!AG130</f>
        <v>1.875</v>
      </c>
      <c r="AE124" s="6">
        <f>CtrlData!AH130</f>
        <v>4.21</v>
      </c>
      <c r="AF124" s="6">
        <f>CtrlData!AI130</f>
        <v>0</v>
      </c>
      <c r="AG124" s="11">
        <f>CtrlData!AJ130</f>
        <v>23484.46456</v>
      </c>
      <c r="AH124" s="11">
        <f>CtrlData!AK130</f>
        <v>28504.887050000001</v>
      </c>
      <c r="AI124" s="17">
        <f>CtrlData!AL130</f>
        <v>20</v>
      </c>
    </row>
    <row r="125" spans="1:35">
      <c r="A125" s="6">
        <f>CtrlData!A131</f>
        <v>201203</v>
      </c>
      <c r="B125" s="6">
        <f>CtrlData!E131</f>
        <v>23484.46456</v>
      </c>
      <c r="C125" s="6">
        <f>CtrlData!F131</f>
        <v>0</v>
      </c>
      <c r="D125" s="6">
        <f>CtrlData!G131</f>
        <v>0</v>
      </c>
      <c r="E125" s="6">
        <f>CtrlData!H131</f>
        <v>1</v>
      </c>
      <c r="F125" s="6">
        <f>CtrlData!I131</f>
        <v>0</v>
      </c>
      <c r="G125" s="6">
        <f>CtrlData!J131</f>
        <v>0</v>
      </c>
      <c r="H125" s="6">
        <f>CtrlData!K131</f>
        <v>0</v>
      </c>
      <c r="I125" s="6">
        <f>CtrlData!L131</f>
        <v>0</v>
      </c>
      <c r="J125" s="6">
        <f>CtrlData!M131</f>
        <v>0</v>
      </c>
      <c r="K125" s="6">
        <f>CtrlData!N131</f>
        <v>0</v>
      </c>
      <c r="L125" s="6">
        <f>CtrlData!O131</f>
        <v>0</v>
      </c>
      <c r="M125" s="6">
        <f>CtrlData!P131</f>
        <v>0</v>
      </c>
      <c r="N125" s="6">
        <f>CtrlData!Q131</f>
        <v>0</v>
      </c>
      <c r="O125" s="6">
        <f>CtrlData!R131</f>
        <v>1</v>
      </c>
      <c r="P125" s="6">
        <f>CtrlData!S131</f>
        <v>0</v>
      </c>
      <c r="Q125" s="6">
        <f>CtrlData!T131</f>
        <v>0</v>
      </c>
      <c r="R125" s="6">
        <f>CtrlData!U131</f>
        <v>0</v>
      </c>
      <c r="S125" s="6">
        <f>CtrlData!V131</f>
        <v>1.0900000000000001</v>
      </c>
      <c r="T125" s="6">
        <f>CtrlData!W131</f>
        <v>120191</v>
      </c>
      <c r="U125" s="6">
        <f>CtrlData!X131</f>
        <v>5172</v>
      </c>
      <c r="V125" s="6">
        <f>CtrlData!Y131</f>
        <v>118.54</v>
      </c>
      <c r="W125" s="6">
        <f>CtrlData!Z131</f>
        <v>-0.21</v>
      </c>
      <c r="X125" s="6">
        <f>CtrlData!AA131</f>
        <v>95.21</v>
      </c>
      <c r="Y125" s="6">
        <f>CtrlData!AB131</f>
        <v>1.25</v>
      </c>
      <c r="Z125" s="6">
        <f>CtrlData!AC131</f>
        <v>118798</v>
      </c>
      <c r="AA125" s="6">
        <f>CtrlData!AD131</f>
        <v>3.6</v>
      </c>
      <c r="AB125" s="6">
        <f>CtrlData!AE131</f>
        <v>329568</v>
      </c>
      <c r="AC125" s="6">
        <f>CtrlData!AF131</f>
        <v>5.13</v>
      </c>
      <c r="AD125" s="6">
        <f>CtrlData!AG131</f>
        <v>1.875</v>
      </c>
      <c r="AE125" s="6">
        <f>CtrlData!AH131</f>
        <v>4.17</v>
      </c>
      <c r="AF125" s="6">
        <f>CtrlData!AI131</f>
        <v>0</v>
      </c>
      <c r="AG125" s="11">
        <f>CtrlData!AJ131</f>
        <v>28504.887050000001</v>
      </c>
      <c r="AH125" s="11">
        <f>CtrlData!AK131</f>
        <v>13891.48726</v>
      </c>
      <c r="AI125" s="17">
        <f>CtrlData!AL131</f>
        <v>23</v>
      </c>
    </row>
    <row r="126" spans="1:35">
      <c r="A126" s="6">
        <f>CtrlData!A132</f>
        <v>201202</v>
      </c>
      <c r="B126" s="6">
        <f>CtrlData!E132</f>
        <v>28504.887050000001</v>
      </c>
      <c r="C126" s="6">
        <f>CtrlData!F132</f>
        <v>0</v>
      </c>
      <c r="D126" s="6">
        <f>CtrlData!G132</f>
        <v>1</v>
      </c>
      <c r="E126" s="6">
        <f>CtrlData!H132</f>
        <v>0</v>
      </c>
      <c r="F126" s="6">
        <f>CtrlData!I132</f>
        <v>0</v>
      </c>
      <c r="G126" s="6">
        <f>CtrlData!J132</f>
        <v>0</v>
      </c>
      <c r="H126" s="6">
        <f>CtrlData!K132</f>
        <v>0</v>
      </c>
      <c r="I126" s="6">
        <f>CtrlData!L132</f>
        <v>0</v>
      </c>
      <c r="J126" s="6">
        <f>CtrlData!M132</f>
        <v>0</v>
      </c>
      <c r="K126" s="6">
        <f>CtrlData!N132</f>
        <v>0</v>
      </c>
      <c r="L126" s="6">
        <f>CtrlData!O132</f>
        <v>0</v>
      </c>
      <c r="M126" s="6">
        <f>CtrlData!P132</f>
        <v>0</v>
      </c>
      <c r="N126" s="6">
        <f>CtrlData!Q132</f>
        <v>0</v>
      </c>
      <c r="O126" s="6">
        <f>CtrlData!R132</f>
        <v>1</v>
      </c>
      <c r="P126" s="6">
        <f>CtrlData!S132</f>
        <v>0</v>
      </c>
      <c r="Q126" s="6">
        <f>CtrlData!T132</f>
        <v>0</v>
      </c>
      <c r="R126" s="6">
        <f>CtrlData!U132</f>
        <v>0</v>
      </c>
      <c r="S126" s="6">
        <f>CtrlData!V132</f>
        <v>1.0900000000000001</v>
      </c>
      <c r="T126" s="6">
        <f>CtrlData!W132</f>
        <v>120191</v>
      </c>
      <c r="U126" s="6">
        <f>CtrlData!X132</f>
        <v>5172</v>
      </c>
      <c r="V126" s="6">
        <f>CtrlData!Y132</f>
        <v>118.09</v>
      </c>
      <c r="W126" s="6">
        <f>CtrlData!Z132</f>
        <v>-0.21</v>
      </c>
      <c r="X126" s="6">
        <f>CtrlData!AA132</f>
        <v>95.09</v>
      </c>
      <c r="Y126" s="6">
        <f>CtrlData!AB132</f>
        <v>0.24</v>
      </c>
      <c r="Z126" s="6">
        <f>CtrlData!AC132</f>
        <v>119572</v>
      </c>
      <c r="AA126" s="6">
        <f>CtrlData!AD132</f>
        <v>3.28</v>
      </c>
      <c r="AB126" s="6">
        <f>CtrlData!AE132</f>
        <v>329716</v>
      </c>
      <c r="AC126" s="6">
        <f>CtrlData!AF132</f>
        <v>4.9400000000000004</v>
      </c>
      <c r="AD126" s="6">
        <f>CtrlData!AG132</f>
        <v>1.875</v>
      </c>
      <c r="AE126" s="6">
        <f>CtrlData!AH132</f>
        <v>4.17</v>
      </c>
      <c r="AF126" s="6">
        <f>CtrlData!AI132</f>
        <v>0</v>
      </c>
      <c r="AG126" s="11">
        <f>CtrlData!AJ132</f>
        <v>13891.48726</v>
      </c>
      <c r="AH126" s="11">
        <f>CtrlData!AK132</f>
        <v>14952.398380000001</v>
      </c>
      <c r="AI126" s="17">
        <f>CtrlData!AL132</f>
        <v>20</v>
      </c>
    </row>
    <row r="127" spans="1:35">
      <c r="A127" s="6">
        <f>CtrlData!A133</f>
        <v>201201</v>
      </c>
      <c r="B127" s="6">
        <f>CtrlData!E133</f>
        <v>13891.48726</v>
      </c>
      <c r="C127" s="6">
        <f>CtrlData!F133</f>
        <v>1</v>
      </c>
      <c r="D127" s="6">
        <f>CtrlData!G133</f>
        <v>0</v>
      </c>
      <c r="E127" s="6">
        <f>CtrlData!H133</f>
        <v>0</v>
      </c>
      <c r="F127" s="6">
        <f>CtrlData!I133</f>
        <v>0</v>
      </c>
      <c r="G127" s="6">
        <f>CtrlData!J133</f>
        <v>0</v>
      </c>
      <c r="H127" s="6">
        <f>CtrlData!K133</f>
        <v>0</v>
      </c>
      <c r="I127" s="6">
        <f>CtrlData!L133</f>
        <v>0</v>
      </c>
      <c r="J127" s="6">
        <f>CtrlData!M133</f>
        <v>0</v>
      </c>
      <c r="K127" s="6">
        <f>CtrlData!N133</f>
        <v>0</v>
      </c>
      <c r="L127" s="6">
        <f>CtrlData!O133</f>
        <v>0</v>
      </c>
      <c r="M127" s="6">
        <f>CtrlData!P133</f>
        <v>0</v>
      </c>
      <c r="N127" s="6">
        <f>CtrlData!Q133</f>
        <v>0</v>
      </c>
      <c r="O127" s="6">
        <f>CtrlData!R133</f>
        <v>1</v>
      </c>
      <c r="P127" s="6">
        <f>CtrlData!S133</f>
        <v>0</v>
      </c>
      <c r="Q127" s="6">
        <f>CtrlData!T133</f>
        <v>0</v>
      </c>
      <c r="R127" s="6">
        <f>CtrlData!U133</f>
        <v>0</v>
      </c>
      <c r="S127" s="6">
        <f>CtrlData!V133</f>
        <v>1.0900000000000001</v>
      </c>
      <c r="T127" s="6">
        <f>CtrlData!W133</f>
        <v>120191</v>
      </c>
      <c r="U127" s="6">
        <f>CtrlData!X133</f>
        <v>5172</v>
      </c>
      <c r="V127" s="6">
        <f>CtrlData!Y133</f>
        <v>118.3</v>
      </c>
      <c r="W127" s="6">
        <f>CtrlData!Z133</f>
        <v>-0.21</v>
      </c>
      <c r="X127" s="6">
        <f>CtrlData!AA133</f>
        <v>96.37</v>
      </c>
      <c r="Y127" s="6">
        <f>CtrlData!AB133</f>
        <v>2.36</v>
      </c>
      <c r="Z127" s="6">
        <f>CtrlData!AC133</f>
        <v>119336</v>
      </c>
      <c r="AA127" s="6">
        <f>CtrlData!AD133</f>
        <v>2.77</v>
      </c>
      <c r="AB127" s="6">
        <f>CtrlData!AE133</f>
        <v>327557</v>
      </c>
      <c r="AC127" s="6">
        <f>CtrlData!AF133</f>
        <v>5.13</v>
      </c>
      <c r="AD127" s="6">
        <f>CtrlData!AG133</f>
        <v>1.875</v>
      </c>
      <c r="AE127" s="6">
        <f>CtrlData!AH133</f>
        <v>4.17</v>
      </c>
      <c r="AF127" s="6">
        <f>CtrlData!AI133</f>
        <v>1</v>
      </c>
      <c r="AG127" s="11">
        <f>CtrlData!AJ133</f>
        <v>14952.398380000001</v>
      </c>
      <c r="AH127" s="11">
        <f>CtrlData!AK133</f>
        <v>19624.270550000001</v>
      </c>
      <c r="AI127" s="17">
        <f>CtrlData!AL133</f>
        <v>15</v>
      </c>
    </row>
  </sheetData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67"/>
  <sheetViews>
    <sheetView topLeftCell="M1" workbookViewId="0">
      <selection activeCell="V1" sqref="V1"/>
    </sheetView>
  </sheetViews>
  <sheetFormatPr defaultRowHeight="13.5"/>
  <cols>
    <col min="1" max="16384" width="9" style="6"/>
  </cols>
  <sheetData>
    <row r="1" spans="1:35" s="7" customFormat="1">
      <c r="A1" s="7" t="s">
        <v>15</v>
      </c>
      <c r="B1" s="7" t="str">
        <f>CtrlData!E2</f>
        <v>成交億</v>
      </c>
      <c r="C1" s="7" t="str">
        <f>CtrlData!F2</f>
        <v>m1</v>
      </c>
      <c r="D1" s="7" t="str">
        <f>CtrlData!G2</f>
        <v>m2</v>
      </c>
      <c r="E1" s="7" t="str">
        <f>CtrlData!H2</f>
        <v>m3</v>
      </c>
      <c r="F1" s="7" t="str">
        <f>CtrlData!I2</f>
        <v>m4</v>
      </c>
      <c r="G1" s="7" t="str">
        <f>CtrlData!J2</f>
        <v>m5</v>
      </c>
      <c r="H1" s="7" t="str">
        <f>CtrlData!K2</f>
        <v>m6</v>
      </c>
      <c r="I1" s="7" t="str">
        <f>CtrlData!L2</f>
        <v>m7</v>
      </c>
      <c r="J1" s="7" t="str">
        <f>CtrlData!M2</f>
        <v>m8</v>
      </c>
      <c r="K1" s="7" t="str">
        <f>CtrlData!N2</f>
        <v>m9</v>
      </c>
      <c r="L1" s="7" t="str">
        <f>CtrlData!O2</f>
        <v>m10</v>
      </c>
      <c r="M1" s="7" t="str">
        <f>CtrlData!P2</f>
        <v>m11</v>
      </c>
      <c r="N1" s="7" t="str">
        <f>CtrlData!Q2</f>
        <v>m12</v>
      </c>
      <c r="O1" s="7" t="str">
        <f>CtrlData!R2</f>
        <v>q1</v>
      </c>
      <c r="P1" s="7" t="str">
        <f>CtrlData!S2</f>
        <v>q2</v>
      </c>
      <c r="Q1" s="7" t="str">
        <f>CtrlData!T2</f>
        <v>q3</v>
      </c>
      <c r="R1" s="7" t="str">
        <f>CtrlData!U2</f>
        <v>q4</v>
      </c>
      <c r="S1" s="7" t="str">
        <f>CtrlData!V2</f>
        <v>GDP%</v>
      </c>
      <c r="T1" s="7" t="str">
        <f>CtrlData!W2</f>
        <v>GDP</v>
      </c>
      <c r="U1" s="7" t="str">
        <f>CtrlData!X2</f>
        <v>人均GDP</v>
      </c>
      <c r="V1" s="7" t="str">
        <f>CtrlData!Y2</f>
        <v>WPI</v>
      </c>
      <c r="W1" s="7" t="str">
        <f>CtrlData!Z2</f>
        <v>WPI%</v>
      </c>
      <c r="X1" s="7" t="str">
        <f>CtrlData!AA2</f>
        <v>CPI</v>
      </c>
      <c r="Y1" s="7" t="str">
        <f>CtrlData!AB2</f>
        <v>CPI%</v>
      </c>
      <c r="Z1" s="7" t="s">
        <v>219</v>
      </c>
      <c r="AA1" s="7" t="s">
        <v>220</v>
      </c>
      <c r="AB1" s="7" t="s">
        <v>27</v>
      </c>
      <c r="AC1" s="7" t="s">
        <v>28</v>
      </c>
      <c r="AD1" s="7" t="s">
        <v>221</v>
      </c>
      <c r="AE1" s="7" t="s">
        <v>222</v>
      </c>
      <c r="AF1" s="7" t="s">
        <v>230</v>
      </c>
      <c r="AG1" s="7" t="s">
        <v>231</v>
      </c>
      <c r="AH1" s="7" t="s">
        <v>232</v>
      </c>
      <c r="AI1" s="7" t="s">
        <v>240</v>
      </c>
    </row>
    <row r="2" spans="1:35">
      <c r="A2" s="6">
        <f>CtrlData!A8</f>
        <v>202206</v>
      </c>
      <c r="B2" s="6">
        <f>CtrlData!E8</f>
        <v>50842.24022</v>
      </c>
      <c r="C2" s="6">
        <f>CtrlData!F8</f>
        <v>0</v>
      </c>
      <c r="D2" s="6">
        <f>CtrlData!G8</f>
        <v>0</v>
      </c>
      <c r="E2" s="6">
        <f>CtrlData!H8</f>
        <v>0</v>
      </c>
      <c r="F2" s="6">
        <f>CtrlData!I8</f>
        <v>0</v>
      </c>
      <c r="G2" s="6">
        <f>CtrlData!J8</f>
        <v>0</v>
      </c>
      <c r="H2" s="6">
        <f>CtrlData!K8</f>
        <v>1</v>
      </c>
      <c r="I2" s="6">
        <f>CtrlData!L8</f>
        <v>0</v>
      </c>
      <c r="J2" s="6">
        <f>CtrlData!M8</f>
        <v>0</v>
      </c>
      <c r="K2" s="6">
        <f>CtrlData!N8</f>
        <v>0</v>
      </c>
      <c r="L2" s="6">
        <f>CtrlData!O8</f>
        <v>0</v>
      </c>
      <c r="M2" s="6">
        <f>CtrlData!P8</f>
        <v>0</v>
      </c>
      <c r="N2" s="6">
        <f>CtrlData!Q8</f>
        <v>0</v>
      </c>
      <c r="O2" s="6">
        <f>CtrlData!R8</f>
        <v>0</v>
      </c>
      <c r="P2" s="6">
        <f>CtrlData!S8</f>
        <v>1</v>
      </c>
      <c r="Q2" s="6">
        <f>CtrlData!T8</f>
        <v>0</v>
      </c>
      <c r="R2" s="6">
        <f>CtrlData!U8</f>
        <v>0</v>
      </c>
      <c r="S2" s="6">
        <f>CtrlData!V8</f>
        <v>3.05</v>
      </c>
      <c r="T2" s="6">
        <f>CtrlData!W8</f>
        <v>186883</v>
      </c>
      <c r="U2" s="6">
        <f>CtrlData!X8</f>
        <v>8046</v>
      </c>
      <c r="V2" s="6">
        <f>CtrlData!Y8</f>
        <v>119.61</v>
      </c>
      <c r="W2" s="6">
        <f>CtrlData!Z8</f>
        <v>16.28</v>
      </c>
      <c r="X2" s="6">
        <f>CtrlData!AA8</f>
        <v>107.82</v>
      </c>
      <c r="Y2" s="6">
        <f>CtrlData!AB8</f>
        <v>3.59</v>
      </c>
      <c r="Z2" s="6">
        <f>CtrlData!AC8</f>
        <v>254745</v>
      </c>
      <c r="AA2" s="6">
        <f>CtrlData!AD8</f>
        <v>7.03</v>
      </c>
      <c r="AB2" s="6">
        <f>CtrlData!AE8</f>
        <v>558262</v>
      </c>
      <c r="AC2" s="6">
        <f>CtrlData!AF8</f>
        <v>7.35</v>
      </c>
      <c r="AD2" s="6">
        <f>CtrlData!AG8</f>
        <v>1.5</v>
      </c>
      <c r="AE2" s="6">
        <f>CtrlData!AH8</f>
        <v>3.74</v>
      </c>
      <c r="AF2" s="6">
        <f>CtrlData!AI8</f>
        <v>0</v>
      </c>
      <c r="AG2" s="6">
        <f>CtrlData!AJ8</f>
        <v>49991.329389999999</v>
      </c>
      <c r="AH2" s="6">
        <f>CtrlData!AK8</f>
        <v>51471.295230000003</v>
      </c>
      <c r="AI2" s="6">
        <f>CtrlData!AL8</f>
        <v>21</v>
      </c>
    </row>
    <row r="3" spans="1:35">
      <c r="A3" s="6">
        <f>CtrlData!A9</f>
        <v>202205</v>
      </c>
      <c r="B3" s="6">
        <f>CtrlData!E9</f>
        <v>49991.329389999999</v>
      </c>
      <c r="C3" s="6">
        <f>CtrlData!F9</f>
        <v>0</v>
      </c>
      <c r="D3" s="6">
        <f>CtrlData!G9</f>
        <v>0</v>
      </c>
      <c r="E3" s="6">
        <f>CtrlData!H9</f>
        <v>0</v>
      </c>
      <c r="F3" s="6">
        <f>CtrlData!I9</f>
        <v>0</v>
      </c>
      <c r="G3" s="6">
        <f>CtrlData!J9</f>
        <v>1</v>
      </c>
      <c r="H3" s="6">
        <f>CtrlData!K9</f>
        <v>0</v>
      </c>
      <c r="I3" s="6">
        <f>CtrlData!L9</f>
        <v>0</v>
      </c>
      <c r="J3" s="6">
        <f>CtrlData!M9</f>
        <v>0</v>
      </c>
      <c r="K3" s="6">
        <f>CtrlData!N9</f>
        <v>0</v>
      </c>
      <c r="L3" s="6">
        <f>CtrlData!O9</f>
        <v>0</v>
      </c>
      <c r="M3" s="6">
        <f>CtrlData!P9</f>
        <v>0</v>
      </c>
      <c r="N3" s="6">
        <f>CtrlData!Q9</f>
        <v>0</v>
      </c>
      <c r="O3" s="6">
        <f>CtrlData!R9</f>
        <v>0</v>
      </c>
      <c r="P3" s="6">
        <f>CtrlData!S9</f>
        <v>1</v>
      </c>
      <c r="Q3" s="6">
        <f>CtrlData!T9</f>
        <v>0</v>
      </c>
      <c r="R3" s="6">
        <f>CtrlData!U9</f>
        <v>0</v>
      </c>
      <c r="S3" s="6">
        <f>CtrlData!V9</f>
        <v>3.05</v>
      </c>
      <c r="T3" s="6">
        <f>CtrlData!W9</f>
        <v>186883</v>
      </c>
      <c r="U3" s="6">
        <f>CtrlData!X9</f>
        <v>8046</v>
      </c>
      <c r="V3" s="6">
        <f>CtrlData!Y9</f>
        <v>119.4</v>
      </c>
      <c r="W3" s="6">
        <f>CtrlData!Z9</f>
        <v>16.28</v>
      </c>
      <c r="X3" s="6">
        <f>CtrlData!AA9</f>
        <v>107.41</v>
      </c>
      <c r="Y3" s="6">
        <f>CtrlData!AB9</f>
        <v>3.4</v>
      </c>
      <c r="Z3" s="6">
        <f>CtrlData!AC9</f>
        <v>252762</v>
      </c>
      <c r="AA3" s="6">
        <f>CtrlData!AD9</f>
        <v>8.2799999999999994</v>
      </c>
      <c r="AB3" s="6">
        <f>CtrlData!AE9</f>
        <v>555437</v>
      </c>
      <c r="AC3" s="6">
        <f>CtrlData!AF9</f>
        <v>7.49</v>
      </c>
      <c r="AD3" s="6">
        <f>CtrlData!AG9</f>
        <v>1.375</v>
      </c>
      <c r="AE3" s="6">
        <f>CtrlData!AH9</f>
        <v>3.74</v>
      </c>
      <c r="AF3" s="6">
        <f>CtrlData!AI9</f>
        <v>0</v>
      </c>
      <c r="AG3" s="6">
        <f>CtrlData!AJ9</f>
        <v>51471.295230000003</v>
      </c>
      <c r="AH3" s="6">
        <f>CtrlData!AK9</f>
        <v>75120.65625</v>
      </c>
      <c r="AI3" s="6">
        <f>CtrlData!AL9</f>
        <v>21</v>
      </c>
    </row>
    <row r="4" spans="1:35">
      <c r="A4" s="6">
        <f>CtrlData!A10</f>
        <v>202204</v>
      </c>
      <c r="B4" s="6">
        <f>CtrlData!E10</f>
        <v>51471.295230000003</v>
      </c>
      <c r="C4" s="6">
        <f>CtrlData!F10</f>
        <v>0</v>
      </c>
      <c r="D4" s="6">
        <f>CtrlData!G10</f>
        <v>0</v>
      </c>
      <c r="E4" s="6">
        <f>CtrlData!H10</f>
        <v>0</v>
      </c>
      <c r="F4" s="6">
        <f>CtrlData!I10</f>
        <v>1</v>
      </c>
      <c r="G4" s="6">
        <f>CtrlData!J10</f>
        <v>0</v>
      </c>
      <c r="H4" s="6">
        <f>CtrlData!K10</f>
        <v>0</v>
      </c>
      <c r="I4" s="6">
        <f>CtrlData!L10</f>
        <v>0</v>
      </c>
      <c r="J4" s="6">
        <f>CtrlData!M10</f>
        <v>0</v>
      </c>
      <c r="K4" s="6">
        <f>CtrlData!N10</f>
        <v>0</v>
      </c>
      <c r="L4" s="6">
        <f>CtrlData!O10</f>
        <v>0</v>
      </c>
      <c r="M4" s="6">
        <f>CtrlData!P10</f>
        <v>0</v>
      </c>
      <c r="N4" s="6">
        <f>CtrlData!Q10</f>
        <v>0</v>
      </c>
      <c r="O4" s="6">
        <f>CtrlData!R10</f>
        <v>0</v>
      </c>
      <c r="P4" s="6">
        <f>CtrlData!S10</f>
        <v>1</v>
      </c>
      <c r="Q4" s="6">
        <f>CtrlData!T10</f>
        <v>0</v>
      </c>
      <c r="R4" s="6">
        <f>CtrlData!U10</f>
        <v>0</v>
      </c>
      <c r="S4" s="6">
        <f>CtrlData!V10</f>
        <v>3.05</v>
      </c>
      <c r="T4" s="6">
        <f>CtrlData!W10</f>
        <v>186883</v>
      </c>
      <c r="U4" s="6">
        <f>CtrlData!X10</f>
        <v>8046</v>
      </c>
      <c r="V4" s="6">
        <f>CtrlData!Y10</f>
        <v>117.37</v>
      </c>
      <c r="W4" s="6">
        <f>CtrlData!Z10</f>
        <v>16.28</v>
      </c>
      <c r="X4" s="6">
        <f>CtrlData!AA10</f>
        <v>107.14</v>
      </c>
      <c r="Y4" s="6">
        <f>CtrlData!AB10</f>
        <v>3.38</v>
      </c>
      <c r="Z4" s="6">
        <f>CtrlData!AC10</f>
        <v>253797</v>
      </c>
      <c r="AA4" s="6">
        <f>CtrlData!AD10</f>
        <v>9.06</v>
      </c>
      <c r="AB4" s="6">
        <f>CtrlData!AE10</f>
        <v>552913</v>
      </c>
      <c r="AC4" s="6">
        <f>CtrlData!AF10</f>
        <v>8.24</v>
      </c>
      <c r="AD4" s="6">
        <f>CtrlData!AG10</f>
        <v>1.375</v>
      </c>
      <c r="AE4" s="6">
        <f>CtrlData!AH10</f>
        <v>3.74</v>
      </c>
      <c r="AF4" s="6">
        <f>CtrlData!AI10</f>
        <v>0</v>
      </c>
      <c r="AG4" s="6">
        <f>CtrlData!AJ10</f>
        <v>75120.65625</v>
      </c>
      <c r="AH4" s="6">
        <f>CtrlData!AK10</f>
        <v>46332.63192</v>
      </c>
      <c r="AI4" s="6">
        <f>CtrlData!AL10</f>
        <v>19</v>
      </c>
    </row>
    <row r="5" spans="1:35">
      <c r="A5" s="6">
        <f>CtrlData!A11</f>
        <v>202203</v>
      </c>
      <c r="B5" s="6">
        <f>CtrlData!E11</f>
        <v>75120.65625</v>
      </c>
      <c r="C5" s="6">
        <f>CtrlData!F11</f>
        <v>0</v>
      </c>
      <c r="D5" s="6">
        <f>CtrlData!G11</f>
        <v>0</v>
      </c>
      <c r="E5" s="6">
        <f>CtrlData!H11</f>
        <v>1</v>
      </c>
      <c r="F5" s="6">
        <f>CtrlData!I11</f>
        <v>0</v>
      </c>
      <c r="G5" s="6">
        <f>CtrlData!J11</f>
        <v>0</v>
      </c>
      <c r="H5" s="6">
        <f>CtrlData!K11</f>
        <v>0</v>
      </c>
      <c r="I5" s="6">
        <f>CtrlData!L11</f>
        <v>0</v>
      </c>
      <c r="J5" s="6">
        <f>CtrlData!M11</f>
        <v>0</v>
      </c>
      <c r="K5" s="6">
        <f>CtrlData!N11</f>
        <v>0</v>
      </c>
      <c r="L5" s="6">
        <f>CtrlData!O11</f>
        <v>0</v>
      </c>
      <c r="M5" s="6">
        <f>CtrlData!P11</f>
        <v>0</v>
      </c>
      <c r="N5" s="6">
        <f>CtrlData!Q11</f>
        <v>0</v>
      </c>
      <c r="O5" s="6">
        <f>CtrlData!R11</f>
        <v>1</v>
      </c>
      <c r="P5" s="6">
        <f>CtrlData!S11</f>
        <v>0</v>
      </c>
      <c r="Q5" s="6">
        <f>CtrlData!T11</f>
        <v>0</v>
      </c>
      <c r="R5" s="6">
        <f>CtrlData!U11</f>
        <v>0</v>
      </c>
      <c r="S5" s="6">
        <f>CtrlData!V11</f>
        <v>3.72</v>
      </c>
      <c r="T5" s="6">
        <f>CtrlData!W11</f>
        <v>200947</v>
      </c>
      <c r="U5" s="6">
        <f>CtrlData!X11</f>
        <v>8616</v>
      </c>
      <c r="V5" s="6">
        <f>CtrlData!Y11</f>
        <v>114.48</v>
      </c>
      <c r="W5" s="6">
        <f>CtrlData!Z11</f>
        <v>14.16</v>
      </c>
      <c r="X5" s="6">
        <f>CtrlData!AA11</f>
        <v>106.33</v>
      </c>
      <c r="Y5" s="6">
        <f>CtrlData!AB11</f>
        <v>3.27</v>
      </c>
      <c r="Z5" s="6">
        <f>CtrlData!AC11</f>
        <v>254905</v>
      </c>
      <c r="AA5" s="6">
        <f>CtrlData!AD11</f>
        <v>10.39</v>
      </c>
      <c r="AB5" s="6">
        <f>CtrlData!AE11</f>
        <v>550499</v>
      </c>
      <c r="AC5" s="6">
        <f>CtrlData!AF11</f>
        <v>8.2200000000000006</v>
      </c>
      <c r="AD5" s="6">
        <f>CtrlData!AG11</f>
        <v>1.375</v>
      </c>
      <c r="AE5" s="6">
        <f>CtrlData!AH11</f>
        <v>3.66</v>
      </c>
      <c r="AF5" s="6">
        <f>CtrlData!AI11</f>
        <v>0</v>
      </c>
      <c r="AG5" s="6">
        <f>CtrlData!AJ11</f>
        <v>46332.63192</v>
      </c>
      <c r="AH5" s="6">
        <f>CtrlData!AK11</f>
        <v>52611.501510000002</v>
      </c>
      <c r="AI5" s="6">
        <f>CtrlData!AL11</f>
        <v>23</v>
      </c>
    </row>
    <row r="6" spans="1:35">
      <c r="A6" s="6">
        <f>CtrlData!A12</f>
        <v>202202</v>
      </c>
      <c r="B6" s="6">
        <f>CtrlData!E12</f>
        <v>46332.63192</v>
      </c>
      <c r="C6" s="6">
        <f>CtrlData!F12</f>
        <v>0</v>
      </c>
      <c r="D6" s="6">
        <f>CtrlData!G12</f>
        <v>1</v>
      </c>
      <c r="E6" s="6">
        <f>CtrlData!H12</f>
        <v>0</v>
      </c>
      <c r="F6" s="6">
        <f>CtrlData!I12</f>
        <v>0</v>
      </c>
      <c r="G6" s="6">
        <f>CtrlData!J12</f>
        <v>0</v>
      </c>
      <c r="H6" s="6">
        <f>CtrlData!K12</f>
        <v>0</v>
      </c>
      <c r="I6" s="6">
        <f>CtrlData!L12</f>
        <v>0</v>
      </c>
      <c r="J6" s="6">
        <f>CtrlData!M12</f>
        <v>0</v>
      </c>
      <c r="K6" s="6">
        <f>CtrlData!N12</f>
        <v>0</v>
      </c>
      <c r="L6" s="6">
        <f>CtrlData!O12</f>
        <v>0</v>
      </c>
      <c r="M6" s="6">
        <f>CtrlData!P12</f>
        <v>0</v>
      </c>
      <c r="N6" s="6">
        <f>CtrlData!Q12</f>
        <v>0</v>
      </c>
      <c r="O6" s="6">
        <f>CtrlData!R12</f>
        <v>1</v>
      </c>
      <c r="P6" s="6">
        <f>CtrlData!S12</f>
        <v>0</v>
      </c>
      <c r="Q6" s="6">
        <f>CtrlData!T12</f>
        <v>0</v>
      </c>
      <c r="R6" s="6">
        <f>CtrlData!U12</f>
        <v>0</v>
      </c>
      <c r="S6" s="6">
        <f>CtrlData!V12</f>
        <v>3.72</v>
      </c>
      <c r="T6" s="6">
        <f>CtrlData!W12</f>
        <v>200947</v>
      </c>
      <c r="U6" s="6">
        <f>CtrlData!X12</f>
        <v>8616</v>
      </c>
      <c r="V6" s="6">
        <f>CtrlData!Y12</f>
        <v>109.97</v>
      </c>
      <c r="W6" s="6">
        <f>CtrlData!Z12</f>
        <v>14.16</v>
      </c>
      <c r="X6" s="6">
        <f>CtrlData!AA12</f>
        <v>105.99</v>
      </c>
      <c r="Y6" s="6">
        <f>CtrlData!AB12</f>
        <v>2.33</v>
      </c>
      <c r="Z6" s="6">
        <f>CtrlData!AC12</f>
        <v>254989</v>
      </c>
      <c r="AA6" s="6">
        <f>CtrlData!AD12</f>
        <v>11.25</v>
      </c>
      <c r="AB6" s="6">
        <f>CtrlData!AE12</f>
        <v>547642</v>
      </c>
      <c r="AC6" s="6">
        <f>CtrlData!AF12</f>
        <v>7.65</v>
      </c>
      <c r="AD6" s="6">
        <f>CtrlData!AG12</f>
        <v>1.125</v>
      </c>
      <c r="AE6" s="6">
        <f>CtrlData!AH12</f>
        <v>3.66</v>
      </c>
      <c r="AF6" s="6">
        <f>CtrlData!AI12</f>
        <v>1</v>
      </c>
      <c r="AG6" s="6">
        <f>CtrlData!AJ12</f>
        <v>52611.501510000002</v>
      </c>
      <c r="AH6" s="6">
        <f>CtrlData!AK12</f>
        <v>65276.750099999997</v>
      </c>
      <c r="AI6" s="6">
        <f>CtrlData!AL12</f>
        <v>15</v>
      </c>
    </row>
    <row r="7" spans="1:35">
      <c r="A7" s="6">
        <f>CtrlData!A13</f>
        <v>202201</v>
      </c>
      <c r="B7" s="6">
        <f>CtrlData!E13</f>
        <v>52611.501510000002</v>
      </c>
      <c r="C7" s="6">
        <f>CtrlData!F13</f>
        <v>1</v>
      </c>
      <c r="D7" s="6">
        <f>CtrlData!G13</f>
        <v>0</v>
      </c>
      <c r="E7" s="6">
        <f>CtrlData!H13</f>
        <v>0</v>
      </c>
      <c r="F7" s="6">
        <f>CtrlData!I13</f>
        <v>0</v>
      </c>
      <c r="G7" s="6">
        <f>CtrlData!J13</f>
        <v>0</v>
      </c>
      <c r="H7" s="6">
        <f>CtrlData!K13</f>
        <v>0</v>
      </c>
      <c r="I7" s="6">
        <f>CtrlData!L13</f>
        <v>0</v>
      </c>
      <c r="J7" s="6">
        <f>CtrlData!M13</f>
        <v>0</v>
      </c>
      <c r="K7" s="6">
        <f>CtrlData!N13</f>
        <v>0</v>
      </c>
      <c r="L7" s="6">
        <f>CtrlData!O13</f>
        <v>0</v>
      </c>
      <c r="M7" s="6">
        <f>CtrlData!P13</f>
        <v>0</v>
      </c>
      <c r="N7" s="6">
        <f>CtrlData!Q13</f>
        <v>0</v>
      </c>
      <c r="O7" s="6">
        <f>CtrlData!R13</f>
        <v>1</v>
      </c>
      <c r="P7" s="6">
        <f>CtrlData!S13</f>
        <v>0</v>
      </c>
      <c r="Q7" s="6">
        <f>CtrlData!T13</f>
        <v>0</v>
      </c>
      <c r="R7" s="6">
        <f>CtrlData!U13</f>
        <v>0</v>
      </c>
      <c r="S7" s="6">
        <f>CtrlData!V13</f>
        <v>3.72</v>
      </c>
      <c r="T7" s="6">
        <f>CtrlData!W13</f>
        <v>200947</v>
      </c>
      <c r="U7" s="6">
        <f>CtrlData!X13</f>
        <v>8616</v>
      </c>
      <c r="V7" s="6">
        <f>CtrlData!Y13</f>
        <v>107.78</v>
      </c>
      <c r="W7" s="6">
        <f>CtrlData!Z13</f>
        <v>14.16</v>
      </c>
      <c r="X7" s="6">
        <f>CtrlData!AA13</f>
        <v>106</v>
      </c>
      <c r="Y7" s="6">
        <f>CtrlData!AB13</f>
        <v>2.83</v>
      </c>
      <c r="Z7" s="6">
        <f>CtrlData!AC13</f>
        <v>252219</v>
      </c>
      <c r="AA7" s="6">
        <f>CtrlData!AD13</f>
        <v>11.87</v>
      </c>
      <c r="AB7" s="6">
        <f>CtrlData!AE13</f>
        <v>543067</v>
      </c>
      <c r="AC7" s="6">
        <f>CtrlData!AF13</f>
        <v>8.5299999999999994</v>
      </c>
      <c r="AD7" s="6">
        <f>CtrlData!AG13</f>
        <v>1.125</v>
      </c>
      <c r="AE7" s="6">
        <f>CtrlData!AH13</f>
        <v>3.66</v>
      </c>
      <c r="AF7" s="6">
        <f>CtrlData!AI13</f>
        <v>0</v>
      </c>
      <c r="AG7" s="6">
        <f>CtrlData!AJ13</f>
        <v>65276.750099999997</v>
      </c>
      <c r="AH7" s="6">
        <f>CtrlData!AK13</f>
        <v>79426.901729999998</v>
      </c>
      <c r="AI7" s="6">
        <f>CtrlData!AL13</f>
        <v>18</v>
      </c>
    </row>
    <row r="8" spans="1:35">
      <c r="A8" s="6">
        <f>CtrlData!A14</f>
        <v>202112</v>
      </c>
      <c r="B8" s="6">
        <f>CtrlData!E14</f>
        <v>65276.750099999997</v>
      </c>
      <c r="C8" s="6">
        <f>CtrlData!F14</f>
        <v>0</v>
      </c>
      <c r="D8" s="6">
        <f>CtrlData!G14</f>
        <v>0</v>
      </c>
      <c r="E8" s="6">
        <f>CtrlData!H14</f>
        <v>0</v>
      </c>
      <c r="F8" s="6">
        <f>CtrlData!I14</f>
        <v>0</v>
      </c>
      <c r="G8" s="6">
        <f>CtrlData!J14</f>
        <v>0</v>
      </c>
      <c r="H8" s="6">
        <f>CtrlData!K14</f>
        <v>0</v>
      </c>
      <c r="I8" s="6">
        <f>CtrlData!L14</f>
        <v>0</v>
      </c>
      <c r="J8" s="6">
        <f>CtrlData!M14</f>
        <v>0</v>
      </c>
      <c r="K8" s="6">
        <f>CtrlData!N14</f>
        <v>0</v>
      </c>
      <c r="L8" s="6">
        <f>CtrlData!O14</f>
        <v>0</v>
      </c>
      <c r="M8" s="6">
        <f>CtrlData!P14</f>
        <v>0</v>
      </c>
      <c r="N8" s="6">
        <f>CtrlData!Q14</f>
        <v>1</v>
      </c>
      <c r="O8" s="6">
        <f>CtrlData!R14</f>
        <v>0</v>
      </c>
      <c r="P8" s="6">
        <f>CtrlData!S14</f>
        <v>0</v>
      </c>
      <c r="Q8" s="6">
        <f>CtrlData!T14</f>
        <v>0</v>
      </c>
      <c r="R8" s="6">
        <f>CtrlData!U14</f>
        <v>1</v>
      </c>
      <c r="S8" s="6">
        <f>CtrlData!V14</f>
        <v>5.32</v>
      </c>
      <c r="T8" s="6">
        <f>CtrlData!W14</f>
        <v>207272</v>
      </c>
      <c r="U8" s="6">
        <f>CtrlData!X14</f>
        <v>8857</v>
      </c>
      <c r="V8" s="6">
        <f>CtrlData!Y14</f>
        <v>106.75</v>
      </c>
      <c r="W8" s="6">
        <f>CtrlData!Z14</f>
        <v>12.64</v>
      </c>
      <c r="X8" s="6">
        <f>CtrlData!AA14</f>
        <v>105.41</v>
      </c>
      <c r="Y8" s="6">
        <f>CtrlData!AB14</f>
        <v>2.63</v>
      </c>
      <c r="Z8" s="6">
        <f>CtrlData!AC14</f>
        <v>247580</v>
      </c>
      <c r="AA8" s="6">
        <f>CtrlData!AD14</f>
        <v>12.09</v>
      </c>
      <c r="AB8" s="6">
        <f>CtrlData!AE14</f>
        <v>537090</v>
      </c>
      <c r="AC8" s="6">
        <f>CtrlData!AF14</f>
        <v>7.35</v>
      </c>
      <c r="AD8" s="6">
        <f>CtrlData!AG14</f>
        <v>1.125</v>
      </c>
      <c r="AE8" s="6">
        <f>CtrlData!AH14</f>
        <v>3.64</v>
      </c>
      <c r="AF8" s="6">
        <f>CtrlData!AI14</f>
        <v>0</v>
      </c>
      <c r="AG8" s="6">
        <f>CtrlData!AJ14</f>
        <v>79426.901729999998</v>
      </c>
      <c r="AH8" s="6">
        <f>CtrlData!AK14</f>
        <v>59018.259839999999</v>
      </c>
      <c r="AI8" s="6">
        <f>CtrlData!AL14</f>
        <v>22</v>
      </c>
    </row>
    <row r="9" spans="1:35">
      <c r="A9" s="6">
        <f>CtrlData!A15</f>
        <v>202111</v>
      </c>
      <c r="B9" s="6">
        <f>CtrlData!E15</f>
        <v>79426.901729999998</v>
      </c>
      <c r="C9" s="6">
        <f>CtrlData!F15</f>
        <v>0</v>
      </c>
      <c r="D9" s="6">
        <f>CtrlData!G15</f>
        <v>0</v>
      </c>
      <c r="E9" s="6">
        <f>CtrlData!H15</f>
        <v>0</v>
      </c>
      <c r="F9" s="6">
        <f>CtrlData!I15</f>
        <v>0</v>
      </c>
      <c r="G9" s="6">
        <f>CtrlData!J15</f>
        <v>0</v>
      </c>
      <c r="H9" s="6">
        <f>CtrlData!K15</f>
        <v>0</v>
      </c>
      <c r="I9" s="6">
        <f>CtrlData!L15</f>
        <v>0</v>
      </c>
      <c r="J9" s="6">
        <f>CtrlData!M15</f>
        <v>0</v>
      </c>
      <c r="K9" s="6">
        <f>CtrlData!N15</f>
        <v>0</v>
      </c>
      <c r="L9" s="6">
        <f>CtrlData!O15</f>
        <v>0</v>
      </c>
      <c r="M9" s="6">
        <f>CtrlData!P15</f>
        <v>1</v>
      </c>
      <c r="N9" s="6">
        <f>CtrlData!Q15</f>
        <v>0</v>
      </c>
      <c r="O9" s="6">
        <f>CtrlData!R15</f>
        <v>0</v>
      </c>
      <c r="P9" s="6">
        <f>CtrlData!S15</f>
        <v>0</v>
      </c>
      <c r="Q9" s="6">
        <f>CtrlData!T15</f>
        <v>0</v>
      </c>
      <c r="R9" s="6">
        <f>CtrlData!U15</f>
        <v>1</v>
      </c>
      <c r="S9" s="6">
        <f>CtrlData!V15</f>
        <v>5.32</v>
      </c>
      <c r="T9" s="6">
        <f>CtrlData!W15</f>
        <v>207272</v>
      </c>
      <c r="U9" s="6">
        <f>CtrlData!X15</f>
        <v>8857</v>
      </c>
      <c r="V9" s="6">
        <f>CtrlData!Y15</f>
        <v>107.52</v>
      </c>
      <c r="W9" s="6">
        <f>CtrlData!Z15</f>
        <v>12.64</v>
      </c>
      <c r="X9" s="6">
        <f>CtrlData!AA15</f>
        <v>105.62</v>
      </c>
      <c r="Y9" s="6">
        <f>CtrlData!AB15</f>
        <v>2.85</v>
      </c>
      <c r="Z9" s="6">
        <f>CtrlData!AC15</f>
        <v>244578</v>
      </c>
      <c r="AA9" s="6">
        <f>CtrlData!AD15</f>
        <v>13.13</v>
      </c>
      <c r="AB9" s="6">
        <f>CtrlData!AE15</f>
        <v>533117</v>
      </c>
      <c r="AC9" s="6">
        <f>CtrlData!AF15</f>
        <v>8.18</v>
      </c>
      <c r="AD9" s="6">
        <f>CtrlData!AG15</f>
        <v>1.125</v>
      </c>
      <c r="AE9" s="6">
        <f>CtrlData!AH15</f>
        <v>3.64</v>
      </c>
      <c r="AF9" s="6">
        <f>CtrlData!AI15</f>
        <v>0</v>
      </c>
      <c r="AG9" s="6">
        <f>CtrlData!AJ15</f>
        <v>59018.259839999999</v>
      </c>
      <c r="AH9" s="6">
        <f>CtrlData!AK15</f>
        <v>59960.666129999998</v>
      </c>
      <c r="AI9" s="6">
        <f>CtrlData!AL15</f>
        <v>22</v>
      </c>
    </row>
    <row r="10" spans="1:35">
      <c r="A10" s="6">
        <f>CtrlData!A16</f>
        <v>202110</v>
      </c>
      <c r="B10" s="6">
        <f>CtrlData!E16</f>
        <v>59018.259839999999</v>
      </c>
      <c r="C10" s="6">
        <f>CtrlData!F16</f>
        <v>0</v>
      </c>
      <c r="D10" s="6">
        <f>CtrlData!G16</f>
        <v>0</v>
      </c>
      <c r="E10" s="6">
        <f>CtrlData!H16</f>
        <v>0</v>
      </c>
      <c r="F10" s="6">
        <f>CtrlData!I16</f>
        <v>0</v>
      </c>
      <c r="G10" s="6">
        <f>CtrlData!J16</f>
        <v>0</v>
      </c>
      <c r="H10" s="6">
        <f>CtrlData!K16</f>
        <v>0</v>
      </c>
      <c r="I10" s="6">
        <f>CtrlData!L16</f>
        <v>0</v>
      </c>
      <c r="J10" s="6">
        <f>CtrlData!M16</f>
        <v>0</v>
      </c>
      <c r="K10" s="6">
        <f>CtrlData!N16</f>
        <v>0</v>
      </c>
      <c r="L10" s="6">
        <f>CtrlData!O16</f>
        <v>1</v>
      </c>
      <c r="M10" s="6">
        <f>CtrlData!P16</f>
        <v>0</v>
      </c>
      <c r="N10" s="6">
        <f>CtrlData!Q16</f>
        <v>0</v>
      </c>
      <c r="O10" s="6">
        <f>CtrlData!R16</f>
        <v>0</v>
      </c>
      <c r="P10" s="6">
        <f>CtrlData!S16</f>
        <v>0</v>
      </c>
      <c r="Q10" s="6">
        <f>CtrlData!T16</f>
        <v>0</v>
      </c>
      <c r="R10" s="6">
        <f>CtrlData!U16</f>
        <v>1</v>
      </c>
      <c r="S10" s="6">
        <f>CtrlData!V16</f>
        <v>5.32</v>
      </c>
      <c r="T10" s="6">
        <f>CtrlData!W16</f>
        <v>207272</v>
      </c>
      <c r="U10" s="6">
        <f>CtrlData!X16</f>
        <v>8857</v>
      </c>
      <c r="V10" s="6">
        <f>CtrlData!Y16</f>
        <v>107.34</v>
      </c>
      <c r="W10" s="6">
        <f>CtrlData!Z16</f>
        <v>12.64</v>
      </c>
      <c r="X10" s="6">
        <f>CtrlData!AA16</f>
        <v>105.37</v>
      </c>
      <c r="Y10" s="6">
        <f>CtrlData!AB16</f>
        <v>2.5499999999999998</v>
      </c>
      <c r="Z10" s="6">
        <f>CtrlData!AC16</f>
        <v>242079</v>
      </c>
      <c r="AA10" s="6">
        <f>CtrlData!AD16</f>
        <v>14.81</v>
      </c>
      <c r="AB10" s="6">
        <f>CtrlData!AE16</f>
        <v>528043</v>
      </c>
      <c r="AC10" s="6">
        <f>CtrlData!AF16</f>
        <v>8.51</v>
      </c>
      <c r="AD10" s="6">
        <f>CtrlData!AG16</f>
        <v>1.125</v>
      </c>
      <c r="AE10" s="6">
        <f>CtrlData!AH16</f>
        <v>3.64</v>
      </c>
      <c r="AF10" s="6">
        <f>CtrlData!AI16</f>
        <v>0</v>
      </c>
      <c r="AG10" s="6">
        <f>CtrlData!AJ16</f>
        <v>59960.666129999998</v>
      </c>
      <c r="AH10" s="6">
        <f>CtrlData!AK16</f>
        <v>81241.301770000005</v>
      </c>
      <c r="AI10" s="6">
        <f>CtrlData!AL16</f>
        <v>20</v>
      </c>
    </row>
    <row r="11" spans="1:35">
      <c r="A11" s="6">
        <f>CtrlData!A17</f>
        <v>202109</v>
      </c>
      <c r="B11" s="6">
        <f>CtrlData!E17</f>
        <v>59960.666129999998</v>
      </c>
      <c r="C11" s="6">
        <f>CtrlData!F17</f>
        <v>0</v>
      </c>
      <c r="D11" s="6">
        <f>CtrlData!G17</f>
        <v>0</v>
      </c>
      <c r="E11" s="6">
        <f>CtrlData!H17</f>
        <v>0</v>
      </c>
      <c r="F11" s="6">
        <f>CtrlData!I17</f>
        <v>0</v>
      </c>
      <c r="G11" s="6">
        <f>CtrlData!J17</f>
        <v>0</v>
      </c>
      <c r="H11" s="6">
        <f>CtrlData!K17</f>
        <v>0</v>
      </c>
      <c r="I11" s="6">
        <f>CtrlData!L17</f>
        <v>0</v>
      </c>
      <c r="J11" s="6">
        <f>CtrlData!M17</f>
        <v>0</v>
      </c>
      <c r="K11" s="6">
        <f>CtrlData!N17</f>
        <v>1</v>
      </c>
      <c r="L11" s="6">
        <f>CtrlData!O17</f>
        <v>0</v>
      </c>
      <c r="M11" s="6">
        <f>CtrlData!P17</f>
        <v>0</v>
      </c>
      <c r="N11" s="6">
        <f>CtrlData!Q17</f>
        <v>0</v>
      </c>
      <c r="O11" s="6">
        <f>CtrlData!R17</f>
        <v>0</v>
      </c>
      <c r="P11" s="6">
        <f>CtrlData!S17</f>
        <v>0</v>
      </c>
      <c r="Q11" s="6">
        <f>CtrlData!T17</f>
        <v>1</v>
      </c>
      <c r="R11" s="6">
        <f>CtrlData!U17</f>
        <v>0</v>
      </c>
      <c r="S11" s="6">
        <f>CtrlData!V17</f>
        <v>4.37</v>
      </c>
      <c r="T11" s="6">
        <f>CtrlData!W17</f>
        <v>194760</v>
      </c>
      <c r="U11" s="6">
        <f>CtrlData!X17</f>
        <v>8302</v>
      </c>
      <c r="V11" s="6">
        <f>CtrlData!Y17</f>
        <v>105.21</v>
      </c>
      <c r="W11" s="6">
        <f>CtrlData!Z17</f>
        <v>12.09</v>
      </c>
      <c r="X11" s="6">
        <f>CtrlData!AA17</f>
        <v>105.06</v>
      </c>
      <c r="Y11" s="6">
        <f>CtrlData!AB17</f>
        <v>2.6</v>
      </c>
      <c r="Z11" s="6">
        <f>CtrlData!AC17</f>
        <v>241560</v>
      </c>
      <c r="AA11" s="6">
        <f>CtrlData!AD17</f>
        <v>15.22</v>
      </c>
      <c r="AB11" s="6">
        <f>CtrlData!AE17</f>
        <v>527867</v>
      </c>
      <c r="AC11" s="6">
        <f>CtrlData!AF17</f>
        <v>8.89</v>
      </c>
      <c r="AD11" s="6">
        <f>CtrlData!AG17</f>
        <v>1.125</v>
      </c>
      <c r="AE11" s="6">
        <f>CtrlData!AH17</f>
        <v>3.96</v>
      </c>
      <c r="AF11" s="6">
        <f>CtrlData!AI17</f>
        <v>0</v>
      </c>
      <c r="AG11" s="6">
        <f>CtrlData!AJ17</f>
        <v>81241.301770000005</v>
      </c>
      <c r="AH11" s="6">
        <f>CtrlData!AK17</f>
        <v>123807.7427</v>
      </c>
      <c r="AI11" s="6">
        <f>CtrlData!AL17</f>
        <v>20</v>
      </c>
    </row>
    <row r="12" spans="1:35">
      <c r="A12" s="6">
        <f>CtrlData!A18</f>
        <v>202108</v>
      </c>
      <c r="B12" s="6">
        <f>CtrlData!E18</f>
        <v>81241.301770000005</v>
      </c>
      <c r="C12" s="6">
        <f>CtrlData!F18</f>
        <v>0</v>
      </c>
      <c r="D12" s="6">
        <f>CtrlData!G18</f>
        <v>0</v>
      </c>
      <c r="E12" s="6">
        <f>CtrlData!H18</f>
        <v>0</v>
      </c>
      <c r="F12" s="6">
        <f>CtrlData!I18</f>
        <v>0</v>
      </c>
      <c r="G12" s="6">
        <f>CtrlData!J18</f>
        <v>0</v>
      </c>
      <c r="H12" s="6">
        <f>CtrlData!K18</f>
        <v>0</v>
      </c>
      <c r="I12" s="6">
        <f>CtrlData!L18</f>
        <v>0</v>
      </c>
      <c r="J12" s="6">
        <f>CtrlData!M18</f>
        <v>1</v>
      </c>
      <c r="K12" s="6">
        <f>CtrlData!N18</f>
        <v>0</v>
      </c>
      <c r="L12" s="6">
        <f>CtrlData!O18</f>
        <v>0</v>
      </c>
      <c r="M12" s="6">
        <f>CtrlData!P18</f>
        <v>0</v>
      </c>
      <c r="N12" s="6">
        <f>CtrlData!Q18</f>
        <v>0</v>
      </c>
      <c r="O12" s="6">
        <f>CtrlData!R18</f>
        <v>0</v>
      </c>
      <c r="P12" s="6">
        <f>CtrlData!S18</f>
        <v>0</v>
      </c>
      <c r="Q12" s="6">
        <f>CtrlData!T18</f>
        <v>1</v>
      </c>
      <c r="R12" s="6">
        <f>CtrlData!U18</f>
        <v>0</v>
      </c>
      <c r="S12" s="6">
        <f>CtrlData!V18</f>
        <v>4.37</v>
      </c>
      <c r="T12" s="6">
        <f>CtrlData!W18</f>
        <v>194760</v>
      </c>
      <c r="U12" s="6">
        <f>CtrlData!X18</f>
        <v>8302</v>
      </c>
      <c r="V12" s="6">
        <f>CtrlData!Y18</f>
        <v>104.99</v>
      </c>
      <c r="W12" s="6">
        <f>CtrlData!Z18</f>
        <v>12.09</v>
      </c>
      <c r="X12" s="6">
        <f>CtrlData!AA18</f>
        <v>104.9</v>
      </c>
      <c r="Y12" s="6">
        <f>CtrlData!AB18</f>
        <v>2.34</v>
      </c>
      <c r="Z12" s="6">
        <f>CtrlData!AC18</f>
        <v>239778</v>
      </c>
      <c r="AA12" s="6">
        <f>CtrlData!AD18</f>
        <v>15.19</v>
      </c>
      <c r="AB12" s="6">
        <f>CtrlData!AE18</f>
        <v>524253</v>
      </c>
      <c r="AC12" s="6">
        <f>CtrlData!AF18</f>
        <v>8.59</v>
      </c>
      <c r="AD12" s="6">
        <f>CtrlData!AG18</f>
        <v>1.125</v>
      </c>
      <c r="AE12" s="6">
        <f>CtrlData!AH18</f>
        <v>3.96</v>
      </c>
      <c r="AF12" s="6">
        <f>CtrlData!AI18</f>
        <v>0</v>
      </c>
      <c r="AG12" s="6">
        <f>CtrlData!AJ18</f>
        <v>123807.7427</v>
      </c>
      <c r="AH12" s="6">
        <f>CtrlData!AK18</f>
        <v>101137.33538999999</v>
      </c>
      <c r="AI12" s="6">
        <f>CtrlData!AL18</f>
        <v>22</v>
      </c>
    </row>
    <row r="13" spans="1:35">
      <c r="A13" s="6">
        <f>CtrlData!A19</f>
        <v>202107</v>
      </c>
      <c r="B13" s="6">
        <f>CtrlData!E19</f>
        <v>123807.7427</v>
      </c>
      <c r="C13" s="6">
        <f>CtrlData!F19</f>
        <v>0</v>
      </c>
      <c r="D13" s="6">
        <f>CtrlData!G19</f>
        <v>0</v>
      </c>
      <c r="E13" s="6">
        <f>CtrlData!H19</f>
        <v>0</v>
      </c>
      <c r="F13" s="6">
        <f>CtrlData!I19</f>
        <v>0</v>
      </c>
      <c r="G13" s="6">
        <f>CtrlData!J19</f>
        <v>0</v>
      </c>
      <c r="H13" s="6">
        <f>CtrlData!K19</f>
        <v>0</v>
      </c>
      <c r="I13" s="6">
        <f>CtrlData!L19</f>
        <v>1</v>
      </c>
      <c r="J13" s="6">
        <f>CtrlData!M19</f>
        <v>0</v>
      </c>
      <c r="K13" s="6">
        <f>CtrlData!N19</f>
        <v>0</v>
      </c>
      <c r="L13" s="6">
        <f>CtrlData!O19</f>
        <v>0</v>
      </c>
      <c r="M13" s="6">
        <f>CtrlData!P19</f>
        <v>0</v>
      </c>
      <c r="N13" s="6">
        <f>CtrlData!Q19</f>
        <v>0</v>
      </c>
      <c r="O13" s="6">
        <f>CtrlData!R19</f>
        <v>0</v>
      </c>
      <c r="P13" s="6">
        <f>CtrlData!S19</f>
        <v>0</v>
      </c>
      <c r="Q13" s="6">
        <f>CtrlData!T19</f>
        <v>1</v>
      </c>
      <c r="R13" s="6">
        <f>CtrlData!U19</f>
        <v>0</v>
      </c>
      <c r="S13" s="6">
        <f>CtrlData!V19</f>
        <v>4.37</v>
      </c>
      <c r="T13" s="6">
        <f>CtrlData!W19</f>
        <v>194760</v>
      </c>
      <c r="U13" s="6">
        <f>CtrlData!X19</f>
        <v>8302</v>
      </c>
      <c r="V13" s="6">
        <f>CtrlData!Y19</f>
        <v>104.54</v>
      </c>
      <c r="W13" s="6">
        <f>CtrlData!Z19</f>
        <v>12.09</v>
      </c>
      <c r="X13" s="6">
        <f>CtrlData!AA19</f>
        <v>104.29</v>
      </c>
      <c r="Y13" s="6">
        <f>CtrlData!AB19</f>
        <v>1.91</v>
      </c>
      <c r="Z13" s="6">
        <f>CtrlData!AC19</f>
        <v>237605</v>
      </c>
      <c r="AA13" s="6">
        <f>CtrlData!AD19</f>
        <v>15.97</v>
      </c>
      <c r="AB13" s="6">
        <f>CtrlData!AE19</f>
        <v>520317</v>
      </c>
      <c r="AC13" s="6">
        <f>CtrlData!AF19</f>
        <v>8.7100000000000009</v>
      </c>
      <c r="AD13" s="6">
        <f>CtrlData!AG19</f>
        <v>1.125</v>
      </c>
      <c r="AE13" s="6">
        <f>CtrlData!AH19</f>
        <v>3.96</v>
      </c>
      <c r="AF13" s="6">
        <f>CtrlData!AI19</f>
        <v>0</v>
      </c>
      <c r="AG13" s="6">
        <f>CtrlData!AJ19</f>
        <v>101137.33538999999</v>
      </c>
      <c r="AH13" s="6">
        <f>CtrlData!AK19</f>
        <v>110116.02211999999</v>
      </c>
      <c r="AI13" s="6">
        <f>CtrlData!AL19</f>
        <v>22</v>
      </c>
    </row>
    <row r="14" spans="1:35">
      <c r="A14" s="6">
        <f>CtrlData!A20</f>
        <v>202106</v>
      </c>
      <c r="B14" s="6">
        <f>CtrlData!E20</f>
        <v>101137.33538999999</v>
      </c>
      <c r="C14" s="6">
        <f>CtrlData!F20</f>
        <v>0</v>
      </c>
      <c r="D14" s="6">
        <f>CtrlData!G20</f>
        <v>0</v>
      </c>
      <c r="E14" s="6">
        <f>CtrlData!H20</f>
        <v>0</v>
      </c>
      <c r="F14" s="6">
        <f>CtrlData!I20</f>
        <v>0</v>
      </c>
      <c r="G14" s="6">
        <f>CtrlData!J20</f>
        <v>0</v>
      </c>
      <c r="H14" s="6">
        <f>CtrlData!K20</f>
        <v>1</v>
      </c>
      <c r="I14" s="6">
        <f>CtrlData!L20</f>
        <v>0</v>
      </c>
      <c r="J14" s="6">
        <f>CtrlData!M20</f>
        <v>0</v>
      </c>
      <c r="K14" s="6">
        <f>CtrlData!N20</f>
        <v>0</v>
      </c>
      <c r="L14" s="6">
        <f>CtrlData!O20</f>
        <v>0</v>
      </c>
      <c r="M14" s="6">
        <f>CtrlData!P20</f>
        <v>0</v>
      </c>
      <c r="N14" s="6">
        <f>CtrlData!Q20</f>
        <v>0</v>
      </c>
      <c r="O14" s="6">
        <f>CtrlData!R20</f>
        <v>0</v>
      </c>
      <c r="P14" s="6">
        <f>CtrlData!S20</f>
        <v>1</v>
      </c>
      <c r="Q14" s="6">
        <f>CtrlData!T20</f>
        <v>0</v>
      </c>
      <c r="R14" s="6">
        <f>CtrlData!U20</f>
        <v>0</v>
      </c>
      <c r="S14" s="6">
        <f>CtrlData!V20</f>
        <v>7.76</v>
      </c>
      <c r="T14" s="6">
        <f>CtrlData!W20</f>
        <v>186795</v>
      </c>
      <c r="U14" s="6">
        <f>CtrlData!X20</f>
        <v>7947</v>
      </c>
      <c r="V14" s="6">
        <f>CtrlData!Y20</f>
        <v>102.86</v>
      </c>
      <c r="W14" s="6">
        <f>CtrlData!Z20</f>
        <v>10.98</v>
      </c>
      <c r="X14" s="6">
        <f>CtrlData!AA20</f>
        <v>104.08</v>
      </c>
      <c r="Y14" s="6">
        <f>CtrlData!AB20</f>
        <v>1.83</v>
      </c>
      <c r="Z14" s="6">
        <f>CtrlData!AC20</f>
        <v>235697</v>
      </c>
      <c r="AA14" s="6">
        <f>CtrlData!AD20</f>
        <v>17.100000000000001</v>
      </c>
      <c r="AB14" s="6">
        <f>CtrlData!AE20</f>
        <v>518576</v>
      </c>
      <c r="AC14" s="6">
        <f>CtrlData!AF20</f>
        <v>8.91</v>
      </c>
      <c r="AD14" s="6">
        <f>CtrlData!AG20</f>
        <v>1.125</v>
      </c>
      <c r="AE14" s="6">
        <f>CtrlData!AH20</f>
        <v>4.8</v>
      </c>
      <c r="AF14" s="6">
        <f>CtrlData!AI20</f>
        <v>0</v>
      </c>
      <c r="AG14" s="6">
        <f>CtrlData!AJ20</f>
        <v>110116.02211999999</v>
      </c>
      <c r="AH14" s="6">
        <f>CtrlData!AK20</f>
        <v>85229.038839999994</v>
      </c>
      <c r="AI14" s="6">
        <f>CtrlData!AL20</f>
        <v>21</v>
      </c>
    </row>
    <row r="15" spans="1:35">
      <c r="A15" s="6">
        <f>CtrlData!A21</f>
        <v>202105</v>
      </c>
      <c r="B15" s="6">
        <f>CtrlData!E21</f>
        <v>110116.02211999999</v>
      </c>
      <c r="C15" s="6">
        <f>CtrlData!F21</f>
        <v>0</v>
      </c>
      <c r="D15" s="6">
        <f>CtrlData!G21</f>
        <v>0</v>
      </c>
      <c r="E15" s="6">
        <f>CtrlData!H21</f>
        <v>0</v>
      </c>
      <c r="F15" s="6">
        <f>CtrlData!I21</f>
        <v>0</v>
      </c>
      <c r="G15" s="6">
        <f>CtrlData!J21</f>
        <v>1</v>
      </c>
      <c r="H15" s="6">
        <f>CtrlData!K21</f>
        <v>0</v>
      </c>
      <c r="I15" s="6">
        <f>CtrlData!L21</f>
        <v>0</v>
      </c>
      <c r="J15" s="6">
        <f>CtrlData!M21</f>
        <v>0</v>
      </c>
      <c r="K15" s="6">
        <f>CtrlData!N21</f>
        <v>0</v>
      </c>
      <c r="L15" s="6">
        <f>CtrlData!O21</f>
        <v>0</v>
      </c>
      <c r="M15" s="6">
        <f>CtrlData!P21</f>
        <v>0</v>
      </c>
      <c r="N15" s="6">
        <f>CtrlData!Q21</f>
        <v>0</v>
      </c>
      <c r="O15" s="6">
        <f>CtrlData!R21</f>
        <v>0</v>
      </c>
      <c r="P15" s="6">
        <f>CtrlData!S21</f>
        <v>1</v>
      </c>
      <c r="Q15" s="6">
        <f>CtrlData!T21</f>
        <v>0</v>
      </c>
      <c r="R15" s="6">
        <f>CtrlData!U21</f>
        <v>0</v>
      </c>
      <c r="S15" s="6">
        <f>CtrlData!V21</f>
        <v>7.76</v>
      </c>
      <c r="T15" s="6">
        <f>CtrlData!W21</f>
        <v>186795</v>
      </c>
      <c r="U15" s="6">
        <f>CtrlData!X21</f>
        <v>7947</v>
      </c>
      <c r="V15" s="6">
        <f>CtrlData!Y21</f>
        <v>102.16</v>
      </c>
      <c r="W15" s="6">
        <f>CtrlData!Z21</f>
        <v>10.98</v>
      </c>
      <c r="X15" s="6">
        <f>CtrlData!AA21</f>
        <v>103.88</v>
      </c>
      <c r="Y15" s="6">
        <f>CtrlData!AB21</f>
        <v>2.4500000000000002</v>
      </c>
      <c r="Z15" s="6">
        <f>CtrlData!AC21</f>
        <v>232884</v>
      </c>
      <c r="AA15" s="6">
        <f>CtrlData!AD21</f>
        <v>17.41</v>
      </c>
      <c r="AB15" s="6">
        <f>CtrlData!AE21</f>
        <v>514558</v>
      </c>
      <c r="AC15" s="6">
        <f>CtrlData!AF21</f>
        <v>9.2200000000000006</v>
      </c>
      <c r="AD15" s="6">
        <f>CtrlData!AG21</f>
        <v>1.125</v>
      </c>
      <c r="AE15" s="6">
        <f>CtrlData!AH21</f>
        <v>4.8</v>
      </c>
      <c r="AF15" s="6">
        <f>CtrlData!AI21</f>
        <v>0</v>
      </c>
      <c r="AG15" s="6">
        <f>CtrlData!AJ21</f>
        <v>85229.038839999994</v>
      </c>
      <c r="AH15" s="6">
        <f>CtrlData!AK21</f>
        <v>70550.350430000006</v>
      </c>
      <c r="AI15" s="6">
        <f>CtrlData!AL21</f>
        <v>21</v>
      </c>
    </row>
    <row r="16" spans="1:35">
      <c r="A16" s="6">
        <f>CtrlData!A22</f>
        <v>202104</v>
      </c>
      <c r="B16" s="6">
        <f>CtrlData!E22</f>
        <v>85229.038839999994</v>
      </c>
      <c r="C16" s="6">
        <f>CtrlData!F22</f>
        <v>0</v>
      </c>
      <c r="D16" s="6">
        <f>CtrlData!G22</f>
        <v>0</v>
      </c>
      <c r="E16" s="6">
        <f>CtrlData!H22</f>
        <v>0</v>
      </c>
      <c r="F16" s="6">
        <f>CtrlData!I22</f>
        <v>1</v>
      </c>
      <c r="G16" s="6">
        <f>CtrlData!J22</f>
        <v>0</v>
      </c>
      <c r="H16" s="6">
        <f>CtrlData!K22</f>
        <v>0</v>
      </c>
      <c r="I16" s="6">
        <f>CtrlData!L22</f>
        <v>0</v>
      </c>
      <c r="J16" s="6">
        <f>CtrlData!M22</f>
        <v>0</v>
      </c>
      <c r="K16" s="6">
        <f>CtrlData!N22</f>
        <v>0</v>
      </c>
      <c r="L16" s="6">
        <f>CtrlData!O22</f>
        <v>0</v>
      </c>
      <c r="M16" s="6">
        <f>CtrlData!P22</f>
        <v>0</v>
      </c>
      <c r="N16" s="6">
        <f>CtrlData!Q22</f>
        <v>0</v>
      </c>
      <c r="O16" s="6">
        <f>CtrlData!R22</f>
        <v>0</v>
      </c>
      <c r="P16" s="6">
        <f>CtrlData!S22</f>
        <v>1</v>
      </c>
      <c r="Q16" s="6">
        <f>CtrlData!T22</f>
        <v>0</v>
      </c>
      <c r="R16" s="6">
        <f>CtrlData!U22</f>
        <v>0</v>
      </c>
      <c r="S16" s="6">
        <f>CtrlData!V22</f>
        <v>7.76</v>
      </c>
      <c r="T16" s="6">
        <f>CtrlData!W22</f>
        <v>186795</v>
      </c>
      <c r="U16" s="6">
        <f>CtrlData!X22</f>
        <v>7947</v>
      </c>
      <c r="V16" s="6">
        <f>CtrlData!Y22</f>
        <v>101.56</v>
      </c>
      <c r="W16" s="6">
        <f>CtrlData!Z22</f>
        <v>10.98</v>
      </c>
      <c r="X16" s="6">
        <f>CtrlData!AA22</f>
        <v>103.64</v>
      </c>
      <c r="Y16" s="6">
        <f>CtrlData!AB22</f>
        <v>2.1</v>
      </c>
      <c r="Z16" s="6">
        <f>CtrlData!AC22</f>
        <v>231119</v>
      </c>
      <c r="AA16" s="6">
        <f>CtrlData!AD22</f>
        <v>18.11</v>
      </c>
      <c r="AB16" s="6">
        <f>CtrlData!AE22</f>
        <v>511373</v>
      </c>
      <c r="AC16" s="6">
        <f>CtrlData!AF22</f>
        <v>8.99</v>
      </c>
      <c r="AD16" s="6">
        <f>CtrlData!AG22</f>
        <v>1.125</v>
      </c>
      <c r="AE16" s="6">
        <f>CtrlData!AH22</f>
        <v>4.8</v>
      </c>
      <c r="AF16" s="6">
        <f>CtrlData!AI22</f>
        <v>0</v>
      </c>
      <c r="AG16" s="6">
        <f>CtrlData!AJ22</f>
        <v>70550.350430000006</v>
      </c>
      <c r="AH16" s="6">
        <f>CtrlData!AK22</f>
        <v>45145.679629999999</v>
      </c>
      <c r="AI16" s="6">
        <f>CtrlData!AL22</f>
        <v>19</v>
      </c>
    </row>
    <row r="17" spans="1:35">
      <c r="A17" s="6">
        <f>CtrlData!A23</f>
        <v>202103</v>
      </c>
      <c r="B17" s="6">
        <f>CtrlData!E23</f>
        <v>70550.350430000006</v>
      </c>
      <c r="C17" s="6">
        <f>CtrlData!F23</f>
        <v>0</v>
      </c>
      <c r="D17" s="6">
        <f>CtrlData!G23</f>
        <v>0</v>
      </c>
      <c r="E17" s="6">
        <f>CtrlData!H23</f>
        <v>1</v>
      </c>
      <c r="F17" s="6">
        <f>CtrlData!I23</f>
        <v>0</v>
      </c>
      <c r="G17" s="6">
        <f>CtrlData!J23</f>
        <v>0</v>
      </c>
      <c r="H17" s="6">
        <f>CtrlData!K23</f>
        <v>0</v>
      </c>
      <c r="I17" s="6">
        <f>CtrlData!L23</f>
        <v>0</v>
      </c>
      <c r="J17" s="6">
        <f>CtrlData!M23</f>
        <v>0</v>
      </c>
      <c r="K17" s="6">
        <f>CtrlData!N23</f>
        <v>0</v>
      </c>
      <c r="L17" s="6">
        <f>CtrlData!O23</f>
        <v>0</v>
      </c>
      <c r="M17" s="6">
        <f>CtrlData!P23</f>
        <v>0</v>
      </c>
      <c r="N17" s="6">
        <f>CtrlData!Q23</f>
        <v>0</v>
      </c>
      <c r="O17" s="6">
        <f>CtrlData!R23</f>
        <v>1</v>
      </c>
      <c r="P17" s="6">
        <f>CtrlData!S23</f>
        <v>0</v>
      </c>
      <c r="Q17" s="6">
        <f>CtrlData!T23</f>
        <v>0</v>
      </c>
      <c r="R17" s="6">
        <f>CtrlData!U23</f>
        <v>0</v>
      </c>
      <c r="S17" s="6">
        <f>CtrlData!V23</f>
        <v>9.1999999999999993</v>
      </c>
      <c r="T17" s="6">
        <f>CtrlData!W23</f>
        <v>186115</v>
      </c>
      <c r="U17" s="6">
        <f>CtrlData!X23</f>
        <v>7905</v>
      </c>
      <c r="V17" s="6">
        <f>CtrlData!Y23</f>
        <v>100.28</v>
      </c>
      <c r="W17" s="6">
        <f>CtrlData!Z23</f>
        <v>5.19</v>
      </c>
      <c r="X17" s="6">
        <f>CtrlData!AA23</f>
        <v>102.96</v>
      </c>
      <c r="Y17" s="6">
        <f>CtrlData!AB23</f>
        <v>1.23</v>
      </c>
      <c r="Z17" s="6">
        <f>CtrlData!AC23</f>
        <v>229819</v>
      </c>
      <c r="AA17" s="6">
        <f>CtrlData!AD23</f>
        <v>17.739999999999998</v>
      </c>
      <c r="AB17" s="6">
        <f>CtrlData!AE23</f>
        <v>509203</v>
      </c>
      <c r="AC17" s="6">
        <f>CtrlData!AF23</f>
        <v>8.6999999999999993</v>
      </c>
      <c r="AD17" s="6">
        <f>CtrlData!AG23</f>
        <v>1.125</v>
      </c>
      <c r="AE17" s="6">
        <f>CtrlData!AH23</f>
        <v>3.67</v>
      </c>
      <c r="AF17" s="6">
        <f>CtrlData!AI23</f>
        <v>0</v>
      </c>
      <c r="AG17" s="6">
        <f>CtrlData!AJ23</f>
        <v>45145.679629999999</v>
      </c>
      <c r="AH17" s="6">
        <f>CtrlData!AK23</f>
        <v>74259.858059999999</v>
      </c>
      <c r="AI17" s="6">
        <f>CtrlData!AL23</f>
        <v>22</v>
      </c>
    </row>
    <row r="18" spans="1:35">
      <c r="A18" s="6">
        <f>CtrlData!A24</f>
        <v>202102</v>
      </c>
      <c r="B18" s="6">
        <f>CtrlData!E24</f>
        <v>45145.679629999999</v>
      </c>
      <c r="C18" s="6">
        <f>CtrlData!F24</f>
        <v>0</v>
      </c>
      <c r="D18" s="6">
        <f>CtrlData!G24</f>
        <v>1</v>
      </c>
      <c r="E18" s="6">
        <f>CtrlData!H24</f>
        <v>0</v>
      </c>
      <c r="F18" s="6">
        <f>CtrlData!I24</f>
        <v>0</v>
      </c>
      <c r="G18" s="6">
        <f>CtrlData!J24</f>
        <v>0</v>
      </c>
      <c r="H18" s="6">
        <f>CtrlData!K24</f>
        <v>0</v>
      </c>
      <c r="I18" s="6">
        <f>CtrlData!L24</f>
        <v>0</v>
      </c>
      <c r="J18" s="6">
        <f>CtrlData!M24</f>
        <v>0</v>
      </c>
      <c r="K18" s="6">
        <f>CtrlData!N24</f>
        <v>0</v>
      </c>
      <c r="L18" s="6">
        <f>CtrlData!O24</f>
        <v>0</v>
      </c>
      <c r="M18" s="6">
        <f>CtrlData!P24</f>
        <v>0</v>
      </c>
      <c r="N18" s="6">
        <f>CtrlData!Q24</f>
        <v>0</v>
      </c>
      <c r="O18" s="6">
        <f>CtrlData!R24</f>
        <v>1</v>
      </c>
      <c r="P18" s="6">
        <f>CtrlData!S24</f>
        <v>0</v>
      </c>
      <c r="Q18" s="6">
        <f>CtrlData!T24</f>
        <v>0</v>
      </c>
      <c r="R18" s="6">
        <f>CtrlData!U24</f>
        <v>0</v>
      </c>
      <c r="S18" s="6">
        <f>CtrlData!V24</f>
        <v>9.1999999999999993</v>
      </c>
      <c r="T18" s="6">
        <f>CtrlData!W24</f>
        <v>186115</v>
      </c>
      <c r="U18" s="6">
        <f>CtrlData!X24</f>
        <v>7905</v>
      </c>
      <c r="V18" s="6">
        <f>CtrlData!Y24</f>
        <v>98.08</v>
      </c>
      <c r="W18" s="6">
        <f>CtrlData!Z24</f>
        <v>5.19</v>
      </c>
      <c r="X18" s="6">
        <f>CtrlData!AA24</f>
        <v>103.58</v>
      </c>
      <c r="Y18" s="6">
        <f>CtrlData!AB24</f>
        <v>1.38</v>
      </c>
      <c r="Z18" s="6">
        <f>CtrlData!AC24</f>
        <v>229565</v>
      </c>
      <c r="AA18" s="6">
        <f>CtrlData!AD24</f>
        <v>18.329999999999998</v>
      </c>
      <c r="AB18" s="6">
        <f>CtrlData!AE24</f>
        <v>508623</v>
      </c>
      <c r="AC18" s="6">
        <f>CtrlData!AF24</f>
        <v>9.17</v>
      </c>
      <c r="AD18" s="6">
        <f>CtrlData!AG24</f>
        <v>1.125</v>
      </c>
      <c r="AE18" s="6">
        <f>CtrlData!AH24</f>
        <v>3.67</v>
      </c>
      <c r="AF18" s="6">
        <f>CtrlData!AI24</f>
        <v>1</v>
      </c>
      <c r="AG18" s="6">
        <f>CtrlData!AJ24</f>
        <v>74259.858059999999</v>
      </c>
      <c r="AH18" s="6">
        <f>CtrlData!AK24</f>
        <v>61939.037960000001</v>
      </c>
      <c r="AI18" s="6">
        <f>CtrlData!AL24</f>
        <v>13</v>
      </c>
    </row>
    <row r="19" spans="1:35">
      <c r="A19" s="6">
        <f>CtrlData!A25</f>
        <v>202101</v>
      </c>
      <c r="B19" s="6">
        <f>CtrlData!E25</f>
        <v>74259.858059999999</v>
      </c>
      <c r="C19" s="6">
        <f>CtrlData!F25</f>
        <v>1</v>
      </c>
      <c r="D19" s="6">
        <f>CtrlData!G25</f>
        <v>0</v>
      </c>
      <c r="E19" s="6">
        <f>CtrlData!H25</f>
        <v>0</v>
      </c>
      <c r="F19" s="6">
        <f>CtrlData!I25</f>
        <v>0</v>
      </c>
      <c r="G19" s="6">
        <f>CtrlData!J25</f>
        <v>0</v>
      </c>
      <c r="H19" s="6">
        <f>CtrlData!K25</f>
        <v>0</v>
      </c>
      <c r="I19" s="6">
        <f>CtrlData!L25</f>
        <v>0</v>
      </c>
      <c r="J19" s="6">
        <f>CtrlData!M25</f>
        <v>0</v>
      </c>
      <c r="K19" s="6">
        <f>CtrlData!N25</f>
        <v>0</v>
      </c>
      <c r="L19" s="6">
        <f>CtrlData!O25</f>
        <v>0</v>
      </c>
      <c r="M19" s="6">
        <f>CtrlData!P25</f>
        <v>0</v>
      </c>
      <c r="N19" s="6">
        <f>CtrlData!Q25</f>
        <v>0</v>
      </c>
      <c r="O19" s="6">
        <f>CtrlData!R25</f>
        <v>1</v>
      </c>
      <c r="P19" s="6">
        <f>CtrlData!S25</f>
        <v>0</v>
      </c>
      <c r="Q19" s="6">
        <f>CtrlData!T25</f>
        <v>0</v>
      </c>
      <c r="R19" s="6">
        <f>CtrlData!U25</f>
        <v>0</v>
      </c>
      <c r="S19" s="6">
        <f>CtrlData!V25</f>
        <v>9.1999999999999993</v>
      </c>
      <c r="T19" s="6">
        <f>CtrlData!W25</f>
        <v>186115</v>
      </c>
      <c r="U19" s="6">
        <f>CtrlData!X25</f>
        <v>7905</v>
      </c>
      <c r="V19" s="6">
        <f>CtrlData!Y25</f>
        <v>96.84</v>
      </c>
      <c r="W19" s="6">
        <f>CtrlData!Z25</f>
        <v>5.19</v>
      </c>
      <c r="X19" s="6">
        <f>CtrlData!AA25</f>
        <v>103.08</v>
      </c>
      <c r="Y19" s="6">
        <f>CtrlData!AB25</f>
        <v>-0.19</v>
      </c>
      <c r="Z19" s="6">
        <f>CtrlData!AC25</f>
        <v>226228</v>
      </c>
      <c r="AA19" s="6">
        <f>CtrlData!AD25</f>
        <v>17.54</v>
      </c>
      <c r="AB19" s="6">
        <f>CtrlData!AE25</f>
        <v>503468</v>
      </c>
      <c r="AC19" s="6">
        <f>CtrlData!AF25</f>
        <v>8.11</v>
      </c>
      <c r="AD19" s="6">
        <f>CtrlData!AG25</f>
        <v>1.125</v>
      </c>
      <c r="AE19" s="6">
        <f>CtrlData!AH25</f>
        <v>3.67</v>
      </c>
      <c r="AF19" s="6">
        <f>CtrlData!AI25</f>
        <v>0</v>
      </c>
      <c r="AG19" s="6">
        <f>CtrlData!AJ25</f>
        <v>61939.037960000001</v>
      </c>
      <c r="AH19" s="6">
        <f>CtrlData!AK25</f>
        <v>48037.195229999998</v>
      </c>
      <c r="AI19" s="6">
        <f>CtrlData!AL25</f>
        <v>20</v>
      </c>
    </row>
    <row r="20" spans="1:35">
      <c r="A20" s="6">
        <f>CtrlData!A26</f>
        <v>202012</v>
      </c>
      <c r="B20" s="6">
        <f>CtrlData!E26</f>
        <v>61939.037960000001</v>
      </c>
      <c r="C20" s="6">
        <f>CtrlData!F26</f>
        <v>0</v>
      </c>
      <c r="D20" s="6">
        <f>CtrlData!G26</f>
        <v>0</v>
      </c>
      <c r="E20" s="6">
        <f>CtrlData!H26</f>
        <v>0</v>
      </c>
      <c r="F20" s="6">
        <f>CtrlData!I26</f>
        <v>0</v>
      </c>
      <c r="G20" s="6">
        <f>CtrlData!J26</f>
        <v>0</v>
      </c>
      <c r="H20" s="6">
        <f>CtrlData!K26</f>
        <v>0</v>
      </c>
      <c r="I20" s="6">
        <f>CtrlData!L26</f>
        <v>0</v>
      </c>
      <c r="J20" s="6">
        <f>CtrlData!M26</f>
        <v>0</v>
      </c>
      <c r="K20" s="6">
        <f>CtrlData!N26</f>
        <v>0</v>
      </c>
      <c r="L20" s="6">
        <f>CtrlData!O26</f>
        <v>0</v>
      </c>
      <c r="M20" s="6">
        <f>CtrlData!P26</f>
        <v>0</v>
      </c>
      <c r="N20" s="6">
        <f>CtrlData!Q26</f>
        <v>1</v>
      </c>
      <c r="O20" s="6">
        <f>CtrlData!R26</f>
        <v>0</v>
      </c>
      <c r="P20" s="6">
        <f>CtrlData!S26</f>
        <v>0</v>
      </c>
      <c r="Q20" s="6">
        <f>CtrlData!T26</f>
        <v>0</v>
      </c>
      <c r="R20" s="6">
        <f>CtrlData!U26</f>
        <v>1</v>
      </c>
      <c r="S20" s="6">
        <f>CtrlData!V26</f>
        <v>5.3</v>
      </c>
      <c r="T20" s="6">
        <f>CtrlData!W26</f>
        <v>184210</v>
      </c>
      <c r="U20" s="6">
        <f>CtrlData!X26</f>
        <v>7817</v>
      </c>
      <c r="V20" s="6">
        <f>CtrlData!Y26</f>
        <v>94.77</v>
      </c>
      <c r="W20" s="6">
        <f>CtrlData!Z26</f>
        <v>-4.79</v>
      </c>
      <c r="X20" s="6">
        <f>CtrlData!AA26</f>
        <v>102.71</v>
      </c>
      <c r="Y20" s="6">
        <f>CtrlData!AB26</f>
        <v>0.05</v>
      </c>
      <c r="Z20" s="6">
        <f>CtrlData!AC26</f>
        <v>219579</v>
      </c>
      <c r="AA20" s="6">
        <f>CtrlData!AD26</f>
        <v>16.89</v>
      </c>
      <c r="AB20" s="6">
        <f>CtrlData!AE26</f>
        <v>497214</v>
      </c>
      <c r="AC20" s="6">
        <f>CtrlData!AF26</f>
        <v>9.36</v>
      </c>
      <c r="AD20" s="6">
        <f>CtrlData!AG26</f>
        <v>1.125</v>
      </c>
      <c r="AE20" s="6">
        <f>CtrlData!AH26</f>
        <v>3.68</v>
      </c>
      <c r="AF20" s="6">
        <f>CtrlData!AI26</f>
        <v>0</v>
      </c>
      <c r="AG20" s="6">
        <f>CtrlData!AJ26</f>
        <v>48037.195229999998</v>
      </c>
      <c r="AH20" s="6">
        <f>CtrlData!AK26</f>
        <v>33999.138379999997</v>
      </c>
      <c r="AI20" s="6">
        <f>CtrlData!AL26</f>
        <v>23</v>
      </c>
    </row>
    <row r="21" spans="1:35">
      <c r="A21" s="6">
        <f>CtrlData!A27</f>
        <v>202011</v>
      </c>
      <c r="B21" s="6">
        <f>CtrlData!E27</f>
        <v>48037.195229999998</v>
      </c>
      <c r="C21" s="6">
        <f>CtrlData!F27</f>
        <v>0</v>
      </c>
      <c r="D21" s="6">
        <f>CtrlData!G27</f>
        <v>0</v>
      </c>
      <c r="E21" s="6">
        <f>CtrlData!H27</f>
        <v>0</v>
      </c>
      <c r="F21" s="6">
        <f>CtrlData!I27</f>
        <v>0</v>
      </c>
      <c r="G21" s="6">
        <f>CtrlData!J27</f>
        <v>0</v>
      </c>
      <c r="H21" s="6">
        <f>CtrlData!K27</f>
        <v>0</v>
      </c>
      <c r="I21" s="6">
        <f>CtrlData!L27</f>
        <v>0</v>
      </c>
      <c r="J21" s="6">
        <f>CtrlData!M27</f>
        <v>0</v>
      </c>
      <c r="K21" s="6">
        <f>CtrlData!N27</f>
        <v>0</v>
      </c>
      <c r="L21" s="6">
        <f>CtrlData!O27</f>
        <v>0</v>
      </c>
      <c r="M21" s="6">
        <f>CtrlData!P27</f>
        <v>1</v>
      </c>
      <c r="N21" s="6">
        <f>CtrlData!Q27</f>
        <v>0</v>
      </c>
      <c r="O21" s="6">
        <f>CtrlData!R27</f>
        <v>0</v>
      </c>
      <c r="P21" s="6">
        <f>CtrlData!S27</f>
        <v>0</v>
      </c>
      <c r="Q21" s="6">
        <f>CtrlData!T27</f>
        <v>0</v>
      </c>
      <c r="R21" s="6">
        <f>CtrlData!U27</f>
        <v>1</v>
      </c>
      <c r="S21" s="6">
        <f>CtrlData!V27</f>
        <v>5.3</v>
      </c>
      <c r="T21" s="6">
        <f>CtrlData!W27</f>
        <v>184210</v>
      </c>
      <c r="U21" s="6">
        <f>CtrlData!X27</f>
        <v>7817</v>
      </c>
      <c r="V21" s="6">
        <f>CtrlData!Y27</f>
        <v>93.84</v>
      </c>
      <c r="W21" s="6">
        <f>CtrlData!Z27</f>
        <v>-4.79</v>
      </c>
      <c r="X21" s="6">
        <f>CtrlData!AA27</f>
        <v>102.69</v>
      </c>
      <c r="Y21" s="6">
        <f>CtrlData!AB27</f>
        <v>0.09</v>
      </c>
      <c r="Z21" s="6">
        <f>CtrlData!AC27</f>
        <v>214199</v>
      </c>
      <c r="AA21" s="6">
        <f>CtrlData!AD27</f>
        <v>14.97</v>
      </c>
      <c r="AB21" s="6">
        <f>CtrlData!AE27</f>
        <v>492449</v>
      </c>
      <c r="AC21" s="6">
        <f>CtrlData!AF27</f>
        <v>7.58</v>
      </c>
      <c r="AD21" s="6">
        <f>CtrlData!AG27</f>
        <v>1.125</v>
      </c>
      <c r="AE21" s="6">
        <f>CtrlData!AH27</f>
        <v>3.68</v>
      </c>
      <c r="AF21" s="6">
        <f>CtrlData!AI27</f>
        <v>0</v>
      </c>
      <c r="AG21" s="6">
        <f>CtrlData!AJ27</f>
        <v>33999.138379999997</v>
      </c>
      <c r="AH21" s="6">
        <f>CtrlData!AK27</f>
        <v>43712.710249999996</v>
      </c>
      <c r="AI21" s="6">
        <f>CtrlData!AL27</f>
        <v>21</v>
      </c>
    </row>
    <row r="22" spans="1:35">
      <c r="A22" s="6">
        <f>CtrlData!A28</f>
        <v>202010</v>
      </c>
      <c r="B22" s="6">
        <f>CtrlData!E28</f>
        <v>33999.138379999997</v>
      </c>
      <c r="C22" s="6">
        <f>CtrlData!F28</f>
        <v>0</v>
      </c>
      <c r="D22" s="6">
        <f>CtrlData!G28</f>
        <v>0</v>
      </c>
      <c r="E22" s="6">
        <f>CtrlData!H28</f>
        <v>0</v>
      </c>
      <c r="F22" s="6">
        <f>CtrlData!I28</f>
        <v>0</v>
      </c>
      <c r="G22" s="6">
        <f>CtrlData!J28</f>
        <v>0</v>
      </c>
      <c r="H22" s="6">
        <f>CtrlData!K28</f>
        <v>0</v>
      </c>
      <c r="I22" s="6">
        <f>CtrlData!L28</f>
        <v>0</v>
      </c>
      <c r="J22" s="6">
        <f>CtrlData!M28</f>
        <v>0</v>
      </c>
      <c r="K22" s="6">
        <f>CtrlData!N28</f>
        <v>0</v>
      </c>
      <c r="L22" s="6">
        <f>CtrlData!O28</f>
        <v>1</v>
      </c>
      <c r="M22" s="6">
        <f>CtrlData!P28</f>
        <v>0</v>
      </c>
      <c r="N22" s="6">
        <f>CtrlData!Q28</f>
        <v>0</v>
      </c>
      <c r="O22" s="6">
        <f>CtrlData!R28</f>
        <v>0</v>
      </c>
      <c r="P22" s="6">
        <f>CtrlData!S28</f>
        <v>0</v>
      </c>
      <c r="Q22" s="6">
        <f>CtrlData!T28</f>
        <v>0</v>
      </c>
      <c r="R22" s="6">
        <f>CtrlData!U28</f>
        <v>1</v>
      </c>
      <c r="S22" s="6">
        <f>CtrlData!V28</f>
        <v>5.3</v>
      </c>
      <c r="T22" s="6">
        <f>CtrlData!W28</f>
        <v>184210</v>
      </c>
      <c r="U22" s="6">
        <f>CtrlData!X28</f>
        <v>7817</v>
      </c>
      <c r="V22" s="6">
        <f>CtrlData!Y28</f>
        <v>93.17</v>
      </c>
      <c r="W22" s="6">
        <f>CtrlData!Z28</f>
        <v>-4.79</v>
      </c>
      <c r="X22" s="6">
        <f>CtrlData!AA28</f>
        <v>102.75</v>
      </c>
      <c r="Y22" s="6">
        <f>CtrlData!AB28</f>
        <v>-0.26</v>
      </c>
      <c r="Z22" s="6">
        <f>CtrlData!AC28</f>
        <v>210614</v>
      </c>
      <c r="AA22" s="6">
        <f>CtrlData!AD28</f>
        <v>13.44</v>
      </c>
      <c r="AB22" s="6">
        <f>CtrlData!AE28</f>
        <v>486915</v>
      </c>
      <c r="AC22" s="6">
        <f>CtrlData!AF28</f>
        <v>7.02</v>
      </c>
      <c r="AD22" s="6">
        <f>CtrlData!AG28</f>
        <v>1.125</v>
      </c>
      <c r="AE22" s="6">
        <f>CtrlData!AH28</f>
        <v>3.68</v>
      </c>
      <c r="AF22" s="6">
        <f>CtrlData!AI28</f>
        <v>0</v>
      </c>
      <c r="AG22" s="6">
        <f>CtrlData!AJ28</f>
        <v>43712.710249999996</v>
      </c>
      <c r="AH22" s="6">
        <f>CtrlData!AK28</f>
        <v>48598.790180000004</v>
      </c>
      <c r="AI22" s="6">
        <f>CtrlData!AL28</f>
        <v>19</v>
      </c>
    </row>
    <row r="23" spans="1:35">
      <c r="A23" s="6">
        <f>CtrlData!A29</f>
        <v>202009</v>
      </c>
      <c r="B23" s="6">
        <f>CtrlData!E29</f>
        <v>43712.710249999996</v>
      </c>
      <c r="C23" s="6">
        <f>CtrlData!F29</f>
        <v>0</v>
      </c>
      <c r="D23" s="6">
        <f>CtrlData!G29</f>
        <v>0</v>
      </c>
      <c r="E23" s="6">
        <f>CtrlData!H29</f>
        <v>0</v>
      </c>
      <c r="F23" s="6">
        <f>CtrlData!I29</f>
        <v>0</v>
      </c>
      <c r="G23" s="6">
        <f>CtrlData!J29</f>
        <v>0</v>
      </c>
      <c r="H23" s="6">
        <f>CtrlData!K29</f>
        <v>0</v>
      </c>
      <c r="I23" s="6">
        <f>CtrlData!L29</f>
        <v>0</v>
      </c>
      <c r="J23" s="6">
        <f>CtrlData!M29</f>
        <v>0</v>
      </c>
      <c r="K23" s="6">
        <f>CtrlData!N29</f>
        <v>1</v>
      </c>
      <c r="L23" s="6">
        <f>CtrlData!O29</f>
        <v>0</v>
      </c>
      <c r="M23" s="6">
        <f>CtrlData!P29</f>
        <v>0</v>
      </c>
      <c r="N23" s="6">
        <f>CtrlData!Q29</f>
        <v>0</v>
      </c>
      <c r="O23" s="6">
        <f>CtrlData!R29</f>
        <v>0</v>
      </c>
      <c r="P23" s="6">
        <f>CtrlData!S29</f>
        <v>0</v>
      </c>
      <c r="Q23" s="6">
        <f>CtrlData!T29</f>
        <v>1</v>
      </c>
      <c r="R23" s="6">
        <f>CtrlData!U29</f>
        <v>0</v>
      </c>
      <c r="S23" s="6">
        <f>CtrlData!V29</f>
        <v>4.3099999999999996</v>
      </c>
      <c r="T23" s="6">
        <f>CtrlData!W29</f>
        <v>172024</v>
      </c>
      <c r="U23" s="6">
        <f>CtrlData!X29</f>
        <v>7297</v>
      </c>
      <c r="V23" s="6">
        <f>CtrlData!Y29</f>
        <v>93.86</v>
      </c>
      <c r="W23" s="6">
        <f>CtrlData!Z29</f>
        <v>-8.15</v>
      </c>
      <c r="X23" s="6">
        <f>CtrlData!AA29</f>
        <v>102.4</v>
      </c>
      <c r="Y23" s="6">
        <f>CtrlData!AB29</f>
        <v>-0.57999999999999996</v>
      </c>
      <c r="Z23" s="6">
        <f>CtrlData!AC29</f>
        <v>210117</v>
      </c>
      <c r="AA23" s="6">
        <f>CtrlData!AD29</f>
        <v>11.79</v>
      </c>
      <c r="AB23" s="6">
        <f>CtrlData!AE29</f>
        <v>485673</v>
      </c>
      <c r="AC23" s="6">
        <f>CtrlData!AF29</f>
        <v>7.04</v>
      </c>
      <c r="AD23" s="6">
        <f>CtrlData!AG29</f>
        <v>1.125</v>
      </c>
      <c r="AE23" s="6">
        <f>CtrlData!AH29</f>
        <v>3.83</v>
      </c>
      <c r="AF23" s="6">
        <f>CtrlData!AI29</f>
        <v>0</v>
      </c>
      <c r="AG23" s="6">
        <f>CtrlData!AJ29</f>
        <v>48598.790180000004</v>
      </c>
      <c r="AH23" s="6">
        <f>CtrlData!AK29</f>
        <v>53238.681210000002</v>
      </c>
      <c r="AI23" s="6">
        <f>CtrlData!AL29</f>
        <v>22</v>
      </c>
    </row>
    <row r="24" spans="1:35">
      <c r="A24" s="6">
        <f>CtrlData!A30</f>
        <v>202008</v>
      </c>
      <c r="B24" s="6">
        <f>CtrlData!E30</f>
        <v>48598.790180000004</v>
      </c>
      <c r="C24" s="6">
        <f>CtrlData!F30</f>
        <v>0</v>
      </c>
      <c r="D24" s="6">
        <f>CtrlData!G30</f>
        <v>0</v>
      </c>
      <c r="E24" s="6">
        <f>CtrlData!H30</f>
        <v>0</v>
      </c>
      <c r="F24" s="6">
        <f>CtrlData!I30</f>
        <v>0</v>
      </c>
      <c r="G24" s="6">
        <f>CtrlData!J30</f>
        <v>0</v>
      </c>
      <c r="H24" s="6">
        <f>CtrlData!K30</f>
        <v>0</v>
      </c>
      <c r="I24" s="6">
        <f>CtrlData!L30</f>
        <v>0</v>
      </c>
      <c r="J24" s="6">
        <f>CtrlData!M30</f>
        <v>1</v>
      </c>
      <c r="K24" s="6">
        <f>CtrlData!N30</f>
        <v>0</v>
      </c>
      <c r="L24" s="6">
        <f>CtrlData!O30</f>
        <v>0</v>
      </c>
      <c r="M24" s="6">
        <f>CtrlData!P30</f>
        <v>0</v>
      </c>
      <c r="N24" s="6">
        <f>CtrlData!Q30</f>
        <v>0</v>
      </c>
      <c r="O24" s="6">
        <f>CtrlData!R30</f>
        <v>0</v>
      </c>
      <c r="P24" s="6">
        <f>CtrlData!S30</f>
        <v>0</v>
      </c>
      <c r="Q24" s="6">
        <f>CtrlData!T30</f>
        <v>1</v>
      </c>
      <c r="R24" s="6">
        <f>CtrlData!U30</f>
        <v>0</v>
      </c>
      <c r="S24" s="6">
        <f>CtrlData!V30</f>
        <v>4.3099999999999996</v>
      </c>
      <c r="T24" s="6">
        <f>CtrlData!W30</f>
        <v>172024</v>
      </c>
      <c r="U24" s="6">
        <f>CtrlData!X30</f>
        <v>7297</v>
      </c>
      <c r="V24" s="6">
        <f>CtrlData!Y30</f>
        <v>93.89</v>
      </c>
      <c r="W24" s="6">
        <f>CtrlData!Z30</f>
        <v>-8.15</v>
      </c>
      <c r="X24" s="6">
        <f>CtrlData!AA30</f>
        <v>102.5</v>
      </c>
      <c r="Y24" s="6">
        <f>CtrlData!AB30</f>
        <v>-0.33</v>
      </c>
      <c r="Z24" s="6">
        <f>CtrlData!AC30</f>
        <v>207795</v>
      </c>
      <c r="AA24" s="6">
        <f>CtrlData!AD30</f>
        <v>11.34</v>
      </c>
      <c r="AB24" s="6">
        <f>CtrlData!AE30</f>
        <v>483436</v>
      </c>
      <c r="AC24" s="6">
        <f>CtrlData!AF30</f>
        <v>6.72</v>
      </c>
      <c r="AD24" s="6">
        <f>CtrlData!AG30</f>
        <v>1.125</v>
      </c>
      <c r="AE24" s="6">
        <f>CtrlData!AH30</f>
        <v>3.83</v>
      </c>
      <c r="AF24" s="6">
        <f>CtrlData!AI30</f>
        <v>0</v>
      </c>
      <c r="AG24" s="6">
        <f>CtrlData!AJ30</f>
        <v>53238.681210000002</v>
      </c>
      <c r="AH24" s="6">
        <f>CtrlData!AK30</f>
        <v>39376.205070000004</v>
      </c>
      <c r="AI24" s="6">
        <f>CtrlData!AL30</f>
        <v>21</v>
      </c>
    </row>
    <row r="25" spans="1:35">
      <c r="A25" s="6">
        <f>CtrlData!A31</f>
        <v>202007</v>
      </c>
      <c r="B25" s="6">
        <f>CtrlData!E31</f>
        <v>53238.681210000002</v>
      </c>
      <c r="C25" s="6">
        <f>CtrlData!F31</f>
        <v>0</v>
      </c>
      <c r="D25" s="6">
        <f>CtrlData!G31</f>
        <v>0</v>
      </c>
      <c r="E25" s="6">
        <f>CtrlData!H31</f>
        <v>0</v>
      </c>
      <c r="F25" s="6">
        <f>CtrlData!I31</f>
        <v>0</v>
      </c>
      <c r="G25" s="6">
        <f>CtrlData!J31</f>
        <v>0</v>
      </c>
      <c r="H25" s="6">
        <f>CtrlData!K31</f>
        <v>0</v>
      </c>
      <c r="I25" s="6">
        <f>CtrlData!L31</f>
        <v>1</v>
      </c>
      <c r="J25" s="6">
        <f>CtrlData!M31</f>
        <v>0</v>
      </c>
      <c r="K25" s="6">
        <f>CtrlData!N31</f>
        <v>0</v>
      </c>
      <c r="L25" s="6">
        <f>CtrlData!O31</f>
        <v>0</v>
      </c>
      <c r="M25" s="6">
        <f>CtrlData!P31</f>
        <v>0</v>
      </c>
      <c r="N25" s="6">
        <f>CtrlData!Q31</f>
        <v>0</v>
      </c>
      <c r="O25" s="6">
        <f>CtrlData!R31</f>
        <v>0</v>
      </c>
      <c r="P25" s="6">
        <f>CtrlData!S31</f>
        <v>0</v>
      </c>
      <c r="Q25" s="6">
        <f>CtrlData!T31</f>
        <v>1</v>
      </c>
      <c r="R25" s="6">
        <f>CtrlData!U31</f>
        <v>0</v>
      </c>
      <c r="S25" s="6">
        <f>CtrlData!V31</f>
        <v>4.3099999999999996</v>
      </c>
      <c r="T25" s="6">
        <f>CtrlData!W31</f>
        <v>172024</v>
      </c>
      <c r="U25" s="6">
        <f>CtrlData!X31</f>
        <v>7297</v>
      </c>
      <c r="V25" s="6">
        <f>CtrlData!Y31</f>
        <v>93.31</v>
      </c>
      <c r="W25" s="6">
        <f>CtrlData!Z31</f>
        <v>-8.15</v>
      </c>
      <c r="X25" s="6">
        <f>CtrlData!AA31</f>
        <v>102.34</v>
      </c>
      <c r="Y25" s="6">
        <f>CtrlData!AB31</f>
        <v>-0.51</v>
      </c>
      <c r="Z25" s="6">
        <f>CtrlData!AC31</f>
        <v>203647</v>
      </c>
      <c r="AA25" s="6">
        <f>CtrlData!AD31</f>
        <v>10.74</v>
      </c>
      <c r="AB25" s="6">
        <f>CtrlData!AE31</f>
        <v>478654</v>
      </c>
      <c r="AC25" s="6">
        <f>CtrlData!AF31</f>
        <v>6.27</v>
      </c>
      <c r="AD25" s="6">
        <f>CtrlData!AG31</f>
        <v>1.125</v>
      </c>
      <c r="AE25" s="6">
        <f>CtrlData!AH31</f>
        <v>3.83</v>
      </c>
      <c r="AF25" s="6">
        <f>CtrlData!AI31</f>
        <v>0</v>
      </c>
      <c r="AG25" s="6">
        <f>CtrlData!AJ31</f>
        <v>39376.205070000004</v>
      </c>
      <c r="AH25" s="6">
        <f>CtrlData!AK31</f>
        <v>35720.282039999998</v>
      </c>
      <c r="AI25" s="6">
        <f>CtrlData!AL31</f>
        <v>23</v>
      </c>
    </row>
    <row r="26" spans="1:35">
      <c r="A26" s="6">
        <f>CtrlData!A32</f>
        <v>202006</v>
      </c>
      <c r="B26" s="6">
        <f>CtrlData!E32</f>
        <v>39376.205070000004</v>
      </c>
      <c r="C26" s="6">
        <f>CtrlData!F32</f>
        <v>0</v>
      </c>
      <c r="D26" s="6">
        <f>CtrlData!G32</f>
        <v>0</v>
      </c>
      <c r="E26" s="6">
        <f>CtrlData!H32</f>
        <v>0</v>
      </c>
      <c r="F26" s="6">
        <f>CtrlData!I32</f>
        <v>0</v>
      </c>
      <c r="G26" s="6">
        <f>CtrlData!J32</f>
        <v>0</v>
      </c>
      <c r="H26" s="6">
        <f>CtrlData!K32</f>
        <v>1</v>
      </c>
      <c r="I26" s="6">
        <f>CtrlData!L32</f>
        <v>0</v>
      </c>
      <c r="J26" s="6">
        <f>CtrlData!M32</f>
        <v>0</v>
      </c>
      <c r="K26" s="6">
        <f>CtrlData!N32</f>
        <v>0</v>
      </c>
      <c r="L26" s="6">
        <f>CtrlData!O32</f>
        <v>0</v>
      </c>
      <c r="M26" s="6">
        <f>CtrlData!P32</f>
        <v>0</v>
      </c>
      <c r="N26" s="6">
        <f>CtrlData!Q32</f>
        <v>0</v>
      </c>
      <c r="O26" s="6">
        <f>CtrlData!R32</f>
        <v>0</v>
      </c>
      <c r="P26" s="6">
        <f>CtrlData!S32</f>
        <v>1</v>
      </c>
      <c r="Q26" s="6">
        <f>CtrlData!T32</f>
        <v>0</v>
      </c>
      <c r="R26" s="6">
        <f>CtrlData!U32</f>
        <v>0</v>
      </c>
      <c r="S26" s="6">
        <f>CtrlData!V32</f>
        <v>0.63</v>
      </c>
      <c r="T26" s="6">
        <f>CtrlData!W32</f>
        <v>157584</v>
      </c>
      <c r="U26" s="6">
        <f>CtrlData!X32</f>
        <v>6680</v>
      </c>
      <c r="V26" s="6">
        <f>CtrlData!Y32</f>
        <v>92.68</v>
      </c>
      <c r="W26" s="6">
        <f>CtrlData!Z32</f>
        <v>-10.31</v>
      </c>
      <c r="X26" s="6">
        <f>CtrlData!AA32</f>
        <v>102.21</v>
      </c>
      <c r="Y26" s="6">
        <f>CtrlData!AB32</f>
        <v>-0.75</v>
      </c>
      <c r="Z26" s="6">
        <f>CtrlData!AC32</f>
        <v>200827</v>
      </c>
      <c r="AA26" s="6">
        <f>CtrlData!AD32</f>
        <v>9.68</v>
      </c>
      <c r="AB26" s="6">
        <f>CtrlData!AE32</f>
        <v>474773</v>
      </c>
      <c r="AC26" s="6">
        <f>CtrlData!AF32</f>
        <v>5.32</v>
      </c>
      <c r="AD26" s="6">
        <f>CtrlData!AG32</f>
        <v>1.125</v>
      </c>
      <c r="AE26" s="6">
        <f>CtrlData!AH32</f>
        <v>3.96</v>
      </c>
      <c r="AF26" s="6">
        <f>CtrlData!AI32</f>
        <v>0</v>
      </c>
      <c r="AG26" s="6">
        <f>CtrlData!AJ32</f>
        <v>35720.282039999998</v>
      </c>
      <c r="AH26" s="6">
        <f>CtrlData!AK32</f>
        <v>33145.704230000003</v>
      </c>
      <c r="AI26" s="6">
        <f>CtrlData!AL32</f>
        <v>20</v>
      </c>
    </row>
    <row r="27" spans="1:35">
      <c r="A27" s="6">
        <f>CtrlData!A33</f>
        <v>202005</v>
      </c>
      <c r="B27" s="6">
        <f>CtrlData!E33</f>
        <v>35720.282039999998</v>
      </c>
      <c r="C27" s="6">
        <f>CtrlData!F33</f>
        <v>0</v>
      </c>
      <c r="D27" s="6">
        <f>CtrlData!G33</f>
        <v>0</v>
      </c>
      <c r="E27" s="6">
        <f>CtrlData!H33</f>
        <v>0</v>
      </c>
      <c r="F27" s="6">
        <f>CtrlData!I33</f>
        <v>0</v>
      </c>
      <c r="G27" s="6">
        <f>CtrlData!J33</f>
        <v>1</v>
      </c>
      <c r="H27" s="6">
        <f>CtrlData!K33</f>
        <v>0</v>
      </c>
      <c r="I27" s="6">
        <f>CtrlData!L33</f>
        <v>0</v>
      </c>
      <c r="J27" s="6">
        <f>CtrlData!M33</f>
        <v>0</v>
      </c>
      <c r="K27" s="6">
        <f>CtrlData!N33</f>
        <v>0</v>
      </c>
      <c r="L27" s="6">
        <f>CtrlData!O33</f>
        <v>0</v>
      </c>
      <c r="M27" s="6">
        <f>CtrlData!P33</f>
        <v>0</v>
      </c>
      <c r="N27" s="6">
        <f>CtrlData!Q33</f>
        <v>0</v>
      </c>
      <c r="O27" s="6">
        <f>CtrlData!R33</f>
        <v>0</v>
      </c>
      <c r="P27" s="6">
        <f>CtrlData!S33</f>
        <v>1</v>
      </c>
      <c r="Q27" s="6">
        <f>CtrlData!T33</f>
        <v>0</v>
      </c>
      <c r="R27" s="6">
        <f>CtrlData!U33</f>
        <v>0</v>
      </c>
      <c r="S27" s="6">
        <f>CtrlData!V33</f>
        <v>0.63</v>
      </c>
      <c r="T27" s="6">
        <f>CtrlData!W33</f>
        <v>157584</v>
      </c>
      <c r="U27" s="6">
        <f>CtrlData!X33</f>
        <v>6680</v>
      </c>
      <c r="V27" s="6">
        <f>CtrlData!Y33</f>
        <v>91.45</v>
      </c>
      <c r="W27" s="6">
        <f>CtrlData!Z33</f>
        <v>-10.31</v>
      </c>
      <c r="X27" s="6">
        <f>CtrlData!AA33</f>
        <v>101.4</v>
      </c>
      <c r="Y27" s="6">
        <f>CtrlData!AB33</f>
        <v>-1.21</v>
      </c>
      <c r="Z27" s="6">
        <f>CtrlData!AC33</f>
        <v>197799</v>
      </c>
      <c r="AA27" s="6">
        <f>CtrlData!AD33</f>
        <v>9.4600000000000009</v>
      </c>
      <c r="AB27" s="6">
        <f>CtrlData!AE33</f>
        <v>471164</v>
      </c>
      <c r="AC27" s="6">
        <f>CtrlData!AF33</f>
        <v>4.96</v>
      </c>
      <c r="AD27" s="6">
        <f>CtrlData!AG33</f>
        <v>1.125</v>
      </c>
      <c r="AE27" s="6">
        <f>CtrlData!AH33</f>
        <v>3.96</v>
      </c>
      <c r="AF27" s="6">
        <f>CtrlData!AI33</f>
        <v>0</v>
      </c>
      <c r="AG27" s="6">
        <f>CtrlData!AJ33</f>
        <v>33145.704230000003</v>
      </c>
      <c r="AH27" s="6">
        <f>CtrlData!AK33</f>
        <v>42741.312819999999</v>
      </c>
      <c r="AI27" s="6">
        <f>CtrlData!AL33</f>
        <v>20</v>
      </c>
    </row>
    <row r="28" spans="1:35">
      <c r="A28" s="6">
        <f>CtrlData!A34</f>
        <v>202004</v>
      </c>
      <c r="B28" s="6">
        <f>CtrlData!E34</f>
        <v>33145.704230000003</v>
      </c>
      <c r="C28" s="6">
        <f>CtrlData!F34</f>
        <v>0</v>
      </c>
      <c r="D28" s="6">
        <f>CtrlData!G34</f>
        <v>0</v>
      </c>
      <c r="E28" s="6">
        <f>CtrlData!H34</f>
        <v>0</v>
      </c>
      <c r="F28" s="6">
        <f>CtrlData!I34</f>
        <v>1</v>
      </c>
      <c r="G28" s="6">
        <f>CtrlData!J34</f>
        <v>0</v>
      </c>
      <c r="H28" s="6">
        <f>CtrlData!K34</f>
        <v>0</v>
      </c>
      <c r="I28" s="6">
        <f>CtrlData!L34</f>
        <v>0</v>
      </c>
      <c r="J28" s="6">
        <f>CtrlData!M34</f>
        <v>0</v>
      </c>
      <c r="K28" s="6">
        <f>CtrlData!N34</f>
        <v>0</v>
      </c>
      <c r="L28" s="6">
        <f>CtrlData!O34</f>
        <v>0</v>
      </c>
      <c r="M28" s="6">
        <f>CtrlData!P34</f>
        <v>0</v>
      </c>
      <c r="N28" s="6">
        <f>CtrlData!Q34</f>
        <v>0</v>
      </c>
      <c r="O28" s="6">
        <f>CtrlData!R34</f>
        <v>0</v>
      </c>
      <c r="P28" s="6">
        <f>CtrlData!S34</f>
        <v>1</v>
      </c>
      <c r="Q28" s="6">
        <f>CtrlData!T34</f>
        <v>0</v>
      </c>
      <c r="R28" s="6">
        <f>CtrlData!U34</f>
        <v>0</v>
      </c>
      <c r="S28" s="6">
        <f>CtrlData!V34</f>
        <v>0.63</v>
      </c>
      <c r="T28" s="6">
        <f>CtrlData!W34</f>
        <v>157584</v>
      </c>
      <c r="U28" s="6">
        <f>CtrlData!X34</f>
        <v>6680</v>
      </c>
      <c r="V28" s="6">
        <f>CtrlData!Y34</f>
        <v>91.91</v>
      </c>
      <c r="W28" s="6">
        <f>CtrlData!Z34</f>
        <v>-10.31</v>
      </c>
      <c r="X28" s="6">
        <f>CtrlData!AA34</f>
        <v>101.51</v>
      </c>
      <c r="Y28" s="6">
        <f>CtrlData!AB34</f>
        <v>-0.97</v>
      </c>
      <c r="Z28" s="6">
        <f>CtrlData!AC34</f>
        <v>196305</v>
      </c>
      <c r="AA28" s="6">
        <f>CtrlData!AD34</f>
        <v>7.48</v>
      </c>
      <c r="AB28" s="6">
        <f>CtrlData!AE34</f>
        <v>469869</v>
      </c>
      <c r="AC28" s="6">
        <f>CtrlData!AF34</f>
        <v>4.18</v>
      </c>
      <c r="AD28" s="6">
        <f>CtrlData!AG34</f>
        <v>1.125</v>
      </c>
      <c r="AE28" s="6">
        <f>CtrlData!AH34</f>
        <v>3.96</v>
      </c>
      <c r="AF28" s="6">
        <f>CtrlData!AI34</f>
        <v>0</v>
      </c>
      <c r="AG28" s="6">
        <f>CtrlData!AJ34</f>
        <v>42741.312819999999</v>
      </c>
      <c r="AH28" s="6">
        <f>CtrlData!AK34</f>
        <v>27744.106179999999</v>
      </c>
      <c r="AI28" s="6">
        <f>CtrlData!AL34</f>
        <v>20</v>
      </c>
    </row>
    <row r="29" spans="1:35">
      <c r="A29" s="6">
        <f>CtrlData!A35</f>
        <v>202003</v>
      </c>
      <c r="B29" s="6">
        <f>CtrlData!E35</f>
        <v>42741.312819999999</v>
      </c>
      <c r="C29" s="6">
        <f>CtrlData!F35</f>
        <v>0</v>
      </c>
      <c r="D29" s="6">
        <f>CtrlData!G35</f>
        <v>0</v>
      </c>
      <c r="E29" s="6">
        <f>CtrlData!H35</f>
        <v>1</v>
      </c>
      <c r="F29" s="6">
        <f>CtrlData!I35</f>
        <v>0</v>
      </c>
      <c r="G29" s="6">
        <f>CtrlData!J35</f>
        <v>0</v>
      </c>
      <c r="H29" s="6">
        <f>CtrlData!K35</f>
        <v>0</v>
      </c>
      <c r="I29" s="6">
        <f>CtrlData!L35</f>
        <v>0</v>
      </c>
      <c r="J29" s="6">
        <f>CtrlData!M35</f>
        <v>0</v>
      </c>
      <c r="K29" s="6">
        <f>CtrlData!N35</f>
        <v>0</v>
      </c>
      <c r="L29" s="6">
        <f>CtrlData!O35</f>
        <v>0</v>
      </c>
      <c r="M29" s="6">
        <f>CtrlData!P35</f>
        <v>0</v>
      </c>
      <c r="N29" s="6">
        <f>CtrlData!Q35</f>
        <v>0</v>
      </c>
      <c r="O29" s="6">
        <f>CtrlData!R35</f>
        <v>1</v>
      </c>
      <c r="P29" s="6">
        <f>CtrlData!S35</f>
        <v>0</v>
      </c>
      <c r="Q29" s="6">
        <f>CtrlData!T35</f>
        <v>0</v>
      </c>
      <c r="R29" s="6">
        <f>CtrlData!U35</f>
        <v>0</v>
      </c>
      <c r="S29" s="6">
        <f>CtrlData!V35</f>
        <v>2.99</v>
      </c>
      <c r="T29" s="6">
        <f>CtrlData!W35</f>
        <v>155506</v>
      </c>
      <c r="U29" s="6">
        <f>CtrlData!X35</f>
        <v>6589</v>
      </c>
      <c r="V29" s="6">
        <f>CtrlData!Y35</f>
        <v>95.33</v>
      </c>
      <c r="W29" s="6">
        <f>CtrlData!Z35</f>
        <v>-7.51</v>
      </c>
      <c r="X29" s="6">
        <f>CtrlData!AA35</f>
        <v>101.71</v>
      </c>
      <c r="Y29" s="6">
        <f>CtrlData!AB35</f>
        <v>-0.03</v>
      </c>
      <c r="Z29" s="6">
        <f>CtrlData!AC35</f>
        <v>194377</v>
      </c>
      <c r="AA29" s="6">
        <f>CtrlData!AD35</f>
        <v>7.4</v>
      </c>
      <c r="AB29" s="6">
        <f>CtrlData!AE35</f>
        <v>467536</v>
      </c>
      <c r="AC29" s="6">
        <f>CtrlData!AF35</f>
        <v>4.4800000000000004</v>
      </c>
      <c r="AD29" s="6">
        <f>CtrlData!AG35</f>
        <v>1.125</v>
      </c>
      <c r="AE29" s="6">
        <f>CtrlData!AH35</f>
        <v>3.72</v>
      </c>
      <c r="AF29" s="6">
        <f>CtrlData!AI35</f>
        <v>0</v>
      </c>
      <c r="AG29" s="6">
        <f>CtrlData!AJ35</f>
        <v>27744.106179999999</v>
      </c>
      <c r="AH29" s="6">
        <f>CtrlData!AK35</f>
        <v>23572.100770000001</v>
      </c>
      <c r="AI29" s="6">
        <f>CtrlData!AL35</f>
        <v>22</v>
      </c>
    </row>
    <row r="30" spans="1:35">
      <c r="A30" s="6">
        <f>CtrlData!A36</f>
        <v>202002</v>
      </c>
      <c r="B30" s="6">
        <f>CtrlData!E36</f>
        <v>27744.106179999999</v>
      </c>
      <c r="C30" s="6">
        <f>CtrlData!F36</f>
        <v>0</v>
      </c>
      <c r="D30" s="6">
        <f>CtrlData!G36</f>
        <v>1</v>
      </c>
      <c r="E30" s="6">
        <f>CtrlData!H36</f>
        <v>0</v>
      </c>
      <c r="F30" s="6">
        <f>CtrlData!I36</f>
        <v>0</v>
      </c>
      <c r="G30" s="6">
        <f>CtrlData!J36</f>
        <v>0</v>
      </c>
      <c r="H30" s="6">
        <f>CtrlData!K36</f>
        <v>0</v>
      </c>
      <c r="I30" s="6">
        <f>CtrlData!L36</f>
        <v>0</v>
      </c>
      <c r="J30" s="6">
        <f>CtrlData!M36</f>
        <v>0</v>
      </c>
      <c r="K30" s="6">
        <f>CtrlData!N36</f>
        <v>0</v>
      </c>
      <c r="L30" s="6">
        <f>CtrlData!O36</f>
        <v>0</v>
      </c>
      <c r="M30" s="6">
        <f>CtrlData!P36</f>
        <v>0</v>
      </c>
      <c r="N30" s="6">
        <f>CtrlData!Q36</f>
        <v>0</v>
      </c>
      <c r="O30" s="6">
        <f>CtrlData!R36</f>
        <v>1</v>
      </c>
      <c r="P30" s="6">
        <f>CtrlData!S36</f>
        <v>0</v>
      </c>
      <c r="Q30" s="6">
        <f>CtrlData!T36</f>
        <v>0</v>
      </c>
      <c r="R30" s="6">
        <f>CtrlData!U36</f>
        <v>0</v>
      </c>
      <c r="S30" s="6">
        <f>CtrlData!V36</f>
        <v>2.99</v>
      </c>
      <c r="T30" s="6">
        <f>CtrlData!W36</f>
        <v>155506</v>
      </c>
      <c r="U30" s="6">
        <f>CtrlData!X36</f>
        <v>6589</v>
      </c>
      <c r="V30" s="6">
        <f>CtrlData!Y36</f>
        <v>97.99</v>
      </c>
      <c r="W30" s="6">
        <f>CtrlData!Z36</f>
        <v>-7.51</v>
      </c>
      <c r="X30" s="6">
        <f>CtrlData!AA36</f>
        <v>102.17</v>
      </c>
      <c r="Y30" s="6">
        <f>CtrlData!AB36</f>
        <v>-0.21</v>
      </c>
      <c r="Z30" s="6">
        <f>CtrlData!AC36</f>
        <v>193608</v>
      </c>
      <c r="AA30" s="6">
        <f>CtrlData!AD36</f>
        <v>7.43</v>
      </c>
      <c r="AB30" s="6">
        <f>CtrlData!AE36</f>
        <v>466110</v>
      </c>
      <c r="AC30" s="6">
        <f>CtrlData!AF36</f>
        <v>4.4800000000000004</v>
      </c>
      <c r="AD30" s="6">
        <f>CtrlData!AG36</f>
        <v>1.375</v>
      </c>
      <c r="AE30" s="6">
        <f>CtrlData!AH36</f>
        <v>3.72</v>
      </c>
      <c r="AF30" s="6">
        <f>CtrlData!AI36</f>
        <v>0</v>
      </c>
      <c r="AG30" s="6">
        <f>CtrlData!AJ36</f>
        <v>23572.100770000001</v>
      </c>
      <c r="AH30" s="6">
        <f>CtrlData!AK36</f>
        <v>27812.306430000001</v>
      </c>
      <c r="AI30" s="6">
        <f>CtrlData!AL36</f>
        <v>19</v>
      </c>
    </row>
    <row r="31" spans="1:35">
      <c r="A31" s="6">
        <f>CtrlData!A37</f>
        <v>202001</v>
      </c>
      <c r="B31" s="6">
        <f>CtrlData!E37</f>
        <v>23572.100770000001</v>
      </c>
      <c r="C31" s="6">
        <f>CtrlData!F37</f>
        <v>1</v>
      </c>
      <c r="D31" s="6">
        <f>CtrlData!G37</f>
        <v>0</v>
      </c>
      <c r="E31" s="6">
        <f>CtrlData!H37</f>
        <v>0</v>
      </c>
      <c r="F31" s="6">
        <f>CtrlData!I37</f>
        <v>0</v>
      </c>
      <c r="G31" s="6">
        <f>CtrlData!J37</f>
        <v>0</v>
      </c>
      <c r="H31" s="6">
        <f>CtrlData!K37</f>
        <v>0</v>
      </c>
      <c r="I31" s="6">
        <f>CtrlData!L37</f>
        <v>0</v>
      </c>
      <c r="J31" s="6">
        <f>CtrlData!M37</f>
        <v>0</v>
      </c>
      <c r="K31" s="6">
        <f>CtrlData!N37</f>
        <v>0</v>
      </c>
      <c r="L31" s="6">
        <f>CtrlData!O37</f>
        <v>0</v>
      </c>
      <c r="M31" s="6">
        <f>CtrlData!P37</f>
        <v>0</v>
      </c>
      <c r="N31" s="6">
        <f>CtrlData!Q37</f>
        <v>0</v>
      </c>
      <c r="O31" s="6">
        <f>CtrlData!R37</f>
        <v>1</v>
      </c>
      <c r="P31" s="6">
        <f>CtrlData!S37</f>
        <v>0</v>
      </c>
      <c r="Q31" s="6">
        <f>CtrlData!T37</f>
        <v>0</v>
      </c>
      <c r="R31" s="6">
        <f>CtrlData!U37</f>
        <v>0</v>
      </c>
      <c r="S31" s="6">
        <f>CtrlData!V37</f>
        <v>2.99</v>
      </c>
      <c r="T31" s="6">
        <f>CtrlData!W37</f>
        <v>155506</v>
      </c>
      <c r="U31" s="6">
        <f>CtrlData!X37</f>
        <v>6589</v>
      </c>
      <c r="V31" s="6">
        <f>CtrlData!Y37</f>
        <v>98.88</v>
      </c>
      <c r="W31" s="6">
        <f>CtrlData!Z37</f>
        <v>-7.51</v>
      </c>
      <c r="X31" s="6">
        <f>CtrlData!AA37</f>
        <v>103.28</v>
      </c>
      <c r="Y31" s="6">
        <f>CtrlData!AB37</f>
        <v>1.86</v>
      </c>
      <c r="Z31" s="6">
        <f>CtrlData!AC37</f>
        <v>192034</v>
      </c>
      <c r="AA31" s="6">
        <f>CtrlData!AD37</f>
        <v>7.23</v>
      </c>
      <c r="AB31" s="6">
        <f>CtrlData!AE37</f>
        <v>462595</v>
      </c>
      <c r="AC31" s="6">
        <f>CtrlData!AF37</f>
        <v>4.5999999999999996</v>
      </c>
      <c r="AD31" s="6">
        <f>CtrlData!AG37</f>
        <v>1.375</v>
      </c>
      <c r="AE31" s="6">
        <f>CtrlData!AH37</f>
        <v>3.72</v>
      </c>
      <c r="AF31" s="6">
        <f>CtrlData!AI37</f>
        <v>1</v>
      </c>
      <c r="AG31" s="6">
        <f>CtrlData!AJ37</f>
        <v>27812.306430000001</v>
      </c>
      <c r="AH31" s="6">
        <f>CtrlData!AK37</f>
        <v>27871.016919999998</v>
      </c>
      <c r="AI31" s="6">
        <f>CtrlData!AL37</f>
        <v>15</v>
      </c>
    </row>
    <row r="32" spans="1:35">
      <c r="A32" s="6">
        <f>CtrlData!A38</f>
        <v>201912</v>
      </c>
      <c r="B32" s="6">
        <f>CtrlData!E38</f>
        <v>27812.306430000001</v>
      </c>
      <c r="C32" s="6">
        <f>CtrlData!F38</f>
        <v>0</v>
      </c>
      <c r="D32" s="6">
        <f>CtrlData!G38</f>
        <v>0</v>
      </c>
      <c r="E32" s="6">
        <f>CtrlData!H38</f>
        <v>0</v>
      </c>
      <c r="F32" s="6">
        <f>CtrlData!I38</f>
        <v>0</v>
      </c>
      <c r="G32" s="6">
        <f>CtrlData!J38</f>
        <v>0</v>
      </c>
      <c r="H32" s="6">
        <f>CtrlData!K38</f>
        <v>0</v>
      </c>
      <c r="I32" s="6">
        <f>CtrlData!L38</f>
        <v>0</v>
      </c>
      <c r="J32" s="6">
        <f>CtrlData!M38</f>
        <v>0</v>
      </c>
      <c r="K32" s="6">
        <f>CtrlData!N38</f>
        <v>0</v>
      </c>
      <c r="L32" s="6">
        <f>CtrlData!O38</f>
        <v>0</v>
      </c>
      <c r="M32" s="6">
        <f>CtrlData!P38</f>
        <v>0</v>
      </c>
      <c r="N32" s="6">
        <f>CtrlData!Q38</f>
        <v>1</v>
      </c>
      <c r="O32" s="6">
        <f>CtrlData!R38</f>
        <v>0</v>
      </c>
      <c r="P32" s="6">
        <f>CtrlData!S38</f>
        <v>0</v>
      </c>
      <c r="Q32" s="6">
        <f>CtrlData!T38</f>
        <v>0</v>
      </c>
      <c r="R32" s="6">
        <f>CtrlData!U38</f>
        <v>1</v>
      </c>
      <c r="S32" s="6">
        <f>CtrlData!V38</f>
        <v>3.7</v>
      </c>
      <c r="T32" s="6">
        <f>CtrlData!W38</f>
        <v>161931</v>
      </c>
      <c r="U32" s="6">
        <f>CtrlData!X38</f>
        <v>6862</v>
      </c>
      <c r="V32" s="6">
        <f>CtrlData!Y38</f>
        <v>99.54</v>
      </c>
      <c r="W32" s="6">
        <f>CtrlData!Z38</f>
        <v>-3.48</v>
      </c>
      <c r="X32" s="6">
        <f>CtrlData!AA38</f>
        <v>102.66</v>
      </c>
      <c r="Y32" s="6">
        <f>CtrlData!AB38</f>
        <v>1.1399999999999999</v>
      </c>
      <c r="Z32" s="6">
        <f>CtrlData!AC38</f>
        <v>189014</v>
      </c>
      <c r="AA32" s="6">
        <f>CtrlData!AD38</f>
        <v>7.59</v>
      </c>
      <c r="AB32" s="6">
        <f>CtrlData!AE38</f>
        <v>458473</v>
      </c>
      <c r="AC32" s="6">
        <f>CtrlData!AF38</f>
        <v>4.5199999999999996</v>
      </c>
      <c r="AD32" s="6">
        <f>CtrlData!AG38</f>
        <v>1.375</v>
      </c>
      <c r="AE32" s="6">
        <f>CtrlData!AH38</f>
        <v>3.67</v>
      </c>
      <c r="AF32" s="6">
        <f>CtrlData!AI38</f>
        <v>0</v>
      </c>
      <c r="AG32" s="6">
        <f>CtrlData!AJ38</f>
        <v>27871.016919999998</v>
      </c>
      <c r="AH32" s="6">
        <f>CtrlData!AK38</f>
        <v>27971.759999999998</v>
      </c>
      <c r="AI32" s="6">
        <f>CtrlData!AL38</f>
        <v>22</v>
      </c>
    </row>
    <row r="33" spans="1:35">
      <c r="A33" s="6">
        <f>CtrlData!A39</f>
        <v>201911</v>
      </c>
      <c r="B33" s="6">
        <f>CtrlData!E39</f>
        <v>27871.016919999998</v>
      </c>
      <c r="C33" s="6">
        <f>CtrlData!F39</f>
        <v>0</v>
      </c>
      <c r="D33" s="6">
        <f>CtrlData!G39</f>
        <v>0</v>
      </c>
      <c r="E33" s="6">
        <f>CtrlData!H39</f>
        <v>0</v>
      </c>
      <c r="F33" s="6">
        <f>CtrlData!I39</f>
        <v>0</v>
      </c>
      <c r="G33" s="6">
        <f>CtrlData!J39</f>
        <v>0</v>
      </c>
      <c r="H33" s="6">
        <f>CtrlData!K39</f>
        <v>0</v>
      </c>
      <c r="I33" s="6">
        <f>CtrlData!L39</f>
        <v>0</v>
      </c>
      <c r="J33" s="6">
        <f>CtrlData!M39</f>
        <v>0</v>
      </c>
      <c r="K33" s="6">
        <f>CtrlData!N39</f>
        <v>0</v>
      </c>
      <c r="L33" s="6">
        <f>CtrlData!O39</f>
        <v>0</v>
      </c>
      <c r="M33" s="6">
        <f>CtrlData!P39</f>
        <v>1</v>
      </c>
      <c r="N33" s="6">
        <f>CtrlData!Q39</f>
        <v>0</v>
      </c>
      <c r="O33" s="6">
        <f>CtrlData!R39</f>
        <v>0</v>
      </c>
      <c r="P33" s="6">
        <f>CtrlData!S39</f>
        <v>0</v>
      </c>
      <c r="Q33" s="6">
        <f>CtrlData!T39</f>
        <v>0</v>
      </c>
      <c r="R33" s="6">
        <f>CtrlData!U39</f>
        <v>1</v>
      </c>
      <c r="S33" s="6">
        <f>CtrlData!V39</f>
        <v>3.7</v>
      </c>
      <c r="T33" s="6">
        <f>CtrlData!W39</f>
        <v>161931</v>
      </c>
      <c r="U33" s="6">
        <f>CtrlData!X39</f>
        <v>6862</v>
      </c>
      <c r="V33" s="6">
        <f>CtrlData!Y39</f>
        <v>99.72</v>
      </c>
      <c r="W33" s="6">
        <f>CtrlData!Z39</f>
        <v>-3.48</v>
      </c>
      <c r="X33" s="6">
        <f>CtrlData!AA39</f>
        <v>102.6</v>
      </c>
      <c r="Y33" s="6">
        <f>CtrlData!AB39</f>
        <v>0.57999999999999996</v>
      </c>
      <c r="Z33" s="6">
        <f>CtrlData!AC39</f>
        <v>187404</v>
      </c>
      <c r="AA33" s="6">
        <f>CtrlData!AD39</f>
        <v>7.87</v>
      </c>
      <c r="AB33" s="6">
        <f>CtrlData!AE39</f>
        <v>457668</v>
      </c>
      <c r="AC33" s="6">
        <f>CtrlData!AF39</f>
        <v>4.2300000000000004</v>
      </c>
      <c r="AD33" s="6">
        <f>CtrlData!AG39</f>
        <v>1.375</v>
      </c>
      <c r="AE33" s="6">
        <f>CtrlData!AH39</f>
        <v>3.67</v>
      </c>
      <c r="AF33" s="6">
        <f>CtrlData!AI39</f>
        <v>0</v>
      </c>
      <c r="AG33" s="6">
        <f>CtrlData!AJ39</f>
        <v>27971.759999999998</v>
      </c>
      <c r="AH33" s="6">
        <f>CtrlData!AK39</f>
        <v>22772.077679999999</v>
      </c>
      <c r="AI33" s="6">
        <f>CtrlData!AL39</f>
        <v>21</v>
      </c>
    </row>
    <row r="34" spans="1:35">
      <c r="A34" s="6">
        <f>CtrlData!A40</f>
        <v>201910</v>
      </c>
      <c r="B34" s="6">
        <f>CtrlData!E40</f>
        <v>27971.759999999998</v>
      </c>
      <c r="C34" s="6">
        <f>CtrlData!F40</f>
        <v>0</v>
      </c>
      <c r="D34" s="6">
        <f>CtrlData!G40</f>
        <v>0</v>
      </c>
      <c r="E34" s="6">
        <f>CtrlData!H40</f>
        <v>0</v>
      </c>
      <c r="F34" s="6">
        <f>CtrlData!I40</f>
        <v>0</v>
      </c>
      <c r="G34" s="6">
        <f>CtrlData!J40</f>
        <v>0</v>
      </c>
      <c r="H34" s="6">
        <f>CtrlData!K40</f>
        <v>0</v>
      </c>
      <c r="I34" s="6">
        <f>CtrlData!L40</f>
        <v>0</v>
      </c>
      <c r="J34" s="6">
        <f>CtrlData!M40</f>
        <v>0</v>
      </c>
      <c r="K34" s="6">
        <f>CtrlData!N40</f>
        <v>0</v>
      </c>
      <c r="L34" s="6">
        <f>CtrlData!O40</f>
        <v>1</v>
      </c>
      <c r="M34" s="6">
        <f>CtrlData!P40</f>
        <v>0</v>
      </c>
      <c r="N34" s="6">
        <f>CtrlData!Q40</f>
        <v>0</v>
      </c>
      <c r="O34" s="6">
        <f>CtrlData!R40</f>
        <v>0</v>
      </c>
      <c r="P34" s="6">
        <f>CtrlData!S40</f>
        <v>0</v>
      </c>
      <c r="Q34" s="6">
        <f>CtrlData!T40</f>
        <v>0</v>
      </c>
      <c r="R34" s="6">
        <f>CtrlData!U40</f>
        <v>1</v>
      </c>
      <c r="S34" s="6">
        <f>CtrlData!V40</f>
        <v>3.7</v>
      </c>
      <c r="T34" s="6">
        <f>CtrlData!W40</f>
        <v>161931</v>
      </c>
      <c r="U34" s="6">
        <f>CtrlData!X40</f>
        <v>6862</v>
      </c>
      <c r="V34" s="6">
        <f>CtrlData!Y40</f>
        <v>100.49</v>
      </c>
      <c r="W34" s="6">
        <f>CtrlData!Z40</f>
        <v>-3.48</v>
      </c>
      <c r="X34" s="6">
        <f>CtrlData!AA40</f>
        <v>103.02</v>
      </c>
      <c r="Y34" s="6">
        <f>CtrlData!AB40</f>
        <v>0.37</v>
      </c>
      <c r="Z34" s="6">
        <f>CtrlData!AC40</f>
        <v>186632</v>
      </c>
      <c r="AA34" s="6">
        <f>CtrlData!AD40</f>
        <v>7.21</v>
      </c>
      <c r="AB34" s="6">
        <f>CtrlData!AE40</f>
        <v>454835</v>
      </c>
      <c r="AC34" s="6">
        <f>CtrlData!AF40</f>
        <v>4.2300000000000004</v>
      </c>
      <c r="AD34" s="6">
        <f>CtrlData!AG40</f>
        <v>1.375</v>
      </c>
      <c r="AE34" s="6">
        <f>CtrlData!AH40</f>
        <v>3.67</v>
      </c>
      <c r="AF34" s="6">
        <f>CtrlData!AI40</f>
        <v>0</v>
      </c>
      <c r="AG34" s="6">
        <f>CtrlData!AJ40</f>
        <v>22772.077679999999</v>
      </c>
      <c r="AH34" s="6">
        <f>CtrlData!AK40</f>
        <v>26292.794720000002</v>
      </c>
      <c r="AI34" s="6">
        <f>CtrlData!AL40</f>
        <v>21</v>
      </c>
    </row>
    <row r="35" spans="1:35">
      <c r="A35" s="6">
        <f>CtrlData!A41</f>
        <v>201909</v>
      </c>
      <c r="B35" s="6">
        <f>CtrlData!E41</f>
        <v>22772.077679999999</v>
      </c>
      <c r="C35" s="6">
        <f>CtrlData!F41</f>
        <v>0</v>
      </c>
      <c r="D35" s="6">
        <f>CtrlData!G41</f>
        <v>0</v>
      </c>
      <c r="E35" s="6">
        <f>CtrlData!H41</f>
        <v>0</v>
      </c>
      <c r="F35" s="6">
        <f>CtrlData!I41</f>
        <v>0</v>
      </c>
      <c r="G35" s="6">
        <f>CtrlData!J41</f>
        <v>0</v>
      </c>
      <c r="H35" s="6">
        <f>CtrlData!K41</f>
        <v>0</v>
      </c>
      <c r="I35" s="6">
        <f>CtrlData!L41</f>
        <v>0</v>
      </c>
      <c r="J35" s="6">
        <f>CtrlData!M41</f>
        <v>0</v>
      </c>
      <c r="K35" s="6">
        <f>CtrlData!N41</f>
        <v>1</v>
      </c>
      <c r="L35" s="6">
        <f>CtrlData!O41</f>
        <v>0</v>
      </c>
      <c r="M35" s="6">
        <f>CtrlData!P41</f>
        <v>0</v>
      </c>
      <c r="N35" s="6">
        <f>CtrlData!Q41</f>
        <v>0</v>
      </c>
      <c r="O35" s="6">
        <f>CtrlData!R41</f>
        <v>0</v>
      </c>
      <c r="P35" s="6">
        <f>CtrlData!S41</f>
        <v>0</v>
      </c>
      <c r="Q35" s="6">
        <f>CtrlData!T41</f>
        <v>1</v>
      </c>
      <c r="R35" s="6">
        <f>CtrlData!U41</f>
        <v>0</v>
      </c>
      <c r="S35" s="6">
        <f>CtrlData!V41</f>
        <v>3.43</v>
      </c>
      <c r="T35" s="6">
        <f>CtrlData!W41</f>
        <v>152789</v>
      </c>
      <c r="U35" s="6">
        <f>CtrlData!X41</f>
        <v>6475</v>
      </c>
      <c r="V35" s="6">
        <f>CtrlData!Y41</f>
        <v>102.19</v>
      </c>
      <c r="W35" s="6">
        <f>CtrlData!Z41</f>
        <v>-4.8</v>
      </c>
      <c r="X35" s="6">
        <f>CtrlData!AA41</f>
        <v>103</v>
      </c>
      <c r="Y35" s="6">
        <f>CtrlData!AB41</f>
        <v>0.42</v>
      </c>
      <c r="Z35" s="6">
        <f>CtrlData!AC41</f>
        <v>187446</v>
      </c>
      <c r="AA35" s="6">
        <f>CtrlData!AD41</f>
        <v>7.67</v>
      </c>
      <c r="AB35" s="6">
        <f>CtrlData!AE41</f>
        <v>453277</v>
      </c>
      <c r="AC35" s="6">
        <f>CtrlData!AF41</f>
        <v>3.56</v>
      </c>
      <c r="AD35" s="6">
        <f>CtrlData!AG41</f>
        <v>1.375</v>
      </c>
      <c r="AE35" s="6">
        <f>CtrlData!AH41</f>
        <v>3.8</v>
      </c>
      <c r="AF35" s="6">
        <f>CtrlData!AI41</f>
        <v>0</v>
      </c>
      <c r="AG35" s="6">
        <f>CtrlData!AJ41</f>
        <v>26292.794720000002</v>
      </c>
      <c r="AH35" s="6">
        <f>CtrlData!AK41</f>
        <v>26937.929639999998</v>
      </c>
      <c r="AI35" s="6">
        <f>CtrlData!AL41</f>
        <v>19</v>
      </c>
    </row>
    <row r="36" spans="1:35">
      <c r="A36" s="6">
        <f>CtrlData!A42</f>
        <v>201908</v>
      </c>
      <c r="B36" s="6">
        <f>CtrlData!E42</f>
        <v>26292.794720000002</v>
      </c>
      <c r="C36" s="6">
        <f>CtrlData!F42</f>
        <v>0</v>
      </c>
      <c r="D36" s="6">
        <f>CtrlData!G42</f>
        <v>0</v>
      </c>
      <c r="E36" s="6">
        <f>CtrlData!H42</f>
        <v>0</v>
      </c>
      <c r="F36" s="6">
        <f>CtrlData!I42</f>
        <v>0</v>
      </c>
      <c r="G36" s="6">
        <f>CtrlData!J42</f>
        <v>0</v>
      </c>
      <c r="H36" s="6">
        <f>CtrlData!K42</f>
        <v>0</v>
      </c>
      <c r="I36" s="6">
        <f>CtrlData!L42</f>
        <v>0</v>
      </c>
      <c r="J36" s="6">
        <f>CtrlData!M42</f>
        <v>1</v>
      </c>
      <c r="K36" s="6">
        <f>CtrlData!N42</f>
        <v>0</v>
      </c>
      <c r="L36" s="6">
        <f>CtrlData!O42</f>
        <v>0</v>
      </c>
      <c r="M36" s="6">
        <f>CtrlData!P42</f>
        <v>0</v>
      </c>
      <c r="N36" s="6">
        <f>CtrlData!Q42</f>
        <v>0</v>
      </c>
      <c r="O36" s="6">
        <f>CtrlData!R42</f>
        <v>0</v>
      </c>
      <c r="P36" s="6">
        <f>CtrlData!S42</f>
        <v>0</v>
      </c>
      <c r="Q36" s="6">
        <f>CtrlData!T42</f>
        <v>1</v>
      </c>
      <c r="R36" s="6">
        <f>CtrlData!U42</f>
        <v>0</v>
      </c>
      <c r="S36" s="6">
        <f>CtrlData!V42</f>
        <v>3.43</v>
      </c>
      <c r="T36" s="6">
        <f>CtrlData!W42</f>
        <v>152789</v>
      </c>
      <c r="U36" s="6">
        <f>CtrlData!X42</f>
        <v>6475</v>
      </c>
      <c r="V36" s="6">
        <f>CtrlData!Y42</f>
        <v>102.96</v>
      </c>
      <c r="W36" s="6">
        <f>CtrlData!Z42</f>
        <v>-4.8</v>
      </c>
      <c r="X36" s="6">
        <f>CtrlData!AA42</f>
        <v>102.84</v>
      </c>
      <c r="Y36" s="6">
        <f>CtrlData!AB42</f>
        <v>0.43</v>
      </c>
      <c r="Z36" s="6">
        <f>CtrlData!AC42</f>
        <v>187268</v>
      </c>
      <c r="AA36" s="6">
        <f>CtrlData!AD42</f>
        <v>7.57</v>
      </c>
      <c r="AB36" s="6">
        <f>CtrlData!AE42</f>
        <v>453135</v>
      </c>
      <c r="AC36" s="6">
        <f>CtrlData!AF42</f>
        <v>3.51</v>
      </c>
      <c r="AD36" s="6">
        <f>CtrlData!AG42</f>
        <v>1.375</v>
      </c>
      <c r="AE36" s="6">
        <f>CtrlData!AH42</f>
        <v>3.8</v>
      </c>
      <c r="AF36" s="6">
        <f>CtrlData!AI42</f>
        <v>0</v>
      </c>
      <c r="AG36" s="6">
        <f>CtrlData!AJ42</f>
        <v>26937.929639999998</v>
      </c>
      <c r="AH36" s="6">
        <f>CtrlData!AK42</f>
        <v>20044.11146</v>
      </c>
      <c r="AI36" s="6">
        <f>CtrlData!AL42</f>
        <v>21</v>
      </c>
    </row>
    <row r="37" spans="1:35">
      <c r="A37" s="6">
        <f>CtrlData!A43</f>
        <v>201907</v>
      </c>
      <c r="B37" s="6">
        <f>CtrlData!E43</f>
        <v>26937.929639999998</v>
      </c>
      <c r="C37" s="6">
        <f>CtrlData!F43</f>
        <v>0</v>
      </c>
      <c r="D37" s="6">
        <f>CtrlData!G43</f>
        <v>0</v>
      </c>
      <c r="E37" s="6">
        <f>CtrlData!H43</f>
        <v>0</v>
      </c>
      <c r="F37" s="6">
        <f>CtrlData!I43</f>
        <v>0</v>
      </c>
      <c r="G37" s="6">
        <f>CtrlData!J43</f>
        <v>0</v>
      </c>
      <c r="H37" s="6">
        <f>CtrlData!K43</f>
        <v>0</v>
      </c>
      <c r="I37" s="6">
        <f>CtrlData!L43</f>
        <v>1</v>
      </c>
      <c r="J37" s="6">
        <f>CtrlData!M43</f>
        <v>0</v>
      </c>
      <c r="K37" s="6">
        <f>CtrlData!N43</f>
        <v>0</v>
      </c>
      <c r="L37" s="6">
        <f>CtrlData!O43</f>
        <v>0</v>
      </c>
      <c r="M37" s="6">
        <f>CtrlData!P43</f>
        <v>0</v>
      </c>
      <c r="N37" s="6">
        <f>CtrlData!Q43</f>
        <v>0</v>
      </c>
      <c r="O37" s="6">
        <f>CtrlData!R43</f>
        <v>0</v>
      </c>
      <c r="P37" s="6">
        <f>CtrlData!S43</f>
        <v>0</v>
      </c>
      <c r="Q37" s="6">
        <f>CtrlData!T43</f>
        <v>1</v>
      </c>
      <c r="R37" s="6">
        <f>CtrlData!U43</f>
        <v>0</v>
      </c>
      <c r="S37" s="6">
        <f>CtrlData!V43</f>
        <v>3.43</v>
      </c>
      <c r="T37" s="6">
        <f>CtrlData!W43</f>
        <v>152789</v>
      </c>
      <c r="U37" s="6">
        <f>CtrlData!X43</f>
        <v>6475</v>
      </c>
      <c r="V37" s="6">
        <f>CtrlData!Y43</f>
        <v>102.54</v>
      </c>
      <c r="W37" s="6">
        <f>CtrlData!Z43</f>
        <v>-4.8</v>
      </c>
      <c r="X37" s="6">
        <f>CtrlData!AA43</f>
        <v>102.86</v>
      </c>
      <c r="Y37" s="6">
        <f>CtrlData!AB43</f>
        <v>0.38</v>
      </c>
      <c r="Z37" s="6">
        <f>CtrlData!AC43</f>
        <v>184632</v>
      </c>
      <c r="AA37" s="6">
        <f>CtrlData!AD43</f>
        <v>7.33</v>
      </c>
      <c r="AB37" s="6">
        <f>CtrlData!AE43</f>
        <v>452028</v>
      </c>
      <c r="AC37" s="6">
        <f>CtrlData!AF43</f>
        <v>3.26</v>
      </c>
      <c r="AD37" s="6">
        <f>CtrlData!AG43</f>
        <v>1.375</v>
      </c>
      <c r="AE37" s="6">
        <f>CtrlData!AH43</f>
        <v>3.8</v>
      </c>
      <c r="AF37" s="6">
        <f>CtrlData!AI43</f>
        <v>0</v>
      </c>
      <c r="AG37" s="6">
        <f>CtrlData!AJ43</f>
        <v>20044.11146</v>
      </c>
      <c r="AH37" s="6">
        <f>CtrlData!AK43</f>
        <v>25925.13264</v>
      </c>
      <c r="AI37" s="6">
        <f>CtrlData!AL43</f>
        <v>23</v>
      </c>
    </row>
    <row r="38" spans="1:35">
      <c r="A38" s="6">
        <f>CtrlData!A44</f>
        <v>201906</v>
      </c>
      <c r="B38" s="6">
        <f>CtrlData!E44</f>
        <v>20044.11146</v>
      </c>
      <c r="C38" s="6">
        <f>CtrlData!F44</f>
        <v>0</v>
      </c>
      <c r="D38" s="6">
        <f>CtrlData!G44</f>
        <v>0</v>
      </c>
      <c r="E38" s="6">
        <f>CtrlData!H44</f>
        <v>0</v>
      </c>
      <c r="F38" s="6">
        <f>CtrlData!I44</f>
        <v>0</v>
      </c>
      <c r="G38" s="6">
        <f>CtrlData!J44</f>
        <v>0</v>
      </c>
      <c r="H38" s="6">
        <f>CtrlData!K44</f>
        <v>1</v>
      </c>
      <c r="I38" s="6">
        <f>CtrlData!L44</f>
        <v>0</v>
      </c>
      <c r="J38" s="6">
        <f>CtrlData!M44</f>
        <v>0</v>
      </c>
      <c r="K38" s="6">
        <f>CtrlData!N44</f>
        <v>0</v>
      </c>
      <c r="L38" s="6">
        <f>CtrlData!O44</f>
        <v>0</v>
      </c>
      <c r="M38" s="6">
        <f>CtrlData!P44</f>
        <v>0</v>
      </c>
      <c r="N38" s="6">
        <f>CtrlData!Q44</f>
        <v>0</v>
      </c>
      <c r="O38" s="6">
        <f>CtrlData!R44</f>
        <v>0</v>
      </c>
      <c r="P38" s="6">
        <f>CtrlData!S44</f>
        <v>1</v>
      </c>
      <c r="Q38" s="6">
        <f>CtrlData!T44</f>
        <v>0</v>
      </c>
      <c r="R38" s="6">
        <f>CtrlData!U44</f>
        <v>0</v>
      </c>
      <c r="S38" s="6">
        <f>CtrlData!V44</f>
        <v>2.99</v>
      </c>
      <c r="T38" s="6">
        <f>CtrlData!W44</f>
        <v>148093</v>
      </c>
      <c r="U38" s="6">
        <f>CtrlData!X44</f>
        <v>6276</v>
      </c>
      <c r="V38" s="6">
        <f>CtrlData!Y44</f>
        <v>103.33</v>
      </c>
      <c r="W38" s="6">
        <f>CtrlData!Z44</f>
        <v>-2.0099999999999998</v>
      </c>
      <c r="X38" s="6">
        <f>CtrlData!AA44</f>
        <v>102.98</v>
      </c>
      <c r="Y38" s="6">
        <f>CtrlData!AB44</f>
        <v>0.85</v>
      </c>
      <c r="Z38" s="6">
        <f>CtrlData!AC44</f>
        <v>182744</v>
      </c>
      <c r="AA38" s="6">
        <f>CtrlData!AD44</f>
        <v>7.87</v>
      </c>
      <c r="AB38" s="6">
        <f>CtrlData!AE44</f>
        <v>450382</v>
      </c>
      <c r="AC38" s="6">
        <f>CtrlData!AF44</f>
        <v>3.36</v>
      </c>
      <c r="AD38" s="6">
        <f>CtrlData!AG44</f>
        <v>1.375</v>
      </c>
      <c r="AE38" s="6">
        <f>CtrlData!AH44</f>
        <v>3.73</v>
      </c>
      <c r="AF38" s="6">
        <f>CtrlData!AI44</f>
        <v>0</v>
      </c>
      <c r="AG38" s="6">
        <f>CtrlData!AJ44</f>
        <v>25925.13264</v>
      </c>
      <c r="AH38" s="6">
        <f>CtrlData!AK44</f>
        <v>26442.734260000001</v>
      </c>
      <c r="AI38" s="6">
        <f>CtrlData!AL44</f>
        <v>19</v>
      </c>
    </row>
    <row r="39" spans="1:35">
      <c r="A39" s="6">
        <f>CtrlData!A45</f>
        <v>201905</v>
      </c>
      <c r="B39" s="6">
        <f>CtrlData!E45</f>
        <v>25925.13264</v>
      </c>
      <c r="C39" s="6">
        <f>CtrlData!F45</f>
        <v>0</v>
      </c>
      <c r="D39" s="6">
        <f>CtrlData!G45</f>
        <v>0</v>
      </c>
      <c r="E39" s="6">
        <f>CtrlData!H45</f>
        <v>0</v>
      </c>
      <c r="F39" s="6">
        <f>CtrlData!I45</f>
        <v>0</v>
      </c>
      <c r="G39" s="6">
        <f>CtrlData!J45</f>
        <v>1</v>
      </c>
      <c r="H39" s="6">
        <f>CtrlData!K45</f>
        <v>0</v>
      </c>
      <c r="I39" s="6">
        <f>CtrlData!L45</f>
        <v>0</v>
      </c>
      <c r="J39" s="6">
        <f>CtrlData!M45</f>
        <v>0</v>
      </c>
      <c r="K39" s="6">
        <f>CtrlData!N45</f>
        <v>0</v>
      </c>
      <c r="L39" s="6">
        <f>CtrlData!O45</f>
        <v>0</v>
      </c>
      <c r="M39" s="6">
        <f>CtrlData!P45</f>
        <v>0</v>
      </c>
      <c r="N39" s="6">
        <f>CtrlData!Q45</f>
        <v>0</v>
      </c>
      <c r="O39" s="6">
        <f>CtrlData!R45</f>
        <v>0</v>
      </c>
      <c r="P39" s="6">
        <f>CtrlData!S45</f>
        <v>1</v>
      </c>
      <c r="Q39" s="6">
        <f>CtrlData!T45</f>
        <v>0</v>
      </c>
      <c r="R39" s="6">
        <f>CtrlData!U45</f>
        <v>0</v>
      </c>
      <c r="S39" s="6">
        <f>CtrlData!V45</f>
        <v>2.99</v>
      </c>
      <c r="T39" s="6">
        <f>CtrlData!W45</f>
        <v>148093</v>
      </c>
      <c r="U39" s="6">
        <f>CtrlData!X45</f>
        <v>6276</v>
      </c>
      <c r="V39" s="6">
        <f>CtrlData!Y45</f>
        <v>104.15</v>
      </c>
      <c r="W39" s="6">
        <f>CtrlData!Z45</f>
        <v>-2.0099999999999998</v>
      </c>
      <c r="X39" s="6">
        <f>CtrlData!AA45</f>
        <v>102.64</v>
      </c>
      <c r="Y39" s="6">
        <f>CtrlData!AB45</f>
        <v>0.93</v>
      </c>
      <c r="Z39" s="6">
        <f>CtrlData!AC45</f>
        <v>183473</v>
      </c>
      <c r="AA39" s="6">
        <f>CtrlData!AD45</f>
        <v>7.1</v>
      </c>
      <c r="AB39" s="6">
        <f>CtrlData!AE45</f>
        <v>452276</v>
      </c>
      <c r="AC39" s="6">
        <f>CtrlData!AF45</f>
        <v>3.13</v>
      </c>
      <c r="AD39" s="6">
        <f>CtrlData!AG45</f>
        <v>1.375</v>
      </c>
      <c r="AE39" s="6">
        <f>CtrlData!AH45</f>
        <v>3.73</v>
      </c>
      <c r="AF39" s="6">
        <f>CtrlData!AI45</f>
        <v>0</v>
      </c>
      <c r="AG39" s="6">
        <f>CtrlData!AJ45</f>
        <v>26442.734260000001</v>
      </c>
      <c r="AH39" s="6">
        <f>CtrlData!AK45</f>
        <v>22701.379730000001</v>
      </c>
      <c r="AI39" s="6">
        <f>CtrlData!AL45</f>
        <v>22</v>
      </c>
    </row>
    <row r="40" spans="1:35">
      <c r="A40" s="6">
        <f>CtrlData!A46</f>
        <v>201904</v>
      </c>
      <c r="B40" s="6">
        <f>CtrlData!E46</f>
        <v>26442.734260000001</v>
      </c>
      <c r="C40" s="6">
        <f>CtrlData!F46</f>
        <v>0</v>
      </c>
      <c r="D40" s="6">
        <f>CtrlData!G46</f>
        <v>0</v>
      </c>
      <c r="E40" s="6">
        <f>CtrlData!H46</f>
        <v>0</v>
      </c>
      <c r="F40" s="6">
        <f>CtrlData!I46</f>
        <v>1</v>
      </c>
      <c r="G40" s="6">
        <f>CtrlData!J46</f>
        <v>0</v>
      </c>
      <c r="H40" s="6">
        <f>CtrlData!K46</f>
        <v>0</v>
      </c>
      <c r="I40" s="6">
        <f>CtrlData!L46</f>
        <v>0</v>
      </c>
      <c r="J40" s="6">
        <f>CtrlData!M46</f>
        <v>0</v>
      </c>
      <c r="K40" s="6">
        <f>CtrlData!N46</f>
        <v>0</v>
      </c>
      <c r="L40" s="6">
        <f>CtrlData!O46</f>
        <v>0</v>
      </c>
      <c r="M40" s="6">
        <f>CtrlData!P46</f>
        <v>0</v>
      </c>
      <c r="N40" s="6">
        <f>CtrlData!Q46</f>
        <v>0</v>
      </c>
      <c r="O40" s="6">
        <f>CtrlData!R46</f>
        <v>0</v>
      </c>
      <c r="P40" s="6">
        <f>CtrlData!S46</f>
        <v>1</v>
      </c>
      <c r="Q40" s="6">
        <f>CtrlData!T46</f>
        <v>0</v>
      </c>
      <c r="R40" s="6">
        <f>CtrlData!U46</f>
        <v>0</v>
      </c>
      <c r="S40" s="6">
        <f>CtrlData!V46</f>
        <v>2.99</v>
      </c>
      <c r="T40" s="6">
        <f>CtrlData!W46</f>
        <v>148093</v>
      </c>
      <c r="U40" s="6">
        <f>CtrlData!X46</f>
        <v>6276</v>
      </c>
      <c r="V40" s="6">
        <f>CtrlData!Y46</f>
        <v>103.53</v>
      </c>
      <c r="W40" s="6">
        <f>CtrlData!Z46</f>
        <v>-2.0099999999999998</v>
      </c>
      <c r="X40" s="6">
        <f>CtrlData!AA46</f>
        <v>102.5</v>
      </c>
      <c r="Y40" s="6">
        <f>CtrlData!AB46</f>
        <v>0.66</v>
      </c>
      <c r="Z40" s="6">
        <f>CtrlData!AC46</f>
        <v>182616</v>
      </c>
      <c r="AA40" s="6">
        <f>CtrlData!AD46</f>
        <v>7.61</v>
      </c>
      <c r="AB40" s="6">
        <f>CtrlData!AE46</f>
        <v>450874</v>
      </c>
      <c r="AC40" s="6">
        <f>CtrlData!AF46</f>
        <v>3.61</v>
      </c>
      <c r="AD40" s="6">
        <f>CtrlData!AG46</f>
        <v>1.375</v>
      </c>
      <c r="AE40" s="6">
        <f>CtrlData!AH46</f>
        <v>3.73</v>
      </c>
      <c r="AF40" s="6">
        <f>CtrlData!AI46</f>
        <v>0</v>
      </c>
      <c r="AG40" s="6">
        <f>CtrlData!AJ46</f>
        <v>22701.379730000001</v>
      </c>
      <c r="AH40" s="6">
        <f>CtrlData!AK46</f>
        <v>16320.63096</v>
      </c>
      <c r="AI40" s="6">
        <f>CtrlData!AL46</f>
        <v>20</v>
      </c>
    </row>
    <row r="41" spans="1:35">
      <c r="A41" s="6">
        <f>CtrlData!A47</f>
        <v>201903</v>
      </c>
      <c r="B41" s="6">
        <f>CtrlData!E47</f>
        <v>22701.379730000001</v>
      </c>
      <c r="C41" s="6">
        <f>CtrlData!F47</f>
        <v>0</v>
      </c>
      <c r="D41" s="6">
        <f>CtrlData!G47</f>
        <v>0</v>
      </c>
      <c r="E41" s="6">
        <f>CtrlData!H47</f>
        <v>1</v>
      </c>
      <c r="F41" s="6">
        <f>CtrlData!I47</f>
        <v>0</v>
      </c>
      <c r="G41" s="6">
        <f>CtrlData!J47</f>
        <v>0</v>
      </c>
      <c r="H41" s="6">
        <f>CtrlData!K47</f>
        <v>0</v>
      </c>
      <c r="I41" s="6">
        <f>CtrlData!L47</f>
        <v>0</v>
      </c>
      <c r="J41" s="6">
        <f>CtrlData!M47</f>
        <v>0</v>
      </c>
      <c r="K41" s="6">
        <f>CtrlData!N47</f>
        <v>0</v>
      </c>
      <c r="L41" s="6">
        <f>CtrlData!O47</f>
        <v>0</v>
      </c>
      <c r="M41" s="6">
        <f>CtrlData!P47</f>
        <v>0</v>
      </c>
      <c r="N41" s="6">
        <f>CtrlData!Q47</f>
        <v>0</v>
      </c>
      <c r="O41" s="6">
        <f>CtrlData!R47</f>
        <v>1</v>
      </c>
      <c r="P41" s="6">
        <f>CtrlData!S47</f>
        <v>0</v>
      </c>
      <c r="Q41" s="6">
        <f>CtrlData!T47</f>
        <v>0</v>
      </c>
      <c r="R41" s="6">
        <f>CtrlData!U47</f>
        <v>0</v>
      </c>
      <c r="S41" s="6">
        <f>CtrlData!V47</f>
        <v>2.0499999999999998</v>
      </c>
      <c r="T41" s="6">
        <f>CtrlData!W47</f>
        <v>148523</v>
      </c>
      <c r="U41" s="6">
        <f>CtrlData!X47</f>
        <v>6295</v>
      </c>
      <c r="V41" s="6">
        <f>CtrlData!Y47</f>
        <v>103.07</v>
      </c>
      <c r="W41" s="6">
        <f>CtrlData!Z47</f>
        <v>1.19</v>
      </c>
      <c r="X41" s="6">
        <f>CtrlData!AA47</f>
        <v>101.74</v>
      </c>
      <c r="Y41" s="6">
        <f>CtrlData!AB47</f>
        <v>0.56000000000000005</v>
      </c>
      <c r="Z41" s="6">
        <f>CtrlData!AC47</f>
        <v>181621</v>
      </c>
      <c r="AA41" s="6">
        <f>CtrlData!AD47</f>
        <v>7.55</v>
      </c>
      <c r="AB41" s="6">
        <f>CtrlData!AE47</f>
        <v>447760</v>
      </c>
      <c r="AC41" s="6">
        <f>CtrlData!AF47</f>
        <v>3.34</v>
      </c>
      <c r="AD41" s="6">
        <f>CtrlData!AG47</f>
        <v>1.375</v>
      </c>
      <c r="AE41" s="6">
        <f>CtrlData!AH47</f>
        <v>3.68</v>
      </c>
      <c r="AF41" s="6">
        <f>CtrlData!AI47</f>
        <v>0</v>
      </c>
      <c r="AG41" s="6">
        <f>CtrlData!AJ47</f>
        <v>16320.63096</v>
      </c>
      <c r="AH41" s="6">
        <f>CtrlData!AK47</f>
        <v>19471.316859999999</v>
      </c>
      <c r="AI41" s="6">
        <f>CtrlData!AL47</f>
        <v>20</v>
      </c>
    </row>
    <row r="42" spans="1:35">
      <c r="A42" s="6">
        <f>CtrlData!A48</f>
        <v>201902</v>
      </c>
      <c r="B42" s="6">
        <f>CtrlData!E48</f>
        <v>16320.63096</v>
      </c>
      <c r="C42" s="6">
        <f>CtrlData!F48</f>
        <v>0</v>
      </c>
      <c r="D42" s="6">
        <f>CtrlData!G48</f>
        <v>1</v>
      </c>
      <c r="E42" s="6">
        <f>CtrlData!H48</f>
        <v>0</v>
      </c>
      <c r="F42" s="6">
        <f>CtrlData!I48</f>
        <v>0</v>
      </c>
      <c r="G42" s="6">
        <f>CtrlData!J48</f>
        <v>0</v>
      </c>
      <c r="H42" s="6">
        <f>CtrlData!K48</f>
        <v>0</v>
      </c>
      <c r="I42" s="6">
        <f>CtrlData!L48</f>
        <v>0</v>
      </c>
      <c r="J42" s="6">
        <f>CtrlData!M48</f>
        <v>0</v>
      </c>
      <c r="K42" s="6">
        <f>CtrlData!N48</f>
        <v>0</v>
      </c>
      <c r="L42" s="6">
        <f>CtrlData!O48</f>
        <v>0</v>
      </c>
      <c r="M42" s="6">
        <f>CtrlData!P48</f>
        <v>0</v>
      </c>
      <c r="N42" s="6">
        <f>CtrlData!Q48</f>
        <v>0</v>
      </c>
      <c r="O42" s="6">
        <f>CtrlData!R48</f>
        <v>1</v>
      </c>
      <c r="P42" s="6">
        <f>CtrlData!S48</f>
        <v>0</v>
      </c>
      <c r="Q42" s="6">
        <f>CtrlData!T48</f>
        <v>0</v>
      </c>
      <c r="R42" s="6">
        <f>CtrlData!U48</f>
        <v>0</v>
      </c>
      <c r="S42" s="6">
        <f>CtrlData!V48</f>
        <v>2.0499999999999998</v>
      </c>
      <c r="T42" s="6">
        <f>CtrlData!W48</f>
        <v>148523</v>
      </c>
      <c r="U42" s="6">
        <f>CtrlData!X48</f>
        <v>6295</v>
      </c>
      <c r="V42" s="6">
        <f>CtrlData!Y48</f>
        <v>102.59</v>
      </c>
      <c r="W42" s="6">
        <f>CtrlData!Z48</f>
        <v>1.19</v>
      </c>
      <c r="X42" s="6">
        <f>CtrlData!AA48</f>
        <v>102.38</v>
      </c>
      <c r="Y42" s="6">
        <f>CtrlData!AB48</f>
        <v>0.22</v>
      </c>
      <c r="Z42" s="6">
        <f>CtrlData!AC48</f>
        <v>180950</v>
      </c>
      <c r="AA42" s="6">
        <f>CtrlData!AD48</f>
        <v>5.97</v>
      </c>
      <c r="AB42" s="6">
        <f>CtrlData!AE48</f>
        <v>446683</v>
      </c>
      <c r="AC42" s="6">
        <f>CtrlData!AF48</f>
        <v>2.99</v>
      </c>
      <c r="AD42" s="6">
        <f>CtrlData!AG48</f>
        <v>1.375</v>
      </c>
      <c r="AE42" s="6">
        <f>CtrlData!AH48</f>
        <v>3.68</v>
      </c>
      <c r="AF42" s="6">
        <f>CtrlData!AI48</f>
        <v>1</v>
      </c>
      <c r="AG42" s="6">
        <f>CtrlData!AJ48</f>
        <v>19471.316859999999</v>
      </c>
      <c r="AH42" s="6">
        <f>CtrlData!AK48</f>
        <v>20673.606169999999</v>
      </c>
      <c r="AI42" s="6">
        <f>CtrlData!AL48</f>
        <v>13</v>
      </c>
    </row>
    <row r="43" spans="1:35">
      <c r="A43" s="6">
        <f>CtrlData!A49</f>
        <v>201901</v>
      </c>
      <c r="B43" s="6">
        <f>CtrlData!E49</f>
        <v>19471.316859999999</v>
      </c>
      <c r="C43" s="6">
        <f>CtrlData!F49</f>
        <v>1</v>
      </c>
      <c r="D43" s="6">
        <f>CtrlData!G49</f>
        <v>0</v>
      </c>
      <c r="E43" s="6">
        <f>CtrlData!H49</f>
        <v>0</v>
      </c>
      <c r="F43" s="6">
        <f>CtrlData!I49</f>
        <v>0</v>
      </c>
      <c r="G43" s="6">
        <f>CtrlData!J49</f>
        <v>0</v>
      </c>
      <c r="H43" s="6">
        <f>CtrlData!K49</f>
        <v>0</v>
      </c>
      <c r="I43" s="6">
        <f>CtrlData!L49</f>
        <v>0</v>
      </c>
      <c r="J43" s="6">
        <f>CtrlData!M49</f>
        <v>0</v>
      </c>
      <c r="K43" s="6">
        <f>CtrlData!N49</f>
        <v>0</v>
      </c>
      <c r="L43" s="6">
        <f>CtrlData!O49</f>
        <v>0</v>
      </c>
      <c r="M43" s="6">
        <f>CtrlData!P49</f>
        <v>0</v>
      </c>
      <c r="N43" s="6">
        <f>CtrlData!Q49</f>
        <v>0</v>
      </c>
      <c r="O43" s="6">
        <f>CtrlData!R49</f>
        <v>1</v>
      </c>
      <c r="P43" s="6">
        <f>CtrlData!S49</f>
        <v>0</v>
      </c>
      <c r="Q43" s="6">
        <f>CtrlData!T49</f>
        <v>0</v>
      </c>
      <c r="R43" s="6">
        <f>CtrlData!U49</f>
        <v>0</v>
      </c>
      <c r="S43" s="6">
        <f>CtrlData!V49</f>
        <v>2.0499999999999998</v>
      </c>
      <c r="T43" s="6">
        <f>CtrlData!W49</f>
        <v>148523</v>
      </c>
      <c r="U43" s="6">
        <f>CtrlData!X49</f>
        <v>6295</v>
      </c>
      <c r="V43" s="6">
        <f>CtrlData!Y49</f>
        <v>102.28</v>
      </c>
      <c r="W43" s="6">
        <f>CtrlData!Z49</f>
        <v>1.19</v>
      </c>
      <c r="X43" s="6">
        <f>CtrlData!AA49</f>
        <v>101.39</v>
      </c>
      <c r="Y43" s="6">
        <f>CtrlData!AB49</f>
        <v>0.18</v>
      </c>
      <c r="Z43" s="6">
        <f>CtrlData!AC49</f>
        <v>178458</v>
      </c>
      <c r="AA43" s="6">
        <f>CtrlData!AD49</f>
        <v>7.07</v>
      </c>
      <c r="AB43" s="6">
        <f>CtrlData!AE49</f>
        <v>442258</v>
      </c>
      <c r="AC43" s="6">
        <f>CtrlData!AF49</f>
        <v>3.38</v>
      </c>
      <c r="AD43" s="6">
        <f>CtrlData!AG49</f>
        <v>1.375</v>
      </c>
      <c r="AE43" s="6">
        <f>CtrlData!AH49</f>
        <v>3.68</v>
      </c>
      <c r="AF43" s="6">
        <f>CtrlData!AI49</f>
        <v>0</v>
      </c>
      <c r="AG43" s="6">
        <f>CtrlData!AJ49</f>
        <v>20673.606169999999</v>
      </c>
      <c r="AH43" s="6">
        <f>CtrlData!AK49</f>
        <v>24843.610229999998</v>
      </c>
      <c r="AI43" s="6">
        <f>CtrlData!AL49</f>
        <v>21</v>
      </c>
    </row>
    <row r="44" spans="1:35">
      <c r="A44" s="6">
        <f>CtrlData!A50</f>
        <v>201812</v>
      </c>
      <c r="B44" s="6">
        <f>CtrlData!E50</f>
        <v>20673.606169999999</v>
      </c>
      <c r="C44" s="6">
        <f>CtrlData!F50</f>
        <v>0</v>
      </c>
      <c r="D44" s="6">
        <f>CtrlData!G50</f>
        <v>0</v>
      </c>
      <c r="E44" s="6">
        <f>CtrlData!H50</f>
        <v>0</v>
      </c>
      <c r="F44" s="6">
        <f>CtrlData!I50</f>
        <v>0</v>
      </c>
      <c r="G44" s="6">
        <f>CtrlData!J50</f>
        <v>0</v>
      </c>
      <c r="H44" s="6">
        <f>CtrlData!K50</f>
        <v>0</v>
      </c>
      <c r="I44" s="6">
        <f>CtrlData!L50</f>
        <v>0</v>
      </c>
      <c r="J44" s="6">
        <f>CtrlData!M50</f>
        <v>0</v>
      </c>
      <c r="K44" s="6">
        <f>CtrlData!N50</f>
        <v>0</v>
      </c>
      <c r="L44" s="6">
        <f>CtrlData!O50</f>
        <v>0</v>
      </c>
      <c r="M44" s="6">
        <f>CtrlData!P50</f>
        <v>0</v>
      </c>
      <c r="N44" s="6">
        <f>CtrlData!Q50</f>
        <v>1</v>
      </c>
      <c r="O44" s="6">
        <f>CtrlData!R50</f>
        <v>0</v>
      </c>
      <c r="P44" s="6">
        <f>CtrlData!S50</f>
        <v>0</v>
      </c>
      <c r="Q44" s="6">
        <f>CtrlData!T50</f>
        <v>0</v>
      </c>
      <c r="R44" s="6">
        <f>CtrlData!U50</f>
        <v>1</v>
      </c>
      <c r="S44" s="6">
        <f>CtrlData!V50</f>
        <v>2.12</v>
      </c>
      <c r="T44" s="6">
        <f>CtrlData!W50</f>
        <v>155404</v>
      </c>
      <c r="U44" s="6">
        <f>CtrlData!X50</f>
        <v>6589</v>
      </c>
      <c r="V44" s="6">
        <f>CtrlData!Y50</f>
        <v>103.13</v>
      </c>
      <c r="W44" s="6">
        <f>CtrlData!Z50</f>
        <v>0.78</v>
      </c>
      <c r="X44" s="6">
        <f>CtrlData!AA50</f>
        <v>101.5</v>
      </c>
      <c r="Y44" s="6">
        <f>CtrlData!AB50</f>
        <v>-0.06</v>
      </c>
      <c r="Z44" s="6">
        <f>CtrlData!AC50</f>
        <v>175928</v>
      </c>
      <c r="AA44" s="6">
        <f>CtrlData!AD50</f>
        <v>5.82</v>
      </c>
      <c r="AB44" s="6">
        <f>CtrlData!AE50</f>
        <v>440316</v>
      </c>
      <c r="AC44" s="6">
        <f>CtrlData!AF50</f>
        <v>2.65</v>
      </c>
      <c r="AD44" s="6">
        <f>CtrlData!AG50</f>
        <v>1.375</v>
      </c>
      <c r="AE44" s="6">
        <f>CtrlData!AH50</f>
        <v>3.66</v>
      </c>
      <c r="AF44" s="6">
        <f>CtrlData!AI50</f>
        <v>0</v>
      </c>
      <c r="AG44" s="6">
        <f>CtrlData!AJ50</f>
        <v>24843.610229999998</v>
      </c>
      <c r="AH44" s="6">
        <f>CtrlData!AK50</f>
        <v>26774.323209999999</v>
      </c>
      <c r="AI44" s="6">
        <f>CtrlData!AL50</f>
        <v>21</v>
      </c>
    </row>
    <row r="45" spans="1:35">
      <c r="A45" s="6">
        <f>CtrlData!A51</f>
        <v>201811</v>
      </c>
      <c r="B45" s="6">
        <f>CtrlData!E51</f>
        <v>24843.610229999998</v>
      </c>
      <c r="C45" s="6">
        <f>CtrlData!F51</f>
        <v>0</v>
      </c>
      <c r="D45" s="6">
        <f>CtrlData!G51</f>
        <v>0</v>
      </c>
      <c r="E45" s="6">
        <f>CtrlData!H51</f>
        <v>0</v>
      </c>
      <c r="F45" s="6">
        <f>CtrlData!I51</f>
        <v>0</v>
      </c>
      <c r="G45" s="6">
        <f>CtrlData!J51</f>
        <v>0</v>
      </c>
      <c r="H45" s="6">
        <f>CtrlData!K51</f>
        <v>0</v>
      </c>
      <c r="I45" s="6">
        <f>CtrlData!L51</f>
        <v>0</v>
      </c>
      <c r="J45" s="6">
        <f>CtrlData!M51</f>
        <v>0</v>
      </c>
      <c r="K45" s="6">
        <f>CtrlData!N51</f>
        <v>0</v>
      </c>
      <c r="L45" s="6">
        <f>CtrlData!O51</f>
        <v>0</v>
      </c>
      <c r="M45" s="6">
        <f>CtrlData!P51</f>
        <v>1</v>
      </c>
      <c r="N45" s="6">
        <f>CtrlData!Q51</f>
        <v>0</v>
      </c>
      <c r="O45" s="6">
        <f>CtrlData!R51</f>
        <v>0</v>
      </c>
      <c r="P45" s="6">
        <f>CtrlData!S51</f>
        <v>0</v>
      </c>
      <c r="Q45" s="6">
        <f>CtrlData!T51</f>
        <v>0</v>
      </c>
      <c r="R45" s="6">
        <f>CtrlData!U51</f>
        <v>1</v>
      </c>
      <c r="S45" s="6">
        <f>CtrlData!V51</f>
        <v>2.12</v>
      </c>
      <c r="T45" s="6">
        <f>CtrlData!W51</f>
        <v>155404</v>
      </c>
      <c r="U45" s="6">
        <f>CtrlData!X51</f>
        <v>6589</v>
      </c>
      <c r="V45" s="6">
        <f>CtrlData!Y51</f>
        <v>105.06</v>
      </c>
      <c r="W45" s="6">
        <f>CtrlData!Z51</f>
        <v>0.78</v>
      </c>
      <c r="X45" s="6">
        <f>CtrlData!AA51</f>
        <v>102.01</v>
      </c>
      <c r="Y45" s="6">
        <f>CtrlData!AB51</f>
        <v>0.28999999999999998</v>
      </c>
      <c r="Z45" s="6">
        <f>CtrlData!AC51</f>
        <v>174390</v>
      </c>
      <c r="AA45" s="6">
        <f>CtrlData!AD51</f>
        <v>5.44</v>
      </c>
      <c r="AB45" s="6">
        <f>CtrlData!AE51</f>
        <v>439487</v>
      </c>
      <c r="AC45" s="6">
        <f>CtrlData!AF51</f>
        <v>3.22</v>
      </c>
      <c r="AD45" s="6">
        <f>CtrlData!AG51</f>
        <v>1.375</v>
      </c>
      <c r="AE45" s="6">
        <f>CtrlData!AH51</f>
        <v>3.66</v>
      </c>
      <c r="AF45" s="6">
        <f>CtrlData!AI51</f>
        <v>0</v>
      </c>
      <c r="AG45" s="6">
        <f>CtrlData!AJ51</f>
        <v>26774.323209999999</v>
      </c>
      <c r="AH45" s="6">
        <f>CtrlData!AK51</f>
        <v>24159.502420000001</v>
      </c>
      <c r="AI45" s="6">
        <f>CtrlData!AL51</f>
        <v>22</v>
      </c>
    </row>
    <row r="46" spans="1:35">
      <c r="A46" s="6">
        <f>CtrlData!A52</f>
        <v>201810</v>
      </c>
      <c r="B46" s="6">
        <f>CtrlData!E52</f>
        <v>26774.323209999999</v>
      </c>
      <c r="C46" s="6">
        <f>CtrlData!F52</f>
        <v>0</v>
      </c>
      <c r="D46" s="6">
        <f>CtrlData!G52</f>
        <v>0</v>
      </c>
      <c r="E46" s="6">
        <f>CtrlData!H52</f>
        <v>0</v>
      </c>
      <c r="F46" s="6">
        <f>CtrlData!I52</f>
        <v>0</v>
      </c>
      <c r="G46" s="6">
        <f>CtrlData!J52</f>
        <v>0</v>
      </c>
      <c r="H46" s="6">
        <f>CtrlData!K52</f>
        <v>0</v>
      </c>
      <c r="I46" s="6">
        <f>CtrlData!L52</f>
        <v>0</v>
      </c>
      <c r="J46" s="6">
        <f>CtrlData!M52</f>
        <v>0</v>
      </c>
      <c r="K46" s="6">
        <f>CtrlData!N52</f>
        <v>0</v>
      </c>
      <c r="L46" s="6">
        <f>CtrlData!O52</f>
        <v>1</v>
      </c>
      <c r="M46" s="6">
        <f>CtrlData!P52</f>
        <v>0</v>
      </c>
      <c r="N46" s="6">
        <f>CtrlData!Q52</f>
        <v>0</v>
      </c>
      <c r="O46" s="6">
        <f>CtrlData!R52</f>
        <v>0</v>
      </c>
      <c r="P46" s="6">
        <f>CtrlData!S52</f>
        <v>0</v>
      </c>
      <c r="Q46" s="6">
        <f>CtrlData!T52</f>
        <v>0</v>
      </c>
      <c r="R46" s="6">
        <f>CtrlData!U52</f>
        <v>1</v>
      </c>
      <c r="S46" s="6">
        <f>CtrlData!V52</f>
        <v>2.12</v>
      </c>
      <c r="T46" s="6">
        <f>CtrlData!W52</f>
        <v>155404</v>
      </c>
      <c r="U46" s="6">
        <f>CtrlData!X52</f>
        <v>6589</v>
      </c>
      <c r="V46" s="6">
        <f>CtrlData!Y52</f>
        <v>107.33</v>
      </c>
      <c r="W46" s="6">
        <f>CtrlData!Z52</f>
        <v>0.78</v>
      </c>
      <c r="X46" s="6">
        <f>CtrlData!AA52</f>
        <v>102.64</v>
      </c>
      <c r="Y46" s="6">
        <f>CtrlData!AB52</f>
        <v>1.1599999999999999</v>
      </c>
      <c r="Z46" s="6">
        <f>CtrlData!AC52</f>
        <v>174445</v>
      </c>
      <c r="AA46" s="6">
        <f>CtrlData!AD52</f>
        <v>5.0199999999999996</v>
      </c>
      <c r="AB46" s="6">
        <f>CtrlData!AE52</f>
        <v>438210</v>
      </c>
      <c r="AC46" s="6">
        <f>CtrlData!AF52</f>
        <v>3.03</v>
      </c>
      <c r="AD46" s="6">
        <f>CtrlData!AG52</f>
        <v>1.375</v>
      </c>
      <c r="AE46" s="6">
        <f>CtrlData!AH52</f>
        <v>3.66</v>
      </c>
      <c r="AF46" s="6">
        <f>CtrlData!AI52</f>
        <v>0</v>
      </c>
      <c r="AG46" s="6">
        <f>CtrlData!AJ52</f>
        <v>24159.502420000001</v>
      </c>
      <c r="AH46" s="6">
        <f>CtrlData!AK52</f>
        <v>28811.952799999999</v>
      </c>
      <c r="AI46" s="6">
        <f>CtrlData!AL52</f>
        <v>22</v>
      </c>
    </row>
    <row r="47" spans="1:35">
      <c r="A47" s="6">
        <f>CtrlData!A53</f>
        <v>201809</v>
      </c>
      <c r="B47" s="6">
        <f>CtrlData!E53</f>
        <v>24159.502420000001</v>
      </c>
      <c r="C47" s="6">
        <f>CtrlData!F53</f>
        <v>0</v>
      </c>
      <c r="D47" s="6">
        <f>CtrlData!G53</f>
        <v>0</v>
      </c>
      <c r="E47" s="6">
        <f>CtrlData!H53</f>
        <v>0</v>
      </c>
      <c r="F47" s="6">
        <f>CtrlData!I53</f>
        <v>0</v>
      </c>
      <c r="G47" s="6">
        <f>CtrlData!J53</f>
        <v>0</v>
      </c>
      <c r="H47" s="6">
        <f>CtrlData!K53</f>
        <v>0</v>
      </c>
      <c r="I47" s="6">
        <f>CtrlData!L53</f>
        <v>0</v>
      </c>
      <c r="J47" s="6">
        <f>CtrlData!M53</f>
        <v>0</v>
      </c>
      <c r="K47" s="6">
        <f>CtrlData!N53</f>
        <v>1</v>
      </c>
      <c r="L47" s="6">
        <f>CtrlData!O53</f>
        <v>0</v>
      </c>
      <c r="M47" s="6">
        <f>CtrlData!P53</f>
        <v>0</v>
      </c>
      <c r="N47" s="6">
        <f>CtrlData!Q53</f>
        <v>0</v>
      </c>
      <c r="O47" s="6">
        <f>CtrlData!R53</f>
        <v>0</v>
      </c>
      <c r="P47" s="6">
        <f>CtrlData!S53</f>
        <v>0</v>
      </c>
      <c r="Q47" s="6">
        <f>CtrlData!T53</f>
        <v>1</v>
      </c>
      <c r="R47" s="6">
        <f>CtrlData!U53</f>
        <v>0</v>
      </c>
      <c r="S47" s="6">
        <f>CtrlData!V53</f>
        <v>2.29</v>
      </c>
      <c r="T47" s="6">
        <f>CtrlData!W53</f>
        <v>149874</v>
      </c>
      <c r="U47" s="6">
        <f>CtrlData!X53</f>
        <v>6356</v>
      </c>
      <c r="V47" s="6">
        <f>CtrlData!Y53</f>
        <v>107.34</v>
      </c>
      <c r="W47" s="6">
        <f>CtrlData!Z53</f>
        <v>6.29</v>
      </c>
      <c r="X47" s="6">
        <f>CtrlData!AA53</f>
        <v>102.57</v>
      </c>
      <c r="Y47" s="6">
        <f>CtrlData!AB53</f>
        <v>1.72</v>
      </c>
      <c r="Z47" s="6">
        <f>CtrlData!AC53</f>
        <v>174549</v>
      </c>
      <c r="AA47" s="6">
        <f>CtrlData!AD53</f>
        <v>5.45</v>
      </c>
      <c r="AB47" s="6">
        <f>CtrlData!AE53</f>
        <v>438374</v>
      </c>
      <c r="AC47" s="6">
        <f>CtrlData!AF53</f>
        <v>3.33</v>
      </c>
      <c r="AD47" s="6">
        <f>CtrlData!AG53</f>
        <v>1.375</v>
      </c>
      <c r="AE47" s="6">
        <f>CtrlData!AH53</f>
        <v>3.76</v>
      </c>
      <c r="AF47" s="6">
        <f>CtrlData!AI53</f>
        <v>0</v>
      </c>
      <c r="AG47" s="6">
        <f>CtrlData!AJ53</f>
        <v>28811.952799999999</v>
      </c>
      <c r="AH47" s="6">
        <f>CtrlData!AK53</f>
        <v>31198.27593</v>
      </c>
      <c r="AI47" s="6">
        <f>CtrlData!AL53</f>
        <v>19</v>
      </c>
    </row>
    <row r="48" spans="1:35">
      <c r="A48" s="6">
        <f>CtrlData!A54</f>
        <v>201808</v>
      </c>
      <c r="B48" s="6">
        <f>CtrlData!E54</f>
        <v>28811.952799999999</v>
      </c>
      <c r="C48" s="6">
        <f>CtrlData!F54</f>
        <v>0</v>
      </c>
      <c r="D48" s="6">
        <f>CtrlData!G54</f>
        <v>0</v>
      </c>
      <c r="E48" s="6">
        <f>CtrlData!H54</f>
        <v>0</v>
      </c>
      <c r="F48" s="6">
        <f>CtrlData!I54</f>
        <v>0</v>
      </c>
      <c r="G48" s="6">
        <f>CtrlData!J54</f>
        <v>0</v>
      </c>
      <c r="H48" s="6">
        <f>CtrlData!K54</f>
        <v>0</v>
      </c>
      <c r="I48" s="6">
        <f>CtrlData!L54</f>
        <v>0</v>
      </c>
      <c r="J48" s="6">
        <f>CtrlData!M54</f>
        <v>1</v>
      </c>
      <c r="K48" s="6">
        <f>CtrlData!N54</f>
        <v>0</v>
      </c>
      <c r="L48" s="6">
        <f>CtrlData!O54</f>
        <v>0</v>
      </c>
      <c r="M48" s="6">
        <f>CtrlData!P54</f>
        <v>0</v>
      </c>
      <c r="N48" s="6">
        <f>CtrlData!Q54</f>
        <v>0</v>
      </c>
      <c r="O48" s="6">
        <f>CtrlData!R54</f>
        <v>0</v>
      </c>
      <c r="P48" s="6">
        <f>CtrlData!S54</f>
        <v>0</v>
      </c>
      <c r="Q48" s="6">
        <f>CtrlData!T54</f>
        <v>1</v>
      </c>
      <c r="R48" s="6">
        <f>CtrlData!U54</f>
        <v>0</v>
      </c>
      <c r="S48" s="6">
        <f>CtrlData!V54</f>
        <v>2.29</v>
      </c>
      <c r="T48" s="6">
        <f>CtrlData!W54</f>
        <v>149874</v>
      </c>
      <c r="U48" s="6">
        <f>CtrlData!X54</f>
        <v>6356</v>
      </c>
      <c r="V48" s="6">
        <f>CtrlData!Y54</f>
        <v>106.87</v>
      </c>
      <c r="W48" s="6">
        <f>CtrlData!Z54</f>
        <v>6.29</v>
      </c>
      <c r="X48" s="6">
        <f>CtrlData!AA54</f>
        <v>102.4</v>
      </c>
      <c r="Y48" s="6">
        <f>CtrlData!AB54</f>
        <v>1.54</v>
      </c>
      <c r="Z48" s="6">
        <f>CtrlData!AC54</f>
        <v>174149</v>
      </c>
      <c r="AA48" s="6">
        <f>CtrlData!AD54</f>
        <v>4.8899999999999997</v>
      </c>
      <c r="AB48" s="6">
        <f>CtrlData!AE54</f>
        <v>438438</v>
      </c>
      <c r="AC48" s="6">
        <f>CtrlData!AF54</f>
        <v>3.17</v>
      </c>
      <c r="AD48" s="6">
        <f>CtrlData!AG54</f>
        <v>1.375</v>
      </c>
      <c r="AE48" s="6">
        <f>CtrlData!AH54</f>
        <v>3.76</v>
      </c>
      <c r="AF48" s="6">
        <f>CtrlData!AI54</f>
        <v>0</v>
      </c>
      <c r="AG48" s="6">
        <f>CtrlData!AJ54</f>
        <v>31198.27593</v>
      </c>
      <c r="AH48" s="6">
        <f>CtrlData!AK54</f>
        <v>32052.542539999999</v>
      </c>
      <c r="AI48" s="6">
        <f>CtrlData!AL54</f>
        <v>23</v>
      </c>
    </row>
    <row r="49" spans="1:35">
      <c r="A49" s="6">
        <f>CtrlData!A55</f>
        <v>201807</v>
      </c>
      <c r="B49" s="6">
        <f>CtrlData!E55</f>
        <v>31198.27593</v>
      </c>
      <c r="C49" s="6">
        <f>CtrlData!F55</f>
        <v>0</v>
      </c>
      <c r="D49" s="6">
        <f>CtrlData!G55</f>
        <v>0</v>
      </c>
      <c r="E49" s="6">
        <f>CtrlData!H55</f>
        <v>0</v>
      </c>
      <c r="F49" s="6">
        <f>CtrlData!I55</f>
        <v>0</v>
      </c>
      <c r="G49" s="6">
        <f>CtrlData!J55</f>
        <v>0</v>
      </c>
      <c r="H49" s="6">
        <f>CtrlData!K55</f>
        <v>0</v>
      </c>
      <c r="I49" s="6">
        <f>CtrlData!L55</f>
        <v>1</v>
      </c>
      <c r="J49" s="6">
        <f>CtrlData!M55</f>
        <v>0</v>
      </c>
      <c r="K49" s="6">
        <f>CtrlData!N55</f>
        <v>0</v>
      </c>
      <c r="L49" s="6">
        <f>CtrlData!O55</f>
        <v>0</v>
      </c>
      <c r="M49" s="6">
        <f>CtrlData!P55</f>
        <v>0</v>
      </c>
      <c r="N49" s="6">
        <f>CtrlData!Q55</f>
        <v>0</v>
      </c>
      <c r="O49" s="6">
        <f>CtrlData!R55</f>
        <v>0</v>
      </c>
      <c r="P49" s="6">
        <f>CtrlData!S55</f>
        <v>0</v>
      </c>
      <c r="Q49" s="6">
        <f>CtrlData!T55</f>
        <v>1</v>
      </c>
      <c r="R49" s="6">
        <f>CtrlData!U55</f>
        <v>0</v>
      </c>
      <c r="S49" s="6">
        <f>CtrlData!V55</f>
        <v>2.29</v>
      </c>
      <c r="T49" s="6">
        <f>CtrlData!W55</f>
        <v>149874</v>
      </c>
      <c r="U49" s="6">
        <f>CtrlData!X55</f>
        <v>6356</v>
      </c>
      <c r="V49" s="6">
        <f>CtrlData!Y55</f>
        <v>106.34</v>
      </c>
      <c r="W49" s="6">
        <f>CtrlData!Z55</f>
        <v>6.29</v>
      </c>
      <c r="X49" s="6">
        <f>CtrlData!AA55</f>
        <v>102.47</v>
      </c>
      <c r="Y49" s="6">
        <f>CtrlData!AB55</f>
        <v>1.76</v>
      </c>
      <c r="Z49" s="6">
        <f>CtrlData!AC55</f>
        <v>172016</v>
      </c>
      <c r="AA49" s="6">
        <f>CtrlData!AD55</f>
        <v>6</v>
      </c>
      <c r="AB49" s="6">
        <f>CtrlData!AE55</f>
        <v>437234</v>
      </c>
      <c r="AC49" s="6">
        <f>CtrlData!AF55</f>
        <v>3.75</v>
      </c>
      <c r="AD49" s="6">
        <f>CtrlData!AG55</f>
        <v>1.375</v>
      </c>
      <c r="AE49" s="6">
        <f>CtrlData!AH55</f>
        <v>3.76</v>
      </c>
      <c r="AF49" s="6">
        <f>CtrlData!AI55</f>
        <v>0</v>
      </c>
      <c r="AG49" s="6">
        <f>CtrlData!AJ55</f>
        <v>32052.542539999999</v>
      </c>
      <c r="AH49" s="6">
        <f>CtrlData!AK55</f>
        <v>31184.941630000001</v>
      </c>
      <c r="AI49" s="6">
        <f>CtrlData!AL55</f>
        <v>22</v>
      </c>
    </row>
    <row r="50" spans="1:35">
      <c r="A50" s="6">
        <f>CtrlData!A56</f>
        <v>201806</v>
      </c>
      <c r="B50" s="6">
        <f>CtrlData!E56</f>
        <v>32052.542539999999</v>
      </c>
      <c r="C50" s="6">
        <f>CtrlData!F56</f>
        <v>0</v>
      </c>
      <c r="D50" s="6">
        <f>CtrlData!G56</f>
        <v>0</v>
      </c>
      <c r="E50" s="6">
        <f>CtrlData!H56</f>
        <v>0</v>
      </c>
      <c r="F50" s="6">
        <f>CtrlData!I56</f>
        <v>0</v>
      </c>
      <c r="G50" s="6">
        <f>CtrlData!J56</f>
        <v>0</v>
      </c>
      <c r="H50" s="6">
        <f>CtrlData!K56</f>
        <v>1</v>
      </c>
      <c r="I50" s="6">
        <f>CtrlData!L56</f>
        <v>0</v>
      </c>
      <c r="J50" s="6">
        <f>CtrlData!M56</f>
        <v>0</v>
      </c>
      <c r="K50" s="6">
        <f>CtrlData!N56</f>
        <v>0</v>
      </c>
      <c r="L50" s="6">
        <f>CtrlData!O56</f>
        <v>0</v>
      </c>
      <c r="M50" s="6">
        <f>CtrlData!P56</f>
        <v>0</v>
      </c>
      <c r="N50" s="6">
        <f>CtrlData!Q56</f>
        <v>0</v>
      </c>
      <c r="O50" s="6">
        <f>CtrlData!R56</f>
        <v>0</v>
      </c>
      <c r="P50" s="6">
        <f>CtrlData!S56</f>
        <v>1</v>
      </c>
      <c r="Q50" s="6">
        <f>CtrlData!T56</f>
        <v>0</v>
      </c>
      <c r="R50" s="6">
        <f>CtrlData!U56</f>
        <v>0</v>
      </c>
      <c r="S50" s="6">
        <f>CtrlData!V56</f>
        <v>3.42</v>
      </c>
      <c r="T50" s="6">
        <f>CtrlData!W56</f>
        <v>150531</v>
      </c>
      <c r="U50" s="6">
        <f>CtrlData!X56</f>
        <v>6385</v>
      </c>
      <c r="V50" s="6">
        <f>CtrlData!Y56</f>
        <v>105.45</v>
      </c>
      <c r="W50" s="6">
        <f>CtrlData!Z56</f>
        <v>6.66</v>
      </c>
      <c r="X50" s="6">
        <f>CtrlData!AA56</f>
        <v>102.11</v>
      </c>
      <c r="Y50" s="6">
        <f>CtrlData!AB56</f>
        <v>1.4</v>
      </c>
      <c r="Z50" s="6">
        <f>CtrlData!AC56</f>
        <v>170226</v>
      </c>
      <c r="AA50" s="6">
        <f>CtrlData!AD56</f>
        <v>5.42</v>
      </c>
      <c r="AB50" s="6">
        <f>CtrlData!AE56</f>
        <v>437069</v>
      </c>
      <c r="AC50" s="6">
        <f>CtrlData!AF56</f>
        <v>3.76</v>
      </c>
      <c r="AD50" s="6">
        <f>CtrlData!AG56</f>
        <v>1.375</v>
      </c>
      <c r="AE50" s="6">
        <f>CtrlData!AH56</f>
        <v>3.7</v>
      </c>
      <c r="AF50" s="6">
        <f>CtrlData!AI56</f>
        <v>0</v>
      </c>
      <c r="AG50" s="6">
        <f>CtrlData!AJ56</f>
        <v>31184.941630000001</v>
      </c>
      <c r="AH50" s="6">
        <f>CtrlData!AK56</f>
        <v>24219.17482</v>
      </c>
      <c r="AI50" s="6">
        <f>CtrlData!AL56</f>
        <v>20</v>
      </c>
    </row>
    <row r="51" spans="1:35">
      <c r="A51" s="6">
        <f>CtrlData!A57</f>
        <v>201805</v>
      </c>
      <c r="B51" s="6">
        <f>CtrlData!E57</f>
        <v>31184.941630000001</v>
      </c>
      <c r="C51" s="6">
        <f>CtrlData!F57</f>
        <v>0</v>
      </c>
      <c r="D51" s="6">
        <f>CtrlData!G57</f>
        <v>0</v>
      </c>
      <c r="E51" s="6">
        <f>CtrlData!H57</f>
        <v>0</v>
      </c>
      <c r="F51" s="6">
        <f>CtrlData!I57</f>
        <v>0</v>
      </c>
      <c r="G51" s="6">
        <f>CtrlData!J57</f>
        <v>1</v>
      </c>
      <c r="H51" s="6">
        <f>CtrlData!K57</f>
        <v>0</v>
      </c>
      <c r="I51" s="6">
        <f>CtrlData!L57</f>
        <v>0</v>
      </c>
      <c r="J51" s="6">
        <f>CtrlData!M57</f>
        <v>0</v>
      </c>
      <c r="K51" s="6">
        <f>CtrlData!N57</f>
        <v>0</v>
      </c>
      <c r="L51" s="6">
        <f>CtrlData!O57</f>
        <v>0</v>
      </c>
      <c r="M51" s="6">
        <f>CtrlData!P57</f>
        <v>0</v>
      </c>
      <c r="N51" s="6">
        <f>CtrlData!Q57</f>
        <v>0</v>
      </c>
      <c r="O51" s="6">
        <f>CtrlData!R57</f>
        <v>0</v>
      </c>
      <c r="P51" s="6">
        <f>CtrlData!S57</f>
        <v>1</v>
      </c>
      <c r="Q51" s="6">
        <f>CtrlData!T57</f>
        <v>0</v>
      </c>
      <c r="R51" s="6">
        <f>CtrlData!U57</f>
        <v>0</v>
      </c>
      <c r="S51" s="6">
        <f>CtrlData!V57</f>
        <v>3.42</v>
      </c>
      <c r="T51" s="6">
        <f>CtrlData!W57</f>
        <v>150531</v>
      </c>
      <c r="U51" s="6">
        <f>CtrlData!X57</f>
        <v>6385</v>
      </c>
      <c r="V51" s="6">
        <f>CtrlData!Y57</f>
        <v>104.56</v>
      </c>
      <c r="W51" s="6">
        <f>CtrlData!Z57</f>
        <v>6.66</v>
      </c>
      <c r="X51" s="6">
        <f>CtrlData!AA57</f>
        <v>101.69</v>
      </c>
      <c r="Y51" s="6">
        <f>CtrlData!AB57</f>
        <v>1.75</v>
      </c>
      <c r="Z51" s="6">
        <f>CtrlData!AC57</f>
        <v>171100</v>
      </c>
      <c r="AA51" s="6">
        <f>CtrlData!AD57</f>
        <v>5.79</v>
      </c>
      <c r="AB51" s="6">
        <f>CtrlData!AE57</f>
        <v>437387</v>
      </c>
      <c r="AC51" s="6">
        <f>CtrlData!AF57</f>
        <v>4.01</v>
      </c>
      <c r="AD51" s="6">
        <f>CtrlData!AG57</f>
        <v>1.375</v>
      </c>
      <c r="AE51" s="6">
        <f>CtrlData!AH57</f>
        <v>3.7</v>
      </c>
      <c r="AF51" s="6">
        <f>CtrlData!AI57</f>
        <v>0</v>
      </c>
      <c r="AG51" s="6">
        <f>CtrlData!AJ57</f>
        <v>24219.17482</v>
      </c>
      <c r="AH51" s="6">
        <f>CtrlData!AK57</f>
        <v>28515.047149999999</v>
      </c>
      <c r="AI51" s="6">
        <f>CtrlData!AL57</f>
        <v>22</v>
      </c>
    </row>
    <row r="52" spans="1:35">
      <c r="A52" s="6">
        <f>CtrlData!A58</f>
        <v>201804</v>
      </c>
      <c r="B52" s="6">
        <f>CtrlData!E58</f>
        <v>24219.17482</v>
      </c>
      <c r="C52" s="6">
        <f>CtrlData!F58</f>
        <v>0</v>
      </c>
      <c r="D52" s="6">
        <f>CtrlData!G58</f>
        <v>0</v>
      </c>
      <c r="E52" s="6">
        <f>CtrlData!H58</f>
        <v>0</v>
      </c>
      <c r="F52" s="6">
        <f>CtrlData!I58</f>
        <v>1</v>
      </c>
      <c r="G52" s="6">
        <f>CtrlData!J58</f>
        <v>0</v>
      </c>
      <c r="H52" s="6">
        <f>CtrlData!K58</f>
        <v>0</v>
      </c>
      <c r="I52" s="6">
        <f>CtrlData!L58</f>
        <v>0</v>
      </c>
      <c r="J52" s="6">
        <f>CtrlData!M58</f>
        <v>0</v>
      </c>
      <c r="K52" s="6">
        <f>CtrlData!N58</f>
        <v>0</v>
      </c>
      <c r="L52" s="6">
        <f>CtrlData!O58</f>
        <v>0</v>
      </c>
      <c r="M52" s="6">
        <f>CtrlData!P58</f>
        <v>0</v>
      </c>
      <c r="N52" s="6">
        <f>CtrlData!Q58</f>
        <v>0</v>
      </c>
      <c r="O52" s="6">
        <f>CtrlData!R58</f>
        <v>0</v>
      </c>
      <c r="P52" s="6">
        <f>CtrlData!S58</f>
        <v>1</v>
      </c>
      <c r="Q52" s="6">
        <f>CtrlData!T58</f>
        <v>0</v>
      </c>
      <c r="R52" s="6">
        <f>CtrlData!U58</f>
        <v>0</v>
      </c>
      <c r="S52" s="6">
        <f>CtrlData!V58</f>
        <v>3.42</v>
      </c>
      <c r="T52" s="6">
        <f>CtrlData!W58</f>
        <v>150531</v>
      </c>
      <c r="U52" s="6">
        <f>CtrlData!X58</f>
        <v>6385</v>
      </c>
      <c r="V52" s="6">
        <f>CtrlData!Y58</f>
        <v>102.83</v>
      </c>
      <c r="W52" s="6">
        <f>CtrlData!Z58</f>
        <v>6.66</v>
      </c>
      <c r="X52" s="6">
        <f>CtrlData!AA58</f>
        <v>101.83</v>
      </c>
      <c r="Y52" s="6">
        <f>CtrlData!AB58</f>
        <v>2</v>
      </c>
      <c r="Z52" s="6">
        <f>CtrlData!AC58</f>
        <v>169638</v>
      </c>
      <c r="AA52" s="6">
        <f>CtrlData!AD58</f>
        <v>5.93</v>
      </c>
      <c r="AB52" s="6">
        <f>CtrlData!AE58</f>
        <v>434752</v>
      </c>
      <c r="AC52" s="6">
        <f>CtrlData!AF58</f>
        <v>3.47</v>
      </c>
      <c r="AD52" s="6">
        <f>CtrlData!AG58</f>
        <v>1.375</v>
      </c>
      <c r="AE52" s="6">
        <f>CtrlData!AH58</f>
        <v>3.7</v>
      </c>
      <c r="AF52" s="6">
        <f>CtrlData!AI58</f>
        <v>0</v>
      </c>
      <c r="AG52" s="6">
        <f>CtrlData!AJ58</f>
        <v>28515.047149999999</v>
      </c>
      <c r="AH52" s="6">
        <f>CtrlData!AK58</f>
        <v>18495.25722</v>
      </c>
      <c r="AI52" s="6">
        <f>CtrlData!AL58</f>
        <v>18</v>
      </c>
    </row>
    <row r="53" spans="1:35">
      <c r="A53" s="6">
        <f>CtrlData!A59</f>
        <v>201803</v>
      </c>
      <c r="B53" s="6">
        <f>CtrlData!E59</f>
        <v>28515.047149999999</v>
      </c>
      <c r="C53" s="6">
        <f>CtrlData!F59</f>
        <v>0</v>
      </c>
      <c r="D53" s="6">
        <f>CtrlData!G59</f>
        <v>0</v>
      </c>
      <c r="E53" s="6">
        <f>CtrlData!H59</f>
        <v>1</v>
      </c>
      <c r="F53" s="6">
        <f>CtrlData!I59</f>
        <v>0</v>
      </c>
      <c r="G53" s="6">
        <f>CtrlData!J59</f>
        <v>0</v>
      </c>
      <c r="H53" s="6">
        <f>CtrlData!K59</f>
        <v>0</v>
      </c>
      <c r="I53" s="6">
        <f>CtrlData!L59</f>
        <v>0</v>
      </c>
      <c r="J53" s="6">
        <f>CtrlData!M59</f>
        <v>0</v>
      </c>
      <c r="K53" s="6">
        <f>CtrlData!N59</f>
        <v>0</v>
      </c>
      <c r="L53" s="6">
        <f>CtrlData!O59</f>
        <v>0</v>
      </c>
      <c r="M53" s="6">
        <f>CtrlData!P59</f>
        <v>0</v>
      </c>
      <c r="N53" s="6">
        <f>CtrlData!Q59</f>
        <v>0</v>
      </c>
      <c r="O53" s="6">
        <f>CtrlData!R59</f>
        <v>1</v>
      </c>
      <c r="P53" s="6">
        <f>CtrlData!S59</f>
        <v>0</v>
      </c>
      <c r="Q53" s="6">
        <f>CtrlData!T59</f>
        <v>0</v>
      </c>
      <c r="R53" s="6">
        <f>CtrlData!U59</f>
        <v>0</v>
      </c>
      <c r="S53" s="6">
        <f>CtrlData!V59</f>
        <v>3.41</v>
      </c>
      <c r="T53" s="6">
        <f>CtrlData!W59</f>
        <v>153442</v>
      </c>
      <c r="U53" s="6">
        <f>CtrlData!X59</f>
        <v>6508</v>
      </c>
      <c r="V53" s="6">
        <f>CtrlData!Y59</f>
        <v>101.86</v>
      </c>
      <c r="W53" s="6">
        <f>CtrlData!Z59</f>
        <v>0.57999999999999996</v>
      </c>
      <c r="X53" s="6">
        <f>CtrlData!AA59</f>
        <v>101.17</v>
      </c>
      <c r="Y53" s="6">
        <f>CtrlData!AB59</f>
        <v>1.59</v>
      </c>
      <c r="Z53" s="6">
        <f>CtrlData!AC59</f>
        <v>169947</v>
      </c>
      <c r="AA53" s="6">
        <f>CtrlData!AD59</f>
        <v>5.3</v>
      </c>
      <c r="AB53" s="6">
        <f>CtrlData!AE59</f>
        <v>434306</v>
      </c>
      <c r="AC53" s="6">
        <f>CtrlData!AF59</f>
        <v>3.45</v>
      </c>
      <c r="AD53" s="6">
        <f>CtrlData!AG59</f>
        <v>1.375</v>
      </c>
      <c r="AE53" s="6">
        <f>CtrlData!AH59</f>
        <v>3.66</v>
      </c>
      <c r="AF53" s="6">
        <f>CtrlData!AI59</f>
        <v>0</v>
      </c>
      <c r="AG53" s="6">
        <f>CtrlData!AJ59</f>
        <v>18495.25722</v>
      </c>
      <c r="AH53" s="6">
        <f>CtrlData!AK59</f>
        <v>30695.527050000001</v>
      </c>
      <c r="AI53" s="6">
        <f>CtrlData!AL59</f>
        <v>23</v>
      </c>
    </row>
    <row r="54" spans="1:35">
      <c r="A54" s="6">
        <f>CtrlData!A60</f>
        <v>201802</v>
      </c>
      <c r="B54" s="6">
        <f>CtrlData!E60</f>
        <v>18495.25722</v>
      </c>
      <c r="C54" s="6">
        <f>CtrlData!F60</f>
        <v>0</v>
      </c>
      <c r="D54" s="6">
        <f>CtrlData!G60</f>
        <v>1</v>
      </c>
      <c r="E54" s="6">
        <f>CtrlData!H60</f>
        <v>0</v>
      </c>
      <c r="F54" s="6">
        <f>CtrlData!I60</f>
        <v>0</v>
      </c>
      <c r="G54" s="6">
        <f>CtrlData!J60</f>
        <v>0</v>
      </c>
      <c r="H54" s="6">
        <f>CtrlData!K60</f>
        <v>0</v>
      </c>
      <c r="I54" s="6">
        <f>CtrlData!L60</f>
        <v>0</v>
      </c>
      <c r="J54" s="6">
        <f>CtrlData!M60</f>
        <v>0</v>
      </c>
      <c r="K54" s="6">
        <f>CtrlData!N60</f>
        <v>0</v>
      </c>
      <c r="L54" s="6">
        <f>CtrlData!O60</f>
        <v>0</v>
      </c>
      <c r="M54" s="6">
        <f>CtrlData!P60</f>
        <v>0</v>
      </c>
      <c r="N54" s="6">
        <f>CtrlData!Q60</f>
        <v>0</v>
      </c>
      <c r="O54" s="6">
        <f>CtrlData!R60</f>
        <v>1</v>
      </c>
      <c r="P54" s="6">
        <f>CtrlData!S60</f>
        <v>0</v>
      </c>
      <c r="Q54" s="6">
        <f>CtrlData!T60</f>
        <v>0</v>
      </c>
      <c r="R54" s="6">
        <f>CtrlData!U60</f>
        <v>0</v>
      </c>
      <c r="S54" s="6">
        <f>CtrlData!V60</f>
        <v>3.41</v>
      </c>
      <c r="T54" s="6">
        <f>CtrlData!W60</f>
        <v>153442</v>
      </c>
      <c r="U54" s="6">
        <f>CtrlData!X60</f>
        <v>6508</v>
      </c>
      <c r="V54" s="6">
        <f>CtrlData!Y60</f>
        <v>101.95</v>
      </c>
      <c r="W54" s="6">
        <f>CtrlData!Z60</f>
        <v>0.57999999999999996</v>
      </c>
      <c r="X54" s="6">
        <f>CtrlData!AA60</f>
        <v>102.16</v>
      </c>
      <c r="Y54" s="6">
        <f>CtrlData!AB60</f>
        <v>2.2000000000000002</v>
      </c>
      <c r="Z54" s="6">
        <f>CtrlData!AC60</f>
        <v>170755</v>
      </c>
      <c r="AA54" s="6">
        <f>CtrlData!AD60</f>
        <v>5.55</v>
      </c>
      <c r="AB54" s="6">
        <f>CtrlData!AE60</f>
        <v>434028</v>
      </c>
      <c r="AC54" s="6">
        <f>CtrlData!AF60</f>
        <v>3.64</v>
      </c>
      <c r="AD54" s="6">
        <f>CtrlData!AG60</f>
        <v>1.375</v>
      </c>
      <c r="AE54" s="6">
        <f>CtrlData!AH60</f>
        <v>3.66</v>
      </c>
      <c r="AF54" s="6">
        <f>CtrlData!AI60</f>
        <v>0</v>
      </c>
      <c r="AG54" s="6">
        <f>CtrlData!AJ60</f>
        <v>30695.527050000001</v>
      </c>
      <c r="AH54" s="6">
        <f>CtrlData!AK60</f>
        <v>24555.14342</v>
      </c>
      <c r="AI54" s="6">
        <f>CtrlData!AL60</f>
        <v>13</v>
      </c>
    </row>
    <row r="55" spans="1:35">
      <c r="A55" s="6">
        <f>CtrlData!A61</f>
        <v>201801</v>
      </c>
      <c r="B55" s="6">
        <f>CtrlData!E61</f>
        <v>30695.527050000001</v>
      </c>
      <c r="C55" s="6">
        <f>CtrlData!F61</f>
        <v>1</v>
      </c>
      <c r="D55" s="6">
        <f>CtrlData!G61</f>
        <v>0</v>
      </c>
      <c r="E55" s="6">
        <f>CtrlData!H61</f>
        <v>0</v>
      </c>
      <c r="F55" s="6">
        <f>CtrlData!I61</f>
        <v>0</v>
      </c>
      <c r="G55" s="6">
        <f>CtrlData!J61</f>
        <v>0</v>
      </c>
      <c r="H55" s="6">
        <f>CtrlData!K61</f>
        <v>0</v>
      </c>
      <c r="I55" s="6">
        <f>CtrlData!L61</f>
        <v>0</v>
      </c>
      <c r="J55" s="6">
        <f>CtrlData!M61</f>
        <v>0</v>
      </c>
      <c r="K55" s="6">
        <f>CtrlData!N61</f>
        <v>0</v>
      </c>
      <c r="L55" s="6">
        <f>CtrlData!O61</f>
        <v>0</v>
      </c>
      <c r="M55" s="6">
        <f>CtrlData!P61</f>
        <v>0</v>
      </c>
      <c r="N55" s="6">
        <f>CtrlData!Q61</f>
        <v>0</v>
      </c>
      <c r="O55" s="6">
        <f>CtrlData!R61</f>
        <v>1</v>
      </c>
      <c r="P55" s="6">
        <f>CtrlData!S61</f>
        <v>0</v>
      </c>
      <c r="Q55" s="6">
        <f>CtrlData!T61</f>
        <v>0</v>
      </c>
      <c r="R55" s="6">
        <f>CtrlData!U61</f>
        <v>0</v>
      </c>
      <c r="S55" s="6">
        <f>CtrlData!V61</f>
        <v>3.41</v>
      </c>
      <c r="T55" s="6">
        <f>CtrlData!W61</f>
        <v>153442</v>
      </c>
      <c r="U55" s="6">
        <f>CtrlData!X61</f>
        <v>6508</v>
      </c>
      <c r="V55" s="6">
        <f>CtrlData!Y61</f>
        <v>102.01</v>
      </c>
      <c r="W55" s="6">
        <f>CtrlData!Z61</f>
        <v>0.57999999999999996</v>
      </c>
      <c r="X55" s="6">
        <f>CtrlData!AA61</f>
        <v>101.21</v>
      </c>
      <c r="Y55" s="6">
        <f>CtrlData!AB61</f>
        <v>0.89</v>
      </c>
      <c r="Z55" s="6">
        <f>CtrlData!AC61</f>
        <v>167487</v>
      </c>
      <c r="AA55" s="6">
        <f>CtrlData!AD61</f>
        <v>3.23</v>
      </c>
      <c r="AB55" s="6">
        <f>CtrlData!AE61</f>
        <v>428810</v>
      </c>
      <c r="AC55" s="6">
        <f>CtrlData!AF61</f>
        <v>3.21</v>
      </c>
      <c r="AD55" s="6">
        <f>CtrlData!AG61</f>
        <v>1.375</v>
      </c>
      <c r="AE55" s="6">
        <f>CtrlData!AH61</f>
        <v>3.66</v>
      </c>
      <c r="AF55" s="6">
        <f>CtrlData!AI61</f>
        <v>1</v>
      </c>
      <c r="AG55" s="6">
        <f>CtrlData!AJ61</f>
        <v>24555.14342</v>
      </c>
      <c r="AH55" s="6">
        <f>CtrlData!AK61</f>
        <v>29522.559939999999</v>
      </c>
      <c r="AI55" s="6">
        <f>CtrlData!AL61</f>
        <v>22</v>
      </c>
    </row>
    <row r="56" spans="1:35">
      <c r="A56" s="6">
        <f>CtrlData!A62</f>
        <v>201712</v>
      </c>
      <c r="B56" s="6">
        <f>CtrlData!E62</f>
        <v>24555.14342</v>
      </c>
      <c r="C56" s="6">
        <f>CtrlData!F62</f>
        <v>0</v>
      </c>
      <c r="D56" s="6">
        <f>CtrlData!G62</f>
        <v>0</v>
      </c>
      <c r="E56" s="6">
        <f>CtrlData!H62</f>
        <v>0</v>
      </c>
      <c r="F56" s="6">
        <f>CtrlData!I62</f>
        <v>0</v>
      </c>
      <c r="G56" s="6">
        <f>CtrlData!J62</f>
        <v>0</v>
      </c>
      <c r="H56" s="6">
        <f>CtrlData!K62</f>
        <v>0</v>
      </c>
      <c r="I56" s="6">
        <f>CtrlData!L62</f>
        <v>0</v>
      </c>
      <c r="J56" s="6">
        <f>CtrlData!M62</f>
        <v>0</v>
      </c>
      <c r="K56" s="6">
        <f>CtrlData!N62</f>
        <v>0</v>
      </c>
      <c r="L56" s="6">
        <f>CtrlData!O62</f>
        <v>0</v>
      </c>
      <c r="M56" s="6">
        <f>CtrlData!P62</f>
        <v>0</v>
      </c>
      <c r="N56" s="6">
        <f>CtrlData!Q62</f>
        <v>1</v>
      </c>
      <c r="O56" s="6">
        <f>CtrlData!R62</f>
        <v>0</v>
      </c>
      <c r="P56" s="6">
        <f>CtrlData!S62</f>
        <v>0</v>
      </c>
      <c r="Q56" s="6">
        <f>CtrlData!T62</f>
        <v>0</v>
      </c>
      <c r="R56" s="6">
        <f>CtrlData!U62</f>
        <v>1</v>
      </c>
      <c r="S56" s="6">
        <f>CtrlData!V62</f>
        <v>3.71</v>
      </c>
      <c r="T56" s="6">
        <f>CtrlData!W62</f>
        <v>156516</v>
      </c>
      <c r="U56" s="6">
        <f>CtrlData!X62</f>
        <v>6641</v>
      </c>
      <c r="V56" s="6">
        <f>CtrlData!Y62</f>
        <v>102.33</v>
      </c>
      <c r="W56" s="6">
        <f>CtrlData!Z62</f>
        <v>0.31</v>
      </c>
      <c r="X56" s="6">
        <f>CtrlData!AA62</f>
        <v>101.56</v>
      </c>
      <c r="Y56" s="6">
        <f>CtrlData!AB62</f>
        <v>1.22</v>
      </c>
      <c r="Z56" s="6">
        <f>CtrlData!AC62</f>
        <v>166457</v>
      </c>
      <c r="AA56" s="6">
        <f>CtrlData!AD62</f>
        <v>3.48</v>
      </c>
      <c r="AB56" s="6">
        <f>CtrlData!AE62</f>
        <v>427190</v>
      </c>
      <c r="AC56" s="6">
        <f>CtrlData!AF62</f>
        <v>3.56</v>
      </c>
      <c r="AD56" s="6">
        <f>CtrlData!AG62</f>
        <v>1.375</v>
      </c>
      <c r="AE56" s="6">
        <f>CtrlData!AH62</f>
        <v>3.66</v>
      </c>
      <c r="AF56" s="6">
        <f>CtrlData!AI62</f>
        <v>0</v>
      </c>
      <c r="AG56" s="6">
        <f>CtrlData!AJ62</f>
        <v>29522.559939999999</v>
      </c>
      <c r="AH56" s="6">
        <f>CtrlData!AK62</f>
        <v>23081.73155</v>
      </c>
      <c r="AI56" s="6">
        <f>CtrlData!AL62</f>
        <v>21</v>
      </c>
    </row>
    <row r="57" spans="1:35">
      <c r="A57" s="6">
        <f>CtrlData!A63</f>
        <v>201711</v>
      </c>
      <c r="B57" s="6">
        <f>CtrlData!E63</f>
        <v>29522.559939999999</v>
      </c>
      <c r="C57" s="6">
        <f>CtrlData!F63</f>
        <v>0</v>
      </c>
      <c r="D57" s="6">
        <f>CtrlData!G63</f>
        <v>0</v>
      </c>
      <c r="E57" s="6">
        <f>CtrlData!H63</f>
        <v>0</v>
      </c>
      <c r="F57" s="6">
        <f>CtrlData!I63</f>
        <v>0</v>
      </c>
      <c r="G57" s="6">
        <f>CtrlData!J63</f>
        <v>0</v>
      </c>
      <c r="H57" s="6">
        <f>CtrlData!K63</f>
        <v>0</v>
      </c>
      <c r="I57" s="6">
        <f>CtrlData!L63</f>
        <v>0</v>
      </c>
      <c r="J57" s="6">
        <f>CtrlData!M63</f>
        <v>0</v>
      </c>
      <c r="K57" s="6">
        <f>CtrlData!N63</f>
        <v>0</v>
      </c>
      <c r="L57" s="6">
        <f>CtrlData!O63</f>
        <v>0</v>
      </c>
      <c r="M57" s="6">
        <f>CtrlData!P63</f>
        <v>1</v>
      </c>
      <c r="N57" s="6">
        <f>CtrlData!Q63</f>
        <v>0</v>
      </c>
      <c r="O57" s="6">
        <f>CtrlData!R63</f>
        <v>0</v>
      </c>
      <c r="P57" s="6">
        <f>CtrlData!S63</f>
        <v>0</v>
      </c>
      <c r="Q57" s="6">
        <f>CtrlData!T63</f>
        <v>0</v>
      </c>
      <c r="R57" s="6">
        <f>CtrlData!U63</f>
        <v>1</v>
      </c>
      <c r="S57" s="6">
        <f>CtrlData!V63</f>
        <v>3.71</v>
      </c>
      <c r="T57" s="6">
        <f>CtrlData!W63</f>
        <v>156516</v>
      </c>
      <c r="U57" s="6">
        <f>CtrlData!X63</f>
        <v>6641</v>
      </c>
      <c r="V57" s="6">
        <f>CtrlData!Y63</f>
        <v>102.04</v>
      </c>
      <c r="W57" s="6">
        <f>CtrlData!Z63</f>
        <v>0.31</v>
      </c>
      <c r="X57" s="6">
        <f>CtrlData!AA63</f>
        <v>101.71</v>
      </c>
      <c r="Y57" s="6">
        <f>CtrlData!AB63</f>
        <v>0.34</v>
      </c>
      <c r="Z57" s="6">
        <f>CtrlData!AC63</f>
        <v>165944</v>
      </c>
      <c r="AA57" s="6">
        <f>CtrlData!AD63</f>
        <v>4.53</v>
      </c>
      <c r="AB57" s="6">
        <f>CtrlData!AE63</f>
        <v>426309</v>
      </c>
      <c r="AC57" s="6">
        <f>CtrlData!AF63</f>
        <v>4.01</v>
      </c>
      <c r="AD57" s="6">
        <f>CtrlData!AG63</f>
        <v>1.375</v>
      </c>
      <c r="AE57" s="6">
        <f>CtrlData!AH63</f>
        <v>3.66</v>
      </c>
      <c r="AF57" s="6">
        <f>CtrlData!AI63</f>
        <v>0</v>
      </c>
      <c r="AG57" s="6">
        <f>CtrlData!AJ63</f>
        <v>23081.73155</v>
      </c>
      <c r="AH57" s="6">
        <f>CtrlData!AK63</f>
        <v>26837.296269999999</v>
      </c>
      <c r="AI57" s="6">
        <f>CtrlData!AL63</f>
        <v>22</v>
      </c>
    </row>
    <row r="58" spans="1:35">
      <c r="A58" s="6">
        <f>CtrlData!A64</f>
        <v>201710</v>
      </c>
      <c r="B58" s="6">
        <f>CtrlData!E64</f>
        <v>23081.73155</v>
      </c>
      <c r="C58" s="6">
        <f>CtrlData!F64</f>
        <v>0</v>
      </c>
      <c r="D58" s="6">
        <f>CtrlData!G64</f>
        <v>0</v>
      </c>
      <c r="E58" s="6">
        <f>CtrlData!H64</f>
        <v>0</v>
      </c>
      <c r="F58" s="6">
        <f>CtrlData!I64</f>
        <v>0</v>
      </c>
      <c r="G58" s="6">
        <f>CtrlData!J64</f>
        <v>0</v>
      </c>
      <c r="H58" s="6">
        <f>CtrlData!K64</f>
        <v>0</v>
      </c>
      <c r="I58" s="6">
        <f>CtrlData!L64</f>
        <v>0</v>
      </c>
      <c r="J58" s="6">
        <f>CtrlData!M64</f>
        <v>0</v>
      </c>
      <c r="K58" s="6">
        <f>CtrlData!N64</f>
        <v>0</v>
      </c>
      <c r="L58" s="6">
        <f>CtrlData!O64</f>
        <v>1</v>
      </c>
      <c r="M58" s="6">
        <f>CtrlData!P64</f>
        <v>0</v>
      </c>
      <c r="N58" s="6">
        <f>CtrlData!Q64</f>
        <v>0</v>
      </c>
      <c r="O58" s="6">
        <f>CtrlData!R64</f>
        <v>0</v>
      </c>
      <c r="P58" s="6">
        <f>CtrlData!S64</f>
        <v>0</v>
      </c>
      <c r="Q58" s="6">
        <f>CtrlData!T64</f>
        <v>0</v>
      </c>
      <c r="R58" s="6">
        <f>CtrlData!U64</f>
        <v>1</v>
      </c>
      <c r="S58" s="6">
        <f>CtrlData!V64</f>
        <v>3.71</v>
      </c>
      <c r="T58" s="6">
        <f>CtrlData!W64</f>
        <v>156516</v>
      </c>
      <c r="U58" s="6">
        <f>CtrlData!X64</f>
        <v>6641</v>
      </c>
      <c r="V58" s="6">
        <f>CtrlData!Y64</f>
        <v>101.55</v>
      </c>
      <c r="W58" s="6">
        <f>CtrlData!Z64</f>
        <v>0.31</v>
      </c>
      <c r="X58" s="6">
        <f>CtrlData!AA64</f>
        <v>101.46</v>
      </c>
      <c r="Y58" s="6">
        <f>CtrlData!AB64</f>
        <v>-0.33</v>
      </c>
      <c r="Z58" s="6">
        <f>CtrlData!AC64</f>
        <v>165647</v>
      </c>
      <c r="AA58" s="6">
        <f>CtrlData!AD64</f>
        <v>4.42</v>
      </c>
      <c r="AB58" s="6">
        <f>CtrlData!AE64</f>
        <v>423847</v>
      </c>
      <c r="AC58" s="6">
        <f>CtrlData!AF64</f>
        <v>3.79</v>
      </c>
      <c r="AD58" s="6">
        <f>CtrlData!AG64</f>
        <v>1.375</v>
      </c>
      <c r="AE58" s="6">
        <f>CtrlData!AH64</f>
        <v>3.66</v>
      </c>
      <c r="AF58" s="6">
        <f>CtrlData!AI64</f>
        <v>0</v>
      </c>
      <c r="AG58" s="6">
        <f>CtrlData!AJ64</f>
        <v>26837.296269999999</v>
      </c>
      <c r="AH58" s="6">
        <f>CtrlData!AK64</f>
        <v>26197.288550000001</v>
      </c>
      <c r="AI58" s="6">
        <f>CtrlData!AL64</f>
        <v>19</v>
      </c>
    </row>
    <row r="59" spans="1:35">
      <c r="A59" s="6">
        <f>CtrlData!A65</f>
        <v>201709</v>
      </c>
      <c r="B59" s="6">
        <f>CtrlData!E65</f>
        <v>26837.296269999999</v>
      </c>
      <c r="C59" s="6">
        <f>CtrlData!F65</f>
        <v>0</v>
      </c>
      <c r="D59" s="6">
        <f>CtrlData!G65</f>
        <v>0</v>
      </c>
      <c r="E59" s="6">
        <f>CtrlData!H65</f>
        <v>0</v>
      </c>
      <c r="F59" s="6">
        <f>CtrlData!I65</f>
        <v>0</v>
      </c>
      <c r="G59" s="6">
        <f>CtrlData!J65</f>
        <v>0</v>
      </c>
      <c r="H59" s="6">
        <f>CtrlData!K65</f>
        <v>0</v>
      </c>
      <c r="I59" s="6">
        <f>CtrlData!L65</f>
        <v>0</v>
      </c>
      <c r="J59" s="6">
        <f>CtrlData!M65</f>
        <v>0</v>
      </c>
      <c r="K59" s="6">
        <f>CtrlData!N65</f>
        <v>1</v>
      </c>
      <c r="L59" s="6">
        <f>CtrlData!O65</f>
        <v>0</v>
      </c>
      <c r="M59" s="6">
        <f>CtrlData!P65</f>
        <v>0</v>
      </c>
      <c r="N59" s="6">
        <f>CtrlData!Q65</f>
        <v>0</v>
      </c>
      <c r="O59" s="6">
        <f>CtrlData!R65</f>
        <v>0</v>
      </c>
      <c r="P59" s="6">
        <f>CtrlData!S65</f>
        <v>0</v>
      </c>
      <c r="Q59" s="6">
        <f>CtrlData!T65</f>
        <v>1</v>
      </c>
      <c r="R59" s="6">
        <f>CtrlData!U65</f>
        <v>0</v>
      </c>
      <c r="S59" s="6">
        <f>CtrlData!V65</f>
        <v>3.61</v>
      </c>
      <c r="T59" s="6">
        <f>CtrlData!W65</f>
        <v>150431</v>
      </c>
      <c r="U59" s="6">
        <f>CtrlData!X65</f>
        <v>6385</v>
      </c>
      <c r="V59" s="6">
        <f>CtrlData!Y65</f>
        <v>100.99</v>
      </c>
      <c r="W59" s="6">
        <f>CtrlData!Z65</f>
        <v>1.92</v>
      </c>
      <c r="X59" s="6">
        <f>CtrlData!AA65</f>
        <v>100.84</v>
      </c>
      <c r="Y59" s="6">
        <f>CtrlData!AB65</f>
        <v>0.49</v>
      </c>
      <c r="Z59" s="6">
        <f>CtrlData!AC65</f>
        <v>165890</v>
      </c>
      <c r="AA59" s="6">
        <f>CtrlData!AD65</f>
        <v>4.55</v>
      </c>
      <c r="AB59" s="6">
        <f>CtrlData!AE65</f>
        <v>424219</v>
      </c>
      <c r="AC59" s="6">
        <f>CtrlData!AF65</f>
        <v>3.58</v>
      </c>
      <c r="AD59" s="6">
        <f>CtrlData!AG65</f>
        <v>1.375</v>
      </c>
      <c r="AE59" s="6">
        <f>CtrlData!AH65</f>
        <v>3.77</v>
      </c>
      <c r="AF59" s="6">
        <f>CtrlData!AI65</f>
        <v>0</v>
      </c>
      <c r="AG59" s="6">
        <f>CtrlData!AJ65</f>
        <v>26197.288550000001</v>
      </c>
      <c r="AH59" s="6">
        <f>CtrlData!AK65</f>
        <v>20575.77637</v>
      </c>
      <c r="AI59" s="6">
        <f>CtrlData!AL65</f>
        <v>22</v>
      </c>
    </row>
    <row r="60" spans="1:35">
      <c r="A60" s="6">
        <f>CtrlData!A66</f>
        <v>201708</v>
      </c>
      <c r="B60" s="6">
        <f>CtrlData!E66</f>
        <v>26197.288550000001</v>
      </c>
      <c r="C60" s="6">
        <f>CtrlData!F66</f>
        <v>0</v>
      </c>
      <c r="D60" s="6">
        <f>CtrlData!G66</f>
        <v>0</v>
      </c>
      <c r="E60" s="6">
        <f>CtrlData!H66</f>
        <v>0</v>
      </c>
      <c r="F60" s="6">
        <f>CtrlData!I66</f>
        <v>0</v>
      </c>
      <c r="G60" s="6">
        <f>CtrlData!J66</f>
        <v>0</v>
      </c>
      <c r="H60" s="6">
        <f>CtrlData!K66</f>
        <v>0</v>
      </c>
      <c r="I60" s="6">
        <f>CtrlData!L66</f>
        <v>0</v>
      </c>
      <c r="J60" s="6">
        <f>CtrlData!M66</f>
        <v>1</v>
      </c>
      <c r="K60" s="6">
        <f>CtrlData!N66</f>
        <v>0</v>
      </c>
      <c r="L60" s="6">
        <f>CtrlData!O66</f>
        <v>0</v>
      </c>
      <c r="M60" s="6">
        <f>CtrlData!P66</f>
        <v>0</v>
      </c>
      <c r="N60" s="6">
        <f>CtrlData!Q66</f>
        <v>0</v>
      </c>
      <c r="O60" s="6">
        <f>CtrlData!R66</f>
        <v>0</v>
      </c>
      <c r="P60" s="6">
        <f>CtrlData!S66</f>
        <v>0</v>
      </c>
      <c r="Q60" s="6">
        <f>CtrlData!T66</f>
        <v>1</v>
      </c>
      <c r="R60" s="6">
        <f>CtrlData!U66</f>
        <v>0</v>
      </c>
      <c r="S60" s="6">
        <f>CtrlData!V66</f>
        <v>3.61</v>
      </c>
      <c r="T60" s="6">
        <f>CtrlData!W66</f>
        <v>150431</v>
      </c>
      <c r="U60" s="6">
        <f>CtrlData!X66</f>
        <v>6385</v>
      </c>
      <c r="V60" s="6">
        <f>CtrlData!Y66</f>
        <v>100.08</v>
      </c>
      <c r="W60" s="6">
        <f>CtrlData!Z66</f>
        <v>1.92</v>
      </c>
      <c r="X60" s="6">
        <f>CtrlData!AA66</f>
        <v>100.85</v>
      </c>
      <c r="Y60" s="6">
        <f>CtrlData!AB66</f>
        <v>0.96</v>
      </c>
      <c r="Z60" s="6">
        <f>CtrlData!AC66</f>
        <v>165523</v>
      </c>
      <c r="AA60" s="6">
        <f>CtrlData!AD66</f>
        <v>4.71</v>
      </c>
      <c r="AB60" s="6">
        <f>CtrlData!AE66</f>
        <v>423936</v>
      </c>
      <c r="AC60" s="6">
        <f>CtrlData!AF66</f>
        <v>3.74</v>
      </c>
      <c r="AD60" s="6">
        <f>CtrlData!AG66</f>
        <v>1.375</v>
      </c>
      <c r="AE60" s="6">
        <f>CtrlData!AH66</f>
        <v>3.77</v>
      </c>
      <c r="AF60" s="6">
        <f>CtrlData!AI66</f>
        <v>0</v>
      </c>
      <c r="AG60" s="6">
        <f>CtrlData!AJ66</f>
        <v>20575.77637</v>
      </c>
      <c r="AH60" s="6">
        <f>CtrlData!AK66</f>
        <v>22016.853169999998</v>
      </c>
      <c r="AI60" s="6">
        <f>CtrlData!AL66</f>
        <v>23</v>
      </c>
    </row>
    <row r="61" spans="1:35">
      <c r="A61" s="6">
        <f>CtrlData!A67</f>
        <v>201707</v>
      </c>
      <c r="B61" s="6">
        <f>CtrlData!E67</f>
        <v>20575.77637</v>
      </c>
      <c r="C61" s="6">
        <f>CtrlData!F67</f>
        <v>0</v>
      </c>
      <c r="D61" s="6">
        <f>CtrlData!G67</f>
        <v>0</v>
      </c>
      <c r="E61" s="6">
        <f>CtrlData!H67</f>
        <v>0</v>
      </c>
      <c r="F61" s="6">
        <f>CtrlData!I67</f>
        <v>0</v>
      </c>
      <c r="G61" s="6">
        <f>CtrlData!J67</f>
        <v>0</v>
      </c>
      <c r="H61" s="6">
        <f>CtrlData!K67</f>
        <v>0</v>
      </c>
      <c r="I61" s="6">
        <f>CtrlData!L67</f>
        <v>1</v>
      </c>
      <c r="J61" s="6">
        <f>CtrlData!M67</f>
        <v>0</v>
      </c>
      <c r="K61" s="6">
        <f>CtrlData!N67</f>
        <v>0</v>
      </c>
      <c r="L61" s="6">
        <f>CtrlData!O67</f>
        <v>0</v>
      </c>
      <c r="M61" s="6">
        <f>CtrlData!P67</f>
        <v>0</v>
      </c>
      <c r="N61" s="6">
        <f>CtrlData!Q67</f>
        <v>0</v>
      </c>
      <c r="O61" s="6">
        <f>CtrlData!R67</f>
        <v>0</v>
      </c>
      <c r="P61" s="6">
        <f>CtrlData!S67</f>
        <v>0</v>
      </c>
      <c r="Q61" s="6">
        <f>CtrlData!T67</f>
        <v>1</v>
      </c>
      <c r="R61" s="6">
        <f>CtrlData!U67</f>
        <v>0</v>
      </c>
      <c r="S61" s="6">
        <f>CtrlData!V67</f>
        <v>3.61</v>
      </c>
      <c r="T61" s="6">
        <f>CtrlData!W67</f>
        <v>150431</v>
      </c>
      <c r="U61" s="6">
        <f>CtrlData!X67</f>
        <v>6385</v>
      </c>
      <c r="V61" s="6">
        <f>CtrlData!Y67</f>
        <v>99.35</v>
      </c>
      <c r="W61" s="6">
        <f>CtrlData!Z67</f>
        <v>1.92</v>
      </c>
      <c r="X61" s="6">
        <f>CtrlData!AA67</f>
        <v>100.7</v>
      </c>
      <c r="Y61" s="6">
        <f>CtrlData!AB67</f>
        <v>0.77</v>
      </c>
      <c r="Z61" s="6">
        <f>CtrlData!AC67</f>
        <v>162655</v>
      </c>
      <c r="AA61" s="6">
        <f>CtrlData!AD67</f>
        <v>4.83</v>
      </c>
      <c r="AB61" s="6">
        <f>CtrlData!AE67</f>
        <v>421707</v>
      </c>
      <c r="AC61" s="6">
        <f>CtrlData!AF67</f>
        <v>3.26</v>
      </c>
      <c r="AD61" s="6">
        <f>CtrlData!AG67</f>
        <v>1.375</v>
      </c>
      <c r="AE61" s="6">
        <f>CtrlData!AH67</f>
        <v>3.77</v>
      </c>
      <c r="AF61" s="6">
        <f>CtrlData!AI67</f>
        <v>0</v>
      </c>
      <c r="AG61" s="6">
        <f>CtrlData!AJ67</f>
        <v>22016.853169999998</v>
      </c>
      <c r="AH61" s="6">
        <f>CtrlData!AK67</f>
        <v>18077.047879999998</v>
      </c>
      <c r="AI61" s="6">
        <f>CtrlData!AL67</f>
        <v>21</v>
      </c>
    </row>
    <row r="62" spans="1:35">
      <c r="A62" s="6">
        <f>CtrlData!A68</f>
        <v>201706</v>
      </c>
      <c r="B62" s="6">
        <f>CtrlData!E68</f>
        <v>22016.853169999998</v>
      </c>
      <c r="C62" s="6">
        <f>CtrlData!F68</f>
        <v>0</v>
      </c>
      <c r="D62" s="6">
        <f>CtrlData!G68</f>
        <v>0</v>
      </c>
      <c r="E62" s="6">
        <f>CtrlData!H68</f>
        <v>0</v>
      </c>
      <c r="F62" s="6">
        <f>CtrlData!I68</f>
        <v>0</v>
      </c>
      <c r="G62" s="6">
        <f>CtrlData!J68</f>
        <v>0</v>
      </c>
      <c r="H62" s="6">
        <f>CtrlData!K68</f>
        <v>1</v>
      </c>
      <c r="I62" s="6">
        <f>CtrlData!L68</f>
        <v>0</v>
      </c>
      <c r="J62" s="6">
        <f>CtrlData!M68</f>
        <v>0</v>
      </c>
      <c r="K62" s="6">
        <f>CtrlData!N68</f>
        <v>0</v>
      </c>
      <c r="L62" s="6">
        <f>CtrlData!O68</f>
        <v>0</v>
      </c>
      <c r="M62" s="6">
        <f>CtrlData!P68</f>
        <v>0</v>
      </c>
      <c r="N62" s="6">
        <f>CtrlData!Q68</f>
        <v>0</v>
      </c>
      <c r="O62" s="6">
        <f>CtrlData!R68</f>
        <v>0</v>
      </c>
      <c r="P62" s="6">
        <f>CtrlData!S68</f>
        <v>1</v>
      </c>
      <c r="Q62" s="6">
        <f>CtrlData!T68</f>
        <v>0</v>
      </c>
      <c r="R62" s="6">
        <f>CtrlData!U68</f>
        <v>0</v>
      </c>
      <c r="S62" s="6">
        <f>CtrlData!V68</f>
        <v>2.64</v>
      </c>
      <c r="T62" s="6">
        <f>CtrlData!W68</f>
        <v>142223</v>
      </c>
      <c r="U62" s="6">
        <f>CtrlData!X68</f>
        <v>6039</v>
      </c>
      <c r="V62" s="6">
        <f>CtrlData!Y68</f>
        <v>98.87</v>
      </c>
      <c r="W62" s="6">
        <f>CtrlData!Z68</f>
        <v>-1.74</v>
      </c>
      <c r="X62" s="6">
        <f>CtrlData!AA68</f>
        <v>100.7</v>
      </c>
      <c r="Y62" s="6">
        <f>CtrlData!AB68</f>
        <v>1</v>
      </c>
      <c r="Z62" s="6">
        <f>CtrlData!AC68</f>
        <v>160741</v>
      </c>
      <c r="AA62" s="6">
        <f>CtrlData!AD68</f>
        <v>4.87</v>
      </c>
      <c r="AB62" s="6">
        <f>CtrlData!AE68</f>
        <v>419869</v>
      </c>
      <c r="AC62" s="6">
        <f>CtrlData!AF68</f>
        <v>3.57</v>
      </c>
      <c r="AD62" s="6">
        <f>CtrlData!AG68</f>
        <v>1.375</v>
      </c>
      <c r="AE62" s="6">
        <f>CtrlData!AH68</f>
        <v>3.74</v>
      </c>
      <c r="AF62" s="6">
        <f>CtrlData!AI68</f>
        <v>0</v>
      </c>
      <c r="AG62" s="6">
        <f>CtrlData!AJ68</f>
        <v>18077.047879999998</v>
      </c>
      <c r="AH62" s="6">
        <f>CtrlData!AK68</f>
        <v>16119.763000000001</v>
      </c>
      <c r="AI62" s="6">
        <f>CtrlData!AL68</f>
        <v>23</v>
      </c>
    </row>
    <row r="63" spans="1:35">
      <c r="A63" s="6">
        <f>CtrlData!A69</f>
        <v>201705</v>
      </c>
      <c r="B63" s="6">
        <f>CtrlData!E69</f>
        <v>18077.047879999998</v>
      </c>
      <c r="C63" s="6">
        <f>CtrlData!F69</f>
        <v>0</v>
      </c>
      <c r="D63" s="6">
        <f>CtrlData!G69</f>
        <v>0</v>
      </c>
      <c r="E63" s="6">
        <f>CtrlData!H69</f>
        <v>0</v>
      </c>
      <c r="F63" s="6">
        <f>CtrlData!I69</f>
        <v>0</v>
      </c>
      <c r="G63" s="6">
        <f>CtrlData!J69</f>
        <v>1</v>
      </c>
      <c r="H63" s="6">
        <f>CtrlData!K69</f>
        <v>0</v>
      </c>
      <c r="I63" s="6">
        <f>CtrlData!L69</f>
        <v>0</v>
      </c>
      <c r="J63" s="6">
        <f>CtrlData!M69</f>
        <v>0</v>
      </c>
      <c r="K63" s="6">
        <f>CtrlData!N69</f>
        <v>0</v>
      </c>
      <c r="L63" s="6">
        <f>CtrlData!O69</f>
        <v>0</v>
      </c>
      <c r="M63" s="6">
        <f>CtrlData!P69</f>
        <v>0</v>
      </c>
      <c r="N63" s="6">
        <f>CtrlData!Q69</f>
        <v>0</v>
      </c>
      <c r="O63" s="6">
        <f>CtrlData!R69</f>
        <v>0</v>
      </c>
      <c r="P63" s="6">
        <f>CtrlData!S69</f>
        <v>1</v>
      </c>
      <c r="Q63" s="6">
        <f>CtrlData!T69</f>
        <v>0</v>
      </c>
      <c r="R63" s="6">
        <f>CtrlData!U69</f>
        <v>0</v>
      </c>
      <c r="S63" s="6">
        <f>CtrlData!V69</f>
        <v>2.64</v>
      </c>
      <c r="T63" s="6">
        <f>CtrlData!W69</f>
        <v>142223</v>
      </c>
      <c r="U63" s="6">
        <f>CtrlData!X69</f>
        <v>6039</v>
      </c>
      <c r="V63" s="6">
        <f>CtrlData!Y69</f>
        <v>99.03</v>
      </c>
      <c r="W63" s="6">
        <f>CtrlData!Z69</f>
        <v>-1.74</v>
      </c>
      <c r="X63" s="6">
        <f>CtrlData!AA69</f>
        <v>99.94</v>
      </c>
      <c r="Y63" s="6">
        <f>CtrlData!AB69</f>
        <v>0.59</v>
      </c>
      <c r="Z63" s="6">
        <f>CtrlData!AC69</f>
        <v>160888</v>
      </c>
      <c r="AA63" s="6">
        <f>CtrlData!AD69</f>
        <v>4.51</v>
      </c>
      <c r="AB63" s="6">
        <f>CtrlData!AE69</f>
        <v>421673</v>
      </c>
      <c r="AC63" s="6">
        <f>CtrlData!AF69</f>
        <v>3.81</v>
      </c>
      <c r="AD63" s="6">
        <f>CtrlData!AG69</f>
        <v>1.375</v>
      </c>
      <c r="AE63" s="6">
        <f>CtrlData!AH69</f>
        <v>3.74</v>
      </c>
      <c r="AF63" s="6">
        <f>CtrlData!AI69</f>
        <v>0</v>
      </c>
      <c r="AG63" s="6">
        <f>CtrlData!AJ69</f>
        <v>16119.763000000001</v>
      </c>
      <c r="AH63" s="6">
        <f>CtrlData!AK69</f>
        <v>20972.513999999999</v>
      </c>
      <c r="AI63" s="6">
        <f>CtrlData!AL69</f>
        <v>20</v>
      </c>
    </row>
    <row r="64" spans="1:35">
      <c r="A64" s="6">
        <f>CtrlData!A70</f>
        <v>201704</v>
      </c>
      <c r="B64" s="6">
        <f>CtrlData!E70</f>
        <v>16119.763000000001</v>
      </c>
      <c r="C64" s="6">
        <f>CtrlData!F70</f>
        <v>0</v>
      </c>
      <c r="D64" s="6">
        <f>CtrlData!G70</f>
        <v>0</v>
      </c>
      <c r="E64" s="6">
        <f>CtrlData!H70</f>
        <v>0</v>
      </c>
      <c r="F64" s="6">
        <f>CtrlData!I70</f>
        <v>1</v>
      </c>
      <c r="G64" s="6">
        <f>CtrlData!J70</f>
        <v>0</v>
      </c>
      <c r="H64" s="6">
        <f>CtrlData!K70</f>
        <v>0</v>
      </c>
      <c r="I64" s="6">
        <f>CtrlData!L70</f>
        <v>0</v>
      </c>
      <c r="J64" s="6">
        <f>CtrlData!M70</f>
        <v>0</v>
      </c>
      <c r="K64" s="6">
        <f>CtrlData!N70</f>
        <v>0</v>
      </c>
      <c r="L64" s="6">
        <f>CtrlData!O70</f>
        <v>0</v>
      </c>
      <c r="M64" s="6">
        <f>CtrlData!P70</f>
        <v>0</v>
      </c>
      <c r="N64" s="6">
        <f>CtrlData!Q70</f>
        <v>0</v>
      </c>
      <c r="O64" s="6">
        <f>CtrlData!R70</f>
        <v>0</v>
      </c>
      <c r="P64" s="6">
        <f>CtrlData!S70</f>
        <v>1</v>
      </c>
      <c r="Q64" s="6">
        <f>CtrlData!T70</f>
        <v>0</v>
      </c>
      <c r="R64" s="6">
        <f>CtrlData!U70</f>
        <v>0</v>
      </c>
      <c r="S64" s="6">
        <f>CtrlData!V70</f>
        <v>2.64</v>
      </c>
      <c r="T64" s="6">
        <f>CtrlData!W70</f>
        <v>142223</v>
      </c>
      <c r="U64" s="6">
        <f>CtrlData!X70</f>
        <v>6039</v>
      </c>
      <c r="V64" s="6">
        <f>CtrlData!Y70</f>
        <v>100.34</v>
      </c>
      <c r="W64" s="6">
        <f>CtrlData!Z70</f>
        <v>-1.74</v>
      </c>
      <c r="X64" s="6">
        <f>CtrlData!AA70</f>
        <v>99.83</v>
      </c>
      <c r="Y64" s="6">
        <f>CtrlData!AB70</f>
        <v>0.1</v>
      </c>
      <c r="Z64" s="6">
        <f>CtrlData!AC70</f>
        <v>160641</v>
      </c>
      <c r="AA64" s="6">
        <f>CtrlData!AD70</f>
        <v>3.69</v>
      </c>
      <c r="AB64" s="6">
        <f>CtrlData!AE70</f>
        <v>419672</v>
      </c>
      <c r="AC64" s="6">
        <f>CtrlData!AF70</f>
        <v>3.49</v>
      </c>
      <c r="AD64" s="6">
        <f>CtrlData!AG70</f>
        <v>1.375</v>
      </c>
      <c r="AE64" s="6">
        <f>CtrlData!AH70</f>
        <v>3.74</v>
      </c>
      <c r="AF64" s="6">
        <f>CtrlData!AI70</f>
        <v>0</v>
      </c>
      <c r="AG64" s="6">
        <f>CtrlData!AJ70</f>
        <v>20972.513999999999</v>
      </c>
      <c r="AH64" s="6">
        <f>CtrlData!AK70</f>
        <v>18832.652429999998</v>
      </c>
      <c r="AI64" s="6">
        <f>CtrlData!AL70</f>
        <v>18</v>
      </c>
    </row>
    <row r="65" spans="1:35">
      <c r="A65" s="6">
        <f>CtrlData!A71</f>
        <v>201703</v>
      </c>
      <c r="B65" s="6">
        <f>CtrlData!E71</f>
        <v>20972.513999999999</v>
      </c>
      <c r="C65" s="6">
        <f>CtrlData!F71</f>
        <v>0</v>
      </c>
      <c r="D65" s="6">
        <f>CtrlData!G71</f>
        <v>0</v>
      </c>
      <c r="E65" s="6">
        <f>CtrlData!H71</f>
        <v>1</v>
      </c>
      <c r="F65" s="6">
        <f>CtrlData!I71</f>
        <v>0</v>
      </c>
      <c r="G65" s="6">
        <f>CtrlData!J71</f>
        <v>0</v>
      </c>
      <c r="H65" s="6">
        <f>CtrlData!K71</f>
        <v>0</v>
      </c>
      <c r="I65" s="6">
        <f>CtrlData!L71</f>
        <v>0</v>
      </c>
      <c r="J65" s="6">
        <f>CtrlData!M71</f>
        <v>0</v>
      </c>
      <c r="K65" s="6">
        <f>CtrlData!N71</f>
        <v>0</v>
      </c>
      <c r="L65" s="6">
        <f>CtrlData!O71</f>
        <v>0</v>
      </c>
      <c r="M65" s="6">
        <f>CtrlData!P71</f>
        <v>0</v>
      </c>
      <c r="N65" s="6">
        <f>CtrlData!Q71</f>
        <v>0</v>
      </c>
      <c r="O65" s="6">
        <f>CtrlData!R71</f>
        <v>1</v>
      </c>
      <c r="P65" s="6">
        <f>CtrlData!S71</f>
        <v>0</v>
      </c>
      <c r="Q65" s="6">
        <f>CtrlData!T71</f>
        <v>0</v>
      </c>
      <c r="R65" s="6">
        <f>CtrlData!U71</f>
        <v>0</v>
      </c>
      <c r="S65" s="6">
        <f>CtrlData!V71</f>
        <v>3.24</v>
      </c>
      <c r="T65" s="6">
        <f>CtrlData!W71</f>
        <v>141610</v>
      </c>
      <c r="U65" s="6">
        <f>CtrlData!X71</f>
        <v>6015</v>
      </c>
      <c r="V65" s="6">
        <f>CtrlData!Y71</f>
        <v>101.27</v>
      </c>
      <c r="W65" s="6">
        <f>CtrlData!Z71</f>
        <v>1.71</v>
      </c>
      <c r="X65" s="6">
        <f>CtrlData!AA71</f>
        <v>99.59</v>
      </c>
      <c r="Y65" s="6">
        <f>CtrlData!AB71</f>
        <v>0.18</v>
      </c>
      <c r="Z65" s="6">
        <f>CtrlData!AC71</f>
        <v>161150</v>
      </c>
      <c r="AA65" s="6">
        <f>CtrlData!AD71</f>
        <v>4.4000000000000004</v>
      </c>
      <c r="AB65" s="6">
        <f>CtrlData!AE71</f>
        <v>419212</v>
      </c>
      <c r="AC65" s="6">
        <f>CtrlData!AF71</f>
        <v>3.59</v>
      </c>
      <c r="AD65" s="6">
        <f>CtrlData!AG71</f>
        <v>1.375</v>
      </c>
      <c r="AE65" s="6">
        <f>CtrlData!AH71</f>
        <v>3.78</v>
      </c>
      <c r="AF65" s="6">
        <f>CtrlData!AI71</f>
        <v>0</v>
      </c>
      <c r="AG65" s="6">
        <f>CtrlData!AJ71</f>
        <v>18832.652429999998</v>
      </c>
      <c r="AH65" s="6">
        <f>CtrlData!AK71</f>
        <v>11200.192719999999</v>
      </c>
      <c r="AI65" s="6">
        <f>CtrlData!AL71</f>
        <v>23</v>
      </c>
    </row>
    <row r="66" spans="1:35">
      <c r="A66" s="6">
        <f>CtrlData!A72</f>
        <v>201702</v>
      </c>
      <c r="B66" s="6">
        <f>CtrlData!E72</f>
        <v>18832.652429999998</v>
      </c>
      <c r="C66" s="6">
        <f>CtrlData!F72</f>
        <v>0</v>
      </c>
      <c r="D66" s="6">
        <f>CtrlData!G72</f>
        <v>1</v>
      </c>
      <c r="E66" s="6">
        <f>CtrlData!H72</f>
        <v>0</v>
      </c>
      <c r="F66" s="6">
        <f>CtrlData!I72</f>
        <v>0</v>
      </c>
      <c r="G66" s="6">
        <f>CtrlData!J72</f>
        <v>0</v>
      </c>
      <c r="H66" s="6">
        <f>CtrlData!K72</f>
        <v>0</v>
      </c>
      <c r="I66" s="6">
        <f>CtrlData!L72</f>
        <v>0</v>
      </c>
      <c r="J66" s="6">
        <f>CtrlData!M72</f>
        <v>0</v>
      </c>
      <c r="K66" s="6">
        <f>CtrlData!N72</f>
        <v>0</v>
      </c>
      <c r="L66" s="6">
        <f>CtrlData!O72</f>
        <v>0</v>
      </c>
      <c r="M66" s="6">
        <f>CtrlData!P72</f>
        <v>0</v>
      </c>
      <c r="N66" s="6">
        <f>CtrlData!Q72</f>
        <v>0</v>
      </c>
      <c r="O66" s="6">
        <f>CtrlData!R72</f>
        <v>1</v>
      </c>
      <c r="P66" s="6">
        <f>CtrlData!S72</f>
        <v>0</v>
      </c>
      <c r="Q66" s="6">
        <f>CtrlData!T72</f>
        <v>0</v>
      </c>
      <c r="R66" s="6">
        <f>CtrlData!U72</f>
        <v>0</v>
      </c>
      <c r="S66" s="6">
        <f>CtrlData!V72</f>
        <v>3.24</v>
      </c>
      <c r="T66" s="6">
        <f>CtrlData!W72</f>
        <v>141610</v>
      </c>
      <c r="U66" s="6">
        <f>CtrlData!X72</f>
        <v>6015</v>
      </c>
      <c r="V66" s="6">
        <f>CtrlData!Y72</f>
        <v>102.16</v>
      </c>
      <c r="W66" s="6">
        <f>CtrlData!Z72</f>
        <v>1.71</v>
      </c>
      <c r="X66" s="6">
        <f>CtrlData!AA72</f>
        <v>99.96</v>
      </c>
      <c r="Y66" s="6">
        <f>CtrlData!AB72</f>
        <v>-0.06</v>
      </c>
      <c r="Z66" s="6">
        <f>CtrlData!AC72</f>
        <v>162382</v>
      </c>
      <c r="AA66" s="6">
        <f>CtrlData!AD72</f>
        <v>4.68</v>
      </c>
      <c r="AB66" s="6">
        <f>CtrlData!AE72</f>
        <v>418230</v>
      </c>
      <c r="AC66" s="6">
        <f>CtrlData!AF72</f>
        <v>3.45</v>
      </c>
      <c r="AD66" s="6">
        <f>CtrlData!AG72</f>
        <v>1.375</v>
      </c>
      <c r="AE66" s="6">
        <f>CtrlData!AH72</f>
        <v>3.78</v>
      </c>
      <c r="AF66" s="6">
        <f>CtrlData!AI72</f>
        <v>0</v>
      </c>
      <c r="AG66" s="6">
        <f>CtrlData!AJ72</f>
        <v>11200.192719999999</v>
      </c>
      <c r="AH66" s="6">
        <f>CtrlData!AK72</f>
        <v>13999.133330000001</v>
      </c>
      <c r="AI66" s="6">
        <f>CtrlData!AL72</f>
        <v>18</v>
      </c>
    </row>
    <row r="67" spans="1:35">
      <c r="A67" s="6">
        <f>CtrlData!A73</f>
        <v>201701</v>
      </c>
      <c r="B67" s="6">
        <f>CtrlData!E73</f>
        <v>11200.192719999999</v>
      </c>
      <c r="C67" s="6">
        <f>CtrlData!F73</f>
        <v>1</v>
      </c>
      <c r="D67" s="6">
        <f>CtrlData!G73</f>
        <v>0</v>
      </c>
      <c r="E67" s="6">
        <f>CtrlData!H73</f>
        <v>0</v>
      </c>
      <c r="F67" s="6">
        <f>CtrlData!I73</f>
        <v>0</v>
      </c>
      <c r="G67" s="6">
        <f>CtrlData!J73</f>
        <v>0</v>
      </c>
      <c r="H67" s="6">
        <f>CtrlData!K73</f>
        <v>0</v>
      </c>
      <c r="I67" s="6">
        <f>CtrlData!L73</f>
        <v>0</v>
      </c>
      <c r="J67" s="6">
        <f>CtrlData!M73</f>
        <v>0</v>
      </c>
      <c r="K67" s="6">
        <f>CtrlData!N73</f>
        <v>0</v>
      </c>
      <c r="L67" s="6">
        <f>CtrlData!O73</f>
        <v>0</v>
      </c>
      <c r="M67" s="6">
        <f>CtrlData!P73</f>
        <v>0</v>
      </c>
      <c r="N67" s="6">
        <f>CtrlData!Q73</f>
        <v>0</v>
      </c>
      <c r="O67" s="6">
        <f>CtrlData!R73</f>
        <v>1</v>
      </c>
      <c r="P67" s="6">
        <f>CtrlData!S73</f>
        <v>0</v>
      </c>
      <c r="Q67" s="6">
        <f>CtrlData!T73</f>
        <v>0</v>
      </c>
      <c r="R67" s="6">
        <f>CtrlData!U73</f>
        <v>0</v>
      </c>
      <c r="S67" s="6">
        <f>CtrlData!V73</f>
        <v>3.24</v>
      </c>
      <c r="T67" s="6">
        <f>CtrlData!W73</f>
        <v>141610</v>
      </c>
      <c r="U67" s="6">
        <f>CtrlData!X73</f>
        <v>6015</v>
      </c>
      <c r="V67" s="6">
        <f>CtrlData!Y73</f>
        <v>102.76</v>
      </c>
      <c r="W67" s="6">
        <f>CtrlData!Z73</f>
        <v>1.71</v>
      </c>
      <c r="X67" s="6">
        <f>CtrlData!AA73</f>
        <v>100.32</v>
      </c>
      <c r="Y67" s="6">
        <f>CtrlData!AB73</f>
        <v>2.2400000000000002</v>
      </c>
      <c r="Z67" s="6">
        <f>CtrlData!AC73</f>
        <v>162441</v>
      </c>
      <c r="AA67" s="6">
        <f>CtrlData!AD73</f>
        <v>6.12</v>
      </c>
      <c r="AB67" s="6">
        <f>CtrlData!AE73</f>
        <v>414630</v>
      </c>
      <c r="AC67" s="6">
        <f>CtrlData!AF73</f>
        <v>3.54</v>
      </c>
      <c r="AD67" s="6">
        <f>CtrlData!AG73</f>
        <v>1.375</v>
      </c>
      <c r="AE67" s="6">
        <f>CtrlData!AH73</f>
        <v>3.78</v>
      </c>
      <c r="AF67" s="6">
        <f>CtrlData!AI73</f>
        <v>1</v>
      </c>
      <c r="AG67" s="6">
        <f>CtrlData!AJ73</f>
        <v>13999.133330000001</v>
      </c>
      <c r="AH67" s="6">
        <f>CtrlData!AK73</f>
        <v>16637.725259999999</v>
      </c>
      <c r="AI67" s="6">
        <f>CtrlData!AL73</f>
        <v>16</v>
      </c>
    </row>
  </sheetData>
  <phoneticPr fontId="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D70"/>
  <sheetViews>
    <sheetView workbookViewId="0">
      <selection activeCell="N3" sqref="N3"/>
    </sheetView>
  </sheetViews>
  <sheetFormatPr defaultRowHeight="15.75"/>
  <cols>
    <col min="1" max="1" width="9" style="6"/>
    <col min="2" max="7" width="10.625" style="6" customWidth="1"/>
    <col min="8" max="8" width="12.25" style="6" customWidth="1"/>
    <col min="9" max="9" width="12.125" style="6" bestFit="1" customWidth="1"/>
    <col min="10" max="10" width="3.5" style="6" bestFit="1" customWidth="1"/>
    <col min="11" max="11" width="7.5" style="6" bestFit="1" customWidth="1"/>
    <col min="13" max="15" width="15.625" style="6" customWidth="1"/>
    <col min="16" max="23" width="9" style="6"/>
    <col min="24" max="26" width="15.625" style="6" customWidth="1"/>
    <col min="27" max="16384" width="9" style="6"/>
  </cols>
  <sheetData>
    <row r="1" spans="1:30" s="10" customFormat="1" ht="13.5">
      <c r="A1" s="7" t="s">
        <v>15</v>
      </c>
      <c r="B1" s="7" t="s">
        <v>218</v>
      </c>
      <c r="C1" s="7" t="s">
        <v>19</v>
      </c>
      <c r="D1" s="7" t="s">
        <v>220</v>
      </c>
      <c r="E1" s="7" t="s">
        <v>970</v>
      </c>
      <c r="F1" s="7" t="s">
        <v>971</v>
      </c>
      <c r="G1" s="7" t="s">
        <v>29</v>
      </c>
      <c r="H1" s="7" t="s">
        <v>969</v>
      </c>
      <c r="J1" s="10" t="s">
        <v>228</v>
      </c>
      <c r="M1" s="21" t="s">
        <v>233</v>
      </c>
      <c r="N1" s="21" t="s">
        <v>234</v>
      </c>
      <c r="O1" s="21" t="s">
        <v>247</v>
      </c>
      <c r="U1" s="7" t="s">
        <v>2</v>
      </c>
      <c r="Y1" s="6"/>
      <c r="Z1" s="6"/>
      <c r="AA1" s="10" t="s">
        <v>972</v>
      </c>
      <c r="AB1" s="10" t="s">
        <v>973</v>
      </c>
      <c r="AC1" s="10" t="s">
        <v>974</v>
      </c>
      <c r="AD1" s="10" t="s">
        <v>973</v>
      </c>
    </row>
    <row r="2" spans="1:30">
      <c r="A2" s="6">
        <v>202312</v>
      </c>
      <c r="B2" s="1">
        <v>8947</v>
      </c>
      <c r="C2" s="1">
        <v>110.53</v>
      </c>
      <c r="D2" s="6">
        <v>5.6</v>
      </c>
      <c r="E2" s="11">
        <f t="shared" ref="E2:E13" si="0">M3</f>
        <v>46944.20529012577</v>
      </c>
      <c r="F2" s="11">
        <f t="shared" ref="F2:F13" si="1">N3</f>
        <v>58798.189611962203</v>
      </c>
      <c r="G2" s="6">
        <v>3.78</v>
      </c>
      <c r="H2" s="6">
        <v>21</v>
      </c>
      <c r="J2" s="6">
        <v>12</v>
      </c>
      <c r="K2" s="6">
        <v>-3542.1496000000002</v>
      </c>
      <c r="M2" s="11">
        <f>K2+B2*$B$54+C2*$B$55+D2*$B$56+E2*$B$57+H2*$B$58</f>
        <v>43298.359873702531</v>
      </c>
      <c r="N2" s="11">
        <f>B2*$C$54+C2*$C$55+D2*$C$56+F2*$C$57+G2*$C$59+H2*$C$58</f>
        <v>58990.355932914143</v>
      </c>
      <c r="O2" s="11">
        <f t="shared" ref="O2:O14" si="2">N2*0.7+M2*0.3</f>
        <v>54282.757115150656</v>
      </c>
      <c r="P2" s="11">
        <f>M2/$H2</f>
        <v>2061.8266606525017</v>
      </c>
      <c r="Q2" s="11">
        <f>N2/$H2</f>
        <v>2809.0645682340069</v>
      </c>
      <c r="R2" s="11">
        <f>O2/$H2</f>
        <v>2584.8931959595552</v>
      </c>
      <c r="S2" s="12">
        <f>R2/R3-1</f>
        <v>2.9427902012679974E-2</v>
      </c>
      <c r="T2" s="12">
        <f>R2/V2-1</f>
        <v>0.14426436297457079</v>
      </c>
      <c r="U2" s="6">
        <v>202212</v>
      </c>
      <c r="V2" s="6">
        <v>2259</v>
      </c>
      <c r="Y2" s="6">
        <v>2023</v>
      </c>
      <c r="AA2" s="11">
        <f>SUM(O2:O13)</f>
        <v>594320.18320088368</v>
      </c>
      <c r="AB2" s="12">
        <f>AA2/AA3-1</f>
        <v>0.10930173731881387</v>
      </c>
    </row>
    <row r="3" spans="1:30">
      <c r="A3" s="6">
        <v>202311</v>
      </c>
      <c r="B3" s="1">
        <v>8947</v>
      </c>
      <c r="C3" s="1">
        <v>110.53</v>
      </c>
      <c r="D3" s="6">
        <v>5.6</v>
      </c>
      <c r="E3" s="11">
        <f t="shared" si="0"/>
        <v>41699.228857214286</v>
      </c>
      <c r="F3" s="11">
        <f t="shared" si="1"/>
        <v>55586.124923933312</v>
      </c>
      <c r="G3" s="6">
        <v>3.78</v>
      </c>
      <c r="H3" s="6">
        <v>22</v>
      </c>
      <c r="J3" s="6">
        <v>11</v>
      </c>
      <c r="K3" s="6">
        <v>1051.2082</v>
      </c>
      <c r="M3" s="11">
        <f t="shared" ref="M3:M14" si="3">K3+B3*$B$54+C3*$B$55+D3*$B$56+E3*$B$57+H3*$B$58</f>
        <v>46944.20529012577</v>
      </c>
      <c r="N3" s="11">
        <f t="shared" ref="N3:N14" si="4">B3*$C$54+C3*$C$55+D3*$C$56+F3*$C$57+G3*$C$59+H3*$C$58</f>
        <v>58798.189611962203</v>
      </c>
      <c r="O3" s="11">
        <f t="shared" si="2"/>
        <v>55241.99431541127</v>
      </c>
      <c r="P3" s="11">
        <f t="shared" ref="P3:P15" si="5">M3/$H3</f>
        <v>2133.8275131875348</v>
      </c>
      <c r="Q3" s="11">
        <f t="shared" ref="Q3:Q15" si="6">N3/$H3</f>
        <v>2672.6449823619182</v>
      </c>
      <c r="R3" s="11">
        <f t="shared" ref="R3:R15" si="7">O3/$H3</f>
        <v>2510.999741609603</v>
      </c>
      <c r="S3" s="12">
        <f t="shared" ref="S3:S14" si="8">R3/R4-1</f>
        <v>-2.3338388999426085E-2</v>
      </c>
      <c r="T3" s="12">
        <f t="shared" ref="T3:T13" si="9">R3/V3-1</f>
        <v>0.19971320669355141</v>
      </c>
      <c r="U3" s="1">
        <v>202211</v>
      </c>
      <c r="V3" s="11">
        <v>2093</v>
      </c>
      <c r="Y3" s="6">
        <v>2022</v>
      </c>
      <c r="Z3" s="11">
        <f>53575963851+O15+O14</f>
        <v>53576061697.817009</v>
      </c>
      <c r="AA3" s="11">
        <f>Z3/100000</f>
        <v>535760.61697817012</v>
      </c>
      <c r="AB3" s="12">
        <f>AA3/AA4-1</f>
        <v>-0.43909391071799775</v>
      </c>
      <c r="AC3" s="6">
        <v>63000</v>
      </c>
      <c r="AD3" s="12">
        <f>AC3/AC4-1</f>
        <v>-0.24304320661315904</v>
      </c>
    </row>
    <row r="4" spans="1:30">
      <c r="A4" s="6">
        <v>202310</v>
      </c>
      <c r="B4" s="1">
        <v>8947</v>
      </c>
      <c r="C4" s="1">
        <v>110.53</v>
      </c>
      <c r="D4" s="6">
        <v>5.6</v>
      </c>
      <c r="E4" s="11">
        <f t="shared" si="0"/>
        <v>44125.202407657416</v>
      </c>
      <c r="F4" s="11">
        <f t="shared" si="1"/>
        <v>53853.308666213001</v>
      </c>
      <c r="G4" s="6">
        <v>3.78</v>
      </c>
      <c r="H4" s="6">
        <v>20</v>
      </c>
      <c r="J4" s="6">
        <v>10</v>
      </c>
      <c r="K4" s="6">
        <v>-1566.5134</v>
      </c>
      <c r="M4" s="11">
        <f t="shared" si="3"/>
        <v>41699.228857214286</v>
      </c>
      <c r="N4" s="11">
        <f t="shared" si="4"/>
        <v>55586.124923933312</v>
      </c>
      <c r="O4" s="11">
        <f t="shared" si="2"/>
        <v>51420.056103917603</v>
      </c>
      <c r="P4" s="11">
        <f t="shared" si="5"/>
        <v>2084.9614428607142</v>
      </c>
      <c r="Q4" s="11">
        <f t="shared" si="6"/>
        <v>2779.3062461966656</v>
      </c>
      <c r="R4" s="11">
        <f t="shared" si="7"/>
        <v>2571.0028051958802</v>
      </c>
      <c r="S4" s="12">
        <f t="shared" si="8"/>
        <v>9.5254832417583923E-3</v>
      </c>
      <c r="T4" s="12">
        <f t="shared" si="9"/>
        <v>0.3317781251102403</v>
      </c>
      <c r="U4" s="1">
        <v>202210</v>
      </c>
      <c r="V4" s="11">
        <v>1930.5038554999999</v>
      </c>
      <c r="Y4" s="6">
        <v>2021</v>
      </c>
      <c r="Z4" s="6">
        <v>95516990672</v>
      </c>
      <c r="AA4" s="25">
        <f>Z4/100000</f>
        <v>955169.90671999997</v>
      </c>
      <c r="AB4" s="12">
        <f>AA4/AA5-1</f>
        <v>0.9420919908619243</v>
      </c>
      <c r="AC4" s="6">
        <v>83228</v>
      </c>
      <c r="AD4" s="12">
        <f>AC4/AC5-1</f>
        <v>0.34777820961264405</v>
      </c>
    </row>
    <row r="5" spans="1:30">
      <c r="A5" s="6">
        <v>202309</v>
      </c>
      <c r="B5" s="1">
        <v>8671</v>
      </c>
      <c r="C5" s="1">
        <v>109.96</v>
      </c>
      <c r="D5" s="6">
        <v>5.6</v>
      </c>
      <c r="E5" s="11">
        <f t="shared" si="0"/>
        <v>49128.765948033906</v>
      </c>
      <c r="F5" s="11">
        <f t="shared" si="1"/>
        <v>55899.943366325715</v>
      </c>
      <c r="G5" s="6">
        <v>3.78</v>
      </c>
      <c r="H5" s="6">
        <v>20</v>
      </c>
      <c r="J5" s="6">
        <v>9</v>
      </c>
      <c r="K5" s="6">
        <v>-356.97879999999998</v>
      </c>
      <c r="M5" s="11">
        <f t="shared" si="3"/>
        <v>44125.202407657416</v>
      </c>
      <c r="N5" s="11">
        <f t="shared" si="4"/>
        <v>53853.308666213001</v>
      </c>
      <c r="O5" s="11">
        <f t="shared" si="2"/>
        <v>50934.876788646325</v>
      </c>
      <c r="P5" s="11">
        <f t="shared" si="5"/>
        <v>2206.2601203828708</v>
      </c>
      <c r="Q5" s="11">
        <f t="shared" si="6"/>
        <v>2692.6654333106499</v>
      </c>
      <c r="R5" s="11">
        <f t="shared" si="7"/>
        <v>2546.7438394323162</v>
      </c>
      <c r="S5" s="12">
        <f t="shared" si="8"/>
        <v>8.7370360980304484E-2</v>
      </c>
      <c r="T5" s="12">
        <f t="shared" si="9"/>
        <v>0.27314051733327194</v>
      </c>
      <c r="U5" s="1">
        <v>202209</v>
      </c>
      <c r="V5" s="11">
        <v>2000.3635142857145</v>
      </c>
      <c r="Y5" s="6">
        <v>2020</v>
      </c>
      <c r="Z5" s="6">
        <v>49182526431</v>
      </c>
      <c r="AA5" s="11">
        <f>Z5/100000</f>
        <v>491825.26431</v>
      </c>
      <c r="AB5" s="12">
        <f>AA5/AA6-1</f>
        <v>0.69266197200425128</v>
      </c>
      <c r="AC5" s="6">
        <v>61752</v>
      </c>
      <c r="AD5" s="12">
        <f>AC5/AC6-1</f>
        <v>1.1616550565337627</v>
      </c>
    </row>
    <row r="6" spans="1:30">
      <c r="A6" s="6">
        <v>202308</v>
      </c>
      <c r="B6" s="1">
        <v>8671</v>
      </c>
      <c r="C6" s="1">
        <v>109.96</v>
      </c>
      <c r="D6" s="6">
        <v>5.6</v>
      </c>
      <c r="E6" s="11">
        <f t="shared" si="0"/>
        <v>50741.136740431371</v>
      </c>
      <c r="F6" s="11">
        <f t="shared" si="1"/>
        <v>52213.247290373605</v>
      </c>
      <c r="G6" s="6">
        <v>3.78</v>
      </c>
      <c r="H6" s="6">
        <v>23</v>
      </c>
      <c r="J6" s="6">
        <v>8</v>
      </c>
      <c r="K6" s="6">
        <v>-2239.2440000000001</v>
      </c>
      <c r="M6" s="11">
        <f t="shared" si="3"/>
        <v>49128.765948033906</v>
      </c>
      <c r="N6" s="11">
        <f t="shared" si="4"/>
        <v>55899.943366325715</v>
      </c>
      <c r="O6" s="11">
        <f t="shared" si="2"/>
        <v>53868.590140838169</v>
      </c>
      <c r="P6" s="11">
        <f t="shared" si="5"/>
        <v>2136.0333020884309</v>
      </c>
      <c r="Q6" s="11">
        <f t="shared" si="6"/>
        <v>2430.4323202750311</v>
      </c>
      <c r="R6" s="11">
        <f t="shared" si="7"/>
        <v>2342.112614819051</v>
      </c>
      <c r="S6" s="12">
        <f t="shared" si="8"/>
        <v>-4.9974281426198752E-2</v>
      </c>
      <c r="T6" s="12">
        <f t="shared" si="9"/>
        <v>0.16063277672040499</v>
      </c>
      <c r="U6" s="1">
        <v>202208</v>
      </c>
      <c r="V6" s="11">
        <v>2017.9618065217394</v>
      </c>
      <c r="Y6" s="6">
        <v>2019</v>
      </c>
      <c r="Z6" s="6">
        <v>29056319126</v>
      </c>
      <c r="AA6" s="11">
        <f>Z6/100000</f>
        <v>290563.19125999999</v>
      </c>
      <c r="AC6" s="6">
        <v>28567</v>
      </c>
    </row>
    <row r="7" spans="1:30">
      <c r="A7" s="6">
        <v>202307</v>
      </c>
      <c r="B7" s="1">
        <v>8671</v>
      </c>
      <c r="C7" s="1">
        <v>109.96</v>
      </c>
      <c r="D7" s="6">
        <v>5.6</v>
      </c>
      <c r="E7" s="11">
        <f t="shared" si="0"/>
        <v>47379.324672666509</v>
      </c>
      <c r="F7" s="11">
        <f t="shared" si="1"/>
        <v>49403.925276420065</v>
      </c>
      <c r="G7" s="6">
        <v>3.78</v>
      </c>
      <c r="H7" s="6">
        <v>21</v>
      </c>
      <c r="J7" s="6">
        <v>7</v>
      </c>
      <c r="K7" s="6">
        <v>5246.1718000000001</v>
      </c>
      <c r="M7" s="11">
        <f t="shared" si="3"/>
        <v>50741.136740431371</v>
      </c>
      <c r="N7" s="11">
        <f t="shared" si="4"/>
        <v>52213.247290373605</v>
      </c>
      <c r="O7" s="11">
        <f t="shared" si="2"/>
        <v>51771.61412539093</v>
      </c>
      <c r="P7" s="11">
        <f t="shared" si="5"/>
        <v>2416.244606687208</v>
      </c>
      <c r="Q7" s="11">
        <f t="shared" si="6"/>
        <v>2486.3451090654098</v>
      </c>
      <c r="R7" s="11">
        <f t="shared" si="7"/>
        <v>2465.3149583519489</v>
      </c>
      <c r="S7" s="12">
        <f t="shared" si="8"/>
        <v>1.0446519743344318E-2</v>
      </c>
      <c r="T7" s="12">
        <f t="shared" si="9"/>
        <v>7.1513469134409036E-2</v>
      </c>
      <c r="U7" s="1">
        <v>202207</v>
      </c>
      <c r="V7" s="11">
        <v>2300.7783190476193</v>
      </c>
    </row>
    <row r="8" spans="1:30">
      <c r="A8" s="6">
        <v>202306</v>
      </c>
      <c r="B8" s="1">
        <v>8410</v>
      </c>
      <c r="C8" s="1">
        <v>109.24</v>
      </c>
      <c r="D8" s="6">
        <v>5.6</v>
      </c>
      <c r="E8" s="11">
        <f t="shared" si="0"/>
        <v>49335.613011174217</v>
      </c>
      <c r="F8" s="11">
        <f t="shared" si="1"/>
        <v>50891.367549149596</v>
      </c>
      <c r="G8" s="6">
        <v>3.78</v>
      </c>
      <c r="H8" s="6">
        <v>20</v>
      </c>
      <c r="J8" s="6">
        <v>6</v>
      </c>
      <c r="K8" s="6">
        <v>4129.6068999999998</v>
      </c>
      <c r="M8" s="11">
        <f t="shared" si="3"/>
        <v>47379.324672666509</v>
      </c>
      <c r="N8" s="11">
        <f t="shared" si="4"/>
        <v>49403.925276420065</v>
      </c>
      <c r="O8" s="11">
        <f t="shared" si="2"/>
        <v>48796.545095293994</v>
      </c>
      <c r="P8" s="11">
        <f t="shared" si="5"/>
        <v>2368.9662336333254</v>
      </c>
      <c r="Q8" s="11">
        <f t="shared" si="6"/>
        <v>2470.1962638210034</v>
      </c>
      <c r="R8" s="11">
        <f t="shared" si="7"/>
        <v>2439.8272547646998</v>
      </c>
      <c r="S8" s="12">
        <f t="shared" si="8"/>
        <v>0.11286913575922419</v>
      </c>
      <c r="T8" s="12">
        <f t="shared" si="9"/>
        <v>7.7520606557313076E-3</v>
      </c>
      <c r="U8" s="1">
        <v>202206</v>
      </c>
      <c r="V8" s="11">
        <v>2421.059058095238</v>
      </c>
    </row>
    <row r="9" spans="1:30">
      <c r="A9" s="6">
        <v>202305</v>
      </c>
      <c r="B9" s="1">
        <v>8410</v>
      </c>
      <c r="C9" s="1">
        <v>109.24</v>
      </c>
      <c r="D9" s="6">
        <v>5.6</v>
      </c>
      <c r="E9" s="11">
        <f t="shared" si="0"/>
        <v>39932.218286687246</v>
      </c>
      <c r="F9" s="11">
        <f t="shared" si="1"/>
        <v>45936.373837944178</v>
      </c>
      <c r="G9" s="6">
        <v>3.78</v>
      </c>
      <c r="H9" s="6">
        <v>23</v>
      </c>
      <c r="J9" s="6">
        <v>5</v>
      </c>
      <c r="K9" s="6">
        <v>5377.7078000000001</v>
      </c>
      <c r="M9" s="11">
        <f t="shared" si="3"/>
        <v>49335.613011174217</v>
      </c>
      <c r="N9" s="11">
        <f t="shared" si="4"/>
        <v>50891.367549149596</v>
      </c>
      <c r="O9" s="11">
        <f t="shared" si="2"/>
        <v>50424.641187756977</v>
      </c>
      <c r="P9" s="11">
        <f t="shared" si="5"/>
        <v>2145.0266526597484</v>
      </c>
      <c r="Q9" s="11">
        <f t="shared" si="6"/>
        <v>2212.6681543108521</v>
      </c>
      <c r="R9" s="11">
        <f t="shared" si="7"/>
        <v>2192.3757038155209</v>
      </c>
      <c r="S9" s="12">
        <f t="shared" si="8"/>
        <v>-0.15553915095480075</v>
      </c>
      <c r="T9" s="12">
        <f t="shared" si="9"/>
        <v>-7.9042499131149024E-2</v>
      </c>
      <c r="U9" s="1">
        <v>202205</v>
      </c>
      <c r="V9" s="11">
        <v>2380.5394947619047</v>
      </c>
    </row>
    <row r="10" spans="1:30">
      <c r="A10" s="6">
        <v>202304</v>
      </c>
      <c r="B10" s="1">
        <v>8410</v>
      </c>
      <c r="C10" s="1">
        <v>109.24</v>
      </c>
      <c r="D10" s="6">
        <v>5.6</v>
      </c>
      <c r="E10" s="11">
        <f t="shared" si="0"/>
        <v>48463.013713778957</v>
      </c>
      <c r="F10" s="11">
        <f t="shared" si="1"/>
        <v>51355.29941924286</v>
      </c>
      <c r="G10" s="6">
        <v>3.78</v>
      </c>
      <c r="H10" s="6">
        <v>17</v>
      </c>
      <c r="J10" s="6">
        <v>4</v>
      </c>
      <c r="K10" s="6">
        <v>3153.4654</v>
      </c>
      <c r="M10" s="11">
        <f t="shared" si="3"/>
        <v>39932.218286687246</v>
      </c>
      <c r="N10" s="11">
        <f t="shared" si="4"/>
        <v>45936.373837944178</v>
      </c>
      <c r="O10" s="11">
        <f t="shared" si="2"/>
        <v>44135.127172567096</v>
      </c>
      <c r="P10" s="11">
        <f t="shared" si="5"/>
        <v>2348.9540168639555</v>
      </c>
      <c r="Q10" s="11">
        <f t="shared" si="6"/>
        <v>2702.1396375261284</v>
      </c>
      <c r="R10" s="11">
        <f t="shared" si="7"/>
        <v>2596.1839513274763</v>
      </c>
      <c r="S10" s="12">
        <f t="shared" si="8"/>
        <v>0.18271050056657745</v>
      </c>
      <c r="T10" s="12">
        <f t="shared" si="9"/>
        <v>-4.165040233004369E-2</v>
      </c>
      <c r="U10" s="1">
        <v>202204</v>
      </c>
      <c r="V10" s="11">
        <v>2709.015538421053</v>
      </c>
    </row>
    <row r="11" spans="1:30">
      <c r="A11" s="6">
        <v>202303</v>
      </c>
      <c r="B11" s="1">
        <v>8457</v>
      </c>
      <c r="C11" s="1">
        <v>108.39</v>
      </c>
      <c r="D11" s="6">
        <v>5.6</v>
      </c>
      <c r="E11" s="11">
        <f t="shared" si="0"/>
        <v>33959.244173999585</v>
      </c>
      <c r="F11" s="11">
        <f t="shared" si="1"/>
        <v>42993.380767164606</v>
      </c>
      <c r="G11" s="6">
        <v>3.78</v>
      </c>
      <c r="H11" s="6">
        <v>23</v>
      </c>
      <c r="J11" s="6">
        <v>3</v>
      </c>
      <c r="K11" s="6">
        <v>6774.4790999999996</v>
      </c>
      <c r="M11" s="11">
        <f t="shared" si="3"/>
        <v>48463.013713778957</v>
      </c>
      <c r="N11" s="11">
        <f t="shared" si="4"/>
        <v>51355.29941924286</v>
      </c>
      <c r="O11" s="11">
        <f t="shared" si="2"/>
        <v>50487.613707603683</v>
      </c>
      <c r="P11" s="11">
        <f t="shared" si="5"/>
        <v>2107.0875527729982</v>
      </c>
      <c r="Q11" s="11">
        <f t="shared" si="6"/>
        <v>2232.8391051844724</v>
      </c>
      <c r="R11" s="11">
        <f t="shared" si="7"/>
        <v>2195.1136394610298</v>
      </c>
      <c r="S11" s="12">
        <f t="shared" si="8"/>
        <v>-0.18261821783984111</v>
      </c>
      <c r="T11" s="12">
        <f t="shared" si="9"/>
        <v>-0.32791303713346243</v>
      </c>
      <c r="U11" s="1">
        <v>202203</v>
      </c>
      <c r="V11" s="11">
        <v>3266.115489130435</v>
      </c>
    </row>
    <row r="12" spans="1:30">
      <c r="A12" s="6">
        <v>202302</v>
      </c>
      <c r="B12" s="1">
        <v>8457</v>
      </c>
      <c r="C12" s="1">
        <v>108.39</v>
      </c>
      <c r="D12" s="6">
        <v>5.6</v>
      </c>
      <c r="E12" s="11">
        <f t="shared" si="0"/>
        <v>34356.522455420098</v>
      </c>
      <c r="F12" s="11">
        <f t="shared" si="1"/>
        <v>46237.529889237048</v>
      </c>
      <c r="G12" s="6">
        <v>3.78</v>
      </c>
      <c r="H12" s="6">
        <v>15</v>
      </c>
      <c r="J12" s="6">
        <v>2</v>
      </c>
      <c r="K12" s="6">
        <v>7998.8791000000001</v>
      </c>
      <c r="M12" s="11">
        <f t="shared" si="3"/>
        <v>33959.244173999585</v>
      </c>
      <c r="N12" s="11">
        <f t="shared" si="4"/>
        <v>42993.380767164606</v>
      </c>
      <c r="O12" s="11">
        <f t="shared" si="2"/>
        <v>40283.1397892151</v>
      </c>
      <c r="P12" s="11">
        <f t="shared" si="5"/>
        <v>2263.9496115999723</v>
      </c>
      <c r="Q12" s="11">
        <f t="shared" si="6"/>
        <v>2866.2253844776405</v>
      </c>
      <c r="R12" s="11">
        <f t="shared" si="7"/>
        <v>2685.5426526143401</v>
      </c>
      <c r="S12" s="12">
        <f t="shared" si="8"/>
        <v>-5.6009071752687656E-2</v>
      </c>
      <c r="T12" s="12">
        <f t="shared" si="9"/>
        <v>-0.13056655493325353</v>
      </c>
      <c r="U12" s="1">
        <v>202202</v>
      </c>
      <c r="V12" s="11">
        <v>3088.8421279999998</v>
      </c>
    </row>
    <row r="13" spans="1:30">
      <c r="A13" s="6">
        <v>202301</v>
      </c>
      <c r="B13" s="1">
        <v>8457</v>
      </c>
      <c r="C13" s="1">
        <v>108.39</v>
      </c>
      <c r="D13" s="6">
        <v>5.6</v>
      </c>
      <c r="E13" s="11">
        <f t="shared" si="0"/>
        <v>40633.682907311173</v>
      </c>
      <c r="F13" s="11">
        <f t="shared" si="1"/>
        <v>53595.545589106507</v>
      </c>
      <c r="G13" s="6">
        <v>3.78</v>
      </c>
      <c r="H13" s="6">
        <v>15</v>
      </c>
      <c r="J13" s="6">
        <v>1</v>
      </c>
      <c r="K13" s="6">
        <v>4875.9258</v>
      </c>
      <c r="M13" s="11">
        <f t="shared" si="3"/>
        <v>34356.522455420098</v>
      </c>
      <c r="N13" s="11">
        <f t="shared" si="4"/>
        <v>46237.529889237048</v>
      </c>
      <c r="O13" s="11">
        <f t="shared" si="2"/>
        <v>42673.227659091957</v>
      </c>
      <c r="P13" s="11">
        <f t="shared" si="5"/>
        <v>2290.4348303613397</v>
      </c>
      <c r="Q13" s="11">
        <f t="shared" si="6"/>
        <v>3082.5019926158034</v>
      </c>
      <c r="R13" s="11">
        <f t="shared" si="7"/>
        <v>2844.881843939464</v>
      </c>
      <c r="S13" s="12">
        <f t="shared" si="8"/>
        <v>0.25912682733967674</v>
      </c>
      <c r="T13" s="12">
        <f t="shared" si="9"/>
        <v>-2.6679115379796836E-2</v>
      </c>
      <c r="U13" s="1">
        <v>202201</v>
      </c>
      <c r="V13" s="11">
        <v>2922.861195</v>
      </c>
    </row>
    <row r="14" spans="1:30">
      <c r="A14" s="6">
        <v>202212</v>
      </c>
      <c r="B14" s="6">
        <v>8714</v>
      </c>
      <c r="C14" s="6">
        <v>108.37</v>
      </c>
      <c r="D14" s="6">
        <v>2.54</v>
      </c>
      <c r="E14" s="11">
        <f>M15</f>
        <v>44126.985588999974</v>
      </c>
      <c r="F14" s="11">
        <f>N15</f>
        <v>49859.620785000006</v>
      </c>
      <c r="G14" s="6">
        <v>3.73</v>
      </c>
      <c r="H14" s="6">
        <v>22</v>
      </c>
      <c r="J14" s="6">
        <v>12</v>
      </c>
      <c r="K14" s="6">
        <v>-3542.1496000000002</v>
      </c>
      <c r="M14" s="11">
        <f t="shared" si="3"/>
        <v>40633.682907311173</v>
      </c>
      <c r="N14" s="11">
        <f t="shared" si="4"/>
        <v>53595.545589106507</v>
      </c>
      <c r="O14" s="11">
        <f t="shared" si="2"/>
        <v>49706.986784567896</v>
      </c>
      <c r="P14" s="11">
        <f t="shared" si="5"/>
        <v>1846.9855866959624</v>
      </c>
      <c r="Q14" s="11">
        <f t="shared" si="6"/>
        <v>2436.1611631412047</v>
      </c>
      <c r="R14" s="11">
        <f t="shared" si="7"/>
        <v>2259.4084902076315</v>
      </c>
      <c r="S14" s="12">
        <f t="shared" si="8"/>
        <v>7.9488544737179812E-2</v>
      </c>
    </row>
    <row r="15" spans="1:30">
      <c r="A15" s="6">
        <v>202211</v>
      </c>
      <c r="B15" s="6">
        <v>8714</v>
      </c>
      <c r="C15" s="6">
        <v>108.37</v>
      </c>
      <c r="D15" s="6">
        <v>2.54</v>
      </c>
      <c r="E15" s="6">
        <v>38610</v>
      </c>
      <c r="F15" s="6">
        <v>38610</v>
      </c>
      <c r="G15" s="6">
        <v>3.73</v>
      </c>
      <c r="H15" s="6">
        <v>23</v>
      </c>
      <c r="J15" s="6">
        <v>11</v>
      </c>
      <c r="K15" s="6">
        <v>1051.2082</v>
      </c>
      <c r="M15" s="11">
        <f>K15+B15*$B$54+C15*$B$55+D15*$B$56+E15*$B$57+H15*$B$58</f>
        <v>44126.985588999974</v>
      </c>
      <c r="N15" s="11">
        <f>B15*$C$54+C15*$C$55+D15*$C$56+F15*$C$57+G15*$C$59+H15*$C$58</f>
        <v>49859.620785000006</v>
      </c>
      <c r="O15" s="11">
        <f>N15*0.7+M15*0.3</f>
        <v>48139.830226199992</v>
      </c>
      <c r="P15" s="11">
        <f t="shared" si="5"/>
        <v>1918.5645908260858</v>
      </c>
      <c r="Q15" s="11">
        <f t="shared" si="6"/>
        <v>2167.8095993478264</v>
      </c>
      <c r="R15" s="11">
        <f t="shared" si="7"/>
        <v>2093.0360967913039</v>
      </c>
      <c r="S15" s="12" t="e">
        <f>O15/O38-1</f>
        <v>#DIV/0!</v>
      </c>
    </row>
    <row r="16" spans="1:30">
      <c r="M16" s="11"/>
      <c r="N16" s="11"/>
      <c r="O16" s="11">
        <f>SUM(O2:O13)</f>
        <v>594320.18320088368</v>
      </c>
      <c r="P16" s="11"/>
      <c r="Q16" s="11"/>
      <c r="R16" s="11"/>
      <c r="S16" s="12"/>
    </row>
    <row r="17" spans="1:22">
      <c r="M17" s="11"/>
      <c r="N17" s="11"/>
      <c r="O17" s="11"/>
      <c r="P17" s="11"/>
      <c r="Q17" s="11"/>
      <c r="R17" s="11"/>
      <c r="S17" s="12"/>
    </row>
    <row r="18" spans="1:22">
      <c r="M18" s="10">
        <v>0.5</v>
      </c>
      <c r="N18" s="11"/>
      <c r="O18" s="11"/>
      <c r="P18" s="11"/>
      <c r="Q18" s="11"/>
      <c r="R18" s="11"/>
      <c r="S18" s="12"/>
    </row>
    <row r="19" spans="1:22">
      <c r="A19" s="7" t="s">
        <v>15</v>
      </c>
      <c r="B19" s="7" t="s">
        <v>218</v>
      </c>
      <c r="C19" s="7" t="s">
        <v>19</v>
      </c>
      <c r="D19" s="7" t="s">
        <v>220</v>
      </c>
      <c r="E19" s="7" t="s">
        <v>970</v>
      </c>
      <c r="F19" s="7" t="s">
        <v>971</v>
      </c>
      <c r="G19" s="7" t="s">
        <v>29</v>
      </c>
      <c r="H19" s="7" t="s">
        <v>969</v>
      </c>
      <c r="I19" s="10"/>
      <c r="J19" s="10" t="s">
        <v>228</v>
      </c>
      <c r="K19" s="10"/>
      <c r="M19" s="21" t="s">
        <v>233</v>
      </c>
      <c r="N19" s="21" t="s">
        <v>234</v>
      </c>
      <c r="O19" s="21" t="s">
        <v>247</v>
      </c>
      <c r="P19" s="11"/>
      <c r="Q19" s="11"/>
      <c r="R19" s="11"/>
      <c r="S19" s="12"/>
      <c r="U19" s="7" t="s">
        <v>2</v>
      </c>
      <c r="V19" s="10"/>
    </row>
    <row r="20" spans="1:22">
      <c r="A20" s="6">
        <v>202312</v>
      </c>
      <c r="B20" s="1">
        <v>8947</v>
      </c>
      <c r="C20" s="1">
        <v>110.53</v>
      </c>
      <c r="D20" s="6">
        <v>5.6</v>
      </c>
      <c r="E20" s="11">
        <f t="shared" ref="E20:E31" si="10">N20</f>
        <v>58990.355932914143</v>
      </c>
      <c r="F20" s="11">
        <f t="shared" ref="F20:F31" si="11">N21</f>
        <v>58798.189611962203</v>
      </c>
      <c r="G20" s="6">
        <v>3.78</v>
      </c>
      <c r="H20" s="6">
        <v>21</v>
      </c>
      <c r="J20" s="6">
        <v>12</v>
      </c>
      <c r="K20" s="11">
        <f>H52</f>
        <v>-3542.1496000000002</v>
      </c>
      <c r="M20" s="11">
        <f t="shared" ref="M20:M32" si="12">K20+B20*$H$54+C20*$H$55+D20*$H$56+E20*$H$57+H20*$H$58</f>
        <v>50053.841154178255</v>
      </c>
      <c r="N20" s="11">
        <f t="shared" ref="N20:N32" si="13">B20*$I$54+C20*$I$55+D20*$I$56+F20*$I$57+G20*$I$59+H20*$I$58</f>
        <v>58990.355932914143</v>
      </c>
      <c r="O20" s="11">
        <f>N20*0.7+M20*0.3</f>
        <v>56309.401499293373</v>
      </c>
      <c r="P20" s="11">
        <f>M20/$H20</f>
        <v>2383.5162454370598</v>
      </c>
      <c r="Q20" s="11">
        <f>N20/$H20</f>
        <v>2809.0645682340069</v>
      </c>
      <c r="R20" s="11">
        <f>O20/$H20</f>
        <v>2681.4000713949226</v>
      </c>
      <c r="S20" s="12">
        <f>R20/R21-1</f>
        <v>1.5005114458622293E-2</v>
      </c>
      <c r="T20" s="12">
        <f>R20/V20-1</f>
        <v>0.18698542337092627</v>
      </c>
      <c r="U20" s="6">
        <v>202212</v>
      </c>
      <c r="V20" s="6">
        <v>2259</v>
      </c>
    </row>
    <row r="21" spans="1:22">
      <c r="A21" s="6">
        <v>202311</v>
      </c>
      <c r="B21" s="1">
        <v>8947</v>
      </c>
      <c r="C21" s="1">
        <v>110.53</v>
      </c>
      <c r="D21" s="6">
        <v>5.6</v>
      </c>
      <c r="E21" s="11">
        <f t="shared" si="10"/>
        <v>58798.189611962203</v>
      </c>
      <c r="F21" s="11">
        <f t="shared" si="11"/>
        <v>55586.124923933312</v>
      </c>
      <c r="G21" s="6">
        <v>3.78</v>
      </c>
      <c r="H21" s="6">
        <v>22</v>
      </c>
      <c r="J21" s="6">
        <v>11</v>
      </c>
      <c r="K21" s="11">
        <f>H51</f>
        <v>1051.2082</v>
      </c>
      <c r="M21" s="11">
        <f t="shared" si="12"/>
        <v>56533.302481388397</v>
      </c>
      <c r="N21" s="11">
        <f t="shared" si="13"/>
        <v>58798.189611962203</v>
      </c>
      <c r="O21" s="11">
        <f t="shared" ref="O21:O31" si="14">N21*0.7+M21*0.3</f>
        <v>58118.723472790065</v>
      </c>
      <c r="P21" s="11">
        <f t="shared" ref="P21:P33" si="15">M21/$H21</f>
        <v>2569.6955673358361</v>
      </c>
      <c r="Q21" s="11">
        <f t="shared" ref="Q21:Q33" si="16">N21/$H21</f>
        <v>2672.6449823619182</v>
      </c>
      <c r="R21" s="11">
        <f t="shared" ref="R21:R33" si="17">O21/$H21</f>
        <v>2641.7601578540939</v>
      </c>
      <c r="S21" s="12">
        <f t="shared" ref="S21:S33" si="18">R21/R22-1</f>
        <v>-9.6167846314699768E-3</v>
      </c>
      <c r="T21" s="12">
        <f t="shared" ref="T21:T33" si="19">R21/V21-1</f>
        <v>0.26218832195608877</v>
      </c>
      <c r="U21" s="1">
        <v>202211</v>
      </c>
      <c r="V21" s="11">
        <v>2093</v>
      </c>
    </row>
    <row r="22" spans="1:22">
      <c r="A22" s="6">
        <v>202310</v>
      </c>
      <c r="B22" s="1">
        <v>8947</v>
      </c>
      <c r="C22" s="1">
        <v>110.53</v>
      </c>
      <c r="D22" s="6">
        <v>5.6</v>
      </c>
      <c r="E22" s="11">
        <f t="shared" si="10"/>
        <v>55586.124923933312</v>
      </c>
      <c r="F22" s="11">
        <f t="shared" si="11"/>
        <v>53853.308666213001</v>
      </c>
      <c r="G22" s="6">
        <v>3.78</v>
      </c>
      <c r="H22" s="6">
        <v>20</v>
      </c>
      <c r="J22" s="6">
        <v>10</v>
      </c>
      <c r="K22" s="11">
        <f>H50</f>
        <v>-1566.5134</v>
      </c>
      <c r="M22" s="11">
        <f t="shared" si="12"/>
        <v>48126.514204341802</v>
      </c>
      <c r="N22" s="11">
        <f t="shared" si="13"/>
        <v>55586.124923933312</v>
      </c>
      <c r="O22" s="11">
        <f t="shared" si="14"/>
        <v>53348.241708055859</v>
      </c>
      <c r="P22" s="11">
        <f t="shared" si="15"/>
        <v>2406.3257102170901</v>
      </c>
      <c r="Q22" s="11">
        <f t="shared" si="16"/>
        <v>2779.3062461966656</v>
      </c>
      <c r="R22" s="11">
        <f t="shared" si="17"/>
        <v>2667.4120854027929</v>
      </c>
      <c r="S22" s="12">
        <f t="shared" si="18"/>
        <v>3.1287766858080435E-2</v>
      </c>
      <c r="T22" s="12">
        <f t="shared" si="19"/>
        <v>0.38171808245984251</v>
      </c>
      <c r="U22" s="1">
        <v>202210</v>
      </c>
      <c r="V22" s="11">
        <v>1930.5038554999999</v>
      </c>
    </row>
    <row r="23" spans="1:22">
      <c r="A23" s="6">
        <v>202309</v>
      </c>
      <c r="B23" s="1">
        <v>8671</v>
      </c>
      <c r="C23" s="1">
        <v>109.96</v>
      </c>
      <c r="D23" s="6">
        <v>5.6</v>
      </c>
      <c r="E23" s="11">
        <f t="shared" si="10"/>
        <v>53853.308666213001</v>
      </c>
      <c r="F23" s="11">
        <f t="shared" si="11"/>
        <v>55899.943366325715</v>
      </c>
      <c r="G23" s="6">
        <v>3.78</v>
      </c>
      <c r="H23" s="6">
        <v>20</v>
      </c>
      <c r="J23" s="6">
        <v>9</v>
      </c>
      <c r="K23" s="11">
        <f>H49</f>
        <v>-356.97879999999998</v>
      </c>
      <c r="M23" s="11">
        <f t="shared" si="12"/>
        <v>46774.72596401225</v>
      </c>
      <c r="N23" s="11">
        <f t="shared" si="13"/>
        <v>53853.308666213001</v>
      </c>
      <c r="O23" s="11">
        <f t="shared" si="14"/>
        <v>51729.733855552775</v>
      </c>
      <c r="P23" s="11">
        <f t="shared" si="15"/>
        <v>2338.7362982006125</v>
      </c>
      <c r="Q23" s="11">
        <f t="shared" si="16"/>
        <v>2692.6654333106499</v>
      </c>
      <c r="R23" s="11">
        <f t="shared" si="17"/>
        <v>2586.4866927776388</v>
      </c>
      <c r="S23" s="12">
        <f t="shared" si="18"/>
        <v>8.682845070218681E-2</v>
      </c>
      <c r="T23" s="12">
        <f t="shared" si="19"/>
        <v>0.29300833288854289</v>
      </c>
      <c r="U23" s="1">
        <v>202209</v>
      </c>
      <c r="V23" s="11">
        <v>2000.3635142857145</v>
      </c>
    </row>
    <row r="24" spans="1:22">
      <c r="A24" s="6">
        <v>202308</v>
      </c>
      <c r="B24" s="1">
        <v>8671</v>
      </c>
      <c r="C24" s="1">
        <v>109.96</v>
      </c>
      <c r="D24" s="6">
        <v>5.6</v>
      </c>
      <c r="E24" s="11">
        <f t="shared" si="10"/>
        <v>55899.943366325715</v>
      </c>
      <c r="F24" s="11">
        <f t="shared" si="11"/>
        <v>52213.247290373605</v>
      </c>
      <c r="G24" s="6">
        <v>3.78</v>
      </c>
      <c r="H24" s="6">
        <v>23</v>
      </c>
      <c r="J24" s="6">
        <v>8</v>
      </c>
      <c r="K24" s="11">
        <f>H48</f>
        <v>-2239.2440000000001</v>
      </c>
      <c r="M24" s="11">
        <f t="shared" si="12"/>
        <v>52021.82470383546</v>
      </c>
      <c r="N24" s="11">
        <f t="shared" si="13"/>
        <v>55899.943366325715</v>
      </c>
      <c r="O24" s="11">
        <f t="shared" si="14"/>
        <v>54736.507767578631</v>
      </c>
      <c r="P24" s="11">
        <f t="shared" si="15"/>
        <v>2261.8184653841504</v>
      </c>
      <c r="Q24" s="11">
        <f t="shared" si="16"/>
        <v>2430.4323202750311</v>
      </c>
      <c r="R24" s="11">
        <f t="shared" si="17"/>
        <v>2379.8481638077665</v>
      </c>
      <c r="S24" s="12">
        <f t="shared" si="18"/>
        <v>-4.9597187643841356E-2</v>
      </c>
      <c r="T24" s="12">
        <f t="shared" si="19"/>
        <v>0.17933260982267685</v>
      </c>
      <c r="U24" s="1">
        <v>202208</v>
      </c>
      <c r="V24" s="11">
        <v>2017.9618065217394</v>
      </c>
    </row>
    <row r="25" spans="1:22">
      <c r="A25" s="6">
        <v>202307</v>
      </c>
      <c r="B25" s="1">
        <v>8671</v>
      </c>
      <c r="C25" s="1">
        <v>109.96</v>
      </c>
      <c r="D25" s="6">
        <v>5.6</v>
      </c>
      <c r="E25" s="11">
        <f t="shared" si="10"/>
        <v>52213.247290373605</v>
      </c>
      <c r="F25" s="11">
        <f t="shared" si="11"/>
        <v>49403.925276420065</v>
      </c>
      <c r="G25" s="6">
        <v>3.78</v>
      </c>
      <c r="H25" s="6">
        <v>21</v>
      </c>
      <c r="J25" s="6">
        <v>7</v>
      </c>
      <c r="K25" s="11">
        <f>H47</f>
        <v>5246.1718000000001</v>
      </c>
      <c r="M25" s="11">
        <f t="shared" si="12"/>
        <v>53452.000544441515</v>
      </c>
      <c r="N25" s="11">
        <f t="shared" si="13"/>
        <v>52213.247290373605</v>
      </c>
      <c r="O25" s="11">
        <f t="shared" si="14"/>
        <v>52584.873266593975</v>
      </c>
      <c r="P25" s="11">
        <f t="shared" si="15"/>
        <v>2545.3333592591198</v>
      </c>
      <c r="Q25" s="11">
        <f t="shared" si="16"/>
        <v>2486.3451090654098</v>
      </c>
      <c r="R25" s="11">
        <f t="shared" si="17"/>
        <v>2504.0415841235226</v>
      </c>
      <c r="S25" s="12">
        <f t="shared" si="18"/>
        <v>2.607754347664093E-2</v>
      </c>
      <c r="T25" s="12">
        <f t="shared" si="19"/>
        <v>8.8345436582539572E-2</v>
      </c>
      <c r="U25" s="1">
        <v>202207</v>
      </c>
      <c r="V25" s="11">
        <v>2300.7783190476193</v>
      </c>
    </row>
    <row r="26" spans="1:22">
      <c r="A26" s="6">
        <v>202306</v>
      </c>
      <c r="B26" s="1">
        <v>8410</v>
      </c>
      <c r="C26" s="1">
        <v>109.24</v>
      </c>
      <c r="D26" s="6">
        <v>5.6</v>
      </c>
      <c r="E26" s="11">
        <f t="shared" si="10"/>
        <v>49403.925276420065</v>
      </c>
      <c r="F26" s="11">
        <f t="shared" si="11"/>
        <v>50891.367549149596</v>
      </c>
      <c r="G26" s="6">
        <v>3.78</v>
      </c>
      <c r="H26" s="6">
        <v>20</v>
      </c>
      <c r="J26" s="6">
        <v>6</v>
      </c>
      <c r="K26" s="11">
        <f>H46</f>
        <v>4129.6068999999998</v>
      </c>
      <c r="M26" s="11">
        <f t="shared" si="12"/>
        <v>47417.634191016376</v>
      </c>
      <c r="N26" s="11">
        <f t="shared" si="13"/>
        <v>49403.925276420065</v>
      </c>
      <c r="O26" s="11">
        <f t="shared" si="14"/>
        <v>48808.037950798956</v>
      </c>
      <c r="P26" s="11">
        <f t="shared" si="15"/>
        <v>2370.8817095508189</v>
      </c>
      <c r="Q26" s="11">
        <f t="shared" si="16"/>
        <v>2470.1962638210034</v>
      </c>
      <c r="R26" s="11">
        <f t="shared" si="17"/>
        <v>2440.4018975399476</v>
      </c>
      <c r="S26" s="12">
        <f t="shared" si="18"/>
        <v>7.3865558518466878E-2</v>
      </c>
      <c r="T26" s="12">
        <f t="shared" si="19"/>
        <v>7.9894124763431051E-3</v>
      </c>
      <c r="U26" s="1">
        <v>202206</v>
      </c>
      <c r="V26" s="11">
        <v>2421.059058095238</v>
      </c>
    </row>
    <row r="27" spans="1:22">
      <c r="A27" s="6">
        <v>202305</v>
      </c>
      <c r="B27" s="1">
        <v>8410</v>
      </c>
      <c r="C27" s="1">
        <v>109.24</v>
      </c>
      <c r="D27" s="6">
        <v>5.6</v>
      </c>
      <c r="E27" s="11">
        <f t="shared" si="10"/>
        <v>50891.367549149596</v>
      </c>
      <c r="F27" s="11">
        <f t="shared" si="11"/>
        <v>45936.373837944178</v>
      </c>
      <c r="G27" s="6">
        <v>3.78</v>
      </c>
      <c r="H27" s="6">
        <v>23</v>
      </c>
      <c r="J27" s="6">
        <v>5</v>
      </c>
      <c r="K27" s="11">
        <f>H45</f>
        <v>5377.7078000000001</v>
      </c>
      <c r="M27" s="11">
        <f t="shared" si="12"/>
        <v>55481.503917563103</v>
      </c>
      <c r="N27" s="11">
        <f t="shared" si="13"/>
        <v>50891.367549149596</v>
      </c>
      <c r="O27" s="11">
        <f t="shared" si="14"/>
        <v>52268.408459673643</v>
      </c>
      <c r="P27" s="11">
        <f t="shared" si="15"/>
        <v>2412.2393007636133</v>
      </c>
      <c r="Q27" s="11">
        <f t="shared" si="16"/>
        <v>2212.6681543108521</v>
      </c>
      <c r="R27" s="11">
        <f t="shared" si="17"/>
        <v>2272.5394982466801</v>
      </c>
      <c r="S27" s="12">
        <f t="shared" si="18"/>
        <v>-0.11614890300749059</v>
      </c>
      <c r="T27" s="12">
        <f t="shared" si="19"/>
        <v>-4.5367865877825486E-2</v>
      </c>
      <c r="U27" s="1">
        <v>202205</v>
      </c>
      <c r="V27" s="11">
        <v>2380.5394947619047</v>
      </c>
    </row>
    <row r="28" spans="1:22">
      <c r="A28" s="6">
        <v>202304</v>
      </c>
      <c r="B28" s="1">
        <v>8410</v>
      </c>
      <c r="C28" s="1">
        <v>109.24</v>
      </c>
      <c r="D28" s="6">
        <v>5.6</v>
      </c>
      <c r="E28" s="11">
        <f t="shared" si="10"/>
        <v>45936.373837944178</v>
      </c>
      <c r="F28" s="11">
        <f t="shared" si="11"/>
        <v>51355.29941924286</v>
      </c>
      <c r="G28" s="6">
        <v>3.78</v>
      </c>
      <c r="H28" s="6">
        <v>17</v>
      </c>
      <c r="J28" s="6">
        <v>4</v>
      </c>
      <c r="K28" s="11">
        <f>H44</f>
        <v>3153.4654</v>
      </c>
      <c r="M28" s="11">
        <f t="shared" si="12"/>
        <v>38515.2786443191</v>
      </c>
      <c r="N28" s="11">
        <f t="shared" si="13"/>
        <v>45936.373837944178</v>
      </c>
      <c r="O28" s="11">
        <f t="shared" si="14"/>
        <v>43710.045279856655</v>
      </c>
      <c r="P28" s="11">
        <f t="shared" si="15"/>
        <v>2265.6046261364177</v>
      </c>
      <c r="Q28" s="11">
        <f t="shared" si="16"/>
        <v>2702.1396375261284</v>
      </c>
      <c r="R28" s="11">
        <f t="shared" si="17"/>
        <v>2571.1791341092148</v>
      </c>
      <c r="S28" s="12">
        <f t="shared" si="18"/>
        <v>0.10713968454721035</v>
      </c>
      <c r="T28" s="12">
        <f t="shared" si="19"/>
        <v>-5.0880625214935415E-2</v>
      </c>
      <c r="U28" s="1">
        <v>202204</v>
      </c>
      <c r="V28" s="11">
        <v>2709.015538421053</v>
      </c>
    </row>
    <row r="29" spans="1:22">
      <c r="A29" s="6">
        <v>202303</v>
      </c>
      <c r="B29" s="1">
        <v>8457</v>
      </c>
      <c r="C29" s="1">
        <v>108.39</v>
      </c>
      <c r="D29" s="6">
        <v>5.6</v>
      </c>
      <c r="E29" s="11">
        <f t="shared" si="10"/>
        <v>51355.29941924286</v>
      </c>
      <c r="F29" s="11">
        <f t="shared" si="11"/>
        <v>42993.380767164606</v>
      </c>
      <c r="G29" s="6">
        <v>3.78</v>
      </c>
      <c r="H29" s="6">
        <v>23</v>
      </c>
      <c r="J29" s="6">
        <v>3</v>
      </c>
      <c r="K29" s="11">
        <f>H43</f>
        <v>6774.4790999999996</v>
      </c>
      <c r="M29" s="11">
        <f t="shared" si="12"/>
        <v>58218.721495311387</v>
      </c>
      <c r="N29" s="11">
        <f t="shared" si="13"/>
        <v>51355.29941924286</v>
      </c>
      <c r="O29" s="11">
        <f t="shared" si="14"/>
        <v>53414.326042063418</v>
      </c>
      <c r="P29" s="11">
        <f t="shared" si="15"/>
        <v>2531.2487606657123</v>
      </c>
      <c r="Q29" s="11">
        <f t="shared" si="16"/>
        <v>2232.8391051844724</v>
      </c>
      <c r="R29" s="11">
        <f t="shared" si="17"/>
        <v>2322.3620018288443</v>
      </c>
      <c r="S29" s="12">
        <f t="shared" si="18"/>
        <v>-0.16534265230863343</v>
      </c>
      <c r="T29" s="12">
        <f t="shared" si="19"/>
        <v>-0.28895288315504541</v>
      </c>
      <c r="U29" s="1">
        <v>202203</v>
      </c>
      <c r="V29" s="11">
        <v>3266.115489130435</v>
      </c>
    </row>
    <row r="30" spans="1:22">
      <c r="A30" s="6">
        <v>202302</v>
      </c>
      <c r="B30" s="1">
        <v>8457</v>
      </c>
      <c r="C30" s="1">
        <v>108.39</v>
      </c>
      <c r="D30" s="6">
        <v>5.6</v>
      </c>
      <c r="E30" s="11">
        <f t="shared" si="10"/>
        <v>42993.380767164606</v>
      </c>
      <c r="F30" s="11">
        <f t="shared" si="11"/>
        <v>46237.529889237048</v>
      </c>
      <c r="G30" s="6">
        <v>3.78</v>
      </c>
      <c r="H30" s="6">
        <v>15</v>
      </c>
      <c r="J30" s="6">
        <v>2</v>
      </c>
      <c r="K30" s="11">
        <f>H42</f>
        <v>7998.8791000000001</v>
      </c>
      <c r="M30" s="11">
        <f t="shared" si="12"/>
        <v>38802.79431522591</v>
      </c>
      <c r="N30" s="11">
        <f t="shared" si="13"/>
        <v>42993.380767164606</v>
      </c>
      <c r="O30" s="11">
        <f t="shared" si="14"/>
        <v>41736.204831582996</v>
      </c>
      <c r="P30" s="11">
        <f t="shared" si="15"/>
        <v>2586.8529543483942</v>
      </c>
      <c r="Q30" s="11">
        <f t="shared" si="16"/>
        <v>2866.2253844776405</v>
      </c>
      <c r="R30" s="11">
        <f t="shared" si="17"/>
        <v>2782.4136554388665</v>
      </c>
      <c r="S30" s="12">
        <f t="shared" si="18"/>
        <v>-4.3099166137131606E-2</v>
      </c>
      <c r="T30" s="12">
        <f t="shared" si="19"/>
        <v>-9.9204964146077379E-2</v>
      </c>
      <c r="U30" s="1">
        <v>202202</v>
      </c>
      <c r="V30" s="11">
        <v>3088.8421279999998</v>
      </c>
    </row>
    <row r="31" spans="1:22">
      <c r="A31" s="6">
        <v>202301</v>
      </c>
      <c r="B31" s="1">
        <v>8457</v>
      </c>
      <c r="C31" s="1">
        <v>108.39</v>
      </c>
      <c r="D31" s="6">
        <v>5.6</v>
      </c>
      <c r="E31" s="11">
        <f t="shared" si="10"/>
        <v>46237.529889237048</v>
      </c>
      <c r="F31" s="11">
        <f t="shared" si="11"/>
        <v>53595.545589106507</v>
      </c>
      <c r="G31" s="6">
        <v>3.78</v>
      </c>
      <c r="H31" s="6">
        <v>15</v>
      </c>
      <c r="J31" s="6">
        <v>1</v>
      </c>
      <c r="K31" s="11">
        <f>H41</f>
        <v>4875.9258</v>
      </c>
      <c r="M31" s="11">
        <f t="shared" si="12"/>
        <v>37499.159842884124</v>
      </c>
      <c r="N31" s="11">
        <f t="shared" si="13"/>
        <v>46237.529889237048</v>
      </c>
      <c r="O31" s="11">
        <f t="shared" si="14"/>
        <v>43616.018875331167</v>
      </c>
      <c r="P31" s="11">
        <f t="shared" si="15"/>
        <v>2499.9439895256082</v>
      </c>
      <c r="Q31" s="11">
        <f t="shared" si="16"/>
        <v>3082.5019926158034</v>
      </c>
      <c r="R31" s="11">
        <f t="shared" si="17"/>
        <v>2907.7345916887443</v>
      </c>
      <c r="S31" s="12">
        <f t="shared" si="18"/>
        <v>0.24698224756285403</v>
      </c>
      <c r="T31" s="12">
        <f t="shared" si="19"/>
        <v>-5.1752725504488062E-3</v>
      </c>
      <c r="U31" s="1">
        <v>202201</v>
      </c>
      <c r="V31" s="11">
        <v>2922.861195</v>
      </c>
    </row>
    <row r="32" spans="1:22">
      <c r="A32" s="6">
        <v>202212</v>
      </c>
      <c r="B32" s="6">
        <v>8714</v>
      </c>
      <c r="C32" s="6">
        <v>108.37</v>
      </c>
      <c r="D32" s="6">
        <v>2.54</v>
      </c>
      <c r="E32" s="11">
        <f>N32</f>
        <v>53595.545589106507</v>
      </c>
      <c r="F32" s="11">
        <f>N33</f>
        <v>49859.620785000006</v>
      </c>
      <c r="G32" s="6">
        <v>3.73</v>
      </c>
      <c r="H32" s="6">
        <v>22</v>
      </c>
      <c r="J32" s="6">
        <v>12</v>
      </c>
      <c r="K32" s="11">
        <f>H52</f>
        <v>-3542.1496000000002</v>
      </c>
      <c r="M32" s="11">
        <f t="shared" si="12"/>
        <v>45943.651355370916</v>
      </c>
      <c r="N32" s="11">
        <f t="shared" si="13"/>
        <v>53595.545589106507</v>
      </c>
      <c r="O32" s="11">
        <f>N32*0.7+M32*0.3</f>
        <v>51299.977318985824</v>
      </c>
      <c r="P32" s="11">
        <f t="shared" si="15"/>
        <v>2088.347788880496</v>
      </c>
      <c r="Q32" s="11">
        <f t="shared" si="16"/>
        <v>2436.1611631412047</v>
      </c>
      <c r="R32" s="11">
        <f t="shared" si="17"/>
        <v>2331.8171508629921</v>
      </c>
      <c r="S32" s="12">
        <f t="shared" si="18"/>
        <v>0.11408358147178999</v>
      </c>
      <c r="T32" s="12" t="e">
        <f t="shared" si="19"/>
        <v>#DIV/0!</v>
      </c>
    </row>
    <row r="33" spans="1:20">
      <c r="A33" s="6">
        <v>202211</v>
      </c>
      <c r="B33" s="6">
        <v>8714</v>
      </c>
      <c r="C33" s="6">
        <v>108.37</v>
      </c>
      <c r="D33" s="6">
        <v>2.54</v>
      </c>
      <c r="E33" s="6">
        <v>38610</v>
      </c>
      <c r="F33" s="6">
        <v>38610</v>
      </c>
      <c r="G33" s="6">
        <v>3.73</v>
      </c>
      <c r="H33" s="6">
        <v>23</v>
      </c>
      <c r="J33" s="6">
        <v>11</v>
      </c>
      <c r="K33" s="11">
        <f>H51</f>
        <v>1051.2082</v>
      </c>
      <c r="M33" s="11">
        <f>K33+B33*$H$54+C33*$H$55+D33*$H$56+E33*$H$57+H33*$H$58</f>
        <v>44126.985588999974</v>
      </c>
      <c r="N33" s="11">
        <f>B33*$I$54+C33*$I$55+D33*$I$56+F33*$I$57+G33*$I$59+H33*$I$58</f>
        <v>49859.620785000006</v>
      </c>
      <c r="O33" s="11">
        <f>N33*0.7+M33*0.3</f>
        <v>48139.830226199992</v>
      </c>
      <c r="P33" s="11">
        <f t="shared" si="15"/>
        <v>1918.5645908260858</v>
      </c>
      <c r="Q33" s="11">
        <f t="shared" si="16"/>
        <v>2167.8095993478264</v>
      </c>
      <c r="R33" s="11">
        <f t="shared" si="17"/>
        <v>2093.0360967913039</v>
      </c>
      <c r="S33" s="12" t="e">
        <f t="shared" si="18"/>
        <v>#DIV/0!</v>
      </c>
      <c r="T33" s="12" t="e">
        <f t="shared" si="19"/>
        <v>#DIV/0!</v>
      </c>
    </row>
    <row r="34" spans="1:20">
      <c r="M34" s="11"/>
      <c r="N34" s="11">
        <f>SUM(N20:N31)</f>
        <v>622159.04653088038</v>
      </c>
      <c r="O34" s="11">
        <f>SUM(O20:O31)</f>
        <v>610380.52300917148</v>
      </c>
      <c r="P34" s="11"/>
      <c r="Q34" s="11"/>
      <c r="R34" s="11"/>
      <c r="S34" s="12"/>
    </row>
    <row r="35" spans="1:20">
      <c r="M35" s="11"/>
      <c r="N35" s="11"/>
      <c r="O35" s="11"/>
      <c r="P35" s="11"/>
      <c r="Q35" s="11"/>
      <c r="R35" s="11"/>
      <c r="S35" s="12"/>
    </row>
    <row r="36" spans="1:20">
      <c r="M36" s="11"/>
      <c r="N36" s="11"/>
      <c r="O36" s="11"/>
      <c r="P36" s="11"/>
      <c r="Q36" s="11"/>
      <c r="R36" s="11"/>
      <c r="S36" s="12"/>
    </row>
    <row r="37" spans="1:20">
      <c r="M37" s="15"/>
      <c r="N37" s="11"/>
      <c r="O37" s="11"/>
      <c r="P37" s="11"/>
      <c r="Q37" s="11"/>
      <c r="R37" s="11"/>
      <c r="S37" s="12"/>
    </row>
    <row r="38" spans="1:20">
      <c r="M38" s="11"/>
      <c r="N38" s="11"/>
      <c r="O38" s="11"/>
    </row>
    <row r="39" spans="1:20" s="10" customFormat="1">
      <c r="B39" s="10" t="s">
        <v>1124</v>
      </c>
      <c r="E39" s="10" t="s">
        <v>1125</v>
      </c>
      <c r="H39" s="10">
        <v>0.5</v>
      </c>
      <c r="L39" s="28"/>
      <c r="M39" s="29"/>
      <c r="N39" s="29"/>
      <c r="O39" s="29"/>
    </row>
    <row r="40" spans="1:20" s="10" customFormat="1" ht="13.5">
      <c r="B40" s="10" t="s">
        <v>233</v>
      </c>
      <c r="C40" s="10" t="s">
        <v>234</v>
      </c>
      <c r="E40" s="10" t="s">
        <v>233</v>
      </c>
      <c r="F40" s="10" t="s">
        <v>234</v>
      </c>
      <c r="H40" s="10" t="s">
        <v>233</v>
      </c>
      <c r="I40" s="10" t="s">
        <v>234</v>
      </c>
    </row>
    <row r="41" spans="1:20" ht="13.5">
      <c r="A41" s="20">
        <v>1</v>
      </c>
      <c r="B41" s="6">
        <v>4875.9258</v>
      </c>
      <c r="E41" s="6">
        <v>56300</v>
      </c>
      <c r="H41" s="11">
        <f>_xlfn.NORM.INV($H$39,B41,E41)</f>
        <v>4875.9258</v>
      </c>
      <c r="J41" s="10"/>
      <c r="K41" s="10"/>
      <c r="L41" s="6"/>
    </row>
    <row r="42" spans="1:20" ht="13.5">
      <c r="A42" s="20">
        <v>2</v>
      </c>
      <c r="B42" s="6">
        <v>7998.8791000000001</v>
      </c>
      <c r="E42" s="6">
        <v>55900</v>
      </c>
      <c r="H42" s="11">
        <f t="shared" ref="H42:H52" si="20">_xlfn.NORM.INV($H$39,B42,E42)</f>
        <v>7998.8791000000001</v>
      </c>
      <c r="L42" s="6"/>
    </row>
    <row r="43" spans="1:20" ht="13.5">
      <c r="A43" s="20">
        <v>3</v>
      </c>
      <c r="B43" s="6">
        <v>6774.4790999999996</v>
      </c>
      <c r="E43" s="6">
        <v>56600</v>
      </c>
      <c r="H43" s="11">
        <f t="shared" si="20"/>
        <v>6774.4790999999996</v>
      </c>
      <c r="L43" s="6"/>
    </row>
    <row r="44" spans="1:20" ht="13.5">
      <c r="A44" s="20">
        <v>4</v>
      </c>
      <c r="B44" s="6">
        <v>3153.4654</v>
      </c>
      <c r="E44" s="6">
        <v>56700</v>
      </c>
      <c r="H44" s="11">
        <f t="shared" si="20"/>
        <v>3153.4654</v>
      </c>
      <c r="L44" s="6"/>
    </row>
    <row r="45" spans="1:20" ht="13.5">
      <c r="A45" s="20">
        <v>5</v>
      </c>
      <c r="B45" s="6">
        <v>5377.7078000000001</v>
      </c>
      <c r="E45" s="6">
        <v>57000</v>
      </c>
      <c r="H45" s="11">
        <f t="shared" si="20"/>
        <v>5377.7078000000001</v>
      </c>
      <c r="L45" s="6"/>
    </row>
    <row r="46" spans="1:20" ht="13.5">
      <c r="A46" s="20">
        <v>6</v>
      </c>
      <c r="B46" s="6">
        <v>4129.6068999999998</v>
      </c>
      <c r="E46" s="6">
        <v>57300</v>
      </c>
      <c r="H46" s="11">
        <f t="shared" si="20"/>
        <v>4129.6068999999998</v>
      </c>
      <c r="L46" s="6"/>
    </row>
    <row r="47" spans="1:20" ht="13.5">
      <c r="A47" s="20">
        <v>7</v>
      </c>
      <c r="B47" s="6">
        <v>5246.1718000000001</v>
      </c>
      <c r="E47" s="6">
        <v>57000</v>
      </c>
      <c r="H47" s="11">
        <f t="shared" si="20"/>
        <v>5246.1718000000001</v>
      </c>
      <c r="L47" s="6"/>
    </row>
    <row r="48" spans="1:20" ht="13.5">
      <c r="A48" s="20">
        <v>8</v>
      </c>
      <c r="B48" s="6">
        <v>-2239.2440000000001</v>
      </c>
      <c r="E48" s="6">
        <v>57200</v>
      </c>
      <c r="H48" s="11">
        <f t="shared" si="20"/>
        <v>-2239.2440000000001</v>
      </c>
      <c r="L48" s="6"/>
    </row>
    <row r="49" spans="1:14" ht="13.5">
      <c r="A49" s="20">
        <v>9</v>
      </c>
      <c r="B49" s="6">
        <v>-356.97879999999998</v>
      </c>
      <c r="E49" s="6">
        <v>57100</v>
      </c>
      <c r="H49" s="11">
        <f t="shared" si="20"/>
        <v>-356.97879999999998</v>
      </c>
      <c r="L49" s="6"/>
    </row>
    <row r="50" spans="1:14" ht="13.5">
      <c r="A50" s="20">
        <v>10</v>
      </c>
      <c r="B50" s="6">
        <v>-1566.5134</v>
      </c>
      <c r="E50" s="6">
        <v>56700</v>
      </c>
      <c r="H50" s="11">
        <f t="shared" si="20"/>
        <v>-1566.5134</v>
      </c>
      <c r="L50" s="6"/>
    </row>
    <row r="51" spans="1:14" ht="13.5">
      <c r="A51" s="20">
        <v>11</v>
      </c>
      <c r="B51" s="6">
        <v>1051.2082</v>
      </c>
      <c r="E51" s="6">
        <v>56600</v>
      </c>
      <c r="H51" s="11">
        <f t="shared" si="20"/>
        <v>1051.2082</v>
      </c>
      <c r="L51" s="6"/>
    </row>
    <row r="52" spans="1:14">
      <c r="A52" s="20">
        <v>12</v>
      </c>
      <c r="B52" s="6">
        <v>-3542.1496000000002</v>
      </c>
      <c r="E52" s="6">
        <v>56600</v>
      </c>
      <c r="H52" s="11">
        <f t="shared" si="20"/>
        <v>-3542.1496000000002</v>
      </c>
    </row>
    <row r="54" spans="1:14">
      <c r="A54" s="20" t="s">
        <v>218</v>
      </c>
      <c r="B54" s="6">
        <v>7.5247000000000002</v>
      </c>
      <c r="C54" s="6">
        <v>12.410399999999999</v>
      </c>
      <c r="E54" s="6">
        <v>2.6280000000000001</v>
      </c>
      <c r="F54" s="6">
        <v>2.1669999999999998</v>
      </c>
      <c r="H54" s="16">
        <f t="shared" ref="H54:I58" si="21">_xlfn.NORM.INV($M$18,B54,E54)</f>
        <v>7.5247000000000002</v>
      </c>
      <c r="I54" s="16">
        <f t="shared" si="21"/>
        <v>12.410399999999999</v>
      </c>
    </row>
    <row r="55" spans="1:14">
      <c r="A55" s="20" t="s">
        <v>19</v>
      </c>
      <c r="B55" s="6">
        <v>-854.83810000000005</v>
      </c>
      <c r="C55" s="6">
        <v>-1386.1279</v>
      </c>
      <c r="E55" s="6">
        <v>664.90200000000004</v>
      </c>
      <c r="F55" s="6">
        <v>219.76599999999999</v>
      </c>
      <c r="H55" s="16">
        <f t="shared" si="21"/>
        <v>-854.83810000000005</v>
      </c>
      <c r="I55" s="16">
        <f t="shared" si="21"/>
        <v>-1386.1279</v>
      </c>
      <c r="N55" s="11"/>
    </row>
    <row r="56" spans="1:14">
      <c r="A56" s="20" t="s">
        <v>220</v>
      </c>
      <c r="B56" s="6">
        <v>1036.5509</v>
      </c>
      <c r="C56" s="6">
        <v>711.68020000000001</v>
      </c>
      <c r="E56" s="6">
        <v>295.06</v>
      </c>
      <c r="F56" s="6">
        <v>303.16399999999999</v>
      </c>
      <c r="H56" s="16">
        <f t="shared" si="21"/>
        <v>1036.5509</v>
      </c>
      <c r="I56" s="16">
        <f t="shared" si="21"/>
        <v>711.68020000000001</v>
      </c>
    </row>
    <row r="57" spans="1:14">
      <c r="A57" s="20" t="s">
        <v>231</v>
      </c>
      <c r="B57" s="6">
        <v>0.56079999999999997</v>
      </c>
      <c r="C57" s="6">
        <v>0.44090000000000001</v>
      </c>
      <c r="E57" s="6">
        <v>6.8000000000000005E-2</v>
      </c>
      <c r="F57" s="6">
        <v>6.9000000000000006E-2</v>
      </c>
      <c r="H57" s="16">
        <f t="shared" si="21"/>
        <v>0.56079999999999997</v>
      </c>
      <c r="I57" s="16">
        <f t="shared" si="21"/>
        <v>0.44090000000000001</v>
      </c>
    </row>
    <row r="58" spans="1:14">
      <c r="A58" s="20" t="s">
        <v>969</v>
      </c>
      <c r="B58" s="6">
        <v>1993.8704</v>
      </c>
      <c r="C58" s="6">
        <v>1224.0329999999999</v>
      </c>
      <c r="E58" s="6">
        <v>444.17399999999998</v>
      </c>
      <c r="F58" s="6">
        <v>262.46699999999998</v>
      </c>
      <c r="H58" s="16">
        <f t="shared" si="21"/>
        <v>1993.8704</v>
      </c>
      <c r="I58" s="16">
        <f t="shared" si="21"/>
        <v>1224.0329999999999</v>
      </c>
    </row>
    <row r="59" spans="1:14" ht="13.5">
      <c r="A59" s="20" t="s">
        <v>29</v>
      </c>
      <c r="C59" s="6">
        <v>12050</v>
      </c>
      <c r="F59" s="6">
        <v>3266.3679999999999</v>
      </c>
      <c r="I59" s="16">
        <f>_xlfn.NORM.INV($M$18,C59,F59)</f>
        <v>12050</v>
      </c>
      <c r="L59" s="6"/>
    </row>
    <row r="70" spans="12:12" ht="13.5">
      <c r="L70" s="6"/>
    </row>
  </sheetData>
  <sortState ref="A41:B52">
    <sortCondition ref="A41:A52"/>
  </sortState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D71"/>
  <sheetViews>
    <sheetView tabSelected="1" workbookViewId="0">
      <selection activeCell="N15" sqref="N15"/>
    </sheetView>
  </sheetViews>
  <sheetFormatPr defaultRowHeight="15.75"/>
  <cols>
    <col min="1" max="1" width="9" style="6"/>
    <col min="2" max="7" width="10.625" style="6" customWidth="1"/>
    <col min="8" max="8" width="12.25" style="6" customWidth="1"/>
    <col min="9" max="9" width="12.125" style="6" bestFit="1" customWidth="1"/>
    <col min="10" max="10" width="3.5" style="6" bestFit="1" customWidth="1"/>
    <col min="11" max="11" width="7.5" style="6" bestFit="1" customWidth="1"/>
    <col min="13" max="15" width="15.625" style="6" customWidth="1"/>
    <col min="16" max="23" width="9" style="6"/>
    <col min="24" max="26" width="15.625" style="6" customWidth="1"/>
    <col min="27" max="16384" width="9" style="6"/>
  </cols>
  <sheetData>
    <row r="1" spans="1:30">
      <c r="O1" s="6">
        <v>0.4</v>
      </c>
    </row>
    <row r="2" spans="1:30" s="10" customFormat="1" ht="13.5">
      <c r="A2" s="7" t="s">
        <v>15</v>
      </c>
      <c r="B2" s="7" t="s">
        <v>218</v>
      </c>
      <c r="C2" s="7" t="s">
        <v>19</v>
      </c>
      <c r="D2" s="7" t="s">
        <v>61</v>
      </c>
      <c r="E2" s="7" t="s">
        <v>970</v>
      </c>
      <c r="F2" s="7" t="s">
        <v>971</v>
      </c>
      <c r="G2" s="7" t="s">
        <v>29</v>
      </c>
      <c r="H2" s="7" t="s">
        <v>969</v>
      </c>
      <c r="J2" s="10" t="s">
        <v>228</v>
      </c>
      <c r="M2" s="21" t="s">
        <v>233</v>
      </c>
      <c r="N2" s="21" t="s">
        <v>234</v>
      </c>
      <c r="O2" s="21" t="s">
        <v>247</v>
      </c>
      <c r="U2" s="7" t="s">
        <v>2</v>
      </c>
      <c r="Y2" s="6"/>
      <c r="Z2" s="6"/>
      <c r="AA2" s="10" t="s">
        <v>972</v>
      </c>
      <c r="AB2" s="10" t="s">
        <v>973</v>
      </c>
      <c r="AC2" s="10" t="s">
        <v>974</v>
      </c>
      <c r="AD2" s="10" t="s">
        <v>973</v>
      </c>
    </row>
    <row r="3" spans="1:30">
      <c r="A3" s="6">
        <v>202312</v>
      </c>
      <c r="B3" s="1">
        <v>8947</v>
      </c>
      <c r="C3" s="1">
        <v>110.53</v>
      </c>
      <c r="D3" s="6">
        <v>5.6</v>
      </c>
      <c r="E3" s="11">
        <f t="shared" ref="E3:F14" si="0">M4</f>
        <v>49534.945185196819</v>
      </c>
      <c r="F3" s="11">
        <f t="shared" si="0"/>
        <v>58798.189611962203</v>
      </c>
      <c r="G3" s="6">
        <v>3.78</v>
      </c>
      <c r="H3" s="6">
        <v>21</v>
      </c>
      <c r="J3" s="6">
        <v>12</v>
      </c>
      <c r="K3" s="6">
        <f>B53</f>
        <v>-74580</v>
      </c>
      <c r="M3" s="11">
        <f>K3+B3*$B$55+D3*$B$57+E3*$B$58+H3*$B$59</f>
        <v>46220.444466229033</v>
      </c>
      <c r="N3" s="11">
        <f t="shared" ref="N3:N16" si="1">B3*$C$55+C3*$C$56+D3*$C$57+F3*$C$58+G3*$C$60+H3*$C$59</f>
        <v>58990.355932914143</v>
      </c>
      <c r="O3" s="11">
        <f>N3*(1-$O$1)+M3*$O$1</f>
        <v>53882.391346240096</v>
      </c>
      <c r="P3" s="11">
        <f>M3/$H3</f>
        <v>2200.9735460109064</v>
      </c>
      <c r="Q3" s="11">
        <f>N3/$H3</f>
        <v>2809.0645682340069</v>
      </c>
      <c r="R3" s="11">
        <f>O3/$H3</f>
        <v>2565.8281593447664</v>
      </c>
      <c r="S3" s="12">
        <f>R3/R4-1</f>
        <v>2.4600771878775962E-2</v>
      </c>
      <c r="T3" s="12">
        <f>R3/V3-1</f>
        <v>0.13582477173296437</v>
      </c>
      <c r="U3" s="6">
        <v>202212</v>
      </c>
      <c r="V3" s="6">
        <v>2259</v>
      </c>
      <c r="Y3" s="6">
        <v>2023</v>
      </c>
      <c r="AA3" s="11">
        <f>SUM(O3:O14)</f>
        <v>593276.25356715755</v>
      </c>
      <c r="AB3" s="12">
        <f>AA3/AA4-1</f>
        <v>0.10735327867498068</v>
      </c>
    </row>
    <row r="4" spans="1:30">
      <c r="A4" s="6">
        <v>202311</v>
      </c>
      <c r="B4" s="1">
        <v>8947</v>
      </c>
      <c r="C4" s="1">
        <v>110.53</v>
      </c>
      <c r="D4" s="6">
        <v>5.6</v>
      </c>
      <c r="E4" s="11">
        <f t="shared" si="0"/>
        <v>43815.826121144433</v>
      </c>
      <c r="F4" s="11">
        <f t="shared" si="0"/>
        <v>55586.124923933312</v>
      </c>
      <c r="G4" s="6">
        <v>3.78</v>
      </c>
      <c r="H4" s="6">
        <v>22</v>
      </c>
      <c r="J4" s="6">
        <v>11</v>
      </c>
      <c r="K4" s="6">
        <f>B52</f>
        <v>-70040</v>
      </c>
      <c r="M4" s="11">
        <f t="shared" ref="M4:M16" si="2">K4+B4*$B$55+C4*$B$56+D4*$B$57+E4*$B$58+H4*$B$59</f>
        <v>49534.945185196819</v>
      </c>
      <c r="N4" s="11">
        <f t="shared" si="1"/>
        <v>58798.189611962203</v>
      </c>
      <c r="O4" s="11">
        <f t="shared" ref="O4:O16" si="3">N4*(1-$O$1)+M4*$O$1</f>
        <v>55092.891841256045</v>
      </c>
      <c r="P4" s="11">
        <f t="shared" ref="P4:R16" si="4">M4/$H4</f>
        <v>2251.5884175089463</v>
      </c>
      <c r="Q4" s="11">
        <f t="shared" si="4"/>
        <v>2672.6449823619182</v>
      </c>
      <c r="R4" s="11">
        <f t="shared" si="4"/>
        <v>2504.2223564207293</v>
      </c>
      <c r="S4" s="12">
        <f t="shared" ref="S4:S15" si="5">R4/R5-1</f>
        <v>-1.5597275642398212E-2</v>
      </c>
      <c r="T4" s="12">
        <f t="shared" ref="T4:T14" si="6">R4/V4-1</f>
        <v>0.19647508667975599</v>
      </c>
      <c r="U4" s="1">
        <v>202211</v>
      </c>
      <c r="V4" s="11">
        <v>2093</v>
      </c>
      <c r="Y4" s="6">
        <v>2022</v>
      </c>
      <c r="Z4" s="11">
        <f>53575963851+O16+O15</f>
        <v>53576059690.458557</v>
      </c>
      <c r="AA4" s="11">
        <f>Z4/100000</f>
        <v>535760.5969045856</v>
      </c>
      <c r="AB4" s="12">
        <f>AA4/AA5-1</f>
        <v>-0.43909393173371891</v>
      </c>
      <c r="AC4" s="6">
        <v>63000</v>
      </c>
      <c r="AD4" s="12">
        <f>AC4/AC5-1</f>
        <v>-0.24304320661315904</v>
      </c>
    </row>
    <row r="5" spans="1:30">
      <c r="A5" s="6">
        <v>202310</v>
      </c>
      <c r="B5" s="1">
        <v>8947</v>
      </c>
      <c r="C5" s="1">
        <v>110.53</v>
      </c>
      <c r="D5" s="6">
        <v>5.6</v>
      </c>
      <c r="E5" s="11">
        <f t="shared" si="0"/>
        <v>46236.066942410034</v>
      </c>
      <c r="F5" s="11">
        <f t="shared" si="0"/>
        <v>53853.308666213001</v>
      </c>
      <c r="G5" s="6">
        <v>3.78</v>
      </c>
      <c r="H5" s="6">
        <v>20</v>
      </c>
      <c r="J5" s="6">
        <v>10</v>
      </c>
      <c r="K5" s="6">
        <f>B51</f>
        <v>-72940</v>
      </c>
      <c r="M5" s="11">
        <f t="shared" si="2"/>
        <v>43815.826121144433</v>
      </c>
      <c r="N5" s="11">
        <f t="shared" si="1"/>
        <v>55586.124923933312</v>
      </c>
      <c r="O5" s="11">
        <f t="shared" si="3"/>
        <v>50878.005402817762</v>
      </c>
      <c r="P5" s="11">
        <f t="shared" si="4"/>
        <v>2190.7913060572218</v>
      </c>
      <c r="Q5" s="11">
        <f t="shared" si="4"/>
        <v>2779.3062461966656</v>
      </c>
      <c r="R5" s="11">
        <f t="shared" si="4"/>
        <v>2543.9002701408881</v>
      </c>
      <c r="S5" s="12">
        <f t="shared" si="5"/>
        <v>1.4091415500623317E-3</v>
      </c>
      <c r="T5" s="12">
        <f t="shared" si="6"/>
        <v>0.31773902595082815</v>
      </c>
      <c r="U5" s="1">
        <v>202210</v>
      </c>
      <c r="V5" s="11">
        <v>1930.5038554999999</v>
      </c>
      <c r="Y5" s="6">
        <v>2021</v>
      </c>
      <c r="Z5" s="6">
        <v>95516990672</v>
      </c>
      <c r="AA5" s="25">
        <f>Z5/100000</f>
        <v>955169.90671999997</v>
      </c>
      <c r="AB5" s="12">
        <f>AA5/AA6-1</f>
        <v>0.9420919908619243</v>
      </c>
      <c r="AC5" s="6">
        <v>83228</v>
      </c>
      <c r="AD5" s="12">
        <f>AC5/AC6-1</f>
        <v>0.34777820961264405</v>
      </c>
    </row>
    <row r="6" spans="1:30">
      <c r="A6" s="6">
        <v>202309</v>
      </c>
      <c r="B6" s="1">
        <v>8671</v>
      </c>
      <c r="C6" s="1">
        <v>109.96</v>
      </c>
      <c r="D6" s="6">
        <v>5.6</v>
      </c>
      <c r="E6" s="11">
        <f t="shared" si="0"/>
        <v>51439.048498306001</v>
      </c>
      <c r="F6" s="11">
        <f t="shared" si="0"/>
        <v>55899.943366325715</v>
      </c>
      <c r="G6" s="6">
        <v>3.78</v>
      </c>
      <c r="H6" s="6">
        <v>20</v>
      </c>
      <c r="J6" s="6">
        <v>9</v>
      </c>
      <c r="K6" s="6">
        <f>B50</f>
        <v>-72300</v>
      </c>
      <c r="M6" s="11">
        <f t="shared" si="2"/>
        <v>46236.066942410034</v>
      </c>
      <c r="N6" s="11">
        <f t="shared" si="1"/>
        <v>53853.308666213001</v>
      </c>
      <c r="O6" s="11">
        <f t="shared" si="3"/>
        <v>50806.411976691816</v>
      </c>
      <c r="P6" s="11">
        <f t="shared" si="4"/>
        <v>2311.8033471205017</v>
      </c>
      <c r="Q6" s="11">
        <f t="shared" si="4"/>
        <v>2692.6654333106499</v>
      </c>
      <c r="R6" s="11">
        <f t="shared" si="4"/>
        <v>2540.3205988345908</v>
      </c>
      <c r="S6" s="12">
        <f t="shared" si="5"/>
        <v>7.9677385372135312E-2</v>
      </c>
      <c r="T6" s="12">
        <f t="shared" si="6"/>
        <v>0.26992948066325995</v>
      </c>
      <c r="U6" s="1">
        <v>202209</v>
      </c>
      <c r="V6" s="11">
        <v>2000.3635142857145</v>
      </c>
      <c r="Y6" s="6">
        <v>2020</v>
      </c>
      <c r="Z6" s="6">
        <v>49182526431</v>
      </c>
      <c r="AA6" s="11">
        <f>Z6/100000</f>
        <v>491825.26431</v>
      </c>
      <c r="AB6" s="12">
        <f>AA6/AA7-1</f>
        <v>0.69266197200425128</v>
      </c>
      <c r="AC6" s="6">
        <v>61752</v>
      </c>
      <c r="AD6" s="12">
        <f>AC6/AC7-1</f>
        <v>1.1616550565337627</v>
      </c>
    </row>
    <row r="7" spans="1:30">
      <c r="A7" s="6">
        <v>202308</v>
      </c>
      <c r="B7" s="1">
        <v>8671</v>
      </c>
      <c r="C7" s="1">
        <v>109.96</v>
      </c>
      <c r="D7" s="6">
        <v>5.6</v>
      </c>
      <c r="E7" s="11">
        <f t="shared" si="0"/>
        <v>52863.962693884314</v>
      </c>
      <c r="F7" s="11">
        <f t="shared" si="0"/>
        <v>52213.247290373605</v>
      </c>
      <c r="G7" s="6">
        <v>3.78</v>
      </c>
      <c r="H7" s="6">
        <v>23</v>
      </c>
      <c r="J7" s="6">
        <v>8</v>
      </c>
      <c r="K7" s="6">
        <f>B49</f>
        <v>-74280</v>
      </c>
      <c r="M7" s="11">
        <f t="shared" si="2"/>
        <v>51439.048498306001</v>
      </c>
      <c r="N7" s="11">
        <f t="shared" si="1"/>
        <v>55899.943366325715</v>
      </c>
      <c r="O7" s="11">
        <f t="shared" si="3"/>
        <v>54115.58541911783</v>
      </c>
      <c r="P7" s="11">
        <f t="shared" si="4"/>
        <v>2236.4803694915654</v>
      </c>
      <c r="Q7" s="11">
        <f t="shared" si="4"/>
        <v>2430.4323202750311</v>
      </c>
      <c r="R7" s="11">
        <f t="shared" si="4"/>
        <v>2352.8515399616449</v>
      </c>
      <c r="S7" s="12">
        <f t="shared" si="5"/>
        <v>-5.8384692454507059E-2</v>
      </c>
      <c r="T7" s="12">
        <f t="shared" si="6"/>
        <v>0.16595444589565256</v>
      </c>
      <c r="U7" s="1">
        <v>202208</v>
      </c>
      <c r="V7" s="11">
        <v>2017.9618065217394</v>
      </c>
      <c r="Y7" s="6">
        <v>2019</v>
      </c>
      <c r="Z7" s="6">
        <v>29056319126</v>
      </c>
      <c r="AA7" s="11">
        <f>Z7/100000</f>
        <v>290563.19125999999</v>
      </c>
      <c r="AC7" s="6">
        <v>28567</v>
      </c>
    </row>
    <row r="8" spans="1:30">
      <c r="A8" s="6">
        <v>202307</v>
      </c>
      <c r="B8" s="1">
        <v>8671</v>
      </c>
      <c r="C8" s="1">
        <v>109.96</v>
      </c>
      <c r="D8" s="6">
        <v>5.6</v>
      </c>
      <c r="E8" s="11">
        <f t="shared" si="0"/>
        <v>49148.052350931393</v>
      </c>
      <c r="F8" s="11">
        <f t="shared" si="0"/>
        <v>49403.925276420065</v>
      </c>
      <c r="G8" s="6">
        <v>3.78</v>
      </c>
      <c r="H8" s="6">
        <v>21</v>
      </c>
      <c r="J8" s="6">
        <v>7</v>
      </c>
      <c r="K8" s="6">
        <f>B48</f>
        <v>-66450</v>
      </c>
      <c r="M8" s="11">
        <f t="shared" si="2"/>
        <v>52863.962693884314</v>
      </c>
      <c r="N8" s="11">
        <f t="shared" si="1"/>
        <v>52213.247290373605</v>
      </c>
      <c r="O8" s="11">
        <f t="shared" si="3"/>
        <v>52473.533451777883</v>
      </c>
      <c r="P8" s="11">
        <f t="shared" si="4"/>
        <v>2517.3315568516341</v>
      </c>
      <c r="Q8" s="11">
        <f t="shared" si="4"/>
        <v>2486.3451090654098</v>
      </c>
      <c r="R8" s="11">
        <f t="shared" si="4"/>
        <v>2498.7396881798991</v>
      </c>
      <c r="S8" s="12">
        <f t="shared" si="5"/>
        <v>1.3655094026261638E-2</v>
      </c>
      <c r="T8" s="12">
        <f t="shared" si="6"/>
        <v>8.6041044238552855E-2</v>
      </c>
      <c r="U8" s="1">
        <v>202207</v>
      </c>
      <c r="V8" s="11">
        <v>2300.7783190476193</v>
      </c>
    </row>
    <row r="9" spans="1:30">
      <c r="A9" s="6">
        <v>202306</v>
      </c>
      <c r="B9" s="1">
        <v>8410</v>
      </c>
      <c r="C9" s="1">
        <v>109.24</v>
      </c>
      <c r="D9" s="6">
        <v>5.6</v>
      </c>
      <c r="E9" s="11">
        <f t="shared" si="0"/>
        <v>51342.997862647819</v>
      </c>
      <c r="F9" s="11">
        <f t="shared" si="0"/>
        <v>50891.367549149596</v>
      </c>
      <c r="G9" s="6">
        <v>3.78</v>
      </c>
      <c r="H9" s="6">
        <v>20</v>
      </c>
      <c r="J9" s="6">
        <v>6</v>
      </c>
      <c r="K9" s="6">
        <f>B47</f>
        <v>-68140</v>
      </c>
      <c r="M9" s="11">
        <f t="shared" si="2"/>
        <v>49148.052350931393</v>
      </c>
      <c r="N9" s="11">
        <f t="shared" si="1"/>
        <v>49403.925276420065</v>
      </c>
      <c r="O9" s="11">
        <f t="shared" si="3"/>
        <v>49301.576106224595</v>
      </c>
      <c r="P9" s="11">
        <f t="shared" si="4"/>
        <v>2457.4026175465697</v>
      </c>
      <c r="Q9" s="11">
        <f t="shared" si="4"/>
        <v>2470.1962638210034</v>
      </c>
      <c r="R9" s="11">
        <f t="shared" si="4"/>
        <v>2465.0788053112296</v>
      </c>
      <c r="S9" s="12">
        <f t="shared" si="5"/>
        <v>0.11013452930690426</v>
      </c>
      <c r="T9" s="12">
        <f t="shared" si="6"/>
        <v>1.8182021239343094E-2</v>
      </c>
      <c r="U9" s="1">
        <v>202206</v>
      </c>
      <c r="V9" s="11">
        <v>2421.059058095238</v>
      </c>
    </row>
    <row r="10" spans="1:30">
      <c r="A10" s="6">
        <v>202305</v>
      </c>
      <c r="B10" s="1">
        <v>8410</v>
      </c>
      <c r="C10" s="1">
        <v>109.24</v>
      </c>
      <c r="D10" s="6">
        <v>5.6</v>
      </c>
      <c r="E10" s="11">
        <f t="shared" si="0"/>
        <v>41357.857225612272</v>
      </c>
      <c r="F10" s="11">
        <f t="shared" si="0"/>
        <v>45936.373837944178</v>
      </c>
      <c r="G10" s="6">
        <v>3.78</v>
      </c>
      <c r="H10" s="6">
        <v>23</v>
      </c>
      <c r="J10" s="6">
        <v>5</v>
      </c>
      <c r="K10" s="6">
        <f>B46</f>
        <v>-66460</v>
      </c>
      <c r="M10" s="11">
        <f t="shared" si="2"/>
        <v>51342.997862647819</v>
      </c>
      <c r="N10" s="11">
        <f t="shared" si="1"/>
        <v>50891.367549149596</v>
      </c>
      <c r="O10" s="11">
        <f t="shared" si="3"/>
        <v>51072.019674548887</v>
      </c>
      <c r="P10" s="11">
        <f t="shared" si="4"/>
        <v>2232.3042548977314</v>
      </c>
      <c r="Q10" s="11">
        <f t="shared" si="4"/>
        <v>2212.6681543108521</v>
      </c>
      <c r="R10" s="11">
        <f t="shared" si="4"/>
        <v>2220.5225945456036</v>
      </c>
      <c r="S10" s="12">
        <f t="shared" si="5"/>
        <v>-0.14411263606479441</v>
      </c>
      <c r="T10" s="12">
        <f t="shared" si="6"/>
        <v>-6.7218754642970335E-2</v>
      </c>
      <c r="U10" s="1">
        <v>202205</v>
      </c>
      <c r="V10" s="11">
        <v>2380.5394947619047</v>
      </c>
    </row>
    <row r="11" spans="1:30">
      <c r="A11" s="6">
        <v>202304</v>
      </c>
      <c r="B11" s="1">
        <v>8410</v>
      </c>
      <c r="C11" s="1">
        <v>109.24</v>
      </c>
      <c r="D11" s="6">
        <v>5.6</v>
      </c>
      <c r="E11" s="11">
        <f t="shared" si="0"/>
        <v>49443.727798788954</v>
      </c>
      <c r="F11" s="11">
        <f t="shared" si="0"/>
        <v>51355.29941924286</v>
      </c>
      <c r="G11" s="6">
        <v>3.78</v>
      </c>
      <c r="H11" s="6">
        <v>17</v>
      </c>
      <c r="J11" s="6">
        <v>4</v>
      </c>
      <c r="K11" s="6">
        <f>B45</f>
        <v>-68470</v>
      </c>
      <c r="M11" s="11">
        <f t="shared" si="2"/>
        <v>41357.857225612272</v>
      </c>
      <c r="N11" s="11">
        <f t="shared" si="1"/>
        <v>45936.373837944178</v>
      </c>
      <c r="O11" s="11">
        <f t="shared" si="3"/>
        <v>44104.967193011413</v>
      </c>
      <c r="P11" s="11">
        <f t="shared" si="4"/>
        <v>2432.8151309183691</v>
      </c>
      <c r="Q11" s="11">
        <f t="shared" si="4"/>
        <v>2702.1396375261284</v>
      </c>
      <c r="R11" s="11">
        <f t="shared" si="4"/>
        <v>2594.4098348830244</v>
      </c>
      <c r="S11" s="12">
        <f t="shared" si="5"/>
        <v>0.17949466359798882</v>
      </c>
      <c r="T11" s="12">
        <f t="shared" si="6"/>
        <v>-4.2305295747704141E-2</v>
      </c>
      <c r="U11" s="1">
        <v>202204</v>
      </c>
      <c r="V11" s="11">
        <v>2709.015538421053</v>
      </c>
    </row>
    <row r="12" spans="1:30">
      <c r="A12" s="6">
        <v>202303</v>
      </c>
      <c r="B12" s="1">
        <v>8457</v>
      </c>
      <c r="C12" s="1">
        <v>108.39</v>
      </c>
      <c r="D12" s="6">
        <v>5.6</v>
      </c>
      <c r="E12" s="11">
        <f t="shared" si="0"/>
        <v>34198.548081432156</v>
      </c>
      <c r="F12" s="11">
        <f t="shared" si="0"/>
        <v>42993.380767164606</v>
      </c>
      <c r="G12" s="6">
        <v>3.78</v>
      </c>
      <c r="H12" s="6">
        <v>23</v>
      </c>
      <c r="J12" s="6">
        <v>3</v>
      </c>
      <c r="K12" s="6">
        <f>B44</f>
        <v>-64390</v>
      </c>
      <c r="M12" s="11">
        <f t="shared" si="2"/>
        <v>49443.727798788954</v>
      </c>
      <c r="N12" s="11">
        <f t="shared" si="1"/>
        <v>51355.29941924286</v>
      </c>
      <c r="O12" s="11">
        <f t="shared" si="3"/>
        <v>50590.670771061297</v>
      </c>
      <c r="P12" s="11">
        <f t="shared" si="4"/>
        <v>2149.7272955995199</v>
      </c>
      <c r="Q12" s="11">
        <f t="shared" si="4"/>
        <v>2232.8391051844724</v>
      </c>
      <c r="R12" s="11">
        <f t="shared" si="4"/>
        <v>2199.5943813504914</v>
      </c>
      <c r="S12" s="12">
        <f t="shared" si="5"/>
        <v>-0.16419147473746498</v>
      </c>
      <c r="T12" s="12">
        <f t="shared" si="6"/>
        <v>-0.32654114997748973</v>
      </c>
      <c r="U12" s="1">
        <v>202203</v>
      </c>
      <c r="V12" s="11">
        <v>3266.115489130435</v>
      </c>
    </row>
    <row r="13" spans="1:30">
      <c r="A13" s="6">
        <v>202302</v>
      </c>
      <c r="B13" s="1">
        <v>8457</v>
      </c>
      <c r="C13" s="1">
        <v>108.39</v>
      </c>
      <c r="D13" s="6">
        <v>5.6</v>
      </c>
      <c r="E13" s="11">
        <f t="shared" si="0"/>
        <v>34350.586894989996</v>
      </c>
      <c r="F13" s="11">
        <f t="shared" si="0"/>
        <v>46237.529889237048</v>
      </c>
      <c r="G13" s="6">
        <v>3.78</v>
      </c>
      <c r="H13" s="6">
        <v>15</v>
      </c>
      <c r="J13" s="6">
        <v>2</v>
      </c>
      <c r="K13" s="6">
        <f>B43</f>
        <v>-62790</v>
      </c>
      <c r="M13" s="11">
        <f t="shared" si="2"/>
        <v>34198.548081432156</v>
      </c>
      <c r="N13" s="11">
        <f t="shared" si="1"/>
        <v>42993.380767164606</v>
      </c>
      <c r="O13" s="11">
        <f t="shared" si="3"/>
        <v>39475.447692871625</v>
      </c>
      <c r="P13" s="11">
        <f t="shared" si="4"/>
        <v>2279.9032054288105</v>
      </c>
      <c r="Q13" s="11">
        <f t="shared" si="4"/>
        <v>2866.2253844776405</v>
      </c>
      <c r="R13" s="11">
        <f t="shared" si="4"/>
        <v>2631.6965128581082</v>
      </c>
      <c r="S13" s="12">
        <f t="shared" si="5"/>
        <v>-4.8388905470973187E-2</v>
      </c>
      <c r="T13" s="12">
        <f t="shared" si="6"/>
        <v>-0.14799902235142381</v>
      </c>
      <c r="U13" s="1">
        <v>202202</v>
      </c>
      <c r="V13" s="11">
        <v>3088.8421279999998</v>
      </c>
    </row>
    <row r="14" spans="1:30">
      <c r="A14" s="6">
        <v>202301</v>
      </c>
      <c r="B14" s="1">
        <v>8457</v>
      </c>
      <c r="C14" s="1">
        <v>108.39</v>
      </c>
      <c r="D14" s="6">
        <v>5.6</v>
      </c>
      <c r="E14" s="11">
        <f t="shared" si="0"/>
        <v>40445.793625924009</v>
      </c>
      <c r="F14" s="11">
        <f t="shared" si="0"/>
        <v>53595.545589106507</v>
      </c>
      <c r="G14" s="6">
        <v>3.78</v>
      </c>
      <c r="H14" s="6">
        <v>15</v>
      </c>
      <c r="J14" s="6">
        <v>1</v>
      </c>
      <c r="K14" s="6">
        <f>B42</f>
        <v>-66200</v>
      </c>
      <c r="M14" s="11">
        <f t="shared" si="2"/>
        <v>34350.586894989996</v>
      </c>
      <c r="N14" s="11">
        <f t="shared" si="1"/>
        <v>46237.529889237048</v>
      </c>
      <c r="O14" s="11">
        <f t="shared" si="3"/>
        <v>41482.752691538226</v>
      </c>
      <c r="P14" s="11">
        <f t="shared" si="4"/>
        <v>2290.0391263326665</v>
      </c>
      <c r="Q14" s="11">
        <f t="shared" si="4"/>
        <v>3082.5019926158034</v>
      </c>
      <c r="R14" s="11">
        <f t="shared" si="4"/>
        <v>2765.5168461025482</v>
      </c>
      <c r="S14" s="12">
        <f t="shared" si="5"/>
        <v>0.25872678147102568</v>
      </c>
      <c r="T14" s="12">
        <f t="shared" si="6"/>
        <v>-5.3832302801998688E-2</v>
      </c>
      <c r="U14" s="1">
        <v>202201</v>
      </c>
      <c r="V14" s="11">
        <v>2922.861195</v>
      </c>
    </row>
    <row r="15" spans="1:30">
      <c r="A15" s="6">
        <v>202212</v>
      </c>
      <c r="B15" s="6">
        <v>8714</v>
      </c>
      <c r="C15" s="6">
        <v>108.37</v>
      </c>
      <c r="D15" s="6">
        <v>2.54</v>
      </c>
      <c r="E15" s="11">
        <f>M16</f>
        <v>43970.103210000008</v>
      </c>
      <c r="F15" s="11">
        <f>N16</f>
        <v>49859.620785000006</v>
      </c>
      <c r="G15" s="6">
        <v>3.73</v>
      </c>
      <c r="H15" s="6">
        <v>22</v>
      </c>
      <c r="J15" s="6">
        <v>12</v>
      </c>
      <c r="K15" s="6">
        <f>B53</f>
        <v>-74580</v>
      </c>
      <c r="M15" s="11">
        <f t="shared" si="2"/>
        <v>40445.793625924009</v>
      </c>
      <c r="N15" s="11">
        <f t="shared" si="1"/>
        <v>53595.545589106507</v>
      </c>
      <c r="O15" s="11">
        <f t="shared" si="3"/>
        <v>48335.644803833507</v>
      </c>
      <c r="P15" s="11">
        <f t="shared" si="4"/>
        <v>1838.4451648147276</v>
      </c>
      <c r="Q15" s="11">
        <f t="shared" si="4"/>
        <v>2436.1611631412047</v>
      </c>
      <c r="R15" s="11">
        <f t="shared" si="4"/>
        <v>2197.0747638106141</v>
      </c>
      <c r="S15" s="12">
        <f t="shared" si="5"/>
        <v>6.3761318791489829E-2</v>
      </c>
    </row>
    <row r="16" spans="1:30">
      <c r="A16" s="6">
        <v>202211</v>
      </c>
      <c r="B16" s="6">
        <v>8714</v>
      </c>
      <c r="C16" s="6">
        <v>108.37</v>
      </c>
      <c r="D16" s="6">
        <v>2.54</v>
      </c>
      <c r="E16" s="6">
        <v>38610</v>
      </c>
      <c r="F16" s="6">
        <v>38610</v>
      </c>
      <c r="G16" s="6">
        <v>3.73</v>
      </c>
      <c r="H16" s="6">
        <v>23</v>
      </c>
      <c r="J16" s="6">
        <v>11</v>
      </c>
      <c r="K16" s="6">
        <f>B52</f>
        <v>-70040</v>
      </c>
      <c r="M16" s="11">
        <f t="shared" si="2"/>
        <v>43970.103210000008</v>
      </c>
      <c r="N16" s="11">
        <f t="shared" si="1"/>
        <v>49859.620785000006</v>
      </c>
      <c r="O16" s="11">
        <f t="shared" si="3"/>
        <v>47503.81375500001</v>
      </c>
      <c r="P16" s="11">
        <f t="shared" si="4"/>
        <v>1911.7436178260873</v>
      </c>
      <c r="Q16" s="11">
        <f t="shared" si="4"/>
        <v>2167.8095993478264</v>
      </c>
      <c r="R16" s="11">
        <f t="shared" si="4"/>
        <v>2065.3832067391309</v>
      </c>
      <c r="S16" s="12" t="e">
        <f>O16/O39-1</f>
        <v>#DIV/0!</v>
      </c>
    </row>
    <row r="17" spans="1:22">
      <c r="M17" s="11"/>
      <c r="N17" s="11"/>
      <c r="O17" s="11">
        <f>SUM(O3:O14)</f>
        <v>593276.25356715755</v>
      </c>
      <c r="P17" s="11"/>
      <c r="Q17" s="11"/>
      <c r="R17" s="11"/>
      <c r="S17" s="12"/>
    </row>
    <row r="18" spans="1:22">
      <c r="M18" s="11"/>
      <c r="N18" s="11"/>
      <c r="O18" s="11"/>
      <c r="P18" s="11"/>
      <c r="Q18" s="11"/>
      <c r="R18" s="11"/>
      <c r="S18" s="12"/>
    </row>
    <row r="19" spans="1:22">
      <c r="M19" s="10">
        <v>0.44</v>
      </c>
      <c r="N19" s="11"/>
      <c r="O19" s="13">
        <v>0.4</v>
      </c>
      <c r="P19" s="11"/>
      <c r="Q19" s="11"/>
      <c r="R19" s="11"/>
      <c r="S19" s="12"/>
    </row>
    <row r="20" spans="1:22">
      <c r="A20" s="7" t="s">
        <v>15</v>
      </c>
      <c r="B20" s="7" t="s">
        <v>218</v>
      </c>
      <c r="C20" s="7" t="s">
        <v>19</v>
      </c>
      <c r="D20" s="7" t="s">
        <v>61</v>
      </c>
      <c r="E20" s="7" t="s">
        <v>970</v>
      </c>
      <c r="F20" s="7" t="s">
        <v>971</v>
      </c>
      <c r="G20" s="7" t="s">
        <v>29</v>
      </c>
      <c r="H20" s="7" t="s">
        <v>969</v>
      </c>
      <c r="I20" s="10"/>
      <c r="J20" s="10" t="s">
        <v>228</v>
      </c>
      <c r="K20" s="10"/>
      <c r="M20" s="21" t="s">
        <v>233</v>
      </c>
      <c r="N20" s="21" t="s">
        <v>234</v>
      </c>
      <c r="O20" s="21" t="s">
        <v>247</v>
      </c>
      <c r="P20" s="11"/>
      <c r="Q20" s="11"/>
      <c r="R20" s="11"/>
      <c r="S20" s="12"/>
      <c r="U20" s="7" t="s">
        <v>2</v>
      </c>
      <c r="V20" s="10"/>
    </row>
    <row r="21" spans="1:22">
      <c r="A21" s="6">
        <v>202312</v>
      </c>
      <c r="B21" s="1">
        <v>8947</v>
      </c>
      <c r="C21" s="1">
        <v>110.53</v>
      </c>
      <c r="D21" s="6">
        <v>5.6</v>
      </c>
      <c r="E21" s="11">
        <f t="shared" ref="E21:E32" si="7">N21</f>
        <v>41191.209993628145</v>
      </c>
      <c r="F21" s="11">
        <f t="shared" ref="F21:F32" si="8">N22</f>
        <v>41050.521374113734</v>
      </c>
      <c r="G21" s="6">
        <v>3.78</v>
      </c>
      <c r="H21" s="6">
        <v>21</v>
      </c>
      <c r="J21" s="6">
        <v>12</v>
      </c>
      <c r="K21" s="11">
        <f>H53</f>
        <v>-74580</v>
      </c>
      <c r="M21" s="11">
        <f>K21+B21*$H$55+D21*$H$57+E21*$H$58+H21*$H$59</f>
        <v>37605.46857386113</v>
      </c>
      <c r="N21" s="11">
        <f t="shared" ref="N21:N33" si="9">B21*$I$55+C21*$I$56+D21*$I$57+F21*$I$58+G21*$I$60+H21*$I$59</f>
        <v>41191.209993628145</v>
      </c>
      <c r="O21" s="11">
        <f>N21*(1-$O$19)+M21*$O$19</f>
        <v>39756.913425721337</v>
      </c>
      <c r="P21" s="11">
        <f>M21/$H21</f>
        <v>1790.7365987552919</v>
      </c>
      <c r="Q21" s="11">
        <f>N21/$H21</f>
        <v>1961.4861901727688</v>
      </c>
      <c r="R21" s="11">
        <f>O21/$H21</f>
        <v>1893.1863536057779</v>
      </c>
      <c r="S21" s="12">
        <f>R21/R22-1</f>
        <v>-1.4818955805122047E-2</v>
      </c>
      <c r="T21" s="12">
        <f>R21/V21-1</f>
        <v>-0.16193609844808421</v>
      </c>
      <c r="U21" s="6">
        <v>202212</v>
      </c>
      <c r="V21" s="6">
        <v>2259</v>
      </c>
    </row>
    <row r="22" spans="1:22">
      <c r="A22" s="6">
        <v>202311</v>
      </c>
      <c r="B22" s="1">
        <v>8947</v>
      </c>
      <c r="C22" s="1">
        <v>110.53</v>
      </c>
      <c r="D22" s="6">
        <v>5.6</v>
      </c>
      <c r="E22" s="11">
        <f t="shared" si="7"/>
        <v>41050.521374113734</v>
      </c>
      <c r="F22" s="11">
        <f t="shared" si="8"/>
        <v>37972.358472591412</v>
      </c>
      <c r="G22" s="6">
        <v>3.78</v>
      </c>
      <c r="H22" s="6">
        <v>22</v>
      </c>
      <c r="J22" s="6">
        <v>11</v>
      </c>
      <c r="K22" s="11">
        <f>H52</f>
        <v>-70040</v>
      </c>
      <c r="M22" s="11">
        <f t="shared" ref="M22:M34" si="10">K22+B22*$H$55+D22*$H$57+E22*$H$58+H22*$H$59</f>
        <v>44115.704860821817</v>
      </c>
      <c r="N22" s="11">
        <f t="shared" si="9"/>
        <v>41050.521374113734</v>
      </c>
      <c r="O22" s="11">
        <f t="shared" ref="O22:O34" si="11">N22*(1-$O$19)+M22*$O$19</f>
        <v>42276.594768796967</v>
      </c>
      <c r="P22" s="11">
        <f t="shared" ref="P22:R34" si="12">M22/$H22</f>
        <v>2005.2593118555371</v>
      </c>
      <c r="Q22" s="11">
        <f t="shared" si="12"/>
        <v>1865.9327897324424</v>
      </c>
      <c r="R22" s="11">
        <f t="shared" si="12"/>
        <v>1921.6633985816804</v>
      </c>
      <c r="S22" s="12">
        <f t="shared" ref="S22:S34" si="13">R22/R23-1</f>
        <v>4.0949164716722164E-2</v>
      </c>
      <c r="T22" s="12">
        <f t="shared" ref="T22:T34" si="14">R22/V22-1</f>
        <v>-8.186173025242216E-2</v>
      </c>
      <c r="U22" s="1">
        <v>202211</v>
      </c>
      <c r="V22" s="11">
        <v>2093</v>
      </c>
    </row>
    <row r="23" spans="1:22">
      <c r="A23" s="6">
        <v>202310</v>
      </c>
      <c r="B23" s="1">
        <v>8947</v>
      </c>
      <c r="C23" s="1">
        <v>110.53</v>
      </c>
      <c r="D23" s="6">
        <v>5.6</v>
      </c>
      <c r="E23" s="11">
        <f t="shared" si="7"/>
        <v>37972.358472591412</v>
      </c>
      <c r="F23" s="11">
        <f t="shared" si="8"/>
        <v>36324.56849912311</v>
      </c>
      <c r="G23" s="6">
        <v>3.78</v>
      </c>
      <c r="H23" s="6">
        <v>20</v>
      </c>
      <c r="J23" s="6">
        <v>10</v>
      </c>
      <c r="K23" s="11">
        <f>H51</f>
        <v>-72940</v>
      </c>
      <c r="M23" s="11">
        <f t="shared" si="10"/>
        <v>35344.884192826554</v>
      </c>
      <c r="N23" s="11">
        <f t="shared" si="9"/>
        <v>37972.358472591412</v>
      </c>
      <c r="O23" s="11">
        <f t="shared" si="11"/>
        <v>36921.368760685466</v>
      </c>
      <c r="P23" s="11">
        <f t="shared" si="12"/>
        <v>1767.2442096413276</v>
      </c>
      <c r="Q23" s="11">
        <f t="shared" si="12"/>
        <v>1898.6179236295707</v>
      </c>
      <c r="R23" s="11">
        <f t="shared" si="12"/>
        <v>1846.0684380342732</v>
      </c>
      <c r="S23" s="12">
        <f t="shared" si="13"/>
        <v>4.5130064762557209E-2</v>
      </c>
      <c r="T23" s="12">
        <f t="shared" si="14"/>
        <v>-4.3737502634439429E-2</v>
      </c>
      <c r="U23" s="1">
        <v>202210</v>
      </c>
      <c r="V23" s="11">
        <v>1930.5038554999999</v>
      </c>
    </row>
    <row r="24" spans="1:22">
      <c r="A24" s="6">
        <v>202309</v>
      </c>
      <c r="B24" s="1">
        <v>8671</v>
      </c>
      <c r="C24" s="1">
        <v>109.96</v>
      </c>
      <c r="D24" s="6">
        <v>5.6</v>
      </c>
      <c r="E24" s="11">
        <f t="shared" si="7"/>
        <v>36324.56849912311</v>
      </c>
      <c r="F24" s="11">
        <f t="shared" si="8"/>
        <v>38364.561685663874</v>
      </c>
      <c r="G24" s="6">
        <v>3.78</v>
      </c>
      <c r="H24" s="6">
        <v>20</v>
      </c>
      <c r="J24" s="6">
        <v>9</v>
      </c>
      <c r="K24" s="11">
        <f>H50</f>
        <v>-72300</v>
      </c>
      <c r="M24" s="11">
        <f t="shared" si="10"/>
        <v>33830.788293135382</v>
      </c>
      <c r="N24" s="11">
        <f t="shared" si="9"/>
        <v>36324.56849912311</v>
      </c>
      <c r="O24" s="11">
        <f t="shared" si="11"/>
        <v>35327.056416728017</v>
      </c>
      <c r="P24" s="11">
        <f t="shared" si="12"/>
        <v>1691.5394146567692</v>
      </c>
      <c r="Q24" s="11">
        <f t="shared" si="12"/>
        <v>1816.2284249561555</v>
      </c>
      <c r="R24" s="11">
        <f t="shared" si="12"/>
        <v>1766.352820836401</v>
      </c>
      <c r="S24" s="12">
        <f t="shared" si="13"/>
        <v>5.0063377396192932E-2</v>
      </c>
      <c r="T24" s="12">
        <f t="shared" si="14"/>
        <v>-0.1169840840317834</v>
      </c>
      <c r="U24" s="1">
        <v>202209</v>
      </c>
      <c r="V24" s="11">
        <v>2000.3635142857145</v>
      </c>
    </row>
    <row r="25" spans="1:22">
      <c r="A25" s="6">
        <v>202308</v>
      </c>
      <c r="B25" s="1">
        <v>8671</v>
      </c>
      <c r="C25" s="1">
        <v>109.96</v>
      </c>
      <c r="D25" s="6">
        <v>5.6</v>
      </c>
      <c r="E25" s="11">
        <f t="shared" si="7"/>
        <v>38364.561685663874</v>
      </c>
      <c r="F25" s="11">
        <f t="shared" si="8"/>
        <v>34849.365810648946</v>
      </c>
      <c r="G25" s="6">
        <v>3.78</v>
      </c>
      <c r="H25" s="6">
        <v>23</v>
      </c>
      <c r="J25" s="6">
        <v>8</v>
      </c>
      <c r="K25" s="11">
        <f>H49</f>
        <v>-74280</v>
      </c>
      <c r="M25" s="11">
        <f t="shared" si="10"/>
        <v>39176.164276999196</v>
      </c>
      <c r="N25" s="11">
        <f t="shared" si="9"/>
        <v>38364.561685663874</v>
      </c>
      <c r="O25" s="11">
        <f t="shared" si="11"/>
        <v>38689.202722198002</v>
      </c>
      <c r="P25" s="11">
        <f t="shared" si="12"/>
        <v>1703.3114903043129</v>
      </c>
      <c r="Q25" s="11">
        <f t="shared" si="12"/>
        <v>1668.0244211158206</v>
      </c>
      <c r="R25" s="11">
        <f t="shared" si="12"/>
        <v>1682.1392487912176</v>
      </c>
      <c r="S25" s="12">
        <f t="shared" si="13"/>
        <v>-5.201865424304386E-2</v>
      </c>
      <c r="T25" s="12">
        <f t="shared" si="14"/>
        <v>-0.16641670652298546</v>
      </c>
      <c r="U25" s="1">
        <v>202208</v>
      </c>
      <c r="V25" s="11">
        <v>2017.9618065217394</v>
      </c>
    </row>
    <row r="26" spans="1:22">
      <c r="A26" s="6">
        <v>202307</v>
      </c>
      <c r="B26" s="1">
        <v>8671</v>
      </c>
      <c r="C26" s="1">
        <v>109.96</v>
      </c>
      <c r="D26" s="6">
        <v>5.6</v>
      </c>
      <c r="E26" s="11">
        <f t="shared" si="7"/>
        <v>34849.365810648946</v>
      </c>
      <c r="F26" s="11">
        <f t="shared" si="8"/>
        <v>32186.360724218655</v>
      </c>
      <c r="G26" s="6">
        <v>3.78</v>
      </c>
      <c r="H26" s="6">
        <v>21</v>
      </c>
      <c r="J26" s="6">
        <v>7</v>
      </c>
      <c r="K26" s="11">
        <f>H48</f>
        <v>-66450</v>
      </c>
      <c r="M26" s="11">
        <f t="shared" si="10"/>
        <v>40884.230143429886</v>
      </c>
      <c r="N26" s="11">
        <f t="shared" si="9"/>
        <v>34849.365810648946</v>
      </c>
      <c r="O26" s="11">
        <f t="shared" si="11"/>
        <v>37263.311543761316</v>
      </c>
      <c r="P26" s="11">
        <f t="shared" si="12"/>
        <v>1946.8681020680899</v>
      </c>
      <c r="Q26" s="11">
        <f t="shared" si="12"/>
        <v>1659.4936100309021</v>
      </c>
      <c r="R26" s="11">
        <f t="shared" si="12"/>
        <v>1774.443406845777</v>
      </c>
      <c r="S26" s="12">
        <f t="shared" si="13"/>
        <v>7.2159766327117403E-2</v>
      </c>
      <c r="T26" s="12">
        <f t="shared" si="14"/>
        <v>-0.2287638525817266</v>
      </c>
      <c r="U26" s="1">
        <v>202207</v>
      </c>
      <c r="V26" s="11">
        <v>2300.7783190476193</v>
      </c>
    </row>
    <row r="27" spans="1:22">
      <c r="A27" s="6">
        <v>202306</v>
      </c>
      <c r="B27" s="1">
        <v>8410</v>
      </c>
      <c r="C27" s="1">
        <v>109.24</v>
      </c>
      <c r="D27" s="6">
        <v>5.6</v>
      </c>
      <c r="E27" s="11">
        <f t="shared" si="7"/>
        <v>32186.360724218655</v>
      </c>
      <c r="F27" s="11">
        <f t="shared" si="8"/>
        <v>33703.798778680313</v>
      </c>
      <c r="G27" s="6">
        <v>3.78</v>
      </c>
      <c r="H27" s="6">
        <v>20</v>
      </c>
      <c r="J27" s="6">
        <v>6</v>
      </c>
      <c r="K27" s="11">
        <f>H47</f>
        <v>-68140</v>
      </c>
      <c r="M27" s="11">
        <f t="shared" si="10"/>
        <v>34471.344675990011</v>
      </c>
      <c r="N27" s="11">
        <f t="shared" si="9"/>
        <v>32186.360724218655</v>
      </c>
      <c r="O27" s="11">
        <f t="shared" si="11"/>
        <v>33100.354304927198</v>
      </c>
      <c r="P27" s="11">
        <f t="shared" si="12"/>
        <v>1723.5672337995006</v>
      </c>
      <c r="Q27" s="11">
        <f t="shared" si="12"/>
        <v>1609.3180362109329</v>
      </c>
      <c r="R27" s="11">
        <f t="shared" si="12"/>
        <v>1655.0177152463598</v>
      </c>
      <c r="S27" s="12">
        <f t="shared" si="13"/>
        <v>1.5270672327277746E-2</v>
      </c>
      <c r="T27" s="12">
        <f t="shared" si="14"/>
        <v>-0.31640754086005618</v>
      </c>
      <c r="U27" s="1">
        <v>202206</v>
      </c>
      <c r="V27" s="11">
        <v>2421.059058095238</v>
      </c>
    </row>
    <row r="28" spans="1:22">
      <c r="A28" s="6">
        <v>202305</v>
      </c>
      <c r="B28" s="1">
        <v>8410</v>
      </c>
      <c r="C28" s="1">
        <v>109.24</v>
      </c>
      <c r="D28" s="6">
        <v>5.6</v>
      </c>
      <c r="E28" s="11">
        <f t="shared" si="7"/>
        <v>33703.798778680313</v>
      </c>
      <c r="F28" s="11">
        <f t="shared" si="8"/>
        <v>28974.722259367642</v>
      </c>
      <c r="G28" s="6">
        <v>3.78</v>
      </c>
      <c r="H28" s="6">
        <v>23</v>
      </c>
      <c r="J28" s="6">
        <v>5</v>
      </c>
      <c r="K28" s="11">
        <f>H46</f>
        <v>-66460</v>
      </c>
      <c r="M28" s="11">
        <f t="shared" si="10"/>
        <v>43176.467273659146</v>
      </c>
      <c r="N28" s="11">
        <f t="shared" si="9"/>
        <v>33703.798778680313</v>
      </c>
      <c r="O28" s="11">
        <f t="shared" si="11"/>
        <v>37492.866176671843</v>
      </c>
      <c r="P28" s="11">
        <f t="shared" si="12"/>
        <v>1877.2377075503975</v>
      </c>
      <c r="Q28" s="11">
        <f t="shared" si="12"/>
        <v>1465.3825555947963</v>
      </c>
      <c r="R28" s="11">
        <f t="shared" si="12"/>
        <v>1630.1246163770368</v>
      </c>
      <c r="S28" s="12">
        <f t="shared" si="13"/>
        <v>-4.6626605099230334E-3</v>
      </c>
      <c r="T28" s="12">
        <f t="shared" si="14"/>
        <v>-0.31522891346103143</v>
      </c>
      <c r="U28" s="1">
        <v>202205</v>
      </c>
      <c r="V28" s="11">
        <v>2380.5394947619047</v>
      </c>
    </row>
    <row r="29" spans="1:22">
      <c r="A29" s="6">
        <v>202304</v>
      </c>
      <c r="B29" s="1">
        <v>8410</v>
      </c>
      <c r="C29" s="1">
        <v>109.24</v>
      </c>
      <c r="D29" s="6">
        <v>5.6</v>
      </c>
      <c r="E29" s="11">
        <f t="shared" si="7"/>
        <v>28974.722259367642</v>
      </c>
      <c r="F29" s="11">
        <f t="shared" si="8"/>
        <v>34497.296141875151</v>
      </c>
      <c r="G29" s="6">
        <v>3.78</v>
      </c>
      <c r="H29" s="6">
        <v>17</v>
      </c>
      <c r="J29" s="6">
        <v>4</v>
      </c>
      <c r="K29" s="11">
        <f>H45</f>
        <v>-68470</v>
      </c>
      <c r="M29" s="11">
        <f t="shared" si="10"/>
        <v>26142.756545434637</v>
      </c>
      <c r="N29" s="11">
        <f t="shared" si="9"/>
        <v>28974.722259367642</v>
      </c>
      <c r="O29" s="11">
        <f t="shared" si="11"/>
        <v>27841.93597379444</v>
      </c>
      <c r="P29" s="11">
        <f t="shared" si="12"/>
        <v>1537.8092085549786</v>
      </c>
      <c r="Q29" s="11">
        <f t="shared" si="12"/>
        <v>1704.3954270216259</v>
      </c>
      <c r="R29" s="11">
        <f t="shared" si="12"/>
        <v>1637.7609396349671</v>
      </c>
      <c r="S29" s="12">
        <f t="shared" si="13"/>
        <v>-3.5663500759822941E-2</v>
      </c>
      <c r="T29" s="12">
        <f t="shared" si="14"/>
        <v>-0.39544055159257796</v>
      </c>
      <c r="U29" s="1">
        <v>202204</v>
      </c>
      <c r="V29" s="11">
        <v>2709.015538421053</v>
      </c>
    </row>
    <row r="30" spans="1:22">
      <c r="A30" s="6">
        <v>202303</v>
      </c>
      <c r="B30" s="1">
        <v>8457</v>
      </c>
      <c r="C30" s="1">
        <v>108.39</v>
      </c>
      <c r="D30" s="6">
        <v>5.6</v>
      </c>
      <c r="E30" s="11">
        <f t="shared" si="7"/>
        <v>34497.296141875151</v>
      </c>
      <c r="F30" s="11">
        <f t="shared" si="8"/>
        <v>26696.293097533373</v>
      </c>
      <c r="G30" s="6">
        <v>3.78</v>
      </c>
      <c r="H30" s="6">
        <v>23</v>
      </c>
      <c r="J30" s="6">
        <v>3</v>
      </c>
      <c r="K30" s="11">
        <f>H44</f>
        <v>-64390</v>
      </c>
      <c r="M30" s="11">
        <f t="shared" si="10"/>
        <v>45907.991009187375</v>
      </c>
      <c r="N30" s="11">
        <f t="shared" si="9"/>
        <v>34497.296141875151</v>
      </c>
      <c r="O30" s="11">
        <f t="shared" si="11"/>
        <v>39061.574088800044</v>
      </c>
      <c r="P30" s="11">
        <f t="shared" si="12"/>
        <v>1995.9996090951033</v>
      </c>
      <c r="Q30" s="11">
        <f t="shared" si="12"/>
        <v>1499.8824409510935</v>
      </c>
      <c r="R30" s="11">
        <f t="shared" si="12"/>
        <v>1698.3293082086975</v>
      </c>
      <c r="S30" s="12">
        <f t="shared" si="13"/>
        <v>-4.4615472478282903E-2</v>
      </c>
      <c r="T30" s="12">
        <f t="shared" si="14"/>
        <v>-0.48001553715393641</v>
      </c>
      <c r="U30" s="1">
        <v>202203</v>
      </c>
      <c r="V30" s="11">
        <v>3266.115489130435</v>
      </c>
    </row>
    <row r="31" spans="1:22">
      <c r="A31" s="6">
        <v>202302</v>
      </c>
      <c r="B31" s="1">
        <v>8457</v>
      </c>
      <c r="C31" s="1">
        <v>108.39</v>
      </c>
      <c r="D31" s="6">
        <v>5.6</v>
      </c>
      <c r="E31" s="11">
        <f t="shared" si="7"/>
        <v>26696.293097533373</v>
      </c>
      <c r="F31" s="11">
        <f t="shared" si="8"/>
        <v>30585.563931015484</v>
      </c>
      <c r="G31" s="6">
        <v>3.78</v>
      </c>
      <c r="H31" s="6">
        <v>15</v>
      </c>
      <c r="J31" s="6">
        <v>2</v>
      </c>
      <c r="K31" s="11">
        <f>H43</f>
        <v>-62790</v>
      </c>
      <c r="M31" s="11">
        <f t="shared" si="10"/>
        <v>26617.042953833916</v>
      </c>
      <c r="N31" s="11">
        <f t="shared" si="9"/>
        <v>26696.293097533373</v>
      </c>
      <c r="O31" s="11">
        <f t="shared" si="11"/>
        <v>26664.593040053587</v>
      </c>
      <c r="P31" s="11">
        <f t="shared" si="12"/>
        <v>1774.4695302555945</v>
      </c>
      <c r="Q31" s="11">
        <f t="shared" si="12"/>
        <v>1779.7528731688915</v>
      </c>
      <c r="R31" s="11">
        <f t="shared" si="12"/>
        <v>1777.6395360035724</v>
      </c>
      <c r="S31" s="12">
        <f t="shared" si="13"/>
        <v>-6.5320012798232074E-2</v>
      </c>
      <c r="T31" s="12">
        <f t="shared" si="14"/>
        <v>-0.42449647397337864</v>
      </c>
      <c r="U31" s="1">
        <v>202202</v>
      </c>
      <c r="V31" s="11">
        <v>3088.8421279999998</v>
      </c>
    </row>
    <row r="32" spans="1:22">
      <c r="A32" s="6">
        <v>202301</v>
      </c>
      <c r="B32" s="1">
        <v>8457</v>
      </c>
      <c r="C32" s="1">
        <v>108.39</v>
      </c>
      <c r="D32" s="6">
        <v>5.6</v>
      </c>
      <c r="E32" s="11">
        <f t="shared" si="7"/>
        <v>30585.563931015484</v>
      </c>
      <c r="F32" s="11">
        <f t="shared" si="8"/>
        <v>39620.228974705053</v>
      </c>
      <c r="G32" s="6">
        <v>3.78</v>
      </c>
      <c r="H32" s="6">
        <v>15</v>
      </c>
      <c r="J32" s="6">
        <v>1</v>
      </c>
      <c r="K32" s="11">
        <f>H42</f>
        <v>-66200</v>
      </c>
      <c r="M32" s="11">
        <f t="shared" si="10"/>
        <v>25441.767418092815</v>
      </c>
      <c r="N32" s="11">
        <f t="shared" si="9"/>
        <v>30585.563931015484</v>
      </c>
      <c r="O32" s="11">
        <f t="shared" si="11"/>
        <v>28528.045325846419</v>
      </c>
      <c r="P32" s="11">
        <f t="shared" si="12"/>
        <v>1696.1178278728544</v>
      </c>
      <c r="Q32" s="11">
        <f t="shared" si="12"/>
        <v>2039.0375954010321</v>
      </c>
      <c r="R32" s="11">
        <f t="shared" si="12"/>
        <v>1901.8696883897612</v>
      </c>
      <c r="S32" s="12">
        <f t="shared" si="13"/>
        <v>0.11614557118101088</v>
      </c>
      <c r="T32" s="12">
        <f t="shared" si="14"/>
        <v>-0.34931234789965415</v>
      </c>
      <c r="U32" s="1">
        <v>202201</v>
      </c>
      <c r="V32" s="11">
        <v>2922.861195</v>
      </c>
    </row>
    <row r="33" spans="1:20">
      <c r="A33" s="6">
        <v>202212</v>
      </c>
      <c r="B33" s="6">
        <v>8714</v>
      </c>
      <c r="C33" s="6">
        <v>108.37</v>
      </c>
      <c r="D33" s="6">
        <v>2.54</v>
      </c>
      <c r="E33" s="11">
        <f>N33</f>
        <v>39620.228974705053</v>
      </c>
      <c r="F33" s="11">
        <f>N34</f>
        <v>40144.193239053347</v>
      </c>
      <c r="G33" s="6">
        <v>3.73</v>
      </c>
      <c r="H33" s="6">
        <v>22</v>
      </c>
      <c r="J33" s="6">
        <v>12</v>
      </c>
      <c r="K33" s="11">
        <f>H53</f>
        <v>-74580</v>
      </c>
      <c r="M33" s="11">
        <f t="shared" si="10"/>
        <v>34287.568934221505</v>
      </c>
      <c r="N33" s="11">
        <f t="shared" si="9"/>
        <v>39620.228974705053</v>
      </c>
      <c r="O33" s="11">
        <f t="shared" si="11"/>
        <v>37487.164958511639</v>
      </c>
      <c r="P33" s="11">
        <f t="shared" si="12"/>
        <v>1558.525860646432</v>
      </c>
      <c r="Q33" s="11">
        <f t="shared" si="12"/>
        <v>1800.9194988502297</v>
      </c>
      <c r="R33" s="11">
        <f t="shared" si="12"/>
        <v>1703.9620435687109</v>
      </c>
      <c r="S33" s="12">
        <f t="shared" si="13"/>
        <v>-2.523667515349437E-2</v>
      </c>
      <c r="T33" s="12" t="e">
        <f t="shared" si="14"/>
        <v>#DIV/0!</v>
      </c>
    </row>
    <row r="34" spans="1:20">
      <c r="A34" s="6">
        <v>202211</v>
      </c>
      <c r="B34" s="6">
        <v>8714</v>
      </c>
      <c r="C34" s="6">
        <v>108.37</v>
      </c>
      <c r="D34" s="6">
        <v>2.54</v>
      </c>
      <c r="E34" s="6">
        <v>38610</v>
      </c>
      <c r="F34" s="6">
        <v>38610</v>
      </c>
      <c r="G34" s="6">
        <v>3.73</v>
      </c>
      <c r="H34" s="6">
        <v>23</v>
      </c>
      <c r="J34" s="6">
        <v>11</v>
      </c>
      <c r="K34" s="11">
        <f>H52</f>
        <v>-70040</v>
      </c>
      <c r="M34" s="11">
        <f t="shared" si="10"/>
        <v>40298.178636251047</v>
      </c>
      <c r="N34" s="11">
        <f>B34*$I$55+C34*$I$56+D34*$I$57+F34*$I$58+G34*$I$60+H34*$I$59</f>
        <v>40144.193239053347</v>
      </c>
      <c r="O34" s="11">
        <f t="shared" si="11"/>
        <v>40205.787397932429</v>
      </c>
      <c r="P34" s="11">
        <f t="shared" si="12"/>
        <v>1752.0947233152629</v>
      </c>
      <c r="Q34" s="11">
        <f t="shared" si="12"/>
        <v>1745.3997060457978</v>
      </c>
      <c r="R34" s="11">
        <f t="shared" si="12"/>
        <v>1748.0777129535838</v>
      </c>
      <c r="S34" s="12" t="e">
        <f t="shared" si="13"/>
        <v>#DIV/0!</v>
      </c>
      <c r="T34" s="12" t="e">
        <f t="shared" si="14"/>
        <v>#DIV/0!</v>
      </c>
    </row>
    <row r="35" spans="1:20">
      <c r="M35" s="11"/>
      <c r="N35" s="11">
        <f>SUM(N21:N32)</f>
        <v>416396.62076845992</v>
      </c>
      <c r="O35" s="11">
        <f>SUM(O21:O32)</f>
        <v>422923.81654798461</v>
      </c>
      <c r="P35" s="11"/>
      <c r="Q35" s="11"/>
      <c r="R35" s="11"/>
      <c r="S35" s="12"/>
    </row>
    <row r="36" spans="1:20">
      <c r="M36" s="11"/>
      <c r="N36" s="11"/>
      <c r="O36" s="11"/>
      <c r="P36" s="11"/>
      <c r="Q36" s="11"/>
      <c r="R36" s="11"/>
      <c r="S36" s="12"/>
    </row>
    <row r="37" spans="1:20">
      <c r="M37" s="11"/>
      <c r="N37" s="11"/>
      <c r="O37" s="11"/>
      <c r="P37" s="11"/>
      <c r="Q37" s="11"/>
      <c r="R37" s="11"/>
      <c r="S37" s="12"/>
    </row>
    <row r="38" spans="1:20">
      <c r="M38" s="15"/>
      <c r="N38" s="11"/>
      <c r="O38" s="11"/>
      <c r="P38" s="11"/>
      <c r="Q38" s="11"/>
      <c r="R38" s="11"/>
      <c r="S38" s="12"/>
    </row>
    <row r="39" spans="1:20">
      <c r="M39" s="11"/>
      <c r="N39" s="11"/>
      <c r="O39" s="11"/>
    </row>
    <row r="40" spans="1:20" s="10" customFormat="1">
      <c r="B40" s="10" t="s">
        <v>1124</v>
      </c>
      <c r="E40" s="10" t="s">
        <v>1125</v>
      </c>
      <c r="H40" s="10">
        <v>0.5</v>
      </c>
      <c r="L40" s="28"/>
      <c r="M40" s="29"/>
      <c r="N40" s="29"/>
      <c r="O40" s="29"/>
    </row>
    <row r="41" spans="1:20" s="10" customFormat="1" ht="13.5">
      <c r="B41" s="10" t="s">
        <v>233</v>
      </c>
      <c r="C41" s="10" t="s">
        <v>234</v>
      </c>
      <c r="E41" s="10" t="s">
        <v>233</v>
      </c>
      <c r="F41" s="10" t="s">
        <v>234</v>
      </c>
      <c r="H41" s="10" t="s">
        <v>233</v>
      </c>
      <c r="I41" s="10" t="s">
        <v>234</v>
      </c>
    </row>
    <row r="42" spans="1:20" ht="13.5">
      <c r="A42" s="20">
        <v>1</v>
      </c>
      <c r="B42" s="6">
        <v>-66200</v>
      </c>
      <c r="E42" s="6">
        <v>10080</v>
      </c>
      <c r="H42" s="11">
        <f>_xlfn.NORM.INV($H$40,B42,E42)</f>
        <v>-66200</v>
      </c>
      <c r="J42" s="10"/>
      <c r="K42" s="10"/>
      <c r="L42" s="6"/>
    </row>
    <row r="43" spans="1:20" ht="13.5">
      <c r="A43" s="20">
        <v>2</v>
      </c>
      <c r="B43" s="6">
        <v>-62790</v>
      </c>
      <c r="E43" s="6">
        <v>9598</v>
      </c>
      <c r="H43" s="11">
        <f t="shared" ref="H43:H53" si="15">_xlfn.NORM.INV($H$40,B43,E43)</f>
        <v>-62790</v>
      </c>
      <c r="L43" s="6"/>
    </row>
    <row r="44" spans="1:20" ht="13.5">
      <c r="A44" s="20">
        <v>3</v>
      </c>
      <c r="B44" s="6">
        <v>-64390</v>
      </c>
      <c r="E44" s="6">
        <v>12000</v>
      </c>
      <c r="H44" s="11">
        <f t="shared" si="15"/>
        <v>-64390</v>
      </c>
      <c r="L44" s="6"/>
    </row>
    <row r="45" spans="1:20" ht="13.5">
      <c r="A45" s="20">
        <v>4</v>
      </c>
      <c r="B45" s="6">
        <v>-68470</v>
      </c>
      <c r="E45" s="6">
        <v>10800</v>
      </c>
      <c r="H45" s="11">
        <f t="shared" si="15"/>
        <v>-68470</v>
      </c>
      <c r="L45" s="6"/>
    </row>
    <row r="46" spans="1:20" ht="13.5">
      <c r="A46" s="20">
        <v>5</v>
      </c>
      <c r="B46" s="6">
        <v>-66460</v>
      </c>
      <c r="E46" s="6">
        <v>11500</v>
      </c>
      <c r="H46" s="11">
        <f t="shared" si="15"/>
        <v>-66460</v>
      </c>
      <c r="L46" s="6"/>
    </row>
    <row r="47" spans="1:20" ht="13.5">
      <c r="A47" s="20">
        <v>6</v>
      </c>
      <c r="B47" s="6">
        <v>-68140</v>
      </c>
      <c r="E47" s="6">
        <v>11200</v>
      </c>
      <c r="H47" s="11">
        <f t="shared" si="15"/>
        <v>-68140</v>
      </c>
      <c r="L47" s="6"/>
    </row>
    <row r="48" spans="1:20" ht="13.5">
      <c r="A48" s="20">
        <v>7</v>
      </c>
      <c r="B48" s="6">
        <v>-66450</v>
      </c>
      <c r="E48" s="6">
        <v>11800</v>
      </c>
      <c r="H48" s="11">
        <f t="shared" si="15"/>
        <v>-66450</v>
      </c>
      <c r="L48" s="6"/>
    </row>
    <row r="49" spans="1:14" ht="13.5">
      <c r="A49" s="20">
        <v>8</v>
      </c>
      <c r="B49" s="6">
        <v>-74280</v>
      </c>
      <c r="E49" s="6">
        <v>11600</v>
      </c>
      <c r="H49" s="11">
        <f t="shared" si="15"/>
        <v>-74280</v>
      </c>
      <c r="L49" s="6"/>
    </row>
    <row r="50" spans="1:14" ht="13.5">
      <c r="A50" s="20">
        <v>9</v>
      </c>
      <c r="B50" s="6">
        <v>-72300</v>
      </c>
      <c r="E50" s="6">
        <v>11200</v>
      </c>
      <c r="H50" s="11">
        <f t="shared" si="15"/>
        <v>-72300</v>
      </c>
      <c r="L50" s="6"/>
    </row>
    <row r="51" spans="1:14" ht="13.5">
      <c r="A51" s="20">
        <v>10</v>
      </c>
      <c r="B51" s="6">
        <v>-72940</v>
      </c>
      <c r="E51" s="6">
        <v>11700</v>
      </c>
      <c r="H51" s="11">
        <f t="shared" si="15"/>
        <v>-72940</v>
      </c>
      <c r="L51" s="6"/>
    </row>
    <row r="52" spans="1:14" ht="13.5">
      <c r="A52" s="20">
        <v>11</v>
      </c>
      <c r="B52" s="6">
        <v>-70040</v>
      </c>
      <c r="E52" s="6">
        <v>11900</v>
      </c>
      <c r="H52" s="11">
        <f t="shared" si="15"/>
        <v>-70040</v>
      </c>
      <c r="L52" s="6"/>
    </row>
    <row r="53" spans="1:14">
      <c r="A53" s="20">
        <v>12</v>
      </c>
      <c r="B53" s="6">
        <v>-74580</v>
      </c>
      <c r="E53" s="6">
        <v>12100</v>
      </c>
      <c r="H53" s="11">
        <f t="shared" si="15"/>
        <v>-74580</v>
      </c>
    </row>
    <row r="55" spans="1:14">
      <c r="A55" s="20" t="s">
        <v>218</v>
      </c>
      <c r="B55" s="6">
        <v>4.5666000000000002</v>
      </c>
      <c r="C55" s="6">
        <v>12.410399999999999</v>
      </c>
      <c r="E55" s="6">
        <v>1.274</v>
      </c>
      <c r="F55" s="6">
        <v>2.1669999999999998</v>
      </c>
      <c r="H55" s="16">
        <f t="shared" ref="H55:I59" si="16">_xlfn.NORM.INV($M$19,B55,E55)</f>
        <v>4.3742652194571061</v>
      </c>
      <c r="I55" s="16">
        <f t="shared" si="16"/>
        <v>12.083249710018483</v>
      </c>
    </row>
    <row r="56" spans="1:14">
      <c r="A56" s="20" t="s">
        <v>19</v>
      </c>
      <c r="C56" s="6">
        <v>-1386.1279</v>
      </c>
      <c r="F56" s="6">
        <v>219.76599999999999</v>
      </c>
      <c r="H56" s="16"/>
      <c r="I56" s="16">
        <f t="shared" si="16"/>
        <v>-1419.3058006128647</v>
      </c>
      <c r="N56" s="11"/>
    </row>
    <row r="57" spans="1:14">
      <c r="A57" s="20" t="s">
        <v>61</v>
      </c>
      <c r="B57" s="6">
        <v>1168.3965000000001</v>
      </c>
      <c r="C57" s="6">
        <v>711.68020000000001</v>
      </c>
      <c r="E57" s="6">
        <v>277.48500000000001</v>
      </c>
      <c r="F57" s="6">
        <v>303.16399999999999</v>
      </c>
      <c r="H57" s="16">
        <f t="shared" si="16"/>
        <v>1126.5048072378768</v>
      </c>
      <c r="I57" s="16">
        <f t="shared" si="16"/>
        <v>665.91176875313499</v>
      </c>
    </row>
    <row r="58" spans="1:14">
      <c r="A58" s="20" t="s">
        <v>231</v>
      </c>
      <c r="B58" s="6">
        <v>0.58440000000000003</v>
      </c>
      <c r="C58" s="6">
        <v>0.44090000000000001</v>
      </c>
      <c r="E58" s="6">
        <v>6.5000000000000002E-2</v>
      </c>
      <c r="F58" s="6">
        <v>6.9000000000000006E-2</v>
      </c>
      <c r="H58" s="16">
        <f t="shared" si="16"/>
        <v>0.57458700099270954</v>
      </c>
      <c r="I58" s="16">
        <f t="shared" si="16"/>
        <v>0.43048312413072237</v>
      </c>
    </row>
    <row r="59" spans="1:14">
      <c r="A59" s="20" t="s">
        <v>969</v>
      </c>
      <c r="B59" s="6">
        <v>2116.7539000000002</v>
      </c>
      <c r="C59" s="6">
        <v>1224.0329999999999</v>
      </c>
      <c r="E59" s="6">
        <v>435.05399999999997</v>
      </c>
      <c r="F59" s="6">
        <v>262.46699999999998</v>
      </c>
      <c r="H59" s="16">
        <f t="shared" si="16"/>
        <v>2051.0741389212653</v>
      </c>
      <c r="I59" s="16">
        <f t="shared" si="16"/>
        <v>1184.4085629162073</v>
      </c>
    </row>
    <row r="60" spans="1:14" ht="13.5">
      <c r="A60" s="20" t="s">
        <v>29</v>
      </c>
      <c r="C60" s="6">
        <v>12050</v>
      </c>
      <c r="F60" s="6">
        <v>3266.3679999999999</v>
      </c>
      <c r="I60" s="16">
        <f>_xlfn.NORM.INV($M$19,C60,F60)</f>
        <v>11556.878985516223</v>
      </c>
      <c r="L60" s="6"/>
    </row>
    <row r="71" spans="12:12" ht="13.5">
      <c r="L7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zoomScaleNormal="100" workbookViewId="0">
      <selection activeCell="R35" sqref="R35"/>
    </sheetView>
  </sheetViews>
  <sheetFormatPr defaultRowHeight="13.5"/>
  <cols>
    <col min="1" max="1" width="10.875" style="6" bestFit="1" customWidth="1"/>
    <col min="2" max="5" width="10.625" style="6" customWidth="1"/>
    <col min="6" max="6" width="10.625" style="6" hidden="1" customWidth="1"/>
    <col min="7" max="9" width="10.625" style="6" customWidth="1"/>
    <col min="10" max="11" width="10.625" style="6" hidden="1" customWidth="1"/>
    <col min="12" max="16384" width="9" style="6"/>
  </cols>
  <sheetData>
    <row r="1" spans="1:21">
      <c r="B1" s="6">
        <f>COUNT(B3:B1000)</f>
        <v>36</v>
      </c>
      <c r="C1" s="6">
        <f t="shared" ref="C1:L1" si="0">COUNT(C3:C1000)</f>
        <v>87</v>
      </c>
      <c r="D1" s="6">
        <f t="shared" si="0"/>
        <v>116</v>
      </c>
      <c r="E1" s="6">
        <f t="shared" si="0"/>
        <v>23</v>
      </c>
      <c r="F1" s="6">
        <f t="shared" si="0"/>
        <v>107</v>
      </c>
      <c r="G1" s="6">
        <f t="shared" si="0"/>
        <v>119</v>
      </c>
      <c r="H1" s="6">
        <f t="shared" si="0"/>
        <v>123</v>
      </c>
      <c r="I1" s="6">
        <f t="shared" si="0"/>
        <v>37</v>
      </c>
      <c r="J1" s="6">
        <f t="shared" si="0"/>
        <v>6</v>
      </c>
      <c r="K1" s="6">
        <f t="shared" si="0"/>
        <v>98</v>
      </c>
      <c r="L1" s="6">
        <f t="shared" si="0"/>
        <v>123</v>
      </c>
      <c r="N1" s="6">
        <v>36</v>
      </c>
      <c r="O1" s="6">
        <v>72</v>
      </c>
      <c r="P1" s="6">
        <v>72</v>
      </c>
      <c r="Q1" s="6">
        <v>15</v>
      </c>
      <c r="R1" s="6">
        <v>72</v>
      </c>
      <c r="S1" s="6">
        <v>72</v>
      </c>
      <c r="T1" s="6">
        <v>36</v>
      </c>
      <c r="U1" s="6">
        <v>6</v>
      </c>
    </row>
    <row r="2" spans="1:21">
      <c r="A2" s="7" t="s">
        <v>975</v>
      </c>
      <c r="B2" s="7" t="s">
        <v>976</v>
      </c>
      <c r="C2" s="7" t="s">
        <v>977</v>
      </c>
      <c r="D2" s="7" t="s">
        <v>978</v>
      </c>
      <c r="E2" s="7" t="s">
        <v>979</v>
      </c>
      <c r="F2" s="7" t="s">
        <v>980</v>
      </c>
      <c r="G2" s="7" t="s">
        <v>981</v>
      </c>
      <c r="H2" s="7" t="s">
        <v>982</v>
      </c>
      <c r="I2" s="7" t="s">
        <v>983</v>
      </c>
      <c r="J2" s="7" t="s">
        <v>984</v>
      </c>
      <c r="K2" s="7" t="s">
        <v>985</v>
      </c>
      <c r="L2" s="7" t="s">
        <v>1109</v>
      </c>
      <c r="N2" s="7" t="s">
        <v>976</v>
      </c>
      <c r="O2" s="7" t="s">
        <v>977</v>
      </c>
      <c r="P2" s="7" t="s">
        <v>978</v>
      </c>
      <c r="Q2" s="7" t="s">
        <v>979</v>
      </c>
      <c r="R2" s="7" t="s">
        <v>981</v>
      </c>
      <c r="S2" s="7" t="s">
        <v>982</v>
      </c>
      <c r="T2" s="7" t="s">
        <v>983</v>
      </c>
      <c r="U2" s="7" t="s">
        <v>984</v>
      </c>
    </row>
    <row r="3" spans="1:21">
      <c r="A3" s="6" t="s">
        <v>986</v>
      </c>
      <c r="B3" s="6">
        <v>17</v>
      </c>
      <c r="C3" s="26">
        <v>1090</v>
      </c>
      <c r="D3" s="6">
        <v>759</v>
      </c>
      <c r="E3" s="6">
        <v>26</v>
      </c>
      <c r="F3" s="6">
        <v>2</v>
      </c>
      <c r="G3" s="26">
        <v>1755</v>
      </c>
      <c r="H3" s="6">
        <v>125</v>
      </c>
      <c r="I3" s="6">
        <v>344</v>
      </c>
      <c r="J3" s="6">
        <v>215</v>
      </c>
      <c r="K3" s="6">
        <v>9</v>
      </c>
      <c r="L3" s="9">
        <v>24540.221870000001</v>
      </c>
      <c r="N3" s="27">
        <f ca="1">CORREL(OFFSET(B4,0,0,N1,1),OFFSET($L$4,0,0,N1,1))</f>
        <v>-0.17543362900317541</v>
      </c>
      <c r="O3" s="27">
        <f ca="1">CORREL(OFFSET(C4,0,0,O1,1),OFFSET($L$4,0,0,O1,1))</f>
        <v>0.90408595767678512</v>
      </c>
      <c r="P3" s="27">
        <f ca="1">CORREL(OFFSET(D4,0,0,P1,1),OFFSET($L$4,0,0,P1,1))</f>
        <v>0.4580854314530024</v>
      </c>
      <c r="Q3" s="27">
        <f ca="1">CORREL(OFFSET(E4,0,0,Q1,1),OFFSET($L$4,0,0,Q1,1))</f>
        <v>3.8534851437196677E-2</v>
      </c>
      <c r="R3" s="27">
        <f ca="1">CORREL(OFFSET(G4,0,0,R1,1),OFFSET($L$4,0,0,R1,1))</f>
        <v>0.82895562065316797</v>
      </c>
      <c r="S3" s="27">
        <f ca="1">CORREL(OFFSET(H4,0,0,S1,1),OFFSET($L$4,0,0,S1,1))</f>
        <v>-0.15365564451845737</v>
      </c>
      <c r="T3" s="27">
        <f ca="1">CORREL(OFFSET(I4,0,0,T1,1),OFFSET($L$4,0,0,T1,1))</f>
        <v>0.39898055168511126</v>
      </c>
      <c r="U3" s="27">
        <f ca="1">CORREL(OFFSET(J4,0,0,U1,1),OFFSET($L$4,0,0,U1,1))</f>
        <v>-0.3612914383902377</v>
      </c>
    </row>
    <row r="4" spans="1:21">
      <c r="A4" s="6" t="s">
        <v>987</v>
      </c>
      <c r="B4" s="6">
        <v>42</v>
      </c>
      <c r="C4" s="6">
        <v>981</v>
      </c>
      <c r="D4" s="6">
        <v>311</v>
      </c>
      <c r="E4" s="6">
        <v>19</v>
      </c>
      <c r="F4" s="6">
        <v>1</v>
      </c>
      <c r="G4" s="26">
        <v>1475</v>
      </c>
      <c r="H4" s="26">
        <v>1032</v>
      </c>
      <c r="I4" s="6">
        <v>820</v>
      </c>
      <c r="J4" s="6">
        <v>91</v>
      </c>
      <c r="K4" s="6">
        <v>1</v>
      </c>
      <c r="L4" s="9">
        <v>38610.077109999998</v>
      </c>
    </row>
    <row r="5" spans="1:21">
      <c r="A5" s="6" t="s">
        <v>988</v>
      </c>
      <c r="B5" s="6">
        <v>40</v>
      </c>
      <c r="C5" s="26">
        <v>1203</v>
      </c>
      <c r="D5" s="6">
        <v>380</v>
      </c>
      <c r="E5" s="6">
        <v>21</v>
      </c>
      <c r="F5" s="6">
        <v>1</v>
      </c>
      <c r="G5" s="26">
        <v>1890</v>
      </c>
      <c r="H5" s="6">
        <v>416</v>
      </c>
      <c r="I5" s="6">
        <v>868</v>
      </c>
      <c r="J5" s="6">
        <v>387</v>
      </c>
      <c r="K5" s="6">
        <v>0</v>
      </c>
      <c r="L5" s="9">
        <v>42007.633800000003</v>
      </c>
    </row>
    <row r="6" spans="1:21">
      <c r="A6" s="6" t="s">
        <v>989</v>
      </c>
      <c r="B6" s="6">
        <v>40</v>
      </c>
      <c r="C6" s="26">
        <v>1479</v>
      </c>
      <c r="D6" s="6">
        <v>594</v>
      </c>
      <c r="E6" s="6">
        <v>24</v>
      </c>
      <c r="F6" s="6">
        <v>1</v>
      </c>
      <c r="G6" s="26">
        <v>1666</v>
      </c>
      <c r="H6" s="6">
        <v>450</v>
      </c>
      <c r="I6" s="6">
        <v>897</v>
      </c>
      <c r="J6" s="6">
        <v>285</v>
      </c>
      <c r="K6" s="6">
        <v>0</v>
      </c>
      <c r="L6" s="9">
        <v>46413.121550000003</v>
      </c>
    </row>
    <row r="7" spans="1:21">
      <c r="A7" s="6" t="s">
        <v>990</v>
      </c>
      <c r="B7" s="6">
        <v>38</v>
      </c>
      <c r="C7" s="26">
        <v>1725</v>
      </c>
      <c r="D7" s="6">
        <v>300</v>
      </c>
      <c r="E7" s="6">
        <v>35</v>
      </c>
      <c r="F7" s="6">
        <v>2</v>
      </c>
      <c r="G7" s="26">
        <v>1765</v>
      </c>
      <c r="H7" s="6">
        <v>261</v>
      </c>
      <c r="I7" s="6">
        <v>897</v>
      </c>
      <c r="J7" s="6">
        <v>55</v>
      </c>
      <c r="K7" s="6">
        <v>0</v>
      </c>
      <c r="L7" s="9">
        <v>48316.344700000001</v>
      </c>
    </row>
    <row r="8" spans="1:21">
      <c r="A8" s="6" t="s">
        <v>991</v>
      </c>
      <c r="B8" s="6">
        <v>37</v>
      </c>
      <c r="C8" s="26">
        <v>1579</v>
      </c>
      <c r="D8" s="6">
        <v>292</v>
      </c>
      <c r="E8" s="6">
        <v>21</v>
      </c>
      <c r="F8" s="6">
        <v>2</v>
      </c>
      <c r="G8" s="26">
        <v>2549</v>
      </c>
      <c r="H8" s="6">
        <v>357</v>
      </c>
      <c r="I8" s="6">
        <v>866</v>
      </c>
      <c r="J8" s="6">
        <v>45</v>
      </c>
      <c r="K8" s="6">
        <v>0</v>
      </c>
      <c r="L8" s="9">
        <v>50842.24022</v>
      </c>
    </row>
    <row r="9" spans="1:21">
      <c r="A9" s="6" t="s">
        <v>992</v>
      </c>
      <c r="B9" s="6">
        <v>38</v>
      </c>
      <c r="C9" s="26">
        <v>1638</v>
      </c>
      <c r="D9" s="6">
        <v>384</v>
      </c>
      <c r="E9" s="6">
        <v>19</v>
      </c>
      <c r="F9" s="6">
        <v>2</v>
      </c>
      <c r="G9" s="26">
        <v>2125</v>
      </c>
      <c r="H9" s="6">
        <v>265</v>
      </c>
      <c r="I9" s="6">
        <v>895</v>
      </c>
      <c r="K9" s="6">
        <v>0</v>
      </c>
      <c r="L9" s="9">
        <v>49991.329389999999</v>
      </c>
    </row>
    <row r="10" spans="1:21">
      <c r="A10" s="6" t="s">
        <v>993</v>
      </c>
      <c r="B10" s="6">
        <v>33</v>
      </c>
      <c r="C10" s="26">
        <v>1641</v>
      </c>
      <c r="D10" s="6">
        <v>310</v>
      </c>
      <c r="E10" s="6">
        <v>18</v>
      </c>
      <c r="F10" s="6">
        <v>3</v>
      </c>
      <c r="G10" s="26">
        <v>1731</v>
      </c>
      <c r="H10" s="6">
        <v>161</v>
      </c>
      <c r="I10" s="6">
        <v>866</v>
      </c>
      <c r="L10" s="9">
        <v>51471.295230000003</v>
      </c>
    </row>
    <row r="11" spans="1:21">
      <c r="A11" s="6" t="s">
        <v>994</v>
      </c>
      <c r="B11" s="6">
        <v>41</v>
      </c>
      <c r="C11" s="26">
        <v>1754</v>
      </c>
      <c r="D11" s="6">
        <v>305</v>
      </c>
      <c r="E11" s="6">
        <v>22</v>
      </c>
      <c r="F11" s="6">
        <v>2</v>
      </c>
      <c r="G11" s="26">
        <v>2213</v>
      </c>
      <c r="H11" s="6">
        <v>213</v>
      </c>
      <c r="I11" s="6">
        <v>889</v>
      </c>
      <c r="K11" s="6">
        <v>9</v>
      </c>
      <c r="L11" s="9">
        <v>75120.65625</v>
      </c>
    </row>
    <row r="12" spans="1:21">
      <c r="A12" s="6" t="s">
        <v>995</v>
      </c>
      <c r="B12" s="6">
        <v>87</v>
      </c>
      <c r="C12" s="26">
        <v>1368</v>
      </c>
      <c r="D12" s="6">
        <v>399</v>
      </c>
      <c r="E12" s="6">
        <v>18</v>
      </c>
      <c r="F12" s="6">
        <v>1</v>
      </c>
      <c r="G12" s="26">
        <v>1782</v>
      </c>
      <c r="H12" s="6">
        <v>148</v>
      </c>
      <c r="I12" s="6">
        <v>803</v>
      </c>
      <c r="K12" s="6">
        <v>12</v>
      </c>
      <c r="L12" s="9">
        <v>46332.63192</v>
      </c>
    </row>
    <row r="13" spans="1:21">
      <c r="A13" s="6" t="s">
        <v>996</v>
      </c>
      <c r="B13" s="6">
        <v>86</v>
      </c>
      <c r="C13" s="26">
        <v>2072</v>
      </c>
      <c r="D13" s="6">
        <v>313</v>
      </c>
      <c r="E13" s="6">
        <v>18</v>
      </c>
      <c r="F13" s="6">
        <v>2</v>
      </c>
      <c r="G13" s="26">
        <v>2095</v>
      </c>
      <c r="H13" s="6">
        <v>243</v>
      </c>
      <c r="I13" s="6">
        <v>889</v>
      </c>
      <c r="K13" s="6">
        <v>18</v>
      </c>
      <c r="L13" s="9">
        <v>52611.501510000002</v>
      </c>
    </row>
    <row r="14" spans="1:21">
      <c r="A14" s="6" t="s">
        <v>997</v>
      </c>
      <c r="B14" s="6">
        <v>26</v>
      </c>
      <c r="C14" s="26">
        <v>2326</v>
      </c>
      <c r="D14" s="6">
        <v>503</v>
      </c>
      <c r="E14" s="6">
        <v>18</v>
      </c>
      <c r="F14" s="6">
        <v>3</v>
      </c>
      <c r="G14" s="26">
        <v>3185</v>
      </c>
      <c r="H14" s="6">
        <v>262</v>
      </c>
      <c r="I14" s="6">
        <v>862</v>
      </c>
      <c r="K14" s="6">
        <v>17</v>
      </c>
      <c r="L14" s="9">
        <v>65276.750099999997</v>
      </c>
    </row>
    <row r="15" spans="1:21">
      <c r="A15" s="6" t="s">
        <v>998</v>
      </c>
      <c r="B15" s="6">
        <v>16</v>
      </c>
      <c r="C15" s="26">
        <v>2907</v>
      </c>
      <c r="D15" s="26">
        <v>1257</v>
      </c>
      <c r="E15" s="6">
        <v>48</v>
      </c>
      <c r="F15" s="6">
        <v>8</v>
      </c>
      <c r="G15" s="26">
        <v>3526</v>
      </c>
      <c r="H15" s="6">
        <v>174</v>
      </c>
      <c r="I15" s="6">
        <v>834</v>
      </c>
      <c r="K15" s="6">
        <v>17</v>
      </c>
      <c r="L15" s="9">
        <v>79426.901729999998</v>
      </c>
    </row>
    <row r="16" spans="1:21">
      <c r="A16" s="6" t="s">
        <v>999</v>
      </c>
      <c r="B16" s="6">
        <v>17</v>
      </c>
      <c r="C16" s="26">
        <v>1347</v>
      </c>
      <c r="D16" s="6">
        <v>253</v>
      </c>
      <c r="E16" s="6">
        <v>5</v>
      </c>
      <c r="F16" s="6">
        <v>15</v>
      </c>
      <c r="G16" s="26">
        <v>2090</v>
      </c>
      <c r="H16" s="6">
        <v>159</v>
      </c>
      <c r="I16" s="6">
        <v>862</v>
      </c>
      <c r="K16" s="6">
        <v>36</v>
      </c>
      <c r="L16" s="9">
        <v>59018.259839999999</v>
      </c>
    </row>
    <row r="17" spans="1:12">
      <c r="A17" s="6" t="s">
        <v>1000</v>
      </c>
      <c r="B17" s="6">
        <v>17</v>
      </c>
      <c r="C17" s="26">
        <v>1757</v>
      </c>
      <c r="D17" s="6">
        <v>732</v>
      </c>
      <c r="E17" s="6">
        <v>5</v>
      </c>
      <c r="F17" s="6">
        <v>10</v>
      </c>
      <c r="G17" s="26">
        <v>3166</v>
      </c>
      <c r="H17" s="6">
        <v>159</v>
      </c>
      <c r="I17" s="6">
        <v>822</v>
      </c>
      <c r="K17" s="6">
        <v>81</v>
      </c>
      <c r="L17" s="9">
        <v>59960.666129999998</v>
      </c>
    </row>
    <row r="18" spans="1:12">
      <c r="A18" s="6" t="s">
        <v>1001</v>
      </c>
      <c r="B18" s="6">
        <v>18</v>
      </c>
      <c r="C18" s="26">
        <v>2095</v>
      </c>
      <c r="D18" s="26">
        <v>1006</v>
      </c>
      <c r="E18" s="6">
        <v>5</v>
      </c>
      <c r="F18" s="6">
        <v>10</v>
      </c>
      <c r="G18" s="26">
        <v>3873</v>
      </c>
      <c r="H18" s="6">
        <v>203</v>
      </c>
      <c r="I18" s="6">
        <v>850</v>
      </c>
      <c r="K18" s="6">
        <v>72</v>
      </c>
      <c r="L18" s="9">
        <v>81241.301770000005</v>
      </c>
    </row>
    <row r="19" spans="1:12">
      <c r="A19" s="6" t="s">
        <v>1002</v>
      </c>
      <c r="B19" s="6">
        <v>17</v>
      </c>
      <c r="C19" s="26">
        <v>3024</v>
      </c>
      <c r="D19" s="6">
        <v>660</v>
      </c>
      <c r="E19" s="6">
        <v>38</v>
      </c>
      <c r="F19" s="6">
        <v>12</v>
      </c>
      <c r="G19" s="26">
        <v>3568</v>
      </c>
      <c r="H19" s="6">
        <v>145</v>
      </c>
      <c r="I19" s="6">
        <v>850</v>
      </c>
      <c r="K19" s="6">
        <v>115</v>
      </c>
      <c r="L19" s="9">
        <v>123807.7427</v>
      </c>
    </row>
    <row r="20" spans="1:12">
      <c r="A20" s="6" t="s">
        <v>1003</v>
      </c>
      <c r="B20" s="6">
        <v>18</v>
      </c>
      <c r="C20" s="26">
        <v>2423</v>
      </c>
      <c r="D20" s="6">
        <v>525</v>
      </c>
      <c r="E20" s="6">
        <v>6</v>
      </c>
      <c r="F20" s="6">
        <v>16</v>
      </c>
      <c r="G20" s="26">
        <v>4263</v>
      </c>
      <c r="H20" s="6">
        <v>217</v>
      </c>
      <c r="I20" s="6">
        <v>811</v>
      </c>
      <c r="K20" s="6">
        <v>80</v>
      </c>
      <c r="L20" s="9">
        <v>101137.33538999999</v>
      </c>
    </row>
    <row r="21" spans="1:12">
      <c r="A21" s="6" t="s">
        <v>1004</v>
      </c>
      <c r="B21" s="6">
        <v>19</v>
      </c>
      <c r="C21" s="26">
        <v>2011</v>
      </c>
      <c r="D21" s="6">
        <v>611</v>
      </c>
      <c r="E21" s="6">
        <v>4</v>
      </c>
      <c r="F21" s="6">
        <v>10</v>
      </c>
      <c r="G21" s="26">
        <v>3140</v>
      </c>
      <c r="H21" s="6">
        <v>122</v>
      </c>
      <c r="I21" s="6">
        <v>838</v>
      </c>
      <c r="K21" s="6">
        <v>107</v>
      </c>
      <c r="L21" s="9">
        <v>110116.02211999999</v>
      </c>
    </row>
    <row r="22" spans="1:12">
      <c r="A22" s="6" t="s">
        <v>1005</v>
      </c>
      <c r="B22" s="6">
        <v>20</v>
      </c>
      <c r="C22" s="26">
        <v>2480</v>
      </c>
      <c r="D22" s="6">
        <v>708</v>
      </c>
      <c r="E22" s="6">
        <v>4</v>
      </c>
      <c r="F22" s="6">
        <v>21</v>
      </c>
      <c r="G22" s="26">
        <v>2452</v>
      </c>
      <c r="H22" s="6">
        <v>150</v>
      </c>
      <c r="I22" s="6">
        <v>811</v>
      </c>
      <c r="K22" s="6">
        <v>130</v>
      </c>
      <c r="L22" s="9">
        <v>85229.038839999994</v>
      </c>
    </row>
    <row r="23" spans="1:12">
      <c r="A23" s="6" t="s">
        <v>1006</v>
      </c>
      <c r="B23" s="6">
        <v>25</v>
      </c>
      <c r="C23" s="26">
        <v>1810</v>
      </c>
      <c r="D23" s="6">
        <v>357</v>
      </c>
      <c r="E23" s="6">
        <v>3</v>
      </c>
      <c r="F23" s="6">
        <v>26</v>
      </c>
      <c r="G23" s="26">
        <v>2693</v>
      </c>
      <c r="H23" s="6">
        <v>316</v>
      </c>
      <c r="I23" s="6">
        <v>819</v>
      </c>
      <c r="K23" s="6">
        <v>104</v>
      </c>
      <c r="L23" s="9">
        <v>70550.350430000006</v>
      </c>
    </row>
    <row r="24" spans="1:12">
      <c r="A24" s="6" t="s">
        <v>1007</v>
      </c>
      <c r="B24" s="6">
        <v>107</v>
      </c>
      <c r="C24" s="26">
        <v>1296</v>
      </c>
      <c r="D24" s="6">
        <v>453</v>
      </c>
      <c r="E24" s="6">
        <v>0</v>
      </c>
      <c r="F24" s="6">
        <v>36</v>
      </c>
      <c r="G24" s="26">
        <v>2202</v>
      </c>
      <c r="H24" s="6">
        <v>160</v>
      </c>
      <c r="I24" s="6">
        <v>740</v>
      </c>
      <c r="K24" s="6">
        <v>88</v>
      </c>
      <c r="L24" s="9">
        <v>45145.679629999999</v>
      </c>
    </row>
    <row r="25" spans="1:12">
      <c r="A25" s="6" t="s">
        <v>1008</v>
      </c>
      <c r="B25" s="6">
        <v>83</v>
      </c>
      <c r="C25" s="26">
        <v>1667</v>
      </c>
      <c r="D25" s="6">
        <v>455</v>
      </c>
      <c r="F25" s="6">
        <v>31</v>
      </c>
      <c r="G25" s="26">
        <v>2562</v>
      </c>
      <c r="H25" s="6">
        <v>163</v>
      </c>
      <c r="I25" s="6">
        <v>819</v>
      </c>
      <c r="K25" s="6">
        <v>135</v>
      </c>
      <c r="L25" s="9">
        <v>74259.858059999999</v>
      </c>
    </row>
    <row r="26" spans="1:12">
      <c r="A26" s="6" t="s">
        <v>1009</v>
      </c>
      <c r="B26" s="6">
        <v>13</v>
      </c>
      <c r="C26" s="26">
        <v>2575</v>
      </c>
      <c r="D26" s="6">
        <v>572</v>
      </c>
      <c r="F26" s="6">
        <v>14</v>
      </c>
      <c r="G26" s="26">
        <v>4088</v>
      </c>
      <c r="H26" s="6">
        <v>468</v>
      </c>
      <c r="I26" s="6">
        <v>775</v>
      </c>
      <c r="K26" s="6">
        <v>215</v>
      </c>
      <c r="L26" s="9">
        <v>61939.037960000001</v>
      </c>
    </row>
    <row r="27" spans="1:12">
      <c r="A27" s="6" t="s">
        <v>1010</v>
      </c>
      <c r="B27" s="6">
        <v>12</v>
      </c>
      <c r="C27" s="26">
        <v>1773</v>
      </c>
      <c r="D27" s="6">
        <v>868</v>
      </c>
      <c r="E27" s="6">
        <v>0</v>
      </c>
      <c r="F27" s="6">
        <v>16</v>
      </c>
      <c r="G27" s="26">
        <v>3284</v>
      </c>
      <c r="H27" s="6">
        <v>261</v>
      </c>
      <c r="I27" s="6">
        <v>750</v>
      </c>
      <c r="K27" s="6">
        <v>216</v>
      </c>
      <c r="L27" s="9">
        <v>48037.195229999998</v>
      </c>
    </row>
    <row r="28" spans="1:12">
      <c r="A28" s="6" t="s">
        <v>1011</v>
      </c>
      <c r="B28" s="6">
        <v>11</v>
      </c>
      <c r="C28" s="6">
        <v>982</v>
      </c>
      <c r="D28" s="6">
        <v>345</v>
      </c>
      <c r="F28" s="6">
        <v>11</v>
      </c>
      <c r="G28" s="26">
        <v>2314</v>
      </c>
      <c r="H28" s="6">
        <v>159</v>
      </c>
      <c r="I28" s="6">
        <v>775</v>
      </c>
      <c r="K28" s="6">
        <v>165</v>
      </c>
      <c r="L28" s="9">
        <v>33999.138379999997</v>
      </c>
    </row>
    <row r="29" spans="1:12">
      <c r="A29" s="6" t="s">
        <v>1012</v>
      </c>
      <c r="B29" s="6">
        <v>10</v>
      </c>
      <c r="C29" s="26">
        <v>1193</v>
      </c>
      <c r="D29" s="6">
        <v>427</v>
      </c>
      <c r="F29" s="6">
        <v>20</v>
      </c>
      <c r="G29" s="26">
        <v>2626</v>
      </c>
      <c r="H29" s="6">
        <v>334</v>
      </c>
      <c r="I29" s="6">
        <v>733</v>
      </c>
      <c r="K29" s="6">
        <v>124</v>
      </c>
      <c r="L29" s="9">
        <v>43712.710249999996</v>
      </c>
    </row>
    <row r="30" spans="1:12">
      <c r="A30" s="6" t="s">
        <v>1013</v>
      </c>
      <c r="B30" s="6">
        <v>9</v>
      </c>
      <c r="C30" s="26">
        <v>1468</v>
      </c>
      <c r="D30" s="6">
        <v>756</v>
      </c>
      <c r="F30" s="6">
        <v>17</v>
      </c>
      <c r="G30" s="26">
        <v>2178</v>
      </c>
      <c r="H30" s="6">
        <v>308</v>
      </c>
      <c r="I30" s="6">
        <v>757</v>
      </c>
      <c r="K30" s="6">
        <v>121</v>
      </c>
      <c r="L30" s="9">
        <v>48598.790180000004</v>
      </c>
    </row>
    <row r="31" spans="1:12">
      <c r="A31" s="6" t="s">
        <v>1014</v>
      </c>
      <c r="B31" s="6">
        <v>8</v>
      </c>
      <c r="C31" s="26">
        <v>1508</v>
      </c>
      <c r="D31" s="6">
        <v>515</v>
      </c>
      <c r="F31" s="6">
        <v>17</v>
      </c>
      <c r="G31" s="26">
        <v>2034</v>
      </c>
      <c r="H31" s="6">
        <v>139</v>
      </c>
      <c r="I31" s="6">
        <v>757</v>
      </c>
      <c r="K31" s="6">
        <v>93</v>
      </c>
      <c r="L31" s="9">
        <v>53238.681210000002</v>
      </c>
    </row>
    <row r="32" spans="1:12">
      <c r="A32" s="6" t="s">
        <v>1015</v>
      </c>
      <c r="B32" s="6">
        <v>9</v>
      </c>
      <c r="C32" s="26">
        <v>1273</v>
      </c>
      <c r="D32" s="6">
        <v>417</v>
      </c>
      <c r="F32" s="6">
        <v>10</v>
      </c>
      <c r="G32" s="26">
        <v>2041</v>
      </c>
      <c r="H32" s="6">
        <v>347</v>
      </c>
      <c r="I32" s="6">
        <v>739</v>
      </c>
      <c r="K32" s="6">
        <v>86</v>
      </c>
      <c r="L32" s="9">
        <v>39376.205070000004</v>
      </c>
    </row>
    <row r="33" spans="1:12">
      <c r="A33" s="6" t="s">
        <v>1016</v>
      </c>
      <c r="B33" s="6">
        <v>9</v>
      </c>
      <c r="C33" s="26">
        <v>1181</v>
      </c>
      <c r="D33" s="6">
        <v>416</v>
      </c>
      <c r="F33" s="6">
        <v>13</v>
      </c>
      <c r="G33" s="26">
        <v>2058</v>
      </c>
      <c r="H33" s="6">
        <v>191</v>
      </c>
      <c r="I33" s="6">
        <v>764</v>
      </c>
      <c r="K33" s="6">
        <v>82</v>
      </c>
      <c r="L33" s="9">
        <v>35720.282039999998</v>
      </c>
    </row>
    <row r="34" spans="1:12">
      <c r="A34" s="6" t="s">
        <v>1017</v>
      </c>
      <c r="B34" s="6">
        <v>8</v>
      </c>
      <c r="C34" s="26">
        <v>1082</v>
      </c>
      <c r="D34" s="6">
        <v>526</v>
      </c>
      <c r="F34" s="6">
        <v>12</v>
      </c>
      <c r="G34" s="26">
        <v>1461</v>
      </c>
      <c r="H34" s="6">
        <v>218</v>
      </c>
      <c r="I34" s="6">
        <v>739</v>
      </c>
      <c r="K34" s="6">
        <v>50</v>
      </c>
      <c r="L34" s="9">
        <v>33145.704230000003</v>
      </c>
    </row>
    <row r="35" spans="1:12">
      <c r="A35" s="6" t="s">
        <v>1018</v>
      </c>
      <c r="B35" s="6">
        <v>8</v>
      </c>
      <c r="C35" s="6">
        <v>698</v>
      </c>
      <c r="D35" s="6">
        <v>337</v>
      </c>
      <c r="F35" s="6">
        <v>15</v>
      </c>
      <c r="G35" s="26">
        <v>2129</v>
      </c>
      <c r="H35" s="6">
        <v>306</v>
      </c>
      <c r="I35" s="6">
        <v>749</v>
      </c>
      <c r="K35" s="6">
        <v>73</v>
      </c>
      <c r="L35" s="9">
        <v>42741.312819999999</v>
      </c>
    </row>
    <row r="36" spans="1:12">
      <c r="A36" s="6" t="s">
        <v>1019</v>
      </c>
      <c r="B36" s="6">
        <v>67</v>
      </c>
      <c r="C36" s="6">
        <v>567</v>
      </c>
      <c r="D36" s="6">
        <v>413</v>
      </c>
      <c r="F36" s="6">
        <v>12</v>
      </c>
      <c r="G36" s="26">
        <v>1621</v>
      </c>
      <c r="H36" s="6">
        <v>247</v>
      </c>
      <c r="I36" s="6">
        <v>701</v>
      </c>
      <c r="K36" s="6">
        <v>73</v>
      </c>
      <c r="L36" s="9">
        <v>27744.106179999999</v>
      </c>
    </row>
    <row r="37" spans="1:12">
      <c r="A37" s="6" t="s">
        <v>1020</v>
      </c>
      <c r="B37" s="6">
        <v>93</v>
      </c>
      <c r="C37" s="6">
        <v>441</v>
      </c>
      <c r="D37" s="6">
        <v>222</v>
      </c>
      <c r="F37" s="6">
        <v>13</v>
      </c>
      <c r="G37" s="26">
        <v>1268</v>
      </c>
      <c r="H37" s="6">
        <v>319</v>
      </c>
      <c r="I37" s="6">
        <v>749</v>
      </c>
      <c r="K37" s="6">
        <v>83</v>
      </c>
      <c r="L37" s="9">
        <v>23572.100770000001</v>
      </c>
    </row>
    <row r="38" spans="1:12">
      <c r="A38" s="6" t="s">
        <v>1021</v>
      </c>
      <c r="B38" s="6">
        <v>0</v>
      </c>
      <c r="C38" s="6">
        <v>795</v>
      </c>
      <c r="D38" s="6">
        <v>306</v>
      </c>
      <c r="F38" s="6">
        <v>18</v>
      </c>
      <c r="G38" s="26">
        <v>1581</v>
      </c>
      <c r="H38" s="6">
        <v>366</v>
      </c>
      <c r="K38" s="6">
        <v>0</v>
      </c>
      <c r="L38" s="9">
        <v>27812.306430000001</v>
      </c>
    </row>
    <row r="39" spans="1:12">
      <c r="A39" s="6" t="s">
        <v>1022</v>
      </c>
      <c r="C39" s="26">
        <v>1075</v>
      </c>
      <c r="D39" s="6">
        <v>663</v>
      </c>
      <c r="F39" s="6">
        <v>21</v>
      </c>
      <c r="G39" s="26">
        <v>1682</v>
      </c>
      <c r="H39" s="6">
        <v>369</v>
      </c>
      <c r="K39" s="6">
        <v>0</v>
      </c>
      <c r="L39" s="9">
        <v>27871.016919999998</v>
      </c>
    </row>
    <row r="40" spans="1:12">
      <c r="A40" s="6" t="s">
        <v>1023</v>
      </c>
      <c r="C40" s="6">
        <v>503</v>
      </c>
      <c r="D40" s="6">
        <v>325</v>
      </c>
      <c r="F40" s="6">
        <v>17</v>
      </c>
      <c r="G40" s="26">
        <v>1501</v>
      </c>
      <c r="H40" s="6">
        <v>344</v>
      </c>
      <c r="K40" s="6">
        <v>0</v>
      </c>
      <c r="L40" s="9">
        <v>27971.759999999998</v>
      </c>
    </row>
    <row r="41" spans="1:12">
      <c r="A41" s="6" t="s">
        <v>1024</v>
      </c>
      <c r="C41" s="6">
        <v>512</v>
      </c>
      <c r="D41" s="6">
        <v>327</v>
      </c>
      <c r="F41" s="6">
        <v>54</v>
      </c>
      <c r="G41" s="26">
        <v>1126</v>
      </c>
      <c r="H41" s="6">
        <v>303</v>
      </c>
      <c r="K41" s="6">
        <v>0</v>
      </c>
      <c r="L41" s="9">
        <v>22772.077679999999</v>
      </c>
    </row>
    <row r="42" spans="1:12">
      <c r="A42" s="6" t="s">
        <v>1025</v>
      </c>
      <c r="C42" s="6">
        <v>465</v>
      </c>
      <c r="D42" s="6">
        <v>354</v>
      </c>
      <c r="F42" s="6">
        <v>49</v>
      </c>
      <c r="G42" s="26">
        <v>1115</v>
      </c>
      <c r="H42" s="6">
        <v>331</v>
      </c>
      <c r="K42" s="6">
        <v>0</v>
      </c>
      <c r="L42" s="9">
        <v>26292.794720000002</v>
      </c>
    </row>
    <row r="43" spans="1:12">
      <c r="A43" s="6" t="s">
        <v>1026</v>
      </c>
      <c r="C43" s="6">
        <v>492</v>
      </c>
      <c r="D43" s="6">
        <v>345</v>
      </c>
      <c r="F43" s="6">
        <v>22</v>
      </c>
      <c r="G43" s="26">
        <v>1355</v>
      </c>
      <c r="H43" s="6">
        <v>175</v>
      </c>
      <c r="K43" s="6">
        <v>1</v>
      </c>
      <c r="L43" s="9">
        <v>26937.929639999998</v>
      </c>
    </row>
    <row r="44" spans="1:12">
      <c r="A44" s="6" t="s">
        <v>1027</v>
      </c>
      <c r="C44" s="6">
        <v>396</v>
      </c>
      <c r="D44" s="6">
        <v>241</v>
      </c>
      <c r="F44" s="6">
        <v>9</v>
      </c>
      <c r="G44" s="26">
        <v>1280</v>
      </c>
      <c r="H44" s="6">
        <v>355</v>
      </c>
      <c r="K44" s="6">
        <v>1</v>
      </c>
      <c r="L44" s="9">
        <v>20044.11146</v>
      </c>
    </row>
    <row r="45" spans="1:12">
      <c r="A45" s="6" t="s">
        <v>1028</v>
      </c>
      <c r="C45" s="6">
        <v>343</v>
      </c>
      <c r="D45" s="6">
        <v>310</v>
      </c>
      <c r="F45" s="6">
        <v>16</v>
      </c>
      <c r="G45" s="6">
        <v>901</v>
      </c>
      <c r="H45" s="6">
        <v>210</v>
      </c>
      <c r="L45" s="9">
        <v>25925.13264</v>
      </c>
    </row>
    <row r="46" spans="1:12">
      <c r="A46" s="6" t="s">
        <v>1029</v>
      </c>
      <c r="C46" s="6">
        <v>368</v>
      </c>
      <c r="D46" s="6">
        <v>348</v>
      </c>
      <c r="F46" s="6">
        <v>21</v>
      </c>
      <c r="G46" s="26">
        <v>1515</v>
      </c>
      <c r="H46" s="6">
        <v>204</v>
      </c>
      <c r="K46" s="6">
        <v>2</v>
      </c>
      <c r="L46" s="9">
        <v>26442.734260000001</v>
      </c>
    </row>
    <row r="47" spans="1:12">
      <c r="A47" s="6" t="s">
        <v>1030</v>
      </c>
      <c r="C47" s="6">
        <v>329</v>
      </c>
      <c r="D47" s="6">
        <v>294</v>
      </c>
      <c r="F47" s="6">
        <v>24</v>
      </c>
      <c r="G47" s="26">
        <v>1119</v>
      </c>
      <c r="H47" s="6">
        <v>236</v>
      </c>
      <c r="K47" s="6">
        <v>0</v>
      </c>
      <c r="L47" s="9">
        <v>22701.379730000001</v>
      </c>
    </row>
    <row r="48" spans="1:12">
      <c r="A48" s="6" t="s">
        <v>1031</v>
      </c>
      <c r="C48" s="6">
        <v>214</v>
      </c>
      <c r="D48" s="6">
        <v>277</v>
      </c>
      <c r="F48" s="6">
        <v>12</v>
      </c>
      <c r="G48" s="6">
        <v>988</v>
      </c>
      <c r="H48" s="6">
        <v>183</v>
      </c>
      <c r="K48" s="6">
        <v>1</v>
      </c>
      <c r="L48" s="9">
        <v>16320.63096</v>
      </c>
    </row>
    <row r="49" spans="1:12">
      <c r="A49" s="6" t="s">
        <v>1032</v>
      </c>
      <c r="C49" s="6">
        <v>258</v>
      </c>
      <c r="D49" s="6">
        <v>246</v>
      </c>
      <c r="F49" s="6">
        <v>16</v>
      </c>
      <c r="G49" s="26">
        <v>1038</v>
      </c>
      <c r="H49" s="6">
        <v>216</v>
      </c>
      <c r="K49" s="6">
        <v>1</v>
      </c>
      <c r="L49" s="9">
        <v>19471.316859999999</v>
      </c>
    </row>
    <row r="50" spans="1:12">
      <c r="A50" s="6" t="s">
        <v>1033</v>
      </c>
      <c r="C50" s="6">
        <v>242</v>
      </c>
      <c r="D50" s="6">
        <v>273</v>
      </c>
      <c r="F50" s="6">
        <v>10</v>
      </c>
      <c r="G50" s="26">
        <v>1113</v>
      </c>
      <c r="H50" s="6">
        <v>225</v>
      </c>
      <c r="K50" s="6">
        <v>1</v>
      </c>
      <c r="L50" s="9">
        <v>20673.606169999999</v>
      </c>
    </row>
    <row r="51" spans="1:12">
      <c r="A51" s="6" t="s">
        <v>1034</v>
      </c>
      <c r="C51" s="6">
        <v>236</v>
      </c>
      <c r="D51" s="6">
        <v>345</v>
      </c>
      <c r="F51" s="6">
        <v>12</v>
      </c>
      <c r="G51" s="26">
        <v>1636</v>
      </c>
      <c r="H51" s="6">
        <v>230</v>
      </c>
      <c r="K51" s="6">
        <v>1</v>
      </c>
      <c r="L51" s="9">
        <v>24843.610229999998</v>
      </c>
    </row>
    <row r="52" spans="1:12">
      <c r="A52" s="6" t="s">
        <v>1035</v>
      </c>
      <c r="C52" s="6">
        <v>249</v>
      </c>
      <c r="D52" s="6">
        <v>278</v>
      </c>
      <c r="F52" s="6">
        <v>8</v>
      </c>
      <c r="G52" s="26">
        <v>2150</v>
      </c>
      <c r="H52" s="6">
        <v>399</v>
      </c>
      <c r="K52" s="6">
        <v>1</v>
      </c>
      <c r="L52" s="9">
        <v>26774.323209999999</v>
      </c>
    </row>
    <row r="53" spans="1:12">
      <c r="A53" s="6" t="s">
        <v>1036</v>
      </c>
      <c r="C53" s="6">
        <v>263</v>
      </c>
      <c r="D53" s="6">
        <v>256</v>
      </c>
      <c r="F53" s="6">
        <v>27</v>
      </c>
      <c r="G53" s="26">
        <v>1540</v>
      </c>
      <c r="H53" s="6">
        <v>254</v>
      </c>
      <c r="K53" s="6">
        <v>2</v>
      </c>
      <c r="L53" s="9">
        <v>24159.502420000001</v>
      </c>
    </row>
    <row r="54" spans="1:12">
      <c r="A54" s="6" t="s">
        <v>1037</v>
      </c>
      <c r="C54" s="6">
        <v>322</v>
      </c>
      <c r="D54" s="6">
        <v>358</v>
      </c>
      <c r="F54" s="6">
        <v>24</v>
      </c>
      <c r="G54" s="26">
        <v>1464</v>
      </c>
      <c r="H54" s="6">
        <v>348</v>
      </c>
      <c r="K54" s="6">
        <v>2</v>
      </c>
      <c r="L54" s="9">
        <v>28811.952799999999</v>
      </c>
    </row>
    <row r="55" spans="1:12">
      <c r="A55" s="6" t="s">
        <v>1038</v>
      </c>
      <c r="C55" s="6">
        <v>346</v>
      </c>
      <c r="D55" s="6">
        <v>461</v>
      </c>
      <c r="F55" s="6">
        <v>15</v>
      </c>
      <c r="G55" s="26">
        <v>1380</v>
      </c>
      <c r="H55" s="6">
        <v>377</v>
      </c>
      <c r="K55" s="6">
        <v>3</v>
      </c>
      <c r="L55" s="9">
        <v>31198.27593</v>
      </c>
    </row>
    <row r="56" spans="1:12">
      <c r="A56" s="6" t="s">
        <v>1039</v>
      </c>
      <c r="C56" s="6">
        <v>305</v>
      </c>
      <c r="D56" s="6">
        <v>540</v>
      </c>
      <c r="F56" s="6">
        <v>21</v>
      </c>
      <c r="G56" s="26">
        <v>1811</v>
      </c>
      <c r="H56" s="6">
        <v>995</v>
      </c>
      <c r="K56" s="6">
        <v>1</v>
      </c>
      <c r="L56" s="9">
        <v>32052.542539999999</v>
      </c>
    </row>
    <row r="57" spans="1:12">
      <c r="A57" s="6" t="s">
        <v>1040</v>
      </c>
      <c r="C57" s="6">
        <v>236</v>
      </c>
      <c r="D57" s="6">
        <v>595</v>
      </c>
      <c r="F57" s="6">
        <v>19</v>
      </c>
      <c r="G57" s="26">
        <v>1799</v>
      </c>
      <c r="H57" s="6">
        <v>660</v>
      </c>
      <c r="L57" s="9">
        <v>31184.941630000001</v>
      </c>
    </row>
    <row r="58" spans="1:12">
      <c r="A58" s="6" t="s">
        <v>1041</v>
      </c>
      <c r="C58" s="6">
        <v>199</v>
      </c>
      <c r="D58" s="6">
        <v>548</v>
      </c>
      <c r="F58" s="6">
        <v>19</v>
      </c>
      <c r="G58" s="26">
        <v>1513</v>
      </c>
      <c r="H58" s="6">
        <v>306</v>
      </c>
      <c r="L58" s="9">
        <v>24219.17482</v>
      </c>
    </row>
    <row r="59" spans="1:12">
      <c r="A59" s="6" t="s">
        <v>1042</v>
      </c>
      <c r="C59" s="6">
        <v>199</v>
      </c>
      <c r="D59" s="6">
        <v>498</v>
      </c>
      <c r="F59" s="6">
        <v>20</v>
      </c>
      <c r="G59" s="26">
        <v>1388</v>
      </c>
      <c r="H59" s="6">
        <v>195</v>
      </c>
      <c r="L59" s="9">
        <v>28515.047149999999</v>
      </c>
    </row>
    <row r="60" spans="1:12">
      <c r="A60" s="6" t="s">
        <v>1043</v>
      </c>
      <c r="C60" s="6">
        <v>136</v>
      </c>
      <c r="D60" s="6">
        <v>307</v>
      </c>
      <c r="F60" s="6">
        <v>16</v>
      </c>
      <c r="G60" s="26">
        <v>1578</v>
      </c>
      <c r="H60" s="6">
        <v>176</v>
      </c>
      <c r="L60" s="9">
        <v>18495.25722</v>
      </c>
    </row>
    <row r="61" spans="1:12">
      <c r="A61" s="6" t="s">
        <v>1044</v>
      </c>
      <c r="C61" s="6">
        <v>229</v>
      </c>
      <c r="D61" s="6">
        <v>512</v>
      </c>
      <c r="F61" s="6">
        <v>22</v>
      </c>
      <c r="G61" s="26">
        <v>1544</v>
      </c>
      <c r="H61" s="6">
        <v>271</v>
      </c>
      <c r="L61" s="9">
        <v>30695.527050000001</v>
      </c>
    </row>
    <row r="62" spans="1:12">
      <c r="A62" s="6" t="s">
        <v>1045</v>
      </c>
      <c r="C62" s="6">
        <v>182</v>
      </c>
      <c r="D62" s="6">
        <v>393</v>
      </c>
      <c r="F62" s="6">
        <v>27</v>
      </c>
      <c r="G62" s="26">
        <v>1906</v>
      </c>
      <c r="H62" s="6">
        <v>224</v>
      </c>
      <c r="K62" s="6">
        <v>0</v>
      </c>
      <c r="L62" s="9">
        <v>24555.14342</v>
      </c>
    </row>
    <row r="63" spans="1:12">
      <c r="A63" s="6" t="s">
        <v>1046</v>
      </c>
      <c r="C63" s="6">
        <v>205</v>
      </c>
      <c r="D63" s="6">
        <v>419</v>
      </c>
      <c r="F63" s="6">
        <v>44</v>
      </c>
      <c r="G63" s="26">
        <v>1599</v>
      </c>
      <c r="H63" s="6">
        <v>335</v>
      </c>
      <c r="L63" s="9">
        <v>29522.559939999999</v>
      </c>
    </row>
    <row r="64" spans="1:12">
      <c r="A64" s="6" t="s">
        <v>1047</v>
      </c>
      <c r="C64" s="6">
        <v>171</v>
      </c>
      <c r="D64" s="6">
        <v>367</v>
      </c>
      <c r="F64" s="6">
        <v>22</v>
      </c>
      <c r="G64" s="26">
        <v>1714</v>
      </c>
      <c r="H64" s="6">
        <v>263</v>
      </c>
      <c r="L64" s="9">
        <v>23081.73155</v>
      </c>
    </row>
    <row r="65" spans="1:12">
      <c r="A65" s="6" t="s">
        <v>1048</v>
      </c>
      <c r="C65" s="6">
        <v>173</v>
      </c>
      <c r="D65" s="6">
        <v>408</v>
      </c>
      <c r="F65" s="6">
        <v>28</v>
      </c>
      <c r="G65" s="26">
        <v>1367</v>
      </c>
      <c r="H65" s="6">
        <v>227</v>
      </c>
      <c r="L65" s="9">
        <v>26837.296269999999</v>
      </c>
    </row>
    <row r="66" spans="1:12">
      <c r="A66" s="6" t="s">
        <v>1049</v>
      </c>
      <c r="C66" s="6">
        <v>154</v>
      </c>
      <c r="D66" s="6">
        <v>406</v>
      </c>
      <c r="F66" s="6">
        <v>17</v>
      </c>
      <c r="G66" s="26">
        <v>1494</v>
      </c>
      <c r="H66" s="6">
        <v>427</v>
      </c>
      <c r="K66" s="6">
        <v>0</v>
      </c>
      <c r="L66" s="9">
        <v>26197.288550000001</v>
      </c>
    </row>
    <row r="67" spans="1:12">
      <c r="A67" s="6" t="s">
        <v>1050</v>
      </c>
      <c r="C67" s="6">
        <v>97</v>
      </c>
      <c r="D67" s="6">
        <v>361</v>
      </c>
      <c r="F67" s="6">
        <v>35</v>
      </c>
      <c r="G67" s="26">
        <v>1135</v>
      </c>
      <c r="H67" s="6">
        <v>249</v>
      </c>
      <c r="K67" s="6">
        <v>27</v>
      </c>
      <c r="L67" s="9">
        <v>20575.77637</v>
      </c>
    </row>
    <row r="68" spans="1:12">
      <c r="A68" s="6" t="s">
        <v>1051</v>
      </c>
      <c r="C68" s="6">
        <v>137</v>
      </c>
      <c r="D68" s="6">
        <v>365</v>
      </c>
      <c r="F68" s="6">
        <v>50</v>
      </c>
      <c r="G68" s="26">
        <v>1310</v>
      </c>
      <c r="H68" s="6">
        <v>229</v>
      </c>
      <c r="K68" s="6">
        <v>16</v>
      </c>
      <c r="L68" s="9">
        <v>22016.853169999998</v>
      </c>
    </row>
    <row r="69" spans="1:12">
      <c r="A69" s="6" t="s">
        <v>1052</v>
      </c>
      <c r="C69" s="6">
        <v>121</v>
      </c>
      <c r="D69" s="6">
        <v>617</v>
      </c>
      <c r="F69" s="6">
        <v>38</v>
      </c>
      <c r="G69" s="26">
        <v>1519</v>
      </c>
      <c r="H69" s="6">
        <v>424</v>
      </c>
      <c r="I69" s="6">
        <v>0</v>
      </c>
      <c r="K69" s="6">
        <v>6</v>
      </c>
      <c r="L69" s="9">
        <v>18077.047879999998</v>
      </c>
    </row>
    <row r="70" spans="1:12">
      <c r="A70" s="6" t="s">
        <v>1053</v>
      </c>
      <c r="C70" s="6">
        <v>108</v>
      </c>
      <c r="D70" s="6">
        <v>757</v>
      </c>
      <c r="F70" s="6">
        <v>42</v>
      </c>
      <c r="G70" s="26">
        <v>2126</v>
      </c>
      <c r="H70" s="6">
        <v>245</v>
      </c>
      <c r="K70" s="6">
        <v>1</v>
      </c>
      <c r="L70" s="9">
        <v>16119.763000000001</v>
      </c>
    </row>
    <row r="71" spans="1:12">
      <c r="A71" s="6" t="s">
        <v>1054</v>
      </c>
      <c r="C71" s="6">
        <v>159</v>
      </c>
      <c r="D71" s="6">
        <v>568</v>
      </c>
      <c r="F71" s="6">
        <v>22</v>
      </c>
      <c r="G71" s="26">
        <v>1602</v>
      </c>
      <c r="H71" s="6">
        <v>217</v>
      </c>
      <c r="K71" s="6">
        <v>3</v>
      </c>
      <c r="L71" s="9">
        <v>20972.513999999999</v>
      </c>
    </row>
    <row r="72" spans="1:12">
      <c r="A72" s="6" t="s">
        <v>1055</v>
      </c>
      <c r="C72" s="6">
        <v>178</v>
      </c>
      <c r="D72" s="6">
        <v>512</v>
      </c>
      <c r="F72" s="6">
        <v>16</v>
      </c>
      <c r="G72" s="26">
        <v>1268</v>
      </c>
      <c r="H72" s="6">
        <v>142</v>
      </c>
      <c r="K72" s="6">
        <v>35</v>
      </c>
      <c r="L72" s="9">
        <v>18832.652429999998</v>
      </c>
    </row>
    <row r="73" spans="1:12">
      <c r="A73" s="6" t="s">
        <v>1056</v>
      </c>
      <c r="C73" s="6">
        <v>95</v>
      </c>
      <c r="D73" s="6">
        <v>219</v>
      </c>
      <c r="F73" s="6">
        <v>24</v>
      </c>
      <c r="G73" s="6">
        <v>465</v>
      </c>
      <c r="H73" s="6">
        <v>112</v>
      </c>
      <c r="K73" s="6">
        <v>15</v>
      </c>
      <c r="L73" s="9">
        <v>11200.192719999999</v>
      </c>
    </row>
    <row r="74" spans="1:12">
      <c r="A74" s="6" t="s">
        <v>1057</v>
      </c>
      <c r="C74" s="6">
        <v>111</v>
      </c>
      <c r="D74" s="6">
        <v>298</v>
      </c>
      <c r="F74" s="6">
        <v>47</v>
      </c>
      <c r="G74" s="6">
        <v>770</v>
      </c>
      <c r="H74" s="6">
        <v>152</v>
      </c>
      <c r="K74" s="6">
        <v>2</v>
      </c>
      <c r="L74" s="9">
        <v>13999.133330000001</v>
      </c>
    </row>
    <row r="75" spans="1:12">
      <c r="A75" s="6" t="s">
        <v>1058</v>
      </c>
      <c r="C75" s="6">
        <v>103</v>
      </c>
      <c r="D75" s="6">
        <v>304</v>
      </c>
      <c r="F75" s="6">
        <v>33</v>
      </c>
      <c r="G75" s="6">
        <v>424</v>
      </c>
      <c r="H75" s="6">
        <v>195</v>
      </c>
      <c r="K75" s="6">
        <v>5</v>
      </c>
      <c r="L75" s="9">
        <v>16637.725259999999</v>
      </c>
    </row>
    <row r="76" spans="1:12">
      <c r="A76" s="6" t="s">
        <v>1059</v>
      </c>
      <c r="C76" s="6">
        <v>115</v>
      </c>
      <c r="D76" s="6">
        <v>226</v>
      </c>
      <c r="F76" s="6">
        <v>26</v>
      </c>
      <c r="G76" s="6">
        <v>727</v>
      </c>
      <c r="H76" s="6">
        <v>197</v>
      </c>
      <c r="K76" s="6">
        <v>13</v>
      </c>
      <c r="L76" s="9">
        <v>13220.575070000001</v>
      </c>
    </row>
    <row r="77" spans="1:12">
      <c r="A77" s="6" t="s">
        <v>1060</v>
      </c>
      <c r="C77" s="6">
        <v>124</v>
      </c>
      <c r="D77" s="6">
        <v>234</v>
      </c>
      <c r="F77" s="6">
        <v>22</v>
      </c>
      <c r="G77" s="6">
        <v>605</v>
      </c>
      <c r="H77" s="6">
        <v>195</v>
      </c>
      <c r="K77" s="6">
        <v>7</v>
      </c>
      <c r="L77" s="9">
        <v>14300.0725</v>
      </c>
    </row>
    <row r="78" spans="1:12">
      <c r="A78" s="6" t="s">
        <v>1061</v>
      </c>
      <c r="C78" s="6">
        <v>185</v>
      </c>
      <c r="D78" s="6">
        <v>245</v>
      </c>
      <c r="F78" s="6">
        <v>9</v>
      </c>
      <c r="G78" s="6">
        <v>435</v>
      </c>
      <c r="H78" s="6">
        <v>215</v>
      </c>
      <c r="K78" s="6">
        <v>41</v>
      </c>
      <c r="L78" s="9">
        <v>17838.376</v>
      </c>
    </row>
    <row r="79" spans="1:12">
      <c r="A79" s="6" t="s">
        <v>1062</v>
      </c>
      <c r="C79" s="6">
        <v>154</v>
      </c>
      <c r="D79" s="6">
        <v>239</v>
      </c>
      <c r="F79" s="6">
        <v>13</v>
      </c>
      <c r="G79" s="6">
        <v>324</v>
      </c>
      <c r="H79" s="6">
        <v>134</v>
      </c>
      <c r="K79" s="6">
        <v>47</v>
      </c>
      <c r="L79" s="9">
        <v>17362.144680000001</v>
      </c>
    </row>
    <row r="80" spans="1:12">
      <c r="A80" s="6" t="s">
        <v>1063</v>
      </c>
      <c r="C80" s="6">
        <v>155</v>
      </c>
      <c r="D80" s="6">
        <v>257</v>
      </c>
      <c r="F80" s="6">
        <v>102</v>
      </c>
      <c r="G80" s="6">
        <v>283</v>
      </c>
      <c r="H80" s="6">
        <v>164</v>
      </c>
      <c r="K80" s="6">
        <v>60</v>
      </c>
      <c r="L80" s="9">
        <v>15596.01858</v>
      </c>
    </row>
    <row r="81" spans="1:12">
      <c r="A81" s="6" t="s">
        <v>1064</v>
      </c>
      <c r="C81" s="6">
        <v>107</v>
      </c>
      <c r="D81" s="6">
        <v>267</v>
      </c>
      <c r="F81" s="6">
        <v>109</v>
      </c>
      <c r="G81" s="6">
        <v>223</v>
      </c>
      <c r="H81" s="6">
        <v>272</v>
      </c>
      <c r="I81" s="6">
        <v>0</v>
      </c>
      <c r="K81" s="6">
        <v>27</v>
      </c>
      <c r="L81" s="9">
        <v>15854.936820000001</v>
      </c>
    </row>
    <row r="82" spans="1:12">
      <c r="A82" s="6" t="s">
        <v>1065</v>
      </c>
      <c r="C82" s="6">
        <v>154</v>
      </c>
      <c r="D82" s="6">
        <v>255</v>
      </c>
      <c r="F82" s="6">
        <v>43</v>
      </c>
      <c r="G82" s="6">
        <v>300</v>
      </c>
      <c r="H82" s="6">
        <v>257</v>
      </c>
      <c r="K82" s="6">
        <v>17</v>
      </c>
      <c r="L82" s="9">
        <v>14851.27881</v>
      </c>
    </row>
    <row r="83" spans="1:12">
      <c r="A83" s="6" t="s">
        <v>1066</v>
      </c>
      <c r="C83" s="6">
        <v>206</v>
      </c>
      <c r="D83" s="6">
        <v>385</v>
      </c>
      <c r="F83" s="6">
        <v>30</v>
      </c>
      <c r="G83" s="6">
        <v>363</v>
      </c>
      <c r="H83" s="6">
        <v>214</v>
      </c>
      <c r="K83" s="6">
        <v>20</v>
      </c>
      <c r="L83" s="9">
        <v>21393.398450000001</v>
      </c>
    </row>
    <row r="84" spans="1:12">
      <c r="A84" s="6" t="s">
        <v>1067</v>
      </c>
      <c r="C84" s="6">
        <v>63</v>
      </c>
      <c r="D84" s="6">
        <v>293</v>
      </c>
      <c r="F84" s="6">
        <v>20</v>
      </c>
      <c r="G84" s="6">
        <v>293</v>
      </c>
      <c r="H84" s="6">
        <v>232</v>
      </c>
      <c r="K84" s="6">
        <v>90</v>
      </c>
      <c r="L84" s="9">
        <v>10755.55017</v>
      </c>
    </row>
    <row r="85" spans="1:12">
      <c r="A85" s="6" t="s">
        <v>1068</v>
      </c>
      <c r="C85" s="6">
        <v>38</v>
      </c>
      <c r="D85" s="6">
        <v>195</v>
      </c>
      <c r="F85" s="6">
        <v>27</v>
      </c>
      <c r="G85" s="6">
        <v>199</v>
      </c>
      <c r="H85" s="6">
        <v>241</v>
      </c>
      <c r="K85" s="6">
        <v>572</v>
      </c>
      <c r="L85" s="9">
        <v>17346.979009999999</v>
      </c>
    </row>
    <row r="86" spans="1:12">
      <c r="A86" s="6" t="s">
        <v>1069</v>
      </c>
      <c r="C86" s="6">
        <v>29</v>
      </c>
      <c r="D86" s="6">
        <v>235</v>
      </c>
      <c r="F86" s="6">
        <v>24</v>
      </c>
      <c r="G86" s="6">
        <v>192</v>
      </c>
      <c r="H86" s="6">
        <v>236</v>
      </c>
      <c r="K86" s="6">
        <v>18</v>
      </c>
      <c r="L86" s="9">
        <v>17466.04319</v>
      </c>
    </row>
    <row r="87" spans="1:12">
      <c r="A87" s="6" t="s">
        <v>1070</v>
      </c>
      <c r="C87" s="6">
        <v>17</v>
      </c>
      <c r="D87" s="6">
        <v>198</v>
      </c>
      <c r="F87" s="6">
        <v>41</v>
      </c>
      <c r="G87" s="6">
        <v>263</v>
      </c>
      <c r="H87" s="6">
        <v>186</v>
      </c>
      <c r="K87" s="6">
        <v>1</v>
      </c>
      <c r="L87" s="9">
        <v>18941.634440000002</v>
      </c>
    </row>
    <row r="88" spans="1:12">
      <c r="A88" s="6" t="s">
        <v>1071</v>
      </c>
      <c r="C88" s="6">
        <v>10</v>
      </c>
      <c r="D88" s="6">
        <v>193</v>
      </c>
      <c r="F88" s="6">
        <v>40</v>
      </c>
      <c r="G88" s="6">
        <v>182</v>
      </c>
      <c r="H88" s="6">
        <v>246</v>
      </c>
      <c r="K88" s="6">
        <v>0</v>
      </c>
      <c r="L88" s="9">
        <v>18658.892690000001</v>
      </c>
    </row>
    <row r="89" spans="1:12">
      <c r="A89" s="6" t="s">
        <v>1072</v>
      </c>
      <c r="C89" s="6">
        <v>2</v>
      </c>
      <c r="D89" s="6">
        <v>152</v>
      </c>
      <c r="F89" s="6">
        <v>27</v>
      </c>
      <c r="G89" s="6">
        <v>249</v>
      </c>
      <c r="H89" s="6">
        <v>209</v>
      </c>
      <c r="K89" s="6">
        <v>0</v>
      </c>
      <c r="L89" s="9">
        <v>16789.21184</v>
      </c>
    </row>
    <row r="90" spans="1:12">
      <c r="A90" s="6" t="s">
        <v>1073</v>
      </c>
      <c r="D90" s="6">
        <v>162</v>
      </c>
      <c r="F90" s="6">
        <v>11</v>
      </c>
      <c r="G90" s="6">
        <v>159</v>
      </c>
      <c r="H90" s="6">
        <v>190</v>
      </c>
      <c r="L90" s="9">
        <v>20101.08813</v>
      </c>
    </row>
    <row r="91" spans="1:12">
      <c r="A91" s="6" t="s">
        <v>1074</v>
      </c>
      <c r="D91" s="6">
        <v>178</v>
      </c>
      <c r="F91" s="6">
        <v>26</v>
      </c>
      <c r="G91" s="6">
        <v>222</v>
      </c>
      <c r="H91" s="6">
        <v>186</v>
      </c>
      <c r="L91" s="9">
        <v>20299.15711</v>
      </c>
    </row>
    <row r="92" spans="1:12">
      <c r="A92" s="6" t="s">
        <v>1075</v>
      </c>
      <c r="D92" s="6">
        <v>219</v>
      </c>
      <c r="F92" s="6">
        <v>14</v>
      </c>
      <c r="G92" s="6">
        <v>257</v>
      </c>
      <c r="H92" s="6">
        <v>247</v>
      </c>
      <c r="L92" s="9">
        <v>20072.07591</v>
      </c>
    </row>
    <row r="93" spans="1:12">
      <c r="A93" s="6" t="s">
        <v>1076</v>
      </c>
      <c r="D93" s="6">
        <v>221</v>
      </c>
      <c r="F93" s="6">
        <v>22</v>
      </c>
      <c r="G93" s="6">
        <v>150</v>
      </c>
      <c r="H93" s="6">
        <v>294</v>
      </c>
      <c r="L93" s="9">
        <v>19492.908729999999</v>
      </c>
    </row>
    <row r="94" spans="1:12">
      <c r="A94" s="6" t="s">
        <v>1077</v>
      </c>
      <c r="D94" s="6">
        <v>253</v>
      </c>
      <c r="F94" s="6">
        <v>27</v>
      </c>
      <c r="G94" s="6">
        <v>140</v>
      </c>
      <c r="H94" s="6">
        <v>232</v>
      </c>
      <c r="L94" s="9">
        <v>21451.237829999998</v>
      </c>
    </row>
    <row r="95" spans="1:12">
      <c r="A95" s="6" t="s">
        <v>1078</v>
      </c>
      <c r="D95" s="6">
        <v>232</v>
      </c>
      <c r="F95" s="6">
        <v>28</v>
      </c>
      <c r="G95" s="6">
        <v>168</v>
      </c>
      <c r="H95" s="6">
        <v>275</v>
      </c>
      <c r="L95" s="9">
        <v>21719.325079999999</v>
      </c>
    </row>
    <row r="96" spans="1:12">
      <c r="A96" s="6" t="s">
        <v>1079</v>
      </c>
      <c r="D96" s="6">
        <v>124</v>
      </c>
      <c r="F96" s="6">
        <v>19</v>
      </c>
      <c r="G96" s="6">
        <v>86</v>
      </c>
      <c r="H96" s="6">
        <v>121</v>
      </c>
      <c r="L96" s="9">
        <v>11014.565720000001</v>
      </c>
    </row>
    <row r="97" spans="1:12">
      <c r="A97" s="6" t="s">
        <v>1080</v>
      </c>
      <c r="D97" s="6">
        <v>221</v>
      </c>
      <c r="F97" s="6">
        <v>27</v>
      </c>
      <c r="G97" s="6">
        <v>113</v>
      </c>
      <c r="H97" s="6">
        <v>205</v>
      </c>
      <c r="K97" s="6">
        <v>0</v>
      </c>
      <c r="L97" s="9">
        <v>19044.823120000001</v>
      </c>
    </row>
    <row r="98" spans="1:12">
      <c r="A98" s="6" t="s">
        <v>1081</v>
      </c>
      <c r="D98" s="6">
        <v>17</v>
      </c>
      <c r="F98" s="6">
        <v>1</v>
      </c>
      <c r="G98" s="6">
        <v>29</v>
      </c>
      <c r="H98" s="6">
        <v>122</v>
      </c>
      <c r="K98" s="6">
        <v>0</v>
      </c>
      <c r="L98" s="9">
        <v>20184.27058</v>
      </c>
    </row>
    <row r="99" spans="1:12">
      <c r="A99" s="6" t="s">
        <v>1082</v>
      </c>
      <c r="D99" s="6">
        <v>5</v>
      </c>
      <c r="F99" s="6">
        <v>1</v>
      </c>
      <c r="G99" s="6">
        <v>85</v>
      </c>
      <c r="H99" s="6">
        <v>52</v>
      </c>
      <c r="L99" s="9">
        <v>15816.9558</v>
      </c>
    </row>
    <row r="100" spans="1:12">
      <c r="A100" s="6" t="s">
        <v>1083</v>
      </c>
      <c r="D100" s="6">
        <v>4</v>
      </c>
      <c r="F100" s="6">
        <v>1</v>
      </c>
      <c r="G100" s="6">
        <v>55</v>
      </c>
      <c r="H100" s="6">
        <v>57</v>
      </c>
      <c r="L100" s="9">
        <v>18432.009740000001</v>
      </c>
    </row>
    <row r="101" spans="1:12">
      <c r="A101" s="6" t="s">
        <v>1084</v>
      </c>
      <c r="D101" s="6">
        <v>3</v>
      </c>
      <c r="F101" s="6">
        <v>0</v>
      </c>
      <c r="G101" s="6">
        <v>27</v>
      </c>
      <c r="H101" s="6">
        <v>61</v>
      </c>
      <c r="L101" s="9">
        <v>17051.587790000001</v>
      </c>
    </row>
    <row r="102" spans="1:12">
      <c r="A102" s="6" t="s">
        <v>1085</v>
      </c>
      <c r="D102" s="6">
        <v>6</v>
      </c>
      <c r="G102" s="6">
        <v>31</v>
      </c>
      <c r="H102" s="6">
        <v>15</v>
      </c>
      <c r="L102" s="9">
        <v>19368.210419999999</v>
      </c>
    </row>
    <row r="103" spans="1:12">
      <c r="A103" s="6" t="s">
        <v>1086</v>
      </c>
      <c r="D103" s="6">
        <v>6</v>
      </c>
      <c r="F103" s="6">
        <v>1</v>
      </c>
      <c r="G103" s="6">
        <v>27</v>
      </c>
      <c r="H103" s="6">
        <v>46</v>
      </c>
      <c r="L103" s="9">
        <v>25542.556410000001</v>
      </c>
    </row>
    <row r="104" spans="1:12">
      <c r="A104" s="6" t="s">
        <v>1087</v>
      </c>
      <c r="D104" s="6">
        <v>9</v>
      </c>
      <c r="F104" s="6">
        <v>1</v>
      </c>
      <c r="G104" s="6">
        <v>27</v>
      </c>
      <c r="H104" s="6">
        <v>12</v>
      </c>
      <c r="L104" s="9">
        <v>20432.97784</v>
      </c>
    </row>
    <row r="105" spans="1:12">
      <c r="A105" s="6" t="s">
        <v>1088</v>
      </c>
      <c r="D105" s="6">
        <v>3</v>
      </c>
      <c r="F105" s="6">
        <v>3</v>
      </c>
      <c r="G105" s="6">
        <v>25</v>
      </c>
      <c r="H105" s="6">
        <v>18</v>
      </c>
      <c r="K105" s="6">
        <v>0</v>
      </c>
      <c r="L105" s="9">
        <v>19232.233550000001</v>
      </c>
    </row>
    <row r="106" spans="1:12">
      <c r="A106" s="6" t="s">
        <v>1089</v>
      </c>
      <c r="D106" s="6">
        <v>6</v>
      </c>
      <c r="F106" s="6">
        <v>1</v>
      </c>
      <c r="G106" s="6">
        <v>54</v>
      </c>
      <c r="H106" s="6">
        <v>10</v>
      </c>
      <c r="K106" s="6">
        <v>1</v>
      </c>
      <c r="L106" s="9">
        <v>20116.088960000001</v>
      </c>
    </row>
    <row r="107" spans="1:12">
      <c r="A107" s="6" t="s">
        <v>1090</v>
      </c>
      <c r="D107" s="6">
        <v>7</v>
      </c>
      <c r="F107" s="6">
        <v>1</v>
      </c>
      <c r="G107" s="6">
        <v>74</v>
      </c>
      <c r="H107" s="6">
        <v>9</v>
      </c>
      <c r="K107" s="6">
        <v>0</v>
      </c>
      <c r="L107" s="9">
        <v>20378.645</v>
      </c>
    </row>
    <row r="108" spans="1:12">
      <c r="A108" s="6" t="s">
        <v>1091</v>
      </c>
      <c r="D108" s="6">
        <v>6</v>
      </c>
      <c r="F108" s="6">
        <v>1</v>
      </c>
      <c r="G108" s="6">
        <v>21</v>
      </c>
      <c r="H108" s="6">
        <v>17</v>
      </c>
      <c r="L108" s="9">
        <v>15741.880579999999</v>
      </c>
    </row>
    <row r="109" spans="1:12">
      <c r="A109" s="6" t="s">
        <v>1092</v>
      </c>
      <c r="D109" s="6">
        <v>10</v>
      </c>
      <c r="F109" s="6">
        <v>2</v>
      </c>
      <c r="G109" s="6">
        <v>5</v>
      </c>
      <c r="H109" s="6">
        <v>14</v>
      </c>
      <c r="L109" s="9">
        <v>18135.426200000002</v>
      </c>
    </row>
    <row r="110" spans="1:12">
      <c r="A110" s="6" t="s">
        <v>1093</v>
      </c>
      <c r="D110" s="6">
        <v>93</v>
      </c>
      <c r="F110" s="6">
        <v>4</v>
      </c>
      <c r="G110" s="6">
        <v>57</v>
      </c>
      <c r="H110" s="6">
        <v>95</v>
      </c>
      <c r="K110" s="6">
        <v>1</v>
      </c>
      <c r="L110" s="9">
        <v>16382.989320000001</v>
      </c>
    </row>
    <row r="111" spans="1:12">
      <c r="A111" s="6" t="s">
        <v>1094</v>
      </c>
      <c r="D111" s="6">
        <v>57</v>
      </c>
      <c r="G111" s="6">
        <v>34</v>
      </c>
      <c r="H111" s="6">
        <v>62</v>
      </c>
      <c r="K111" s="6">
        <v>4</v>
      </c>
      <c r="L111" s="9">
        <v>16057.36709</v>
      </c>
    </row>
    <row r="112" spans="1:12">
      <c r="A112" s="6" t="s">
        <v>1095</v>
      </c>
      <c r="D112" s="6">
        <v>47</v>
      </c>
      <c r="G112" s="6">
        <v>36</v>
      </c>
      <c r="H112" s="6">
        <v>93</v>
      </c>
      <c r="K112" s="6">
        <v>5</v>
      </c>
      <c r="L112" s="9">
        <v>18051.66372</v>
      </c>
    </row>
    <row r="113" spans="1:12">
      <c r="A113" s="6" t="s">
        <v>1096</v>
      </c>
      <c r="D113" s="6">
        <v>21</v>
      </c>
      <c r="G113" s="6">
        <v>29</v>
      </c>
      <c r="H113" s="6">
        <v>46</v>
      </c>
      <c r="K113" s="6">
        <v>13</v>
      </c>
      <c r="L113" s="9">
        <v>15643.71031</v>
      </c>
    </row>
    <row r="114" spans="1:12">
      <c r="A114" s="6" t="s">
        <v>1097</v>
      </c>
      <c r="D114" s="6">
        <v>18</v>
      </c>
      <c r="G114" s="6">
        <v>38</v>
      </c>
      <c r="H114" s="6">
        <v>109</v>
      </c>
      <c r="K114" s="6">
        <v>20</v>
      </c>
      <c r="L114" s="9">
        <v>16211.278259999999</v>
      </c>
    </row>
    <row r="115" spans="1:12">
      <c r="A115" s="6" t="s">
        <v>1098</v>
      </c>
      <c r="D115" s="6">
        <v>0</v>
      </c>
      <c r="G115" s="6">
        <v>27</v>
      </c>
      <c r="H115" s="6">
        <v>73</v>
      </c>
      <c r="K115" s="6">
        <v>6</v>
      </c>
      <c r="L115" s="9">
        <v>19402.765820000001</v>
      </c>
    </row>
    <row r="116" spans="1:12">
      <c r="A116" s="6" t="s">
        <v>1099</v>
      </c>
      <c r="G116" s="6">
        <v>50</v>
      </c>
      <c r="H116" s="6">
        <v>38</v>
      </c>
      <c r="K116" s="6">
        <v>8</v>
      </c>
      <c r="L116" s="9">
        <v>15365.18346</v>
      </c>
    </row>
    <row r="117" spans="1:12">
      <c r="A117" s="6" t="s">
        <v>1100</v>
      </c>
      <c r="D117" s="6">
        <v>0</v>
      </c>
      <c r="G117" s="6">
        <v>100</v>
      </c>
      <c r="H117" s="6">
        <v>58</v>
      </c>
      <c r="K117" s="6">
        <v>12</v>
      </c>
      <c r="L117" s="9">
        <v>18863.985560000001</v>
      </c>
    </row>
    <row r="118" spans="1:12">
      <c r="A118" s="6" t="s">
        <v>1101</v>
      </c>
      <c r="D118" s="6">
        <v>0</v>
      </c>
      <c r="G118" s="6">
        <v>54</v>
      </c>
      <c r="H118" s="6">
        <v>31</v>
      </c>
      <c r="K118" s="6">
        <v>51</v>
      </c>
      <c r="L118" s="9">
        <v>15063.31631</v>
      </c>
    </row>
    <row r="119" spans="1:12">
      <c r="A119" s="6" t="s">
        <v>1102</v>
      </c>
      <c r="D119" s="6">
        <v>0</v>
      </c>
      <c r="G119" s="6">
        <v>1</v>
      </c>
      <c r="H119" s="6">
        <v>20</v>
      </c>
      <c r="K119" s="6">
        <v>21</v>
      </c>
      <c r="L119" s="9">
        <v>16594.085709999999</v>
      </c>
    </row>
    <row r="120" spans="1:12">
      <c r="A120" s="6" t="s">
        <v>1103</v>
      </c>
      <c r="G120" s="6">
        <v>7</v>
      </c>
      <c r="H120" s="6">
        <v>5</v>
      </c>
      <c r="K120" s="6">
        <v>32</v>
      </c>
      <c r="L120" s="9">
        <v>10595.52355</v>
      </c>
    </row>
    <row r="121" spans="1:12">
      <c r="A121" s="6" t="s">
        <v>1104</v>
      </c>
      <c r="G121" s="6">
        <v>5</v>
      </c>
      <c r="H121" s="6">
        <v>26</v>
      </c>
      <c r="K121" s="6">
        <v>29</v>
      </c>
      <c r="L121" s="9">
        <v>17801.40828</v>
      </c>
    </row>
    <row r="122" spans="1:12">
      <c r="A122" s="6" t="s">
        <v>1105</v>
      </c>
      <c r="H122" s="6">
        <v>13</v>
      </c>
      <c r="K122" s="6">
        <v>33</v>
      </c>
      <c r="L122" s="9">
        <v>16879.725450000002</v>
      </c>
    </row>
    <row r="123" spans="1:12">
      <c r="A123" s="6" t="s">
        <v>1106</v>
      </c>
      <c r="H123" s="6">
        <v>8</v>
      </c>
      <c r="K123" s="6">
        <v>21</v>
      </c>
      <c r="L123" s="9">
        <v>15634.807849999999</v>
      </c>
    </row>
    <row r="124" spans="1:12">
      <c r="A124" s="6" t="s">
        <v>1107</v>
      </c>
      <c r="H124" s="6">
        <v>14</v>
      </c>
      <c r="K124" s="6">
        <v>19</v>
      </c>
      <c r="L124" s="9">
        <v>14358.303470000001</v>
      </c>
    </row>
    <row r="125" spans="1:12">
      <c r="A125" s="6" t="s">
        <v>1108</v>
      </c>
      <c r="H125" s="6">
        <v>20</v>
      </c>
      <c r="K125" s="6">
        <v>62</v>
      </c>
      <c r="L125" s="9">
        <v>17494.34491</v>
      </c>
    </row>
    <row r="126" spans="1:12">
      <c r="L126" s="9"/>
    </row>
    <row r="127" spans="1:12">
      <c r="L127" s="9"/>
    </row>
    <row r="128" spans="1:12">
      <c r="L128" s="9"/>
    </row>
    <row r="129" spans="12:12">
      <c r="L129" s="9"/>
    </row>
    <row r="130" spans="12:12">
      <c r="L130" s="9"/>
    </row>
    <row r="131" spans="12:12">
      <c r="L131" s="9"/>
    </row>
    <row r="132" spans="12:12">
      <c r="L132" s="9"/>
    </row>
    <row r="133" spans="12:12">
      <c r="L133" s="9"/>
    </row>
    <row r="134" spans="12:12">
      <c r="L134" s="9"/>
    </row>
    <row r="135" spans="12:12">
      <c r="L135" s="9"/>
    </row>
    <row r="136" spans="12:12">
      <c r="L136" s="9"/>
    </row>
    <row r="137" spans="12:12">
      <c r="L137" s="9"/>
    </row>
    <row r="138" spans="12:12">
      <c r="L138" s="9"/>
    </row>
    <row r="139" spans="12:12">
      <c r="L139" s="9"/>
    </row>
    <row r="140" spans="12:12">
      <c r="L140" s="9"/>
    </row>
    <row r="141" spans="12:12">
      <c r="L141" s="9"/>
    </row>
    <row r="142" spans="12:12">
      <c r="L142" s="9"/>
    </row>
    <row r="143" spans="12:12">
      <c r="L143" s="9"/>
    </row>
    <row r="144" spans="12:12">
      <c r="L144" s="9"/>
    </row>
    <row r="145" spans="12:12">
      <c r="L145" s="9"/>
    </row>
    <row r="146" spans="12:12">
      <c r="L146" s="9"/>
    </row>
    <row r="147" spans="12:12">
      <c r="L147" s="9"/>
    </row>
    <row r="148" spans="12:12">
      <c r="L148" s="9"/>
    </row>
    <row r="149" spans="12:12">
      <c r="L149" s="9"/>
    </row>
    <row r="150" spans="12:12">
      <c r="L150" s="9"/>
    </row>
    <row r="151" spans="12:12">
      <c r="L151" s="9"/>
    </row>
    <row r="152" spans="12:12">
      <c r="L152" s="9"/>
    </row>
    <row r="153" spans="12:12">
      <c r="L153" s="9"/>
    </row>
    <row r="154" spans="12:12">
      <c r="L154" s="9"/>
    </row>
    <row r="155" spans="12:12">
      <c r="L155" s="9"/>
    </row>
    <row r="156" spans="12:12">
      <c r="L156" s="9"/>
    </row>
    <row r="157" spans="12:12">
      <c r="L157" s="9"/>
    </row>
    <row r="158" spans="12:12">
      <c r="L158" s="9"/>
    </row>
    <row r="159" spans="12:12">
      <c r="L159" s="9"/>
    </row>
    <row r="160" spans="12:12">
      <c r="L160" s="9"/>
    </row>
    <row r="161" spans="12:12">
      <c r="L161" s="9"/>
    </row>
    <row r="162" spans="12:12">
      <c r="L162" s="9"/>
    </row>
    <row r="163" spans="12:12">
      <c r="L163" s="9"/>
    </row>
    <row r="164" spans="12:12">
      <c r="L164" s="9"/>
    </row>
    <row r="165" spans="12:12">
      <c r="L165" s="9"/>
    </row>
    <row r="166" spans="12:12">
      <c r="L166" s="9"/>
    </row>
    <row r="167" spans="12:12">
      <c r="L167" s="9"/>
    </row>
    <row r="168" spans="12:12">
      <c r="L168" s="9"/>
    </row>
    <row r="169" spans="12:12">
      <c r="L169" s="9"/>
    </row>
    <row r="170" spans="12:12">
      <c r="L170" s="9"/>
    </row>
    <row r="171" spans="12:12">
      <c r="L171" s="9"/>
    </row>
    <row r="172" spans="12:12">
      <c r="L172" s="9"/>
    </row>
    <row r="173" spans="12:12">
      <c r="L173" s="9"/>
    </row>
    <row r="174" spans="12:12">
      <c r="L174" s="9"/>
    </row>
    <row r="175" spans="12:12">
      <c r="L175" s="9"/>
    </row>
    <row r="176" spans="12:12">
      <c r="L176" s="9"/>
    </row>
    <row r="177" spans="12:12">
      <c r="L177" s="9"/>
    </row>
    <row r="178" spans="12:12">
      <c r="L178" s="9"/>
    </row>
    <row r="179" spans="12:12">
      <c r="L179" s="9"/>
    </row>
    <row r="180" spans="12:12">
      <c r="L180" s="9"/>
    </row>
    <row r="181" spans="12:12">
      <c r="L181" s="9"/>
    </row>
    <row r="182" spans="12:12">
      <c r="L182" s="9"/>
    </row>
    <row r="183" spans="12:12">
      <c r="L183" s="9"/>
    </row>
    <row r="184" spans="12:12">
      <c r="L184" s="9"/>
    </row>
    <row r="185" spans="12:12">
      <c r="L185" s="9"/>
    </row>
    <row r="186" spans="12:12">
      <c r="L186" s="9"/>
    </row>
    <row r="187" spans="12:12">
      <c r="L187" s="9"/>
    </row>
    <row r="188" spans="12:12">
      <c r="L188" s="9"/>
    </row>
    <row r="189" spans="12:12">
      <c r="L189" s="9"/>
    </row>
    <row r="190" spans="12:12">
      <c r="L190" s="9"/>
    </row>
    <row r="191" spans="12:12">
      <c r="L191" s="9"/>
    </row>
    <row r="192" spans="12:12">
      <c r="L192" s="9"/>
    </row>
    <row r="193" spans="12:12">
      <c r="L193" s="9"/>
    </row>
    <row r="194" spans="12:12">
      <c r="L194" s="9"/>
    </row>
    <row r="195" spans="12:12">
      <c r="L195" s="9"/>
    </row>
    <row r="196" spans="12:12">
      <c r="L196" s="9"/>
    </row>
    <row r="197" spans="12:12">
      <c r="L197" s="9"/>
    </row>
    <row r="198" spans="12:12">
      <c r="L198" s="9"/>
    </row>
    <row r="199" spans="12:12">
      <c r="L199" s="9"/>
    </row>
    <row r="200" spans="12:12">
      <c r="L200" s="9"/>
    </row>
    <row r="201" spans="12:12">
      <c r="L201" s="9"/>
    </row>
    <row r="202" spans="12:12">
      <c r="L202" s="9"/>
    </row>
    <row r="203" spans="12:12">
      <c r="L203" s="9"/>
    </row>
    <row r="204" spans="12:12">
      <c r="L204" s="9"/>
    </row>
    <row r="205" spans="12:12">
      <c r="L205" s="9"/>
    </row>
    <row r="206" spans="12:12">
      <c r="L206" s="9"/>
    </row>
    <row r="207" spans="12:12">
      <c r="L207" s="9"/>
    </row>
    <row r="208" spans="12:12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  <row r="401" spans="12:12">
      <c r="L401" s="9"/>
    </row>
    <row r="402" spans="12:12">
      <c r="L402" s="9"/>
    </row>
    <row r="403" spans="12:12">
      <c r="L403" s="9"/>
    </row>
    <row r="404" spans="12:12">
      <c r="L404" s="9"/>
    </row>
    <row r="405" spans="12:12">
      <c r="L405" s="9"/>
    </row>
    <row r="406" spans="12:12">
      <c r="L406" s="9"/>
    </row>
    <row r="407" spans="12:12">
      <c r="L407" s="9"/>
    </row>
    <row r="408" spans="12:12">
      <c r="L408" s="9"/>
    </row>
    <row r="409" spans="12:12">
      <c r="L409" s="9"/>
    </row>
    <row r="410" spans="12:12">
      <c r="L410" s="9"/>
    </row>
    <row r="411" spans="12:12">
      <c r="L411" s="9"/>
    </row>
    <row r="412" spans="12:12">
      <c r="L412" s="9"/>
    </row>
    <row r="413" spans="12:12">
      <c r="L413" s="9"/>
    </row>
    <row r="414" spans="12:12">
      <c r="L414" s="9"/>
    </row>
    <row r="415" spans="12:12">
      <c r="L415" s="9"/>
    </row>
    <row r="416" spans="12:12">
      <c r="L416" s="9"/>
    </row>
    <row r="417" spans="12:12">
      <c r="L417" s="9"/>
    </row>
    <row r="418" spans="12:12">
      <c r="L418" s="9"/>
    </row>
    <row r="419" spans="12:12">
      <c r="L419" s="9"/>
    </row>
    <row r="420" spans="12:12">
      <c r="L420" s="9"/>
    </row>
    <row r="421" spans="12:12">
      <c r="L421" s="9"/>
    </row>
    <row r="422" spans="12:12">
      <c r="L422" s="9"/>
    </row>
    <row r="423" spans="12:12">
      <c r="L423" s="9"/>
    </row>
    <row r="424" spans="12:12">
      <c r="L424" s="9"/>
    </row>
    <row r="425" spans="12:12">
      <c r="L425" s="9"/>
    </row>
    <row r="426" spans="12:12">
      <c r="L426" s="9"/>
    </row>
    <row r="427" spans="12:12">
      <c r="L427" s="9"/>
    </row>
    <row r="428" spans="12:12">
      <c r="L428" s="9"/>
    </row>
    <row r="429" spans="12:12">
      <c r="L429" s="9"/>
    </row>
    <row r="430" spans="12:12">
      <c r="L430" s="9"/>
    </row>
    <row r="431" spans="12:12">
      <c r="L431" s="9"/>
    </row>
    <row r="432" spans="12:12">
      <c r="L432" s="9"/>
    </row>
    <row r="433" spans="12:12">
      <c r="L433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6"/>
  <sheetViews>
    <sheetView topLeftCell="A22" workbookViewId="0">
      <selection activeCell="E14" sqref="E14"/>
    </sheetView>
  </sheetViews>
  <sheetFormatPr defaultRowHeight="15.75"/>
  <cols>
    <col min="1" max="1" width="10.875" style="6" bestFit="1" customWidth="1"/>
    <col min="2" max="5" width="9" style="6"/>
  </cols>
  <sheetData>
    <row r="2" spans="1:5">
      <c r="A2" s="7" t="s">
        <v>975</v>
      </c>
      <c r="B2" s="7" t="s">
        <v>1109</v>
      </c>
      <c r="C2" s="7" t="s">
        <v>1123</v>
      </c>
      <c r="D2" s="7"/>
      <c r="E2" s="7"/>
    </row>
    <row r="3" spans="1:5">
      <c r="A3" s="6" t="s">
        <v>1117</v>
      </c>
      <c r="B3" s="9">
        <f>預估結果1!O3</f>
        <v>53882.391346240096</v>
      </c>
      <c r="C3" s="11">
        <f>預估結果1!R3</f>
        <v>2565.8281593447664</v>
      </c>
      <c r="D3" s="11">
        <f>預估結果1!O21</f>
        <v>39756.913425721337</v>
      </c>
      <c r="E3" s="9">
        <f>預估結果1!R21</f>
        <v>1893.1863536057779</v>
      </c>
    </row>
    <row r="4" spans="1:5">
      <c r="A4" s="6" t="s">
        <v>1118</v>
      </c>
      <c r="B4" s="9">
        <f>預估結果1!O4</f>
        <v>55092.891841256045</v>
      </c>
      <c r="C4" s="11">
        <f>預估結果1!R4</f>
        <v>2504.2223564207293</v>
      </c>
      <c r="D4" s="11">
        <f>預估結果1!O22</f>
        <v>42276.594768796967</v>
      </c>
      <c r="E4" s="9">
        <f>預估結果1!R22</f>
        <v>1921.6633985816804</v>
      </c>
    </row>
    <row r="5" spans="1:5">
      <c r="A5" s="6" t="s">
        <v>1119</v>
      </c>
      <c r="B5" s="9">
        <f>預估結果1!O5</f>
        <v>50878.005402817762</v>
      </c>
      <c r="C5" s="11">
        <f>預估結果1!R5</f>
        <v>2543.9002701408881</v>
      </c>
      <c r="D5" s="11">
        <f>預估結果1!O23</f>
        <v>36921.368760685466</v>
      </c>
      <c r="E5" s="9">
        <f>預估結果1!R23</f>
        <v>1846.0684380342732</v>
      </c>
    </row>
    <row r="6" spans="1:5">
      <c r="A6" s="6" t="s">
        <v>1120</v>
      </c>
      <c r="B6" s="9">
        <f>預估結果1!O6</f>
        <v>50806.411976691816</v>
      </c>
      <c r="C6" s="11">
        <f>預估結果1!R6</f>
        <v>2540.3205988345908</v>
      </c>
      <c r="D6" s="11">
        <f>預估結果1!O24</f>
        <v>35327.056416728017</v>
      </c>
      <c r="E6" s="9">
        <f>預估結果1!R24</f>
        <v>1766.352820836401</v>
      </c>
    </row>
    <row r="7" spans="1:5">
      <c r="A7" s="6" t="s">
        <v>1121</v>
      </c>
      <c r="B7" s="9">
        <f>預估結果1!O7</f>
        <v>54115.58541911783</v>
      </c>
      <c r="C7" s="11">
        <f>預估結果1!R7</f>
        <v>2352.8515399616449</v>
      </c>
      <c r="D7" s="11">
        <f>預估結果1!O25</f>
        <v>38689.202722198002</v>
      </c>
      <c r="E7" s="9">
        <f>預估結果1!R25</f>
        <v>1682.1392487912176</v>
      </c>
    </row>
    <row r="8" spans="1:5">
      <c r="A8" s="6" t="s">
        <v>1111</v>
      </c>
      <c r="B8" s="9">
        <f>預估結果1!O8</f>
        <v>52473.533451777883</v>
      </c>
      <c r="C8" s="11">
        <f>預估結果1!R8</f>
        <v>2498.7396881798991</v>
      </c>
      <c r="D8" s="11">
        <f>預估結果1!O26</f>
        <v>37263.311543761316</v>
      </c>
      <c r="E8" s="9">
        <f>預估結果1!R26</f>
        <v>1774.443406845777</v>
      </c>
    </row>
    <row r="9" spans="1:5">
      <c r="A9" s="6" t="s">
        <v>1112</v>
      </c>
      <c r="B9" s="9">
        <f>預估結果1!O9</f>
        <v>49301.576106224595</v>
      </c>
      <c r="C9" s="11">
        <f>預估結果1!R9</f>
        <v>2465.0788053112296</v>
      </c>
      <c r="D9" s="11">
        <f>預估結果1!O27</f>
        <v>33100.354304927198</v>
      </c>
      <c r="E9" s="9">
        <f>預估結果1!R27</f>
        <v>1655.0177152463598</v>
      </c>
    </row>
    <row r="10" spans="1:5">
      <c r="A10" s="6" t="s">
        <v>1113</v>
      </c>
      <c r="B10" s="9">
        <f>預估結果1!O10</f>
        <v>51072.019674548887</v>
      </c>
      <c r="C10" s="11">
        <f>預估結果1!R10</f>
        <v>2220.5225945456036</v>
      </c>
      <c r="D10" s="11">
        <f>預估結果1!O28</f>
        <v>37492.866176671843</v>
      </c>
      <c r="E10" s="9">
        <f>預估結果1!R28</f>
        <v>1630.1246163770368</v>
      </c>
    </row>
    <row r="11" spans="1:5">
      <c r="A11" s="6" t="s">
        <v>1114</v>
      </c>
      <c r="B11" s="9">
        <f>預估結果1!O11</f>
        <v>44104.967193011413</v>
      </c>
      <c r="C11" s="11">
        <f>預估結果1!R11</f>
        <v>2594.4098348830244</v>
      </c>
      <c r="D11" s="11">
        <f>預估結果1!O29</f>
        <v>27841.93597379444</v>
      </c>
      <c r="E11" s="9">
        <f>預估結果1!R29</f>
        <v>1637.7609396349671</v>
      </c>
    </row>
    <row r="12" spans="1:5">
      <c r="A12" s="6" t="s">
        <v>1115</v>
      </c>
      <c r="B12" s="9">
        <f>預估結果1!O12</f>
        <v>50590.670771061297</v>
      </c>
      <c r="C12" s="11">
        <f>預估結果1!R12</f>
        <v>2199.5943813504914</v>
      </c>
      <c r="D12" s="11">
        <f>預估結果1!O30</f>
        <v>39061.574088800044</v>
      </c>
      <c r="E12" s="9">
        <f>預估結果1!R30</f>
        <v>1698.3293082086975</v>
      </c>
    </row>
    <row r="13" spans="1:5">
      <c r="A13" s="6" t="s">
        <v>1116</v>
      </c>
      <c r="B13" s="9">
        <f>預估結果1!O13</f>
        <v>39475.447692871625</v>
      </c>
      <c r="C13" s="11">
        <f>預估結果1!R13</f>
        <v>2631.6965128581082</v>
      </c>
      <c r="D13" s="11">
        <f>預估結果1!O31</f>
        <v>26664.593040053587</v>
      </c>
      <c r="E13" s="9">
        <f>預估結果1!R31</f>
        <v>1777.6395360035724</v>
      </c>
    </row>
    <row r="14" spans="1:5">
      <c r="A14" s="6" t="s">
        <v>1110</v>
      </c>
      <c r="B14" s="9">
        <f>預估結果1!O14</f>
        <v>41482.752691538226</v>
      </c>
      <c r="C14" s="11">
        <f>預估結果1!R14</f>
        <v>2765.5168461025482</v>
      </c>
      <c r="D14" s="11">
        <f>預估結果1!O32</f>
        <v>28528.045325846419</v>
      </c>
      <c r="E14" s="9">
        <f>預估結果1!R32</f>
        <v>1901.8696883897612</v>
      </c>
    </row>
    <row r="15" spans="1:5">
      <c r="A15" s="6" t="s">
        <v>1122</v>
      </c>
      <c r="B15" s="9">
        <f>預估結果1!O15</f>
        <v>48335.644803833507</v>
      </c>
      <c r="C15" s="11">
        <f>預估結果1!R15</f>
        <v>2197.0747638106141</v>
      </c>
      <c r="D15" s="11">
        <f>預估結果1!O33</f>
        <v>37487.164958511639</v>
      </c>
      <c r="E15" s="9">
        <f>預估結果1!R33</f>
        <v>1703.9620435687109</v>
      </c>
    </row>
    <row r="16" spans="1:5">
      <c r="A16" s="6" t="s">
        <v>986</v>
      </c>
      <c r="B16" s="9">
        <f>預估結果1!O16</f>
        <v>47503.81375500001</v>
      </c>
      <c r="C16" s="11">
        <f>預估結果1!R16</f>
        <v>2065.3832067391309</v>
      </c>
      <c r="D16" s="11">
        <f>預估結果1!O34</f>
        <v>40205.787397932429</v>
      </c>
      <c r="E16" s="9">
        <f>預估結果1!R34</f>
        <v>1748.0777129535838</v>
      </c>
    </row>
    <row r="17" spans="1:5">
      <c r="A17" s="6" t="s">
        <v>987</v>
      </c>
      <c r="B17" s="9">
        <v>38610.077109999998</v>
      </c>
      <c r="C17" s="11">
        <v>1930.5038554999999</v>
      </c>
      <c r="D17" s="11"/>
      <c r="E17" s="9"/>
    </row>
    <row r="18" spans="1:5">
      <c r="A18" s="6" t="s">
        <v>988</v>
      </c>
      <c r="B18" s="9">
        <v>42007.633800000003</v>
      </c>
      <c r="C18" s="11">
        <v>2000.3635142857145</v>
      </c>
      <c r="D18" s="11"/>
      <c r="E18" s="9"/>
    </row>
    <row r="19" spans="1:5">
      <c r="A19" s="6" t="s">
        <v>989</v>
      </c>
      <c r="B19" s="9">
        <v>46413.121550000003</v>
      </c>
      <c r="C19" s="11">
        <v>2017.9618065217394</v>
      </c>
      <c r="D19" s="11"/>
      <c r="E19" s="9"/>
    </row>
    <row r="20" spans="1:5">
      <c r="A20" s="6" t="s">
        <v>990</v>
      </c>
      <c r="B20" s="9">
        <v>48316.344700000001</v>
      </c>
      <c r="C20" s="11">
        <v>2300.7783190476193</v>
      </c>
      <c r="D20" s="11"/>
      <c r="E20" s="9"/>
    </row>
    <row r="21" spans="1:5">
      <c r="A21" s="6" t="s">
        <v>991</v>
      </c>
      <c r="B21" s="9">
        <v>50842.24022</v>
      </c>
      <c r="C21" s="11">
        <v>2421.059058095238</v>
      </c>
      <c r="D21" s="11"/>
      <c r="E21" s="9"/>
    </row>
    <row r="22" spans="1:5">
      <c r="A22" s="6" t="s">
        <v>992</v>
      </c>
      <c r="B22" s="9">
        <v>49991.329389999999</v>
      </c>
      <c r="C22" s="11">
        <v>2380.5394947619047</v>
      </c>
      <c r="D22" s="11"/>
      <c r="E22" s="9"/>
    </row>
    <row r="23" spans="1:5">
      <c r="A23" s="6" t="s">
        <v>993</v>
      </c>
      <c r="B23" s="9">
        <v>51471.295230000003</v>
      </c>
      <c r="C23" s="11">
        <v>2709.015538421053</v>
      </c>
      <c r="D23" s="11"/>
      <c r="E23" s="9"/>
    </row>
    <row r="24" spans="1:5">
      <c r="A24" s="6" t="s">
        <v>994</v>
      </c>
      <c r="B24" s="9">
        <v>75120.65625</v>
      </c>
      <c r="C24" s="11">
        <v>3266.115489130435</v>
      </c>
      <c r="D24" s="11"/>
      <c r="E24" s="9"/>
    </row>
    <row r="25" spans="1:5">
      <c r="A25" s="6" t="s">
        <v>995</v>
      </c>
      <c r="B25" s="9">
        <v>46332.63192</v>
      </c>
      <c r="C25" s="11">
        <v>3088.8421279999998</v>
      </c>
      <c r="D25" s="11"/>
      <c r="E25" s="9"/>
    </row>
    <row r="26" spans="1:5">
      <c r="A26" s="6" t="s">
        <v>996</v>
      </c>
      <c r="B26" s="9">
        <v>52611.501510000002</v>
      </c>
      <c r="C26" s="11">
        <v>2922.861195</v>
      </c>
      <c r="D26" s="11"/>
      <c r="E26" s="9"/>
    </row>
    <row r="27" spans="1:5">
      <c r="A27" s="6" t="s">
        <v>997</v>
      </c>
      <c r="B27" s="9">
        <v>65276.750099999997</v>
      </c>
      <c r="C27" s="11">
        <v>2967.1250045454544</v>
      </c>
      <c r="D27" s="11"/>
      <c r="E27" s="9"/>
    </row>
    <row r="28" spans="1:5">
      <c r="A28" s="6" t="s">
        <v>998</v>
      </c>
      <c r="B28" s="9">
        <v>79426.901729999998</v>
      </c>
      <c r="C28" s="11">
        <v>3610.3137149999998</v>
      </c>
      <c r="D28" s="11"/>
      <c r="E28" s="9"/>
    </row>
    <row r="29" spans="1:5">
      <c r="A29" s="6" t="s">
        <v>999</v>
      </c>
      <c r="B29" s="9">
        <v>59018.259839999999</v>
      </c>
      <c r="C29" s="11">
        <v>2950.912992</v>
      </c>
      <c r="D29" s="11"/>
      <c r="E29" s="9"/>
    </row>
    <row r="30" spans="1:5">
      <c r="A30" s="6" t="s">
        <v>1000</v>
      </c>
      <c r="B30" s="9">
        <v>59960.666129999998</v>
      </c>
      <c r="C30" s="11">
        <v>2998.0333065</v>
      </c>
      <c r="D30" s="11"/>
      <c r="E30" s="9"/>
    </row>
    <row r="31" spans="1:5">
      <c r="A31" s="6" t="s">
        <v>1001</v>
      </c>
      <c r="B31" s="9">
        <v>81241.301770000005</v>
      </c>
      <c r="C31" s="11">
        <v>3692.7864440909093</v>
      </c>
      <c r="D31" s="11"/>
      <c r="E31" s="9"/>
    </row>
    <row r="32" spans="1:5">
      <c r="A32" s="6" t="s">
        <v>1002</v>
      </c>
      <c r="B32" s="9">
        <v>123807.7427</v>
      </c>
      <c r="C32" s="11">
        <v>5627.6246681818184</v>
      </c>
      <c r="D32" s="11"/>
      <c r="E32" s="9"/>
    </row>
    <row r="33" spans="1:5">
      <c r="A33" s="6" t="s">
        <v>1003</v>
      </c>
      <c r="B33" s="9">
        <v>101137.33538999999</v>
      </c>
      <c r="C33" s="11">
        <v>4816.0635899999997</v>
      </c>
      <c r="D33" s="11"/>
      <c r="E33" s="9"/>
    </row>
    <row r="34" spans="1:5">
      <c r="A34" s="6" t="s">
        <v>1004</v>
      </c>
      <c r="B34" s="9">
        <v>110116.02211999999</v>
      </c>
      <c r="C34" s="11">
        <v>5243.6201009523811</v>
      </c>
      <c r="D34" s="11"/>
      <c r="E34" s="9"/>
    </row>
    <row r="35" spans="1:5">
      <c r="A35" s="6" t="s">
        <v>1005</v>
      </c>
      <c r="B35" s="9">
        <v>85229.038839999994</v>
      </c>
      <c r="C35" s="11">
        <v>4485.7388863157894</v>
      </c>
      <c r="D35" s="11"/>
      <c r="E35" s="9"/>
    </row>
    <row r="36" spans="1:5">
      <c r="A36" s="6" t="s">
        <v>1006</v>
      </c>
      <c r="B36" s="9">
        <v>70550.350430000006</v>
      </c>
      <c r="C36" s="11">
        <v>3206.8341104545457</v>
      </c>
      <c r="D36" s="11"/>
      <c r="E36" s="9"/>
    </row>
    <row r="37" spans="1:5">
      <c r="A37" s="6" t="s">
        <v>1007</v>
      </c>
      <c r="B37" s="9">
        <v>45145.679629999999</v>
      </c>
      <c r="C37" s="11">
        <v>3472.7445869230769</v>
      </c>
      <c r="D37" s="11"/>
      <c r="E37" s="9"/>
    </row>
    <row r="38" spans="1:5">
      <c r="A38" s="6" t="s">
        <v>1008</v>
      </c>
      <c r="B38" s="9">
        <v>74259.858059999999</v>
      </c>
      <c r="C38" s="11">
        <v>3712.9929029999998</v>
      </c>
      <c r="D38" s="11"/>
      <c r="E38" s="9"/>
    </row>
    <row r="39" spans="1:5">
      <c r="A39" s="6" t="s">
        <v>1009</v>
      </c>
      <c r="B39" s="9">
        <v>61939.037960000001</v>
      </c>
      <c r="C39" s="11">
        <v>2693.0016504347827</v>
      </c>
      <c r="D39" s="11"/>
      <c r="E39" s="9"/>
    </row>
    <row r="40" spans="1:5">
      <c r="A40" s="6" t="s">
        <v>1010</v>
      </c>
      <c r="B40" s="9">
        <v>48037.195229999998</v>
      </c>
      <c r="C40" s="11">
        <v>2287.485487142857</v>
      </c>
      <c r="D40" s="11"/>
      <c r="E40" s="9"/>
    </row>
    <row r="41" spans="1:5">
      <c r="A41" s="6" t="s">
        <v>1011</v>
      </c>
      <c r="B41" s="9">
        <v>33999.138379999997</v>
      </c>
      <c r="C41" s="11">
        <v>1789.4283357894735</v>
      </c>
      <c r="D41" s="11"/>
      <c r="E41" s="9"/>
    </row>
    <row r="42" spans="1:5">
      <c r="A42" s="6" t="s">
        <v>1012</v>
      </c>
      <c r="B42" s="9">
        <v>43712.710249999996</v>
      </c>
      <c r="C42" s="11">
        <v>1986.9413749999999</v>
      </c>
      <c r="D42" s="11"/>
      <c r="E42" s="9"/>
    </row>
    <row r="43" spans="1:5">
      <c r="A43" s="6" t="s">
        <v>1013</v>
      </c>
      <c r="B43" s="9">
        <v>48598.790180000004</v>
      </c>
      <c r="C43" s="11">
        <v>2314.2281038095239</v>
      </c>
      <c r="D43" s="11"/>
      <c r="E43" s="9"/>
    </row>
    <row r="44" spans="1:5">
      <c r="A44" s="6" t="s">
        <v>1014</v>
      </c>
      <c r="B44" s="9">
        <v>53238.681210000002</v>
      </c>
      <c r="C44" s="11">
        <v>2314.7252699999999</v>
      </c>
      <c r="D44" s="11"/>
      <c r="E44" s="9"/>
    </row>
    <row r="45" spans="1:5">
      <c r="A45" s="6" t="s">
        <v>1015</v>
      </c>
      <c r="B45" s="9">
        <v>39376.205070000004</v>
      </c>
      <c r="C45" s="11">
        <v>1968.8102535000003</v>
      </c>
      <c r="D45" s="11"/>
      <c r="E45" s="9"/>
    </row>
    <row r="46" spans="1:5">
      <c r="A46" s="6" t="s">
        <v>1016</v>
      </c>
      <c r="B46" s="9">
        <v>35720.282039999998</v>
      </c>
      <c r="C46" s="11">
        <v>1786.0141019999999</v>
      </c>
      <c r="D46" s="11"/>
      <c r="E46" s="9"/>
    </row>
    <row r="47" spans="1:5">
      <c r="A47" s="6" t="s">
        <v>1017</v>
      </c>
      <c r="B47" s="9">
        <v>33145.704230000003</v>
      </c>
      <c r="C47" s="11">
        <v>1657.2852115000001</v>
      </c>
      <c r="D47" s="11"/>
      <c r="E47" s="9"/>
    </row>
    <row r="48" spans="1:5">
      <c r="A48" s="6" t="s">
        <v>1018</v>
      </c>
      <c r="B48" s="9">
        <v>42741.312819999999</v>
      </c>
      <c r="C48" s="11">
        <v>1942.7869463636364</v>
      </c>
      <c r="D48" s="11"/>
      <c r="E48" s="9"/>
    </row>
    <row r="49" spans="1:5">
      <c r="A49" s="6" t="s">
        <v>1019</v>
      </c>
      <c r="B49" s="9">
        <v>27744.106179999999</v>
      </c>
      <c r="C49" s="11">
        <v>1460.216114736842</v>
      </c>
      <c r="D49" s="11"/>
      <c r="E49" s="9"/>
    </row>
    <row r="50" spans="1:5">
      <c r="A50" s="6" t="s">
        <v>1020</v>
      </c>
      <c r="B50" s="9">
        <v>23572.100770000001</v>
      </c>
      <c r="C50" s="11">
        <v>1571.4733846666668</v>
      </c>
      <c r="D50" s="11"/>
      <c r="E50" s="9"/>
    </row>
    <row r="51" spans="1:5">
      <c r="A51" s="6" t="s">
        <v>1021</v>
      </c>
      <c r="B51" s="9">
        <v>27812.306430000001</v>
      </c>
      <c r="C51" s="11">
        <v>1264.1957468181818</v>
      </c>
      <c r="D51" s="11"/>
      <c r="E51" s="9"/>
    </row>
    <row r="52" spans="1:5">
      <c r="A52" s="6" t="s">
        <v>1022</v>
      </c>
      <c r="B52" s="9">
        <v>27871.016919999998</v>
      </c>
      <c r="C52" s="11">
        <v>1327.1912819047618</v>
      </c>
      <c r="D52" s="11"/>
      <c r="E52" s="9"/>
    </row>
    <row r="53" spans="1:5">
      <c r="A53" s="6" t="s">
        <v>1023</v>
      </c>
      <c r="B53" s="9">
        <v>27971.759999999998</v>
      </c>
      <c r="C53" s="11">
        <v>1331.9885714285713</v>
      </c>
      <c r="D53" s="11"/>
      <c r="E53" s="9"/>
    </row>
    <row r="54" spans="1:5">
      <c r="A54" s="6" t="s">
        <v>1024</v>
      </c>
      <c r="B54" s="9">
        <v>22772.077679999999</v>
      </c>
      <c r="C54" s="9"/>
      <c r="D54" s="9"/>
      <c r="E54" s="9"/>
    </row>
    <row r="55" spans="1:5">
      <c r="A55" s="6" t="s">
        <v>1025</v>
      </c>
      <c r="B55" s="9">
        <v>26292.794720000002</v>
      </c>
      <c r="C55" s="9"/>
      <c r="D55" s="9"/>
      <c r="E55" s="9"/>
    </row>
    <row r="56" spans="1:5">
      <c r="A56" s="6" t="s">
        <v>1026</v>
      </c>
      <c r="B56" s="9">
        <v>26937.929639999998</v>
      </c>
      <c r="C56" s="9"/>
      <c r="D56" s="9"/>
      <c r="E56" s="9"/>
    </row>
    <row r="57" spans="1:5">
      <c r="A57" s="6" t="s">
        <v>1027</v>
      </c>
      <c r="B57" s="9">
        <v>20044.11146</v>
      </c>
      <c r="C57" s="9"/>
      <c r="D57" s="9"/>
      <c r="E57" s="9"/>
    </row>
    <row r="58" spans="1:5">
      <c r="A58" s="6" t="s">
        <v>1028</v>
      </c>
      <c r="B58" s="9">
        <v>25925.13264</v>
      </c>
      <c r="C58" s="9"/>
      <c r="D58" s="9"/>
      <c r="E58" s="9"/>
    </row>
    <row r="59" spans="1:5">
      <c r="A59" s="6" t="s">
        <v>1029</v>
      </c>
      <c r="B59" s="9">
        <v>26442.734260000001</v>
      </c>
      <c r="C59" s="9"/>
      <c r="D59" s="9"/>
      <c r="E59" s="9"/>
    </row>
    <row r="60" spans="1:5">
      <c r="A60" s="6" t="s">
        <v>1030</v>
      </c>
      <c r="B60" s="9">
        <v>22701.379730000001</v>
      </c>
      <c r="C60" s="9"/>
      <c r="D60" s="9"/>
      <c r="E60" s="9"/>
    </row>
    <row r="61" spans="1:5">
      <c r="A61" s="6" t="s">
        <v>1031</v>
      </c>
      <c r="B61" s="9">
        <v>16320.63096</v>
      </c>
      <c r="C61" s="9"/>
      <c r="D61" s="9"/>
      <c r="E61" s="9"/>
    </row>
    <row r="62" spans="1:5">
      <c r="A62" s="6" t="s">
        <v>1032</v>
      </c>
      <c r="B62" s="9">
        <v>19471.316859999999</v>
      </c>
      <c r="C62" s="9"/>
      <c r="D62" s="9"/>
      <c r="E62" s="9"/>
    </row>
    <row r="63" spans="1:5">
      <c r="A63" s="6" t="s">
        <v>1033</v>
      </c>
      <c r="B63" s="9">
        <v>20673.606169999999</v>
      </c>
      <c r="C63" s="9"/>
      <c r="D63" s="9"/>
      <c r="E63" s="9"/>
    </row>
    <row r="64" spans="1:5">
      <c r="A64" s="6" t="s">
        <v>1034</v>
      </c>
      <c r="B64" s="9">
        <v>24843.610229999998</v>
      </c>
      <c r="C64" s="9"/>
      <c r="D64" s="9"/>
      <c r="E64" s="9"/>
    </row>
    <row r="65" spans="1:5">
      <c r="A65" s="6" t="s">
        <v>1035</v>
      </c>
      <c r="B65" s="9">
        <v>26774.323209999999</v>
      </c>
      <c r="C65" s="9"/>
      <c r="D65" s="9"/>
      <c r="E65" s="9"/>
    </row>
    <row r="66" spans="1:5">
      <c r="A66" s="6" t="s">
        <v>1036</v>
      </c>
      <c r="B66" s="9">
        <v>24159.502420000001</v>
      </c>
      <c r="C66" s="9"/>
      <c r="D66" s="9"/>
      <c r="E66" s="9"/>
    </row>
    <row r="67" spans="1:5">
      <c r="A67" s="6" t="s">
        <v>1037</v>
      </c>
      <c r="B67" s="9">
        <v>28811.952799999999</v>
      </c>
      <c r="C67" s="9"/>
      <c r="D67" s="9"/>
      <c r="E67" s="9"/>
    </row>
    <row r="68" spans="1:5">
      <c r="A68" s="6" t="s">
        <v>1038</v>
      </c>
      <c r="B68" s="9">
        <v>31198.27593</v>
      </c>
      <c r="C68" s="9"/>
      <c r="D68" s="9"/>
      <c r="E68" s="9"/>
    </row>
    <row r="69" spans="1:5">
      <c r="A69" s="6" t="s">
        <v>1039</v>
      </c>
      <c r="B69" s="9">
        <v>32052.542539999999</v>
      </c>
      <c r="C69" s="9"/>
      <c r="D69" s="9"/>
      <c r="E69" s="9"/>
    </row>
    <row r="70" spans="1:5">
      <c r="A70" s="6" t="s">
        <v>1040</v>
      </c>
      <c r="B70" s="9">
        <v>31184.941630000001</v>
      </c>
      <c r="C70" s="9"/>
      <c r="D70" s="9"/>
      <c r="E70" s="9"/>
    </row>
    <row r="71" spans="1:5">
      <c r="A71" s="6" t="s">
        <v>1041</v>
      </c>
      <c r="B71" s="9">
        <v>24219.17482</v>
      </c>
      <c r="C71" s="9"/>
      <c r="D71" s="9"/>
      <c r="E71" s="9"/>
    </row>
    <row r="72" spans="1:5">
      <c r="A72" s="6" t="s">
        <v>1042</v>
      </c>
      <c r="B72" s="9">
        <v>28515.047149999999</v>
      </c>
      <c r="C72" s="9"/>
      <c r="D72" s="9"/>
      <c r="E72" s="9"/>
    </row>
    <row r="73" spans="1:5">
      <c r="A73" s="6" t="s">
        <v>1043</v>
      </c>
      <c r="B73" s="9">
        <v>18495.25722</v>
      </c>
      <c r="C73" s="9"/>
      <c r="D73" s="9"/>
      <c r="E73" s="9"/>
    </row>
    <row r="74" spans="1:5">
      <c r="A74" s="6" t="s">
        <v>1044</v>
      </c>
      <c r="B74" s="9">
        <v>30695.527050000001</v>
      </c>
      <c r="C74" s="9"/>
      <c r="D74" s="9"/>
      <c r="E74" s="9"/>
    </row>
    <row r="75" spans="1:5">
      <c r="A75" s="6" t="s">
        <v>1045</v>
      </c>
      <c r="B75" s="9">
        <v>24555.14342</v>
      </c>
      <c r="C75" s="9"/>
      <c r="D75" s="9"/>
      <c r="E75" s="9"/>
    </row>
    <row r="76" spans="1:5">
      <c r="A76" s="6" t="s">
        <v>1046</v>
      </c>
      <c r="B76" s="9">
        <v>29522.559939999999</v>
      </c>
      <c r="C76" s="9"/>
      <c r="D76" s="9"/>
      <c r="E76" s="9"/>
    </row>
    <row r="77" spans="1:5">
      <c r="A77" s="6" t="s">
        <v>1047</v>
      </c>
      <c r="B77" s="9">
        <v>23081.73155</v>
      </c>
      <c r="C77" s="9"/>
      <c r="D77" s="9"/>
      <c r="E77" s="9"/>
    </row>
    <row r="78" spans="1:5">
      <c r="A78" s="6" t="s">
        <v>1048</v>
      </c>
      <c r="B78" s="9">
        <v>26837.296269999999</v>
      </c>
      <c r="C78" s="9"/>
      <c r="D78" s="9"/>
      <c r="E78" s="9"/>
    </row>
    <row r="79" spans="1:5">
      <c r="A79" s="6" t="s">
        <v>1049</v>
      </c>
      <c r="B79" s="9">
        <v>26197.288550000001</v>
      </c>
      <c r="C79" s="9"/>
      <c r="D79" s="9"/>
      <c r="E79" s="9"/>
    </row>
    <row r="80" spans="1:5">
      <c r="A80" s="6" t="s">
        <v>1050</v>
      </c>
      <c r="B80" s="9">
        <v>20575.77637</v>
      </c>
      <c r="C80" s="9"/>
      <c r="D80" s="9"/>
      <c r="E80" s="9"/>
    </row>
    <row r="81" spans="1:5">
      <c r="A81" s="6" t="s">
        <v>1051</v>
      </c>
      <c r="B81" s="9">
        <v>22016.853169999998</v>
      </c>
      <c r="C81" s="9"/>
      <c r="D81" s="9"/>
      <c r="E81" s="9"/>
    </row>
    <row r="82" spans="1:5">
      <c r="A82" s="6" t="s">
        <v>1052</v>
      </c>
      <c r="B82" s="9">
        <v>18077.047879999998</v>
      </c>
      <c r="C82" s="9"/>
      <c r="D82" s="9"/>
      <c r="E82" s="9"/>
    </row>
    <row r="83" spans="1:5">
      <c r="A83" s="6" t="s">
        <v>1053</v>
      </c>
      <c r="B83" s="9">
        <v>16119.763000000001</v>
      </c>
      <c r="C83" s="9"/>
      <c r="D83" s="9"/>
      <c r="E83" s="9"/>
    </row>
    <row r="84" spans="1:5">
      <c r="A84" s="6" t="s">
        <v>1054</v>
      </c>
      <c r="B84" s="9">
        <v>20972.513999999999</v>
      </c>
      <c r="C84" s="9"/>
      <c r="D84" s="9"/>
      <c r="E84" s="9"/>
    </row>
    <row r="85" spans="1:5">
      <c r="A85" s="6" t="s">
        <v>1055</v>
      </c>
      <c r="B85" s="9">
        <v>18832.652429999998</v>
      </c>
      <c r="C85" s="9"/>
      <c r="D85" s="9"/>
      <c r="E85" s="9"/>
    </row>
    <row r="86" spans="1:5">
      <c r="A86" s="6" t="s">
        <v>1056</v>
      </c>
      <c r="B86" s="9">
        <v>11200.192719999999</v>
      </c>
      <c r="C86" s="9"/>
      <c r="D86" s="9"/>
      <c r="E86" s="9"/>
    </row>
    <row r="87" spans="1:5">
      <c r="A87" s="6" t="s">
        <v>1057</v>
      </c>
      <c r="B87" s="9">
        <v>13999.133330000001</v>
      </c>
      <c r="C87" s="9"/>
      <c r="D87" s="9"/>
      <c r="E87" s="9"/>
    </row>
    <row r="88" spans="1:5">
      <c r="A88" s="6" t="s">
        <v>1058</v>
      </c>
      <c r="B88" s="9">
        <v>16637.725259999999</v>
      </c>
      <c r="C88" s="9"/>
      <c r="D88" s="9"/>
      <c r="E88" s="9"/>
    </row>
    <row r="89" spans="1:5">
      <c r="A89" s="6" t="s">
        <v>1059</v>
      </c>
      <c r="B89" s="9">
        <v>13220.575070000001</v>
      </c>
      <c r="C89" s="9"/>
      <c r="D89" s="9"/>
      <c r="E89" s="9"/>
    </row>
    <row r="90" spans="1:5">
      <c r="A90" s="6" t="s">
        <v>1060</v>
      </c>
      <c r="B90" s="9">
        <v>14300.0725</v>
      </c>
      <c r="C90" s="9"/>
      <c r="D90" s="9"/>
      <c r="E90" s="9"/>
    </row>
    <row r="91" spans="1:5">
      <c r="A91" s="6" t="s">
        <v>1061</v>
      </c>
      <c r="B91" s="9">
        <v>17838.376</v>
      </c>
      <c r="C91" s="9"/>
      <c r="D91" s="9"/>
      <c r="E91" s="9"/>
    </row>
    <row r="92" spans="1:5">
      <c r="A92" s="6" t="s">
        <v>1062</v>
      </c>
      <c r="B92" s="9">
        <v>17362.144680000001</v>
      </c>
      <c r="C92" s="9"/>
      <c r="D92" s="9"/>
      <c r="E92" s="9"/>
    </row>
    <row r="93" spans="1:5">
      <c r="A93" s="6" t="s">
        <v>1063</v>
      </c>
      <c r="B93" s="9">
        <v>15596.01858</v>
      </c>
      <c r="C93" s="9"/>
      <c r="D93" s="9"/>
      <c r="E93" s="9"/>
    </row>
    <row r="94" spans="1:5">
      <c r="A94" s="6" t="s">
        <v>1064</v>
      </c>
      <c r="B94" s="9">
        <v>15854.936820000001</v>
      </c>
      <c r="C94" s="9"/>
      <c r="D94" s="9"/>
      <c r="E94" s="9"/>
    </row>
    <row r="95" spans="1:5">
      <c r="A95" s="6" t="s">
        <v>1065</v>
      </c>
      <c r="B95" s="9">
        <v>14851.27881</v>
      </c>
      <c r="C95" s="9"/>
      <c r="D95" s="9"/>
      <c r="E95" s="9"/>
    </row>
    <row r="96" spans="1:5">
      <c r="A96" s="6" t="s">
        <v>1066</v>
      </c>
      <c r="B96" s="9">
        <v>21393.398450000001</v>
      </c>
      <c r="C96" s="9"/>
      <c r="D96" s="9"/>
      <c r="E96" s="9"/>
    </row>
    <row r="97" spans="1:5">
      <c r="A97" s="6" t="s">
        <v>1067</v>
      </c>
      <c r="B97" s="9">
        <v>10755.55017</v>
      </c>
      <c r="C97" s="9"/>
      <c r="D97" s="9"/>
      <c r="E97" s="9"/>
    </row>
    <row r="98" spans="1:5">
      <c r="A98" s="6" t="s">
        <v>1068</v>
      </c>
      <c r="B98" s="9">
        <v>17346.979009999999</v>
      </c>
      <c r="C98" s="9"/>
      <c r="D98" s="9"/>
      <c r="E98" s="9"/>
    </row>
    <row r="99" spans="1:5">
      <c r="A99" s="6" t="s">
        <v>1069</v>
      </c>
      <c r="B99" s="9">
        <v>17466.04319</v>
      </c>
      <c r="C99" s="9"/>
      <c r="D99" s="9"/>
      <c r="E99" s="9"/>
    </row>
    <row r="100" spans="1:5">
      <c r="A100" s="6" t="s">
        <v>1070</v>
      </c>
      <c r="B100" s="9">
        <v>18941.634440000002</v>
      </c>
      <c r="C100" s="9"/>
      <c r="D100" s="9"/>
      <c r="E100" s="9"/>
    </row>
    <row r="101" spans="1:5">
      <c r="A101" s="6" t="s">
        <v>1071</v>
      </c>
      <c r="B101" s="9">
        <v>18658.892690000001</v>
      </c>
      <c r="C101" s="9"/>
      <c r="D101" s="9"/>
      <c r="E101" s="9"/>
    </row>
    <row r="102" spans="1:5">
      <c r="A102" s="6" t="s">
        <v>1072</v>
      </c>
      <c r="B102" s="9">
        <v>16789.21184</v>
      </c>
      <c r="C102" s="9"/>
      <c r="D102" s="9"/>
      <c r="E102" s="9"/>
    </row>
    <row r="103" spans="1:5">
      <c r="A103" s="6" t="s">
        <v>1073</v>
      </c>
      <c r="B103" s="9">
        <v>20101.08813</v>
      </c>
      <c r="C103" s="9"/>
      <c r="D103" s="9"/>
      <c r="E103" s="9"/>
    </row>
    <row r="104" spans="1:5">
      <c r="A104" s="6" t="s">
        <v>1074</v>
      </c>
      <c r="B104" s="9">
        <v>20299.15711</v>
      </c>
      <c r="C104" s="9"/>
      <c r="D104" s="9"/>
      <c r="E104" s="9"/>
    </row>
    <row r="105" spans="1:5">
      <c r="A105" s="6" t="s">
        <v>1075</v>
      </c>
      <c r="B105" s="9">
        <v>20072.07591</v>
      </c>
      <c r="C105" s="9"/>
      <c r="D105" s="9"/>
      <c r="E105" s="9"/>
    </row>
    <row r="106" spans="1:5">
      <c r="A106" s="6" t="s">
        <v>1076</v>
      </c>
      <c r="B106" s="9">
        <v>19492.908729999999</v>
      </c>
      <c r="C106" s="9"/>
      <c r="D106" s="9"/>
      <c r="E106" s="9"/>
    </row>
    <row r="107" spans="1:5">
      <c r="A107" s="6" t="s">
        <v>1077</v>
      </c>
      <c r="B107" s="9">
        <v>21451.237829999998</v>
      </c>
      <c r="C107" s="9"/>
      <c r="D107" s="9"/>
      <c r="E107" s="9"/>
    </row>
    <row r="108" spans="1:5">
      <c r="A108" s="6" t="s">
        <v>1078</v>
      </c>
      <c r="B108" s="9">
        <v>21719.325079999999</v>
      </c>
      <c r="C108" s="9"/>
      <c r="D108" s="9"/>
      <c r="E108" s="9"/>
    </row>
    <row r="109" spans="1:5">
      <c r="A109" s="6" t="s">
        <v>1079</v>
      </c>
      <c r="B109" s="9">
        <v>11014.565720000001</v>
      </c>
      <c r="C109" s="9"/>
      <c r="D109" s="9"/>
      <c r="E109" s="9"/>
    </row>
    <row r="110" spans="1:5">
      <c r="A110" s="6" t="s">
        <v>1080</v>
      </c>
      <c r="B110" s="9">
        <v>19044.823120000001</v>
      </c>
      <c r="C110" s="9"/>
      <c r="D110" s="9"/>
      <c r="E110" s="9"/>
    </row>
    <row r="111" spans="1:5">
      <c r="A111" s="6" t="s">
        <v>1081</v>
      </c>
      <c r="B111" s="9">
        <v>20184.27058</v>
      </c>
      <c r="C111" s="9"/>
      <c r="D111" s="9"/>
      <c r="E111" s="9"/>
    </row>
    <row r="112" spans="1:5">
      <c r="A112" s="6" t="s">
        <v>1082</v>
      </c>
      <c r="B112" s="9">
        <v>15816.9558</v>
      </c>
      <c r="C112" s="9"/>
      <c r="D112" s="9"/>
      <c r="E112" s="9"/>
    </row>
    <row r="113" spans="1:5">
      <c r="A113" s="6" t="s">
        <v>1083</v>
      </c>
      <c r="B113" s="9">
        <v>18432.009740000001</v>
      </c>
      <c r="C113" s="9"/>
      <c r="D113" s="9"/>
      <c r="E113" s="9"/>
    </row>
    <row r="114" spans="1:5">
      <c r="A114" s="6" t="s">
        <v>1084</v>
      </c>
      <c r="B114" s="9">
        <v>17051.587790000001</v>
      </c>
      <c r="C114" s="9"/>
      <c r="D114" s="9"/>
      <c r="E114" s="9"/>
    </row>
    <row r="115" spans="1:5">
      <c r="A115" s="6" t="s">
        <v>1085</v>
      </c>
      <c r="B115" s="9">
        <v>19368.210419999999</v>
      </c>
      <c r="C115" s="9"/>
      <c r="D115" s="9"/>
      <c r="E115" s="9"/>
    </row>
    <row r="116" spans="1:5">
      <c r="A116" s="6" t="s">
        <v>1086</v>
      </c>
      <c r="B116" s="9">
        <v>25542.556410000001</v>
      </c>
      <c r="C116" s="9"/>
      <c r="D116" s="9"/>
      <c r="E116" s="9"/>
    </row>
    <row r="117" spans="1:5">
      <c r="A117" s="6" t="s">
        <v>1087</v>
      </c>
      <c r="B117" s="9">
        <v>20432.97784</v>
      </c>
      <c r="C117" s="9"/>
      <c r="D117" s="9"/>
      <c r="E117" s="9"/>
    </row>
    <row r="118" spans="1:5">
      <c r="A118" s="6" t="s">
        <v>1088</v>
      </c>
      <c r="B118" s="9">
        <v>19232.233550000001</v>
      </c>
      <c r="C118" s="9"/>
      <c r="D118" s="9"/>
      <c r="E118" s="9"/>
    </row>
    <row r="119" spans="1:5">
      <c r="A119" s="6" t="s">
        <v>1089</v>
      </c>
      <c r="B119" s="9">
        <v>20116.088960000001</v>
      </c>
      <c r="C119" s="9"/>
      <c r="D119" s="9"/>
      <c r="E119" s="9"/>
    </row>
    <row r="120" spans="1:5">
      <c r="A120" s="6" t="s">
        <v>1090</v>
      </c>
      <c r="B120" s="9">
        <v>20378.645</v>
      </c>
      <c r="C120" s="9"/>
      <c r="D120" s="9"/>
      <c r="E120" s="9"/>
    </row>
    <row r="121" spans="1:5">
      <c r="A121" s="6" t="s">
        <v>1091</v>
      </c>
      <c r="B121" s="9">
        <v>15741.880579999999</v>
      </c>
      <c r="C121" s="9"/>
      <c r="D121" s="9"/>
      <c r="E121" s="9"/>
    </row>
    <row r="122" spans="1:5">
      <c r="A122" s="6" t="s">
        <v>1092</v>
      </c>
      <c r="B122" s="9">
        <v>18135.426200000002</v>
      </c>
      <c r="C122" s="9"/>
      <c r="D122" s="9"/>
      <c r="E122" s="9"/>
    </row>
    <row r="123" spans="1:5">
      <c r="A123" s="6" t="s">
        <v>1093</v>
      </c>
      <c r="B123" s="9">
        <v>16382.989320000001</v>
      </c>
      <c r="C123" s="9"/>
      <c r="D123" s="9"/>
      <c r="E123" s="9"/>
    </row>
    <row r="124" spans="1:5">
      <c r="A124" s="6" t="s">
        <v>1094</v>
      </c>
      <c r="B124" s="9">
        <v>16057.36709</v>
      </c>
      <c r="C124" s="9"/>
      <c r="D124" s="9"/>
      <c r="E124" s="9"/>
    </row>
    <row r="125" spans="1:5">
      <c r="A125" s="6" t="s">
        <v>1095</v>
      </c>
      <c r="B125" s="9">
        <v>18051.66372</v>
      </c>
      <c r="C125" s="9"/>
      <c r="D125" s="9"/>
      <c r="E125" s="9"/>
    </row>
    <row r="126" spans="1:5">
      <c r="A126" s="6" t="s">
        <v>1096</v>
      </c>
      <c r="B126" s="9">
        <v>15643.71031</v>
      </c>
      <c r="C126" s="9"/>
      <c r="D126" s="9"/>
      <c r="E126" s="9"/>
    </row>
    <row r="127" spans="1:5">
      <c r="A127" s="6" t="s">
        <v>1097</v>
      </c>
      <c r="B127" s="9">
        <v>16211.278259999999</v>
      </c>
      <c r="C127" s="9"/>
      <c r="D127" s="9"/>
      <c r="E127" s="9"/>
    </row>
    <row r="128" spans="1:5">
      <c r="A128" s="6" t="s">
        <v>1098</v>
      </c>
      <c r="B128" s="9">
        <v>19402.765820000001</v>
      </c>
      <c r="C128" s="9"/>
      <c r="D128" s="9"/>
      <c r="E128" s="9"/>
    </row>
    <row r="129" spans="1:5">
      <c r="A129" s="6" t="s">
        <v>1099</v>
      </c>
      <c r="B129" s="9">
        <v>15365.18346</v>
      </c>
      <c r="C129" s="9"/>
      <c r="D129" s="9"/>
      <c r="E129" s="9"/>
    </row>
    <row r="130" spans="1:5">
      <c r="A130" s="6" t="s">
        <v>1100</v>
      </c>
      <c r="B130" s="9">
        <v>18863.985560000001</v>
      </c>
      <c r="C130" s="9"/>
      <c r="D130" s="9"/>
      <c r="E130" s="9"/>
    </row>
    <row r="131" spans="1:5">
      <c r="A131" s="6" t="s">
        <v>1101</v>
      </c>
      <c r="B131" s="9">
        <v>15063.31631</v>
      </c>
      <c r="C131" s="9"/>
      <c r="D131" s="9"/>
      <c r="E131" s="9"/>
    </row>
    <row r="132" spans="1:5">
      <c r="A132" s="6" t="s">
        <v>1102</v>
      </c>
      <c r="B132" s="9">
        <v>16594.085709999999</v>
      </c>
      <c r="C132" s="9"/>
      <c r="D132" s="9"/>
      <c r="E132" s="9"/>
    </row>
    <row r="133" spans="1:5">
      <c r="A133" s="6" t="s">
        <v>1103</v>
      </c>
      <c r="B133" s="9">
        <v>10595.52355</v>
      </c>
      <c r="C133" s="9"/>
      <c r="D133" s="9"/>
      <c r="E133" s="9"/>
    </row>
    <row r="134" spans="1:5">
      <c r="A134" s="6" t="s">
        <v>1104</v>
      </c>
      <c r="B134" s="9">
        <v>17801.40828</v>
      </c>
      <c r="C134" s="9"/>
      <c r="D134" s="9"/>
      <c r="E134" s="9"/>
    </row>
    <row r="135" spans="1:5">
      <c r="A135" s="6" t="s">
        <v>1105</v>
      </c>
      <c r="B135" s="9">
        <v>16879.725450000002</v>
      </c>
      <c r="C135" s="9"/>
      <c r="D135" s="9"/>
      <c r="E135" s="9"/>
    </row>
    <row r="136" spans="1:5">
      <c r="A136" s="6" t="s">
        <v>1106</v>
      </c>
      <c r="B136" s="9">
        <v>15634.807849999999</v>
      </c>
      <c r="C136" s="9"/>
      <c r="D136" s="9"/>
      <c r="E136" s="9"/>
    </row>
    <row r="137" spans="1:5">
      <c r="A137" s="6" t="s">
        <v>1107</v>
      </c>
      <c r="B137" s="9">
        <v>14358.303470000001</v>
      </c>
      <c r="C137" s="9"/>
      <c r="D137" s="9"/>
      <c r="E137" s="9"/>
    </row>
    <row r="138" spans="1:5">
      <c r="A138" s="6" t="s">
        <v>1108</v>
      </c>
      <c r="B138" s="9">
        <v>17494.34491</v>
      </c>
      <c r="C138" s="9"/>
      <c r="D138" s="9"/>
      <c r="E138" s="9"/>
    </row>
    <row r="139" spans="1:5">
      <c r="B139" s="9"/>
      <c r="C139" s="9"/>
      <c r="D139" s="9"/>
      <c r="E139" s="9"/>
    </row>
    <row r="140" spans="1:5">
      <c r="B140" s="9"/>
      <c r="C140" s="9"/>
      <c r="D140" s="9"/>
      <c r="E140" s="9"/>
    </row>
    <row r="141" spans="1:5">
      <c r="B141" s="9"/>
      <c r="C141" s="9"/>
      <c r="D141" s="9"/>
      <c r="E141" s="9"/>
    </row>
    <row r="142" spans="1:5">
      <c r="B142" s="9"/>
      <c r="C142" s="9"/>
      <c r="D142" s="9"/>
      <c r="E142" s="9"/>
    </row>
    <row r="143" spans="1:5">
      <c r="B143" s="9"/>
      <c r="C143" s="9"/>
      <c r="D143" s="9"/>
      <c r="E143" s="9"/>
    </row>
    <row r="144" spans="1:5">
      <c r="B144" s="9"/>
      <c r="C144" s="9"/>
      <c r="D144" s="9"/>
      <c r="E144" s="9"/>
    </row>
    <row r="145" spans="2:5">
      <c r="B145" s="9"/>
      <c r="C145" s="9"/>
      <c r="D145" s="9"/>
      <c r="E145" s="9"/>
    </row>
    <row r="146" spans="2:5">
      <c r="B146" s="9"/>
      <c r="C146" s="9"/>
      <c r="D146" s="9"/>
      <c r="E146" s="9"/>
    </row>
    <row r="147" spans="2:5">
      <c r="B147" s="9"/>
      <c r="C147" s="9"/>
      <c r="D147" s="9"/>
      <c r="E147" s="9"/>
    </row>
    <row r="148" spans="2:5">
      <c r="B148" s="9"/>
      <c r="C148" s="9"/>
      <c r="D148" s="9"/>
      <c r="E148" s="9"/>
    </row>
    <row r="149" spans="2:5">
      <c r="B149" s="9"/>
      <c r="C149" s="9"/>
      <c r="D149" s="9"/>
      <c r="E149" s="9"/>
    </row>
    <row r="150" spans="2:5">
      <c r="B150" s="9"/>
      <c r="C150" s="9"/>
      <c r="D150" s="9"/>
      <c r="E150" s="9"/>
    </row>
    <row r="151" spans="2:5">
      <c r="B151" s="9"/>
      <c r="C151" s="9"/>
      <c r="D151" s="9"/>
      <c r="E151" s="9"/>
    </row>
    <row r="152" spans="2:5">
      <c r="B152" s="9"/>
      <c r="C152" s="9"/>
      <c r="D152" s="9"/>
      <c r="E152" s="9"/>
    </row>
    <row r="153" spans="2:5">
      <c r="B153" s="9"/>
      <c r="C153" s="9"/>
      <c r="D153" s="9"/>
      <c r="E153" s="9"/>
    </row>
    <row r="154" spans="2:5">
      <c r="B154" s="9"/>
      <c r="C154" s="9"/>
      <c r="D154" s="9"/>
      <c r="E154" s="9"/>
    </row>
    <row r="155" spans="2:5">
      <c r="B155" s="9"/>
      <c r="C155" s="9"/>
      <c r="D155" s="9"/>
      <c r="E155" s="9"/>
    </row>
    <row r="156" spans="2:5">
      <c r="B156" s="9"/>
      <c r="C156" s="9"/>
      <c r="D156" s="9"/>
      <c r="E156" s="9"/>
    </row>
    <row r="157" spans="2:5">
      <c r="B157" s="9"/>
      <c r="C157" s="9"/>
      <c r="D157" s="9"/>
      <c r="E157" s="9"/>
    </row>
    <row r="158" spans="2:5">
      <c r="B158" s="9"/>
      <c r="C158" s="9"/>
      <c r="D158" s="9"/>
      <c r="E158" s="9"/>
    </row>
    <row r="159" spans="2:5">
      <c r="B159" s="9"/>
      <c r="C159" s="9"/>
      <c r="D159" s="9"/>
      <c r="E159" s="9"/>
    </row>
    <row r="160" spans="2:5">
      <c r="B160" s="9"/>
      <c r="C160" s="9"/>
      <c r="D160" s="9"/>
      <c r="E160" s="9"/>
    </row>
    <row r="161" spans="2:5">
      <c r="B161" s="9"/>
      <c r="C161" s="9"/>
      <c r="D161" s="9"/>
      <c r="E161" s="9"/>
    </row>
    <row r="162" spans="2:5">
      <c r="B162" s="9"/>
      <c r="C162" s="9"/>
      <c r="D162" s="9"/>
      <c r="E162" s="9"/>
    </row>
    <row r="163" spans="2:5">
      <c r="B163" s="9"/>
      <c r="C163" s="9"/>
      <c r="D163" s="9"/>
      <c r="E163" s="9"/>
    </row>
    <row r="164" spans="2:5">
      <c r="B164" s="9"/>
      <c r="C164" s="9"/>
      <c r="D164" s="9"/>
      <c r="E164" s="9"/>
    </row>
    <row r="165" spans="2:5">
      <c r="B165" s="9"/>
      <c r="C165" s="9"/>
      <c r="D165" s="9"/>
      <c r="E165" s="9"/>
    </row>
    <row r="166" spans="2:5">
      <c r="B166" s="9"/>
      <c r="C166" s="9"/>
      <c r="D166" s="9"/>
      <c r="E166" s="9"/>
    </row>
    <row r="167" spans="2:5">
      <c r="B167" s="9"/>
      <c r="C167" s="9"/>
      <c r="D167" s="9"/>
      <c r="E167" s="9"/>
    </row>
    <row r="168" spans="2:5">
      <c r="B168" s="9"/>
      <c r="C168" s="9"/>
      <c r="D168" s="9"/>
      <c r="E168" s="9"/>
    </row>
    <row r="169" spans="2:5">
      <c r="B169" s="9"/>
      <c r="C169" s="9"/>
      <c r="D169" s="9"/>
      <c r="E169" s="9"/>
    </row>
    <row r="170" spans="2:5">
      <c r="B170" s="9"/>
      <c r="C170" s="9"/>
      <c r="D170" s="9"/>
      <c r="E170" s="9"/>
    </row>
    <row r="171" spans="2:5">
      <c r="B171" s="9"/>
      <c r="C171" s="9"/>
      <c r="D171" s="9"/>
      <c r="E171" s="9"/>
    </row>
    <row r="172" spans="2:5">
      <c r="B172" s="9"/>
      <c r="C172" s="9"/>
      <c r="D172" s="9"/>
      <c r="E172" s="9"/>
    </row>
    <row r="173" spans="2:5">
      <c r="B173" s="9"/>
      <c r="C173" s="9"/>
      <c r="D173" s="9"/>
      <c r="E173" s="9"/>
    </row>
    <row r="174" spans="2:5">
      <c r="B174" s="9"/>
      <c r="C174" s="9"/>
      <c r="D174" s="9"/>
      <c r="E174" s="9"/>
    </row>
    <row r="175" spans="2:5">
      <c r="B175" s="9"/>
      <c r="C175" s="9"/>
      <c r="D175" s="9"/>
      <c r="E175" s="9"/>
    </row>
    <row r="176" spans="2:5">
      <c r="B176" s="9"/>
      <c r="C176" s="9"/>
      <c r="D176" s="9"/>
      <c r="E176" s="9"/>
    </row>
    <row r="177" spans="2:5">
      <c r="B177" s="9"/>
      <c r="C177" s="9"/>
      <c r="D177" s="9"/>
      <c r="E177" s="9"/>
    </row>
    <row r="178" spans="2:5">
      <c r="B178" s="9"/>
      <c r="C178" s="9"/>
      <c r="D178" s="9"/>
      <c r="E178" s="9"/>
    </row>
    <row r="179" spans="2:5">
      <c r="B179" s="9"/>
      <c r="C179" s="9"/>
      <c r="D179" s="9"/>
      <c r="E179" s="9"/>
    </row>
    <row r="180" spans="2:5">
      <c r="B180" s="9"/>
      <c r="C180" s="9"/>
      <c r="D180" s="9"/>
      <c r="E180" s="9"/>
    </row>
    <row r="181" spans="2:5">
      <c r="B181" s="9"/>
      <c r="C181" s="9"/>
      <c r="D181" s="9"/>
      <c r="E181" s="9"/>
    </row>
    <row r="182" spans="2:5">
      <c r="B182" s="9"/>
      <c r="C182" s="9"/>
      <c r="D182" s="9"/>
      <c r="E182" s="9"/>
    </row>
    <row r="183" spans="2:5">
      <c r="B183" s="9"/>
      <c r="C183" s="9"/>
      <c r="D183" s="9"/>
      <c r="E183" s="9"/>
    </row>
    <row r="184" spans="2:5">
      <c r="B184" s="9"/>
      <c r="C184" s="9"/>
      <c r="D184" s="9"/>
      <c r="E184" s="9"/>
    </row>
    <row r="185" spans="2:5">
      <c r="B185" s="9"/>
      <c r="C185" s="9"/>
      <c r="D185" s="9"/>
      <c r="E185" s="9"/>
    </row>
    <row r="186" spans="2:5">
      <c r="B186" s="9"/>
      <c r="C186" s="9"/>
      <c r="D186" s="9"/>
      <c r="E186" s="9"/>
    </row>
    <row r="187" spans="2:5">
      <c r="B187" s="9"/>
      <c r="C187" s="9"/>
      <c r="D187" s="9"/>
      <c r="E187" s="9"/>
    </row>
    <row r="188" spans="2:5">
      <c r="B188" s="9"/>
      <c r="C188" s="9"/>
      <c r="D188" s="9"/>
      <c r="E188" s="9"/>
    </row>
    <row r="189" spans="2:5">
      <c r="B189" s="9"/>
      <c r="C189" s="9"/>
      <c r="D189" s="9"/>
      <c r="E189" s="9"/>
    </row>
    <row r="190" spans="2:5">
      <c r="B190" s="9"/>
      <c r="C190" s="9"/>
      <c r="D190" s="9"/>
      <c r="E190" s="9"/>
    </row>
    <row r="191" spans="2:5">
      <c r="B191" s="9"/>
      <c r="C191" s="9"/>
      <c r="D191" s="9"/>
      <c r="E191" s="9"/>
    </row>
    <row r="192" spans="2:5">
      <c r="B192" s="9"/>
      <c r="C192" s="9"/>
      <c r="D192" s="9"/>
      <c r="E192" s="9"/>
    </row>
    <row r="193" spans="2:5">
      <c r="B193" s="9"/>
      <c r="C193" s="9"/>
      <c r="D193" s="9"/>
      <c r="E193" s="9"/>
    </row>
    <row r="194" spans="2:5">
      <c r="B194" s="9"/>
      <c r="C194" s="9"/>
      <c r="D194" s="9"/>
      <c r="E194" s="9"/>
    </row>
    <row r="195" spans="2:5">
      <c r="B195" s="9"/>
      <c r="C195" s="9"/>
      <c r="D195" s="9"/>
      <c r="E195" s="9"/>
    </row>
    <row r="196" spans="2:5">
      <c r="B196" s="9"/>
      <c r="C196" s="9"/>
      <c r="D196" s="9"/>
      <c r="E196" s="9"/>
    </row>
    <row r="197" spans="2:5">
      <c r="B197" s="9"/>
      <c r="C197" s="9"/>
      <c r="D197" s="9"/>
      <c r="E197" s="9"/>
    </row>
    <row r="198" spans="2:5">
      <c r="B198" s="9"/>
      <c r="C198" s="9"/>
      <c r="D198" s="9"/>
      <c r="E198" s="9"/>
    </row>
    <row r="199" spans="2:5">
      <c r="B199" s="9"/>
      <c r="C199" s="9"/>
      <c r="D199" s="9"/>
      <c r="E199" s="9"/>
    </row>
    <row r="200" spans="2:5">
      <c r="B200" s="9"/>
      <c r="C200" s="9"/>
      <c r="D200" s="9"/>
      <c r="E200" s="9"/>
    </row>
    <row r="201" spans="2:5">
      <c r="B201" s="9"/>
      <c r="C201" s="9"/>
      <c r="D201" s="9"/>
      <c r="E201" s="9"/>
    </row>
    <row r="202" spans="2:5">
      <c r="B202" s="9"/>
      <c r="C202" s="9"/>
      <c r="D202" s="9"/>
      <c r="E202" s="9"/>
    </row>
    <row r="203" spans="2:5">
      <c r="B203" s="9"/>
      <c r="C203" s="9"/>
      <c r="D203" s="9"/>
      <c r="E203" s="9"/>
    </row>
    <row r="204" spans="2:5">
      <c r="B204" s="9"/>
      <c r="C204" s="9"/>
      <c r="D204" s="9"/>
      <c r="E204" s="9"/>
    </row>
    <row r="205" spans="2:5">
      <c r="B205" s="9"/>
      <c r="C205" s="9"/>
      <c r="D205" s="9"/>
      <c r="E205" s="9"/>
    </row>
    <row r="206" spans="2:5">
      <c r="B206" s="9"/>
      <c r="C206" s="9"/>
      <c r="D206" s="9"/>
      <c r="E206" s="9"/>
    </row>
    <row r="207" spans="2:5">
      <c r="B207" s="9"/>
      <c r="C207" s="9"/>
      <c r="D207" s="9"/>
      <c r="E207" s="9"/>
    </row>
    <row r="208" spans="2:5">
      <c r="B208" s="9"/>
      <c r="C208" s="9"/>
      <c r="D208" s="9"/>
      <c r="E208" s="9"/>
    </row>
    <row r="209" spans="2:5">
      <c r="B209" s="9"/>
      <c r="C209" s="9"/>
      <c r="D209" s="9"/>
      <c r="E209" s="9"/>
    </row>
    <row r="210" spans="2:5">
      <c r="B210" s="9"/>
      <c r="C210" s="9"/>
      <c r="D210" s="9"/>
      <c r="E210" s="9"/>
    </row>
    <row r="211" spans="2:5">
      <c r="B211" s="9"/>
      <c r="C211" s="9"/>
      <c r="D211" s="9"/>
      <c r="E211" s="9"/>
    </row>
    <row r="212" spans="2:5">
      <c r="B212" s="9"/>
      <c r="C212" s="9"/>
      <c r="D212" s="9"/>
      <c r="E212" s="9"/>
    </row>
    <row r="213" spans="2:5">
      <c r="B213" s="9"/>
      <c r="C213" s="9"/>
      <c r="D213" s="9"/>
      <c r="E213" s="9"/>
    </row>
    <row r="214" spans="2:5">
      <c r="B214" s="9"/>
      <c r="C214" s="9"/>
      <c r="D214" s="9"/>
      <c r="E214" s="9"/>
    </row>
    <row r="215" spans="2:5">
      <c r="B215" s="9"/>
      <c r="C215" s="9"/>
      <c r="D215" s="9"/>
      <c r="E215" s="9"/>
    </row>
    <row r="216" spans="2:5">
      <c r="B216" s="9"/>
      <c r="C216" s="9"/>
      <c r="D216" s="9"/>
      <c r="E216" s="9"/>
    </row>
    <row r="217" spans="2:5">
      <c r="B217" s="9"/>
      <c r="C217" s="9"/>
      <c r="D217" s="9"/>
      <c r="E217" s="9"/>
    </row>
    <row r="218" spans="2:5">
      <c r="B218" s="9"/>
      <c r="C218" s="9"/>
      <c r="D218" s="9"/>
      <c r="E218" s="9"/>
    </row>
    <row r="219" spans="2:5">
      <c r="B219" s="9"/>
      <c r="C219" s="9"/>
      <c r="D219" s="9"/>
      <c r="E219" s="9"/>
    </row>
    <row r="220" spans="2:5">
      <c r="B220" s="9"/>
      <c r="C220" s="9"/>
      <c r="D220" s="9"/>
      <c r="E220" s="9"/>
    </row>
    <row r="221" spans="2:5">
      <c r="B221" s="9"/>
      <c r="C221" s="9"/>
      <c r="D221" s="9"/>
      <c r="E221" s="9"/>
    </row>
    <row r="222" spans="2:5">
      <c r="B222" s="9"/>
      <c r="C222" s="9"/>
      <c r="D222" s="9"/>
      <c r="E222" s="9"/>
    </row>
    <row r="223" spans="2:5">
      <c r="B223" s="9"/>
      <c r="C223" s="9"/>
      <c r="D223" s="9"/>
      <c r="E223" s="9"/>
    </row>
    <row r="224" spans="2:5">
      <c r="B224" s="9"/>
      <c r="C224" s="9"/>
      <c r="D224" s="9"/>
      <c r="E224" s="9"/>
    </row>
    <row r="225" spans="2:5">
      <c r="B225" s="9"/>
      <c r="C225" s="9"/>
      <c r="D225" s="9"/>
      <c r="E225" s="9"/>
    </row>
    <row r="226" spans="2:5">
      <c r="B226" s="9"/>
      <c r="C226" s="9"/>
      <c r="D226" s="9"/>
      <c r="E226" s="9"/>
    </row>
    <row r="227" spans="2:5">
      <c r="B227" s="9"/>
      <c r="C227" s="9"/>
      <c r="D227" s="9"/>
      <c r="E227" s="9"/>
    </row>
    <row r="228" spans="2:5">
      <c r="B228" s="9"/>
      <c r="C228" s="9"/>
      <c r="D228" s="9"/>
      <c r="E228" s="9"/>
    </row>
    <row r="229" spans="2:5">
      <c r="B229" s="9"/>
      <c r="C229" s="9"/>
      <c r="D229" s="9"/>
      <c r="E229" s="9"/>
    </row>
    <row r="230" spans="2:5">
      <c r="B230" s="9"/>
      <c r="C230" s="9"/>
      <c r="D230" s="9"/>
      <c r="E230" s="9"/>
    </row>
    <row r="231" spans="2:5">
      <c r="B231" s="9"/>
      <c r="C231" s="9"/>
      <c r="D231" s="9"/>
      <c r="E231" s="9"/>
    </row>
    <row r="232" spans="2:5">
      <c r="B232" s="9"/>
      <c r="C232" s="9"/>
      <c r="D232" s="9"/>
      <c r="E232" s="9"/>
    </row>
    <row r="233" spans="2:5">
      <c r="B233" s="9"/>
      <c r="C233" s="9"/>
      <c r="D233" s="9"/>
      <c r="E233" s="9"/>
    </row>
    <row r="234" spans="2:5">
      <c r="B234" s="9"/>
      <c r="C234" s="9"/>
      <c r="D234" s="9"/>
      <c r="E234" s="9"/>
    </row>
    <row r="235" spans="2:5">
      <c r="B235" s="9"/>
      <c r="C235" s="9"/>
      <c r="D235" s="9"/>
      <c r="E235" s="9"/>
    </row>
    <row r="236" spans="2:5">
      <c r="B236" s="9"/>
      <c r="C236" s="9"/>
      <c r="D236" s="9"/>
      <c r="E236" s="9"/>
    </row>
    <row r="237" spans="2:5">
      <c r="B237" s="9"/>
      <c r="C237" s="9"/>
      <c r="D237" s="9"/>
      <c r="E237" s="9"/>
    </row>
    <row r="238" spans="2:5">
      <c r="B238" s="9"/>
      <c r="C238" s="9"/>
      <c r="D238" s="9"/>
      <c r="E238" s="9"/>
    </row>
    <row r="239" spans="2:5">
      <c r="B239" s="9"/>
      <c r="C239" s="9"/>
      <c r="D239" s="9"/>
      <c r="E239" s="9"/>
    </row>
    <row r="240" spans="2:5">
      <c r="B240" s="9"/>
      <c r="C240" s="9"/>
      <c r="D240" s="9"/>
      <c r="E240" s="9"/>
    </row>
    <row r="241" spans="2:5">
      <c r="B241" s="9"/>
      <c r="C241" s="9"/>
      <c r="D241" s="9"/>
      <c r="E241" s="9"/>
    </row>
    <row r="242" spans="2:5">
      <c r="B242" s="9"/>
      <c r="C242" s="9"/>
      <c r="D242" s="9"/>
      <c r="E242" s="9"/>
    </row>
    <row r="243" spans="2:5">
      <c r="B243" s="9"/>
      <c r="C243" s="9"/>
      <c r="D243" s="9"/>
      <c r="E243" s="9"/>
    </row>
    <row r="244" spans="2:5">
      <c r="B244" s="9"/>
      <c r="C244" s="9"/>
      <c r="D244" s="9"/>
      <c r="E244" s="9"/>
    </row>
    <row r="245" spans="2:5">
      <c r="B245" s="9"/>
      <c r="C245" s="9"/>
      <c r="D245" s="9"/>
      <c r="E245" s="9"/>
    </row>
    <row r="246" spans="2:5">
      <c r="B246" s="9"/>
      <c r="C246" s="9"/>
      <c r="D246" s="9"/>
      <c r="E246" s="9"/>
    </row>
    <row r="247" spans="2:5">
      <c r="B247" s="9"/>
      <c r="C247" s="9"/>
      <c r="D247" s="9"/>
      <c r="E247" s="9"/>
    </row>
    <row r="248" spans="2:5">
      <c r="B248" s="9"/>
      <c r="C248" s="9"/>
      <c r="D248" s="9"/>
      <c r="E248" s="9"/>
    </row>
    <row r="249" spans="2:5">
      <c r="B249" s="9"/>
      <c r="C249" s="9"/>
      <c r="D249" s="9"/>
      <c r="E249" s="9"/>
    </row>
    <row r="250" spans="2:5">
      <c r="B250" s="9"/>
      <c r="C250" s="9"/>
      <c r="D250" s="9"/>
      <c r="E250" s="9"/>
    </row>
    <row r="251" spans="2:5">
      <c r="B251" s="9"/>
      <c r="C251" s="9"/>
      <c r="D251" s="9"/>
      <c r="E251" s="9"/>
    </row>
    <row r="252" spans="2:5">
      <c r="B252" s="9"/>
      <c r="C252" s="9"/>
      <c r="D252" s="9"/>
      <c r="E252" s="9"/>
    </row>
    <row r="253" spans="2:5">
      <c r="B253" s="9"/>
      <c r="C253" s="9"/>
      <c r="D253" s="9"/>
      <c r="E253" s="9"/>
    </row>
    <row r="254" spans="2:5">
      <c r="B254" s="9"/>
      <c r="C254" s="9"/>
      <c r="D254" s="9"/>
      <c r="E254" s="9"/>
    </row>
    <row r="255" spans="2:5">
      <c r="B255" s="9"/>
      <c r="C255" s="9"/>
      <c r="D255" s="9"/>
      <c r="E255" s="9"/>
    </row>
    <row r="256" spans="2:5">
      <c r="B256" s="9"/>
      <c r="C256" s="9"/>
      <c r="D256" s="9"/>
      <c r="E256" s="9"/>
    </row>
    <row r="257" spans="2:5">
      <c r="B257" s="9"/>
      <c r="C257" s="9"/>
      <c r="D257" s="9"/>
      <c r="E257" s="9"/>
    </row>
    <row r="258" spans="2:5">
      <c r="B258" s="9"/>
      <c r="C258" s="9"/>
      <c r="D258" s="9"/>
      <c r="E258" s="9"/>
    </row>
    <row r="259" spans="2:5">
      <c r="B259" s="9"/>
      <c r="C259" s="9"/>
      <c r="D259" s="9"/>
      <c r="E259" s="9"/>
    </row>
    <row r="260" spans="2:5">
      <c r="B260" s="9"/>
      <c r="C260" s="9"/>
      <c r="D260" s="9"/>
      <c r="E260" s="9"/>
    </row>
    <row r="261" spans="2:5">
      <c r="B261" s="9"/>
      <c r="C261" s="9"/>
      <c r="D261" s="9"/>
      <c r="E261" s="9"/>
    </row>
    <row r="262" spans="2:5">
      <c r="B262" s="9"/>
      <c r="C262" s="9"/>
      <c r="D262" s="9"/>
      <c r="E262" s="9"/>
    </row>
    <row r="263" spans="2:5">
      <c r="B263" s="9"/>
      <c r="C263" s="9"/>
      <c r="D263" s="9"/>
      <c r="E263" s="9"/>
    </row>
    <row r="264" spans="2:5">
      <c r="B264" s="9"/>
      <c r="C264" s="9"/>
      <c r="D264" s="9"/>
      <c r="E264" s="9"/>
    </row>
    <row r="265" spans="2:5">
      <c r="B265" s="9"/>
      <c r="C265" s="9"/>
      <c r="D265" s="9"/>
      <c r="E265" s="9"/>
    </row>
    <row r="266" spans="2:5">
      <c r="B266" s="9"/>
      <c r="C266" s="9"/>
      <c r="D266" s="9"/>
      <c r="E266" s="9"/>
    </row>
    <row r="267" spans="2:5">
      <c r="B267" s="9"/>
      <c r="C267" s="9"/>
      <c r="D267" s="9"/>
      <c r="E267" s="9"/>
    </row>
    <row r="268" spans="2:5">
      <c r="B268" s="9"/>
      <c r="C268" s="9"/>
      <c r="D268" s="9"/>
      <c r="E268" s="9"/>
    </row>
    <row r="269" spans="2:5">
      <c r="B269" s="9"/>
      <c r="C269" s="9"/>
      <c r="D269" s="9"/>
      <c r="E269" s="9"/>
    </row>
    <row r="270" spans="2:5">
      <c r="B270" s="9"/>
      <c r="C270" s="9"/>
      <c r="D270" s="9"/>
      <c r="E270" s="9"/>
    </row>
    <row r="271" spans="2:5">
      <c r="B271" s="9"/>
      <c r="C271" s="9"/>
      <c r="D271" s="9"/>
      <c r="E271" s="9"/>
    </row>
    <row r="272" spans="2:5">
      <c r="B272" s="9"/>
      <c r="C272" s="9"/>
      <c r="D272" s="9"/>
      <c r="E272" s="9"/>
    </row>
    <row r="273" spans="2:5">
      <c r="B273" s="9"/>
      <c r="C273" s="9"/>
      <c r="D273" s="9"/>
      <c r="E273" s="9"/>
    </row>
    <row r="274" spans="2:5">
      <c r="B274" s="9"/>
      <c r="C274" s="9"/>
      <c r="D274" s="9"/>
      <c r="E274" s="9"/>
    </row>
    <row r="275" spans="2:5">
      <c r="B275" s="9"/>
      <c r="C275" s="9"/>
      <c r="D275" s="9"/>
      <c r="E275" s="9"/>
    </row>
    <row r="276" spans="2:5">
      <c r="B276" s="9"/>
      <c r="C276" s="9"/>
      <c r="D276" s="9"/>
      <c r="E276" s="9"/>
    </row>
    <row r="277" spans="2:5">
      <c r="B277" s="9"/>
      <c r="C277" s="9"/>
      <c r="D277" s="9"/>
      <c r="E277" s="9"/>
    </row>
    <row r="278" spans="2:5">
      <c r="B278" s="9"/>
      <c r="C278" s="9"/>
      <c r="D278" s="9"/>
      <c r="E278" s="9"/>
    </row>
    <row r="279" spans="2:5">
      <c r="B279" s="9"/>
      <c r="C279" s="9"/>
      <c r="D279" s="9"/>
      <c r="E279" s="9"/>
    </row>
    <row r="280" spans="2:5">
      <c r="B280" s="9"/>
      <c r="C280" s="9"/>
      <c r="D280" s="9"/>
      <c r="E280" s="9"/>
    </row>
    <row r="281" spans="2:5">
      <c r="B281" s="9"/>
      <c r="C281" s="9"/>
      <c r="D281" s="9"/>
      <c r="E281" s="9"/>
    </row>
    <row r="282" spans="2:5">
      <c r="B282" s="9"/>
      <c r="C282" s="9"/>
      <c r="D282" s="9"/>
      <c r="E282" s="9"/>
    </row>
    <row r="283" spans="2:5">
      <c r="B283" s="9"/>
      <c r="C283" s="9"/>
      <c r="D283" s="9"/>
      <c r="E283" s="9"/>
    </row>
    <row r="284" spans="2:5">
      <c r="B284" s="9"/>
      <c r="C284" s="9"/>
      <c r="D284" s="9"/>
      <c r="E284" s="9"/>
    </row>
    <row r="285" spans="2:5">
      <c r="B285" s="9"/>
      <c r="C285" s="9"/>
      <c r="D285" s="9"/>
      <c r="E285" s="9"/>
    </row>
    <row r="286" spans="2:5">
      <c r="B286" s="9"/>
      <c r="C286" s="9"/>
      <c r="D286" s="9"/>
      <c r="E286" s="9"/>
    </row>
    <row r="287" spans="2:5">
      <c r="B287" s="9"/>
      <c r="C287" s="9"/>
      <c r="D287" s="9"/>
      <c r="E287" s="9"/>
    </row>
    <row r="288" spans="2:5">
      <c r="B288" s="9"/>
      <c r="C288" s="9"/>
      <c r="D288" s="9"/>
      <c r="E288" s="9"/>
    </row>
    <row r="289" spans="2:5">
      <c r="B289" s="9"/>
      <c r="C289" s="9"/>
      <c r="D289" s="9"/>
      <c r="E289" s="9"/>
    </row>
    <row r="290" spans="2:5">
      <c r="B290" s="9"/>
      <c r="C290" s="9"/>
      <c r="D290" s="9"/>
      <c r="E290" s="9"/>
    </row>
    <row r="291" spans="2:5">
      <c r="B291" s="9"/>
      <c r="C291" s="9"/>
      <c r="D291" s="9"/>
      <c r="E291" s="9"/>
    </row>
    <row r="292" spans="2:5">
      <c r="B292" s="9"/>
      <c r="C292" s="9"/>
      <c r="D292" s="9"/>
      <c r="E292" s="9"/>
    </row>
    <row r="293" spans="2:5">
      <c r="B293" s="9"/>
      <c r="C293" s="9"/>
      <c r="D293" s="9"/>
      <c r="E293" s="9"/>
    </row>
    <row r="294" spans="2:5">
      <c r="B294" s="9"/>
      <c r="C294" s="9"/>
      <c r="D294" s="9"/>
      <c r="E294" s="9"/>
    </row>
    <row r="295" spans="2:5">
      <c r="B295" s="9"/>
      <c r="C295" s="9"/>
      <c r="D295" s="9"/>
      <c r="E295" s="9"/>
    </row>
    <row r="296" spans="2:5">
      <c r="B296" s="9"/>
      <c r="C296" s="9"/>
      <c r="D296" s="9"/>
      <c r="E296" s="9"/>
    </row>
    <row r="297" spans="2:5">
      <c r="B297" s="9"/>
      <c r="C297" s="9"/>
      <c r="D297" s="9"/>
      <c r="E297" s="9"/>
    </row>
    <row r="298" spans="2:5">
      <c r="B298" s="9"/>
      <c r="C298" s="9"/>
      <c r="D298" s="9"/>
      <c r="E298" s="9"/>
    </row>
    <row r="299" spans="2:5">
      <c r="B299" s="9"/>
      <c r="C299" s="9"/>
      <c r="D299" s="9"/>
      <c r="E299" s="9"/>
    </row>
    <row r="300" spans="2:5">
      <c r="B300" s="9"/>
      <c r="C300" s="9"/>
      <c r="D300" s="9"/>
      <c r="E300" s="9"/>
    </row>
    <row r="301" spans="2:5">
      <c r="B301" s="9"/>
      <c r="C301" s="9"/>
      <c r="D301" s="9"/>
      <c r="E301" s="9"/>
    </row>
    <row r="302" spans="2:5">
      <c r="B302" s="9"/>
      <c r="C302" s="9"/>
      <c r="D302" s="9"/>
      <c r="E302" s="9"/>
    </row>
    <row r="303" spans="2:5">
      <c r="B303" s="9"/>
      <c r="C303" s="9"/>
      <c r="D303" s="9"/>
      <c r="E303" s="9"/>
    </row>
    <row r="304" spans="2:5">
      <c r="B304" s="9"/>
      <c r="C304" s="9"/>
      <c r="D304" s="9"/>
      <c r="E304" s="9"/>
    </row>
    <row r="305" spans="2:5">
      <c r="B305" s="9"/>
      <c r="C305" s="9"/>
      <c r="D305" s="9"/>
      <c r="E305" s="9"/>
    </row>
    <row r="306" spans="2:5">
      <c r="B306" s="9"/>
      <c r="C306" s="9"/>
      <c r="D306" s="9"/>
      <c r="E306" s="9"/>
    </row>
    <row r="307" spans="2:5">
      <c r="B307" s="9"/>
      <c r="C307" s="9"/>
      <c r="D307" s="9"/>
      <c r="E307" s="9"/>
    </row>
    <row r="308" spans="2:5">
      <c r="B308" s="9"/>
      <c r="C308" s="9"/>
      <c r="D308" s="9"/>
      <c r="E308" s="9"/>
    </row>
    <row r="309" spans="2:5">
      <c r="B309" s="9"/>
      <c r="C309" s="9"/>
      <c r="D309" s="9"/>
      <c r="E309" s="9"/>
    </row>
    <row r="310" spans="2:5">
      <c r="B310" s="9"/>
      <c r="C310" s="9"/>
      <c r="D310" s="9"/>
      <c r="E310" s="9"/>
    </row>
    <row r="311" spans="2:5">
      <c r="B311" s="9"/>
      <c r="C311" s="9"/>
      <c r="D311" s="9"/>
      <c r="E311" s="9"/>
    </row>
    <row r="312" spans="2:5">
      <c r="B312" s="9"/>
      <c r="C312" s="9"/>
      <c r="D312" s="9"/>
      <c r="E312" s="9"/>
    </row>
    <row r="313" spans="2:5">
      <c r="B313" s="9"/>
      <c r="C313" s="9"/>
      <c r="D313" s="9"/>
      <c r="E313" s="9"/>
    </row>
    <row r="314" spans="2:5">
      <c r="B314" s="9"/>
      <c r="C314" s="9"/>
      <c r="D314" s="9"/>
      <c r="E314" s="9"/>
    </row>
    <row r="315" spans="2:5">
      <c r="B315" s="9"/>
      <c r="C315" s="9"/>
      <c r="D315" s="9"/>
      <c r="E315" s="9"/>
    </row>
    <row r="316" spans="2:5">
      <c r="B316" s="9"/>
      <c r="C316" s="9"/>
      <c r="D316" s="9"/>
      <c r="E316" s="9"/>
    </row>
    <row r="317" spans="2:5">
      <c r="B317" s="9"/>
      <c r="C317" s="9"/>
      <c r="D317" s="9"/>
      <c r="E317" s="9"/>
    </row>
    <row r="318" spans="2:5">
      <c r="B318" s="9"/>
      <c r="C318" s="9"/>
      <c r="D318" s="9"/>
      <c r="E318" s="9"/>
    </row>
    <row r="319" spans="2:5">
      <c r="B319" s="9"/>
      <c r="C319" s="9"/>
      <c r="D319" s="9"/>
      <c r="E319" s="9"/>
    </row>
    <row r="320" spans="2:5">
      <c r="B320" s="9"/>
      <c r="C320" s="9"/>
      <c r="D320" s="9"/>
      <c r="E320" s="9"/>
    </row>
    <row r="321" spans="2:5">
      <c r="B321" s="9"/>
      <c r="C321" s="9"/>
      <c r="D321" s="9"/>
      <c r="E321" s="9"/>
    </row>
    <row r="322" spans="2:5">
      <c r="B322" s="9"/>
      <c r="C322" s="9"/>
      <c r="D322" s="9"/>
      <c r="E322" s="9"/>
    </row>
    <row r="323" spans="2:5">
      <c r="B323" s="9"/>
      <c r="C323" s="9"/>
      <c r="D323" s="9"/>
      <c r="E323" s="9"/>
    </row>
    <row r="324" spans="2:5">
      <c r="B324" s="9"/>
      <c r="C324" s="9"/>
      <c r="D324" s="9"/>
      <c r="E324" s="9"/>
    </row>
    <row r="325" spans="2:5">
      <c r="B325" s="9"/>
      <c r="C325" s="9"/>
      <c r="D325" s="9"/>
      <c r="E325" s="9"/>
    </row>
    <row r="326" spans="2:5">
      <c r="B326" s="9"/>
      <c r="C326" s="9"/>
      <c r="D326" s="9"/>
      <c r="E326" s="9"/>
    </row>
    <row r="327" spans="2:5">
      <c r="B327" s="9"/>
      <c r="C327" s="9"/>
      <c r="D327" s="9"/>
      <c r="E327" s="9"/>
    </row>
    <row r="328" spans="2:5">
      <c r="B328" s="9"/>
      <c r="C328" s="9"/>
      <c r="D328" s="9"/>
      <c r="E328" s="9"/>
    </row>
    <row r="329" spans="2:5">
      <c r="B329" s="9"/>
      <c r="C329" s="9"/>
      <c r="D329" s="9"/>
      <c r="E329" s="9"/>
    </row>
    <row r="330" spans="2:5">
      <c r="B330" s="9"/>
      <c r="C330" s="9"/>
      <c r="D330" s="9"/>
      <c r="E330" s="9"/>
    </row>
    <row r="331" spans="2:5">
      <c r="B331" s="9"/>
      <c r="C331" s="9"/>
      <c r="D331" s="9"/>
      <c r="E331" s="9"/>
    </row>
    <row r="332" spans="2:5">
      <c r="B332" s="9"/>
      <c r="C332" s="9"/>
      <c r="D332" s="9"/>
      <c r="E332" s="9"/>
    </row>
    <row r="333" spans="2:5">
      <c r="B333" s="9"/>
      <c r="C333" s="9"/>
      <c r="D333" s="9"/>
      <c r="E333" s="9"/>
    </row>
    <row r="334" spans="2:5">
      <c r="B334" s="9"/>
      <c r="C334" s="9"/>
      <c r="D334" s="9"/>
      <c r="E334" s="9"/>
    </row>
    <row r="335" spans="2:5">
      <c r="B335" s="9"/>
      <c r="C335" s="9"/>
      <c r="D335" s="9"/>
      <c r="E335" s="9"/>
    </row>
    <row r="336" spans="2:5">
      <c r="B336" s="9"/>
      <c r="C336" s="9"/>
      <c r="D336" s="9"/>
      <c r="E336" s="9"/>
    </row>
    <row r="337" spans="2:5">
      <c r="B337" s="9"/>
      <c r="C337" s="9"/>
      <c r="D337" s="9"/>
      <c r="E337" s="9"/>
    </row>
    <row r="338" spans="2:5">
      <c r="B338" s="9"/>
      <c r="C338" s="9"/>
      <c r="D338" s="9"/>
      <c r="E338" s="9"/>
    </row>
    <row r="339" spans="2:5">
      <c r="B339" s="9"/>
      <c r="C339" s="9"/>
      <c r="D339" s="9"/>
      <c r="E339" s="9"/>
    </row>
    <row r="340" spans="2:5">
      <c r="B340" s="9"/>
      <c r="C340" s="9"/>
      <c r="D340" s="9"/>
      <c r="E340" s="9"/>
    </row>
    <row r="341" spans="2:5">
      <c r="B341" s="9"/>
      <c r="C341" s="9"/>
      <c r="D341" s="9"/>
      <c r="E341" s="9"/>
    </row>
    <row r="342" spans="2:5">
      <c r="B342" s="9"/>
      <c r="C342" s="9"/>
      <c r="D342" s="9"/>
      <c r="E342" s="9"/>
    </row>
    <row r="343" spans="2:5">
      <c r="B343" s="9"/>
      <c r="C343" s="9"/>
      <c r="D343" s="9"/>
      <c r="E343" s="9"/>
    </row>
    <row r="344" spans="2:5">
      <c r="B344" s="9"/>
      <c r="C344" s="9"/>
      <c r="D344" s="9"/>
      <c r="E344" s="9"/>
    </row>
    <row r="345" spans="2:5">
      <c r="B345" s="9"/>
      <c r="C345" s="9"/>
      <c r="D345" s="9"/>
      <c r="E345" s="9"/>
    </row>
    <row r="346" spans="2:5">
      <c r="B346" s="9"/>
      <c r="C346" s="9"/>
      <c r="D346" s="9"/>
      <c r="E346" s="9"/>
    </row>
    <row r="347" spans="2:5">
      <c r="B347" s="9"/>
      <c r="C347" s="9"/>
      <c r="D347" s="9"/>
      <c r="E347" s="9"/>
    </row>
    <row r="348" spans="2:5">
      <c r="B348" s="9"/>
      <c r="C348" s="9"/>
      <c r="D348" s="9"/>
      <c r="E348" s="9"/>
    </row>
    <row r="349" spans="2:5">
      <c r="B349" s="9"/>
      <c r="C349" s="9"/>
      <c r="D349" s="9"/>
      <c r="E349" s="9"/>
    </row>
    <row r="350" spans="2:5">
      <c r="B350" s="9"/>
      <c r="C350" s="9"/>
      <c r="D350" s="9"/>
      <c r="E350" s="9"/>
    </row>
    <row r="351" spans="2:5">
      <c r="B351" s="9"/>
      <c r="C351" s="9"/>
      <c r="D351" s="9"/>
      <c r="E351" s="9"/>
    </row>
    <row r="352" spans="2:5">
      <c r="B352" s="9"/>
      <c r="C352" s="9"/>
      <c r="D352" s="9"/>
      <c r="E352" s="9"/>
    </row>
    <row r="353" spans="2:5">
      <c r="B353" s="9"/>
      <c r="C353" s="9"/>
      <c r="D353" s="9"/>
      <c r="E353" s="9"/>
    </row>
    <row r="354" spans="2:5">
      <c r="B354" s="9"/>
      <c r="C354" s="9"/>
      <c r="D354" s="9"/>
      <c r="E354" s="9"/>
    </row>
    <row r="355" spans="2:5">
      <c r="B355" s="9"/>
      <c r="C355" s="9"/>
      <c r="D355" s="9"/>
      <c r="E355" s="9"/>
    </row>
    <row r="356" spans="2:5">
      <c r="B356" s="9"/>
      <c r="C356" s="9"/>
      <c r="D356" s="9"/>
      <c r="E356" s="9"/>
    </row>
    <row r="357" spans="2:5">
      <c r="B357" s="9"/>
      <c r="C357" s="9"/>
      <c r="D357" s="9"/>
      <c r="E357" s="9"/>
    </row>
    <row r="358" spans="2:5">
      <c r="B358" s="9"/>
      <c r="C358" s="9"/>
      <c r="D358" s="9"/>
      <c r="E358" s="9"/>
    </row>
    <row r="359" spans="2:5">
      <c r="B359" s="9"/>
      <c r="C359" s="9"/>
      <c r="D359" s="9"/>
      <c r="E359" s="9"/>
    </row>
    <row r="360" spans="2:5">
      <c r="B360" s="9"/>
      <c r="C360" s="9"/>
      <c r="D360" s="9"/>
      <c r="E360" s="9"/>
    </row>
    <row r="361" spans="2:5">
      <c r="B361" s="9"/>
      <c r="C361" s="9"/>
      <c r="D361" s="9"/>
      <c r="E361" s="9"/>
    </row>
    <row r="362" spans="2:5">
      <c r="B362" s="9"/>
      <c r="C362" s="9"/>
      <c r="D362" s="9"/>
      <c r="E362" s="9"/>
    </row>
    <row r="363" spans="2:5">
      <c r="B363" s="9"/>
      <c r="C363" s="9"/>
      <c r="D363" s="9"/>
      <c r="E363" s="9"/>
    </row>
    <row r="364" spans="2:5">
      <c r="B364" s="9"/>
      <c r="C364" s="9"/>
      <c r="D364" s="9"/>
      <c r="E364" s="9"/>
    </row>
    <row r="365" spans="2:5">
      <c r="B365" s="9"/>
      <c r="C365" s="9"/>
      <c r="D365" s="9"/>
      <c r="E365" s="9"/>
    </row>
    <row r="366" spans="2:5">
      <c r="B366" s="9"/>
      <c r="C366" s="9"/>
      <c r="D366" s="9"/>
      <c r="E366" s="9"/>
    </row>
    <row r="367" spans="2:5">
      <c r="B367" s="9"/>
      <c r="C367" s="9"/>
      <c r="D367" s="9"/>
      <c r="E367" s="9"/>
    </row>
    <row r="368" spans="2:5">
      <c r="B368" s="9"/>
      <c r="C368" s="9"/>
      <c r="D368" s="9"/>
      <c r="E368" s="9"/>
    </row>
    <row r="369" spans="2:5">
      <c r="B369" s="9"/>
      <c r="C369" s="9"/>
      <c r="D369" s="9"/>
      <c r="E369" s="9"/>
    </row>
    <row r="370" spans="2:5">
      <c r="B370" s="9"/>
      <c r="C370" s="9"/>
      <c r="D370" s="9"/>
      <c r="E370" s="9"/>
    </row>
    <row r="371" spans="2:5">
      <c r="B371" s="9"/>
      <c r="C371" s="9"/>
      <c r="D371" s="9"/>
      <c r="E371" s="9"/>
    </row>
    <row r="372" spans="2:5">
      <c r="B372" s="9"/>
      <c r="C372" s="9"/>
      <c r="D372" s="9"/>
      <c r="E372" s="9"/>
    </row>
    <row r="373" spans="2:5">
      <c r="B373" s="9"/>
      <c r="C373" s="9"/>
      <c r="D373" s="9"/>
      <c r="E373" s="9"/>
    </row>
    <row r="374" spans="2:5">
      <c r="B374" s="9"/>
      <c r="C374" s="9"/>
      <c r="D374" s="9"/>
      <c r="E374" s="9"/>
    </row>
    <row r="375" spans="2:5">
      <c r="B375" s="9"/>
      <c r="C375" s="9"/>
      <c r="D375" s="9"/>
      <c r="E375" s="9"/>
    </row>
    <row r="376" spans="2:5">
      <c r="B376" s="9"/>
      <c r="C376" s="9"/>
      <c r="D376" s="9"/>
      <c r="E376" s="9"/>
    </row>
    <row r="377" spans="2:5">
      <c r="B377" s="9"/>
      <c r="C377" s="9"/>
      <c r="D377" s="9"/>
      <c r="E377" s="9"/>
    </row>
    <row r="378" spans="2:5">
      <c r="B378" s="9"/>
      <c r="C378" s="9"/>
      <c r="D378" s="9"/>
      <c r="E378" s="9"/>
    </row>
    <row r="379" spans="2:5">
      <c r="B379" s="9"/>
      <c r="C379" s="9"/>
      <c r="D379" s="9"/>
      <c r="E379" s="9"/>
    </row>
    <row r="380" spans="2:5">
      <c r="B380" s="9"/>
      <c r="C380" s="9"/>
      <c r="D380" s="9"/>
      <c r="E380" s="9"/>
    </row>
    <row r="381" spans="2:5">
      <c r="B381" s="9"/>
      <c r="C381" s="9"/>
      <c r="D381" s="9"/>
      <c r="E381" s="9"/>
    </row>
    <row r="382" spans="2:5">
      <c r="B382" s="9"/>
      <c r="C382" s="9"/>
      <c r="D382" s="9"/>
      <c r="E382" s="9"/>
    </row>
    <row r="383" spans="2:5">
      <c r="B383" s="9"/>
      <c r="C383" s="9"/>
      <c r="D383" s="9"/>
      <c r="E383" s="9"/>
    </row>
    <row r="384" spans="2:5">
      <c r="B384" s="9"/>
      <c r="C384" s="9"/>
      <c r="D384" s="9"/>
      <c r="E384" s="9"/>
    </row>
    <row r="385" spans="2:5">
      <c r="B385" s="9"/>
      <c r="C385" s="9"/>
      <c r="D385" s="9"/>
      <c r="E385" s="9"/>
    </row>
    <row r="386" spans="2:5">
      <c r="B386" s="9"/>
      <c r="C386" s="9"/>
      <c r="D386" s="9"/>
      <c r="E386" s="9"/>
    </row>
    <row r="387" spans="2:5">
      <c r="B387" s="9"/>
      <c r="C387" s="9"/>
      <c r="D387" s="9"/>
      <c r="E387" s="9"/>
    </row>
    <row r="388" spans="2:5">
      <c r="B388" s="9"/>
      <c r="C388" s="9"/>
      <c r="D388" s="9"/>
      <c r="E388" s="9"/>
    </row>
    <row r="389" spans="2:5">
      <c r="B389" s="9"/>
      <c r="C389" s="9"/>
      <c r="D389" s="9"/>
      <c r="E389" s="9"/>
    </row>
    <row r="390" spans="2:5">
      <c r="B390" s="9"/>
      <c r="C390" s="9"/>
      <c r="D390" s="9"/>
      <c r="E390" s="9"/>
    </row>
    <row r="391" spans="2:5">
      <c r="B391" s="9"/>
      <c r="C391" s="9"/>
      <c r="D391" s="9"/>
      <c r="E391" s="9"/>
    </row>
    <row r="392" spans="2:5">
      <c r="B392" s="9"/>
      <c r="C392" s="9"/>
      <c r="D392" s="9"/>
      <c r="E392" s="9"/>
    </row>
    <row r="393" spans="2:5">
      <c r="B393" s="9"/>
      <c r="C393" s="9"/>
      <c r="D393" s="9"/>
      <c r="E393" s="9"/>
    </row>
    <row r="394" spans="2:5">
      <c r="B394" s="9"/>
      <c r="C394" s="9"/>
      <c r="D394" s="9"/>
      <c r="E394" s="9"/>
    </row>
    <row r="395" spans="2:5">
      <c r="B395" s="9"/>
      <c r="C395" s="9"/>
      <c r="D395" s="9"/>
      <c r="E395" s="9"/>
    </row>
    <row r="396" spans="2:5">
      <c r="B396" s="9"/>
      <c r="C396" s="9"/>
      <c r="D396" s="9"/>
      <c r="E396" s="9"/>
    </row>
    <row r="397" spans="2:5">
      <c r="B397" s="9"/>
      <c r="C397" s="9"/>
      <c r="D397" s="9"/>
      <c r="E397" s="9"/>
    </row>
    <row r="398" spans="2:5">
      <c r="B398" s="9"/>
      <c r="C398" s="9"/>
      <c r="D398" s="9"/>
      <c r="E398" s="9"/>
    </row>
    <row r="399" spans="2:5">
      <c r="B399" s="9"/>
      <c r="C399" s="9"/>
      <c r="D399" s="9"/>
      <c r="E399" s="9"/>
    </row>
    <row r="400" spans="2:5">
      <c r="B400" s="9"/>
      <c r="C400" s="9"/>
      <c r="D400" s="9"/>
      <c r="E400" s="9"/>
    </row>
    <row r="401" spans="2:5">
      <c r="B401" s="9"/>
      <c r="C401" s="9"/>
      <c r="D401" s="9"/>
      <c r="E401" s="9"/>
    </row>
    <row r="402" spans="2:5">
      <c r="B402" s="9"/>
      <c r="C402" s="9"/>
      <c r="D402" s="9"/>
      <c r="E402" s="9"/>
    </row>
    <row r="403" spans="2:5">
      <c r="B403" s="9"/>
      <c r="C403" s="9"/>
      <c r="D403" s="9"/>
      <c r="E403" s="9"/>
    </row>
    <row r="404" spans="2:5">
      <c r="B404" s="9"/>
      <c r="C404" s="9"/>
      <c r="D404" s="9"/>
      <c r="E404" s="9"/>
    </row>
    <row r="405" spans="2:5">
      <c r="B405" s="9"/>
      <c r="C405" s="9"/>
      <c r="D405" s="9"/>
      <c r="E405" s="9"/>
    </row>
    <row r="406" spans="2:5">
      <c r="B406" s="9"/>
      <c r="C406" s="9"/>
      <c r="D406" s="9"/>
      <c r="E406" s="9"/>
    </row>
    <row r="407" spans="2:5">
      <c r="B407" s="9"/>
      <c r="C407" s="9"/>
      <c r="D407" s="9"/>
      <c r="E407" s="9"/>
    </row>
    <row r="408" spans="2:5">
      <c r="B408" s="9"/>
      <c r="C408" s="9"/>
      <c r="D408" s="9"/>
      <c r="E408" s="9"/>
    </row>
    <row r="409" spans="2:5">
      <c r="B409" s="9"/>
      <c r="C409" s="9"/>
      <c r="D409" s="9"/>
      <c r="E409" s="9"/>
    </row>
    <row r="410" spans="2:5">
      <c r="B410" s="9"/>
      <c r="C410" s="9"/>
      <c r="D410" s="9"/>
      <c r="E410" s="9"/>
    </row>
    <row r="411" spans="2:5">
      <c r="B411" s="9"/>
      <c r="C411" s="9"/>
      <c r="D411" s="9"/>
      <c r="E411" s="9"/>
    </row>
    <row r="412" spans="2:5">
      <c r="B412" s="9"/>
      <c r="C412" s="9"/>
      <c r="D412" s="9"/>
      <c r="E412" s="9"/>
    </row>
    <row r="413" spans="2:5">
      <c r="B413" s="9"/>
      <c r="C413" s="9"/>
      <c r="D413" s="9"/>
      <c r="E413" s="9"/>
    </row>
    <row r="414" spans="2:5">
      <c r="B414" s="9"/>
      <c r="C414" s="9"/>
      <c r="D414" s="9"/>
      <c r="E414" s="9"/>
    </row>
    <row r="415" spans="2:5">
      <c r="B415" s="9"/>
      <c r="C415" s="9"/>
      <c r="D415" s="9"/>
      <c r="E415" s="9"/>
    </row>
    <row r="416" spans="2:5">
      <c r="B416" s="9"/>
      <c r="C416" s="9"/>
      <c r="D416" s="9"/>
      <c r="E416" s="9"/>
    </row>
    <row r="417" spans="2:5">
      <c r="B417" s="9"/>
      <c r="C417" s="9"/>
      <c r="D417" s="9"/>
      <c r="E417" s="9"/>
    </row>
    <row r="418" spans="2:5">
      <c r="B418" s="9"/>
      <c r="C418" s="9"/>
      <c r="D418" s="9"/>
      <c r="E418" s="9"/>
    </row>
    <row r="419" spans="2:5">
      <c r="B419" s="9"/>
      <c r="C419" s="9"/>
      <c r="D419" s="9"/>
      <c r="E419" s="9"/>
    </row>
    <row r="420" spans="2:5">
      <c r="B420" s="9"/>
      <c r="C420" s="9"/>
      <c r="D420" s="9"/>
      <c r="E420" s="9"/>
    </row>
    <row r="421" spans="2:5">
      <c r="B421" s="9"/>
      <c r="C421" s="9"/>
      <c r="D421" s="9"/>
      <c r="E421" s="9"/>
    </row>
    <row r="422" spans="2:5">
      <c r="B422" s="9"/>
      <c r="C422" s="9"/>
      <c r="D422" s="9"/>
      <c r="E422" s="9"/>
    </row>
    <row r="423" spans="2:5">
      <c r="B423" s="9"/>
      <c r="C423" s="9"/>
      <c r="D423" s="9"/>
      <c r="E423" s="9"/>
    </row>
    <row r="424" spans="2:5">
      <c r="B424" s="9"/>
      <c r="C424" s="9"/>
      <c r="D424" s="9"/>
      <c r="E424" s="9"/>
    </row>
    <row r="425" spans="2:5">
      <c r="B425" s="9"/>
      <c r="C425" s="9"/>
      <c r="D425" s="9"/>
      <c r="E425" s="9"/>
    </row>
    <row r="426" spans="2:5">
      <c r="B426" s="9"/>
      <c r="C426" s="9"/>
      <c r="D426" s="9"/>
      <c r="E426" s="9"/>
    </row>
    <row r="427" spans="2:5">
      <c r="B427" s="9"/>
      <c r="C427" s="9"/>
      <c r="D427" s="9"/>
      <c r="E427" s="9"/>
    </row>
    <row r="428" spans="2:5">
      <c r="B428" s="9"/>
      <c r="C428" s="9"/>
      <c r="D428" s="9"/>
      <c r="E428" s="9"/>
    </row>
    <row r="429" spans="2:5">
      <c r="B429" s="9"/>
      <c r="C429" s="9"/>
      <c r="D429" s="9"/>
      <c r="E429" s="9"/>
    </row>
    <row r="430" spans="2:5">
      <c r="B430" s="9"/>
      <c r="C430" s="9"/>
      <c r="D430" s="9"/>
      <c r="E430" s="9"/>
    </row>
    <row r="431" spans="2:5">
      <c r="B431" s="9"/>
      <c r="C431" s="9"/>
      <c r="D431" s="9"/>
      <c r="E431" s="9"/>
    </row>
    <row r="432" spans="2:5">
      <c r="B432" s="9"/>
      <c r="C432" s="9"/>
      <c r="D432" s="9"/>
      <c r="E432" s="9"/>
    </row>
    <row r="433" spans="2:5">
      <c r="B433" s="9"/>
      <c r="C433" s="9"/>
      <c r="D433" s="9"/>
      <c r="E433" s="9"/>
    </row>
    <row r="434" spans="2:5">
      <c r="B434" s="9"/>
      <c r="C434" s="9"/>
      <c r="D434" s="9"/>
      <c r="E434" s="9"/>
    </row>
    <row r="435" spans="2:5">
      <c r="B435" s="9"/>
      <c r="C435" s="9"/>
      <c r="D435" s="9"/>
      <c r="E435" s="9"/>
    </row>
    <row r="436" spans="2:5">
      <c r="B436" s="9"/>
      <c r="C436" s="9"/>
      <c r="D436" s="9"/>
      <c r="E436" s="9"/>
    </row>
    <row r="437" spans="2:5">
      <c r="B437" s="9"/>
      <c r="C437" s="9"/>
      <c r="D437" s="9"/>
      <c r="E437" s="9"/>
    </row>
    <row r="438" spans="2:5">
      <c r="B438" s="9"/>
      <c r="C438" s="9"/>
      <c r="D438" s="9"/>
      <c r="E438" s="9"/>
    </row>
    <row r="439" spans="2:5">
      <c r="B439" s="9"/>
      <c r="C439" s="9"/>
      <c r="D439" s="9"/>
      <c r="E439" s="9"/>
    </row>
    <row r="440" spans="2:5">
      <c r="B440" s="9"/>
      <c r="C440" s="9"/>
      <c r="D440" s="9"/>
      <c r="E440" s="9"/>
    </row>
    <row r="441" spans="2:5">
      <c r="B441" s="9"/>
      <c r="C441" s="9"/>
      <c r="D441" s="9"/>
      <c r="E441" s="9"/>
    </row>
    <row r="442" spans="2:5">
      <c r="B442" s="9"/>
      <c r="C442" s="9"/>
      <c r="D442" s="9"/>
      <c r="E442" s="9"/>
    </row>
    <row r="443" spans="2:5">
      <c r="B443" s="9"/>
      <c r="C443" s="9"/>
      <c r="D443" s="9"/>
      <c r="E443" s="9"/>
    </row>
    <row r="444" spans="2:5">
      <c r="B444" s="9"/>
      <c r="C444" s="9"/>
      <c r="D444" s="9"/>
      <c r="E444" s="9"/>
    </row>
    <row r="445" spans="2:5">
      <c r="B445" s="9"/>
      <c r="C445" s="9"/>
      <c r="D445" s="9"/>
      <c r="E445" s="9"/>
    </row>
    <row r="446" spans="2:5">
      <c r="B446" s="9"/>
      <c r="C446" s="9"/>
      <c r="D446" s="9"/>
      <c r="E446" s="9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source</vt:lpstr>
      <vt:lpstr>預估數據</vt:lpstr>
      <vt:lpstr>RawData</vt:lpstr>
      <vt:lpstr>CtrlData</vt:lpstr>
      <vt:lpstr>model_1</vt:lpstr>
      <vt:lpstr>工作表15</vt:lpstr>
      <vt:lpstr>model_2</vt:lpstr>
      <vt:lpstr>model_3</vt:lpstr>
      <vt:lpstr>model_4</vt:lpstr>
      <vt:lpstr>model_5</vt:lpstr>
      <vt:lpstr>預估結果</vt:lpstr>
      <vt:lpstr>預估結果1</vt:lpstr>
      <vt:lpstr>成交金額相關性</vt:lpstr>
      <vt:lpstr>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2022-11-15T07:24:22Z</dcterms:created>
  <dcterms:modified xsi:type="dcterms:W3CDTF">2024-12-19T08:27:55Z</dcterms:modified>
</cp:coreProperties>
</file>