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38355" windowHeight="1867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" i="2"/>
  <c r="I2"/>
  <c r="C64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63"/>
  <c r="C17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16"/>
  <c r="C15"/>
  <c r="F2"/>
  <c r="H2" s="1"/>
  <c r="F2" i="1"/>
  <c r="E2" s="1"/>
  <c r="D2"/>
  <c r="K2" i="2" l="1"/>
  <c r="G2"/>
  <c r="C3" i="1"/>
  <c r="D3" s="1"/>
  <c r="G3" s="1"/>
  <c r="D2" i="2" l="1"/>
  <c r="E2"/>
  <c r="F3" i="1"/>
  <c r="H3"/>
  <c r="B3" i="2" l="1"/>
  <c r="F3" s="1"/>
  <c r="I3" s="1"/>
  <c r="E3" i="1"/>
  <c r="C4" s="1"/>
  <c r="D4" s="1"/>
  <c r="G4" s="1"/>
  <c r="J3" i="2" l="1"/>
  <c r="H3"/>
  <c r="K3"/>
  <c r="F4" i="1"/>
  <c r="H4"/>
  <c r="G3" i="2" l="1"/>
  <c r="E4" i="1"/>
  <c r="C5" s="1"/>
  <c r="D5" s="1"/>
  <c r="E3" i="2" l="1"/>
  <c r="D3"/>
  <c r="H5" i="1"/>
  <c r="G5"/>
  <c r="F5"/>
  <c r="B4" i="2" l="1"/>
  <c r="F4" s="1"/>
  <c r="I4" s="1"/>
  <c r="E5" i="1"/>
  <c r="C6" s="1"/>
  <c r="D6" s="1"/>
  <c r="H6" s="1"/>
  <c r="J4" i="2" l="1"/>
  <c r="K4"/>
  <c r="H4"/>
  <c r="F6" i="1"/>
  <c r="E6" s="1"/>
  <c r="C7" s="1"/>
  <c r="G6"/>
  <c r="G4" i="2" l="1"/>
  <c r="D4" s="1"/>
  <c r="D7" i="1"/>
  <c r="H7" s="1"/>
  <c r="E4" i="2" l="1"/>
  <c r="B5" s="1"/>
  <c r="F7" i="1"/>
  <c r="E7" s="1"/>
  <c r="G7"/>
  <c r="F5" i="2" l="1"/>
  <c r="I5" s="1"/>
  <c r="C8" i="1"/>
  <c r="J5" i="2" l="1"/>
  <c r="K5"/>
  <c r="H5"/>
  <c r="D8" i="1"/>
  <c r="H8" s="1"/>
  <c r="G5" i="2" l="1"/>
  <c r="D5" s="1"/>
  <c r="F8" i="1"/>
  <c r="E8" s="1"/>
  <c r="G8"/>
  <c r="B6" i="2" l="1"/>
  <c r="E5"/>
  <c r="C9" i="1"/>
  <c r="F6" i="2" l="1"/>
  <c r="I6" s="1"/>
  <c r="D9" i="1"/>
  <c r="H9" s="1"/>
  <c r="H6" i="2" l="1"/>
  <c r="K6"/>
  <c r="J6"/>
  <c r="F9" i="1"/>
  <c r="E9" s="1"/>
  <c r="G9"/>
  <c r="G6" i="2" l="1"/>
  <c r="D6" s="1"/>
  <c r="C10" i="1"/>
  <c r="E6" i="2" l="1"/>
  <c r="B7" s="1"/>
  <c r="F7" s="1"/>
  <c r="I7" s="1"/>
  <c r="D10" i="1"/>
  <c r="H10" s="1"/>
  <c r="K7" i="2" l="1"/>
  <c r="J7"/>
  <c r="H7"/>
  <c r="F10" i="1"/>
  <c r="E10" s="1"/>
  <c r="G10"/>
  <c r="C11" l="1"/>
  <c r="D11" l="1"/>
  <c r="H11" s="1"/>
  <c r="F11" l="1"/>
  <c r="E11" s="1"/>
  <c r="G11"/>
  <c r="C12" l="1"/>
  <c r="D12" l="1"/>
  <c r="H12" s="1"/>
  <c r="F12" l="1"/>
  <c r="E12" s="1"/>
  <c r="G12"/>
  <c r="C13" l="1"/>
  <c r="D13" l="1"/>
  <c r="H13" s="1"/>
  <c r="F13" l="1"/>
  <c r="E13" s="1"/>
  <c r="G13"/>
  <c r="C14" l="1"/>
  <c r="D14" l="1"/>
  <c r="H14" s="1"/>
  <c r="F14" l="1"/>
  <c r="E14" s="1"/>
  <c r="G14"/>
  <c r="C15" l="1"/>
  <c r="D15" l="1"/>
  <c r="H15" s="1"/>
  <c r="F15" l="1"/>
  <c r="E15" s="1"/>
  <c r="G15"/>
  <c r="C16" l="1"/>
  <c r="D16" l="1"/>
  <c r="H16" s="1"/>
  <c r="F16" l="1"/>
  <c r="E16" s="1"/>
  <c r="G16"/>
  <c r="C17" l="1"/>
  <c r="D17" s="1"/>
  <c r="H17" s="1"/>
  <c r="F17" l="1"/>
  <c r="E17" s="1"/>
  <c r="G17"/>
  <c r="C18" l="1"/>
  <c r="D18" s="1"/>
  <c r="H18" l="1"/>
  <c r="F18"/>
  <c r="G18"/>
  <c r="E18" l="1"/>
  <c r="C19" s="1"/>
  <c r="D19" s="1"/>
  <c r="H19" s="1"/>
  <c r="F19" l="1"/>
  <c r="E19" s="1"/>
  <c r="G19"/>
  <c r="C20" l="1"/>
  <c r="D20" s="1"/>
  <c r="H20" l="1"/>
  <c r="G20"/>
  <c r="F20"/>
  <c r="E20" l="1"/>
  <c r="C21" s="1"/>
  <c r="D21" s="1"/>
  <c r="H21" s="1"/>
  <c r="F21" l="1"/>
  <c r="G21"/>
  <c r="C22" l="1"/>
  <c r="D22" s="1"/>
  <c r="H22" s="1"/>
  <c r="E21"/>
  <c r="F22" l="1"/>
  <c r="E22" s="1"/>
  <c r="C23" s="1"/>
  <c r="D23" s="1"/>
  <c r="G23" s="1"/>
  <c r="G22"/>
  <c r="H23" l="1"/>
  <c r="F23"/>
  <c r="E23" l="1"/>
  <c r="C24" s="1"/>
  <c r="D24" s="1"/>
  <c r="H24" l="1"/>
  <c r="G24"/>
  <c r="F24"/>
  <c r="E24" l="1"/>
  <c r="C25" s="1"/>
  <c r="D25" l="1"/>
  <c r="H25" l="1"/>
  <c r="F25"/>
  <c r="G25"/>
  <c r="E25" l="1"/>
  <c r="C26" s="1"/>
  <c r="D26" l="1"/>
  <c r="F26" l="1"/>
  <c r="E26" s="1"/>
  <c r="H26"/>
  <c r="G26"/>
  <c r="C27" l="1"/>
  <c r="D27" s="1"/>
  <c r="G27" l="1"/>
  <c r="F27"/>
  <c r="H27"/>
  <c r="E27" l="1"/>
  <c r="C28" s="1"/>
  <c r="D28" s="1"/>
  <c r="H28" l="1"/>
  <c r="F28"/>
  <c r="G28"/>
  <c r="E28" l="1"/>
  <c r="C29" s="1"/>
  <c r="D29" l="1"/>
  <c r="H29" l="1"/>
  <c r="F29"/>
  <c r="G29"/>
  <c r="E29" l="1"/>
  <c r="C30" s="1"/>
  <c r="D30" s="1"/>
  <c r="G30" s="1"/>
  <c r="H30" l="1"/>
  <c r="F30"/>
  <c r="E30" l="1"/>
  <c r="C31" s="1"/>
  <c r="D31" s="1"/>
  <c r="H31" l="1"/>
  <c r="F31"/>
  <c r="G31"/>
  <c r="E31" l="1"/>
  <c r="C32" s="1"/>
  <c r="D32" s="1"/>
  <c r="H32" l="1"/>
  <c r="F32"/>
  <c r="G32"/>
  <c r="E32" l="1"/>
  <c r="C33" s="1"/>
  <c r="D33" l="1"/>
  <c r="H33" l="1"/>
  <c r="F33"/>
  <c r="G33"/>
  <c r="E33" l="1"/>
  <c r="C34" s="1"/>
  <c r="D34" s="1"/>
  <c r="F34" l="1"/>
  <c r="E34" s="1"/>
  <c r="H34"/>
  <c r="G34"/>
  <c r="C35" l="1"/>
  <c r="D35" s="1"/>
  <c r="F35" l="1"/>
  <c r="E35" s="1"/>
  <c r="H35"/>
  <c r="G35"/>
  <c r="C36" l="1"/>
  <c r="D36" s="1"/>
  <c r="F36" l="1"/>
  <c r="H36"/>
  <c r="G36"/>
  <c r="E36" l="1"/>
  <c r="C37" s="1"/>
  <c r="D37" s="1"/>
  <c r="G37" l="1"/>
  <c r="F37"/>
  <c r="H37"/>
  <c r="E37" l="1"/>
  <c r="C38" s="1"/>
  <c r="D38" l="1"/>
  <c r="G38" l="1"/>
  <c r="F38"/>
  <c r="H38"/>
  <c r="E38" l="1"/>
  <c r="C39" s="1"/>
  <c r="D39" s="1"/>
  <c r="G39" l="1"/>
  <c r="F39"/>
  <c r="H39"/>
  <c r="E39" l="1"/>
  <c r="C40" s="1"/>
  <c r="D40" l="1"/>
  <c r="G40" l="1"/>
  <c r="F40"/>
  <c r="H40"/>
  <c r="E40" l="1"/>
  <c r="C41" s="1"/>
  <c r="D41" l="1"/>
  <c r="G41" l="1"/>
  <c r="F41"/>
  <c r="H41"/>
  <c r="E41" l="1"/>
  <c r="C42" s="1"/>
  <c r="D42" s="1"/>
  <c r="G42" s="1"/>
  <c r="F42" l="1"/>
  <c r="E42" s="1"/>
  <c r="H42"/>
  <c r="C43" l="1"/>
  <c r="D43" s="1"/>
  <c r="F43" l="1"/>
  <c r="H43"/>
  <c r="G43"/>
  <c r="E43" l="1"/>
  <c r="C44" s="1"/>
  <c r="D44" s="1"/>
  <c r="F44" l="1"/>
  <c r="E44" s="1"/>
  <c r="H44"/>
  <c r="G44"/>
  <c r="C45" l="1"/>
  <c r="D45" s="1"/>
  <c r="G45" l="1"/>
  <c r="F45"/>
  <c r="H45"/>
  <c r="E45" l="1"/>
  <c r="C46" s="1"/>
  <c r="D46" s="1"/>
  <c r="G46" s="1"/>
  <c r="H46" l="1"/>
  <c r="F46"/>
  <c r="E46" l="1"/>
  <c r="C47" s="1"/>
  <c r="D47" l="1"/>
  <c r="H47" l="1"/>
  <c r="F47"/>
  <c r="G47"/>
  <c r="E47" l="1"/>
  <c r="C48" s="1"/>
  <c r="D48" l="1"/>
  <c r="H48" l="1"/>
  <c r="F48"/>
  <c r="G48"/>
  <c r="E48" l="1"/>
  <c r="C49" s="1"/>
  <c r="D49" s="1"/>
  <c r="H49" l="1"/>
  <c r="F49"/>
  <c r="G49"/>
  <c r="E49" l="1"/>
  <c r="C50" s="1"/>
  <c r="D50" l="1"/>
  <c r="H50" l="1"/>
  <c r="F50"/>
  <c r="G50"/>
  <c r="E50" l="1"/>
  <c r="C51" s="1"/>
  <c r="D51" s="1"/>
  <c r="H51" l="1"/>
  <c r="F51"/>
  <c r="G51"/>
  <c r="E51" l="1"/>
  <c r="C52" s="1"/>
  <c r="D52" l="1"/>
  <c r="H52" l="1"/>
  <c r="F52"/>
  <c r="G52"/>
  <c r="E52" l="1"/>
  <c r="C53" s="1"/>
  <c r="D53" l="1"/>
  <c r="H53" l="1"/>
  <c r="F53"/>
  <c r="G53"/>
  <c r="E53" l="1"/>
  <c r="C54" s="1"/>
  <c r="D54" l="1"/>
  <c r="H54" l="1"/>
  <c r="F54"/>
  <c r="G54"/>
  <c r="E54" l="1"/>
  <c r="C55" s="1"/>
  <c r="D55" l="1"/>
  <c r="H55" l="1"/>
  <c r="F55"/>
  <c r="G55"/>
  <c r="E55" l="1"/>
  <c r="C56" s="1"/>
  <c r="D56" l="1"/>
  <c r="H56" l="1"/>
  <c r="F56"/>
  <c r="G56"/>
  <c r="E56" l="1"/>
  <c r="C57" s="1"/>
  <c r="D57" l="1"/>
  <c r="H57" l="1"/>
  <c r="F57"/>
  <c r="G57"/>
  <c r="E57" l="1"/>
  <c r="C58" s="1"/>
  <c r="D58" l="1"/>
  <c r="H58" l="1"/>
  <c r="F58"/>
  <c r="G58"/>
  <c r="E58" l="1"/>
  <c r="C59" s="1"/>
  <c r="D59" l="1"/>
  <c r="H59" l="1"/>
  <c r="F59"/>
  <c r="G59"/>
  <c r="E59" l="1"/>
  <c r="C60" s="1"/>
  <c r="D60" s="1"/>
  <c r="H60" l="1"/>
  <c r="F60"/>
  <c r="G60"/>
  <c r="E60" l="1"/>
  <c r="C61" s="1"/>
  <c r="D61" l="1"/>
  <c r="H61" l="1"/>
  <c r="F61"/>
  <c r="G61"/>
  <c r="E61" l="1"/>
  <c r="C62" s="1"/>
  <c r="D62" l="1"/>
  <c r="H62" l="1"/>
  <c r="F62"/>
  <c r="G62"/>
  <c r="E62" l="1"/>
  <c r="C63" s="1"/>
  <c r="D63" l="1"/>
  <c r="H63" l="1"/>
  <c r="F63"/>
  <c r="G63"/>
  <c r="E63" l="1"/>
  <c r="C64" s="1"/>
  <c r="D64" l="1"/>
  <c r="H64" l="1"/>
  <c r="F64"/>
  <c r="G64"/>
  <c r="E64" l="1"/>
  <c r="C65" s="1"/>
  <c r="D65" l="1"/>
  <c r="H65" l="1"/>
  <c r="F65"/>
  <c r="G65"/>
  <c r="E65" l="1"/>
  <c r="C66" s="1"/>
  <c r="D66" l="1"/>
  <c r="H66" l="1"/>
  <c r="F66"/>
  <c r="G66"/>
  <c r="E66" l="1"/>
  <c r="C67" s="1"/>
  <c r="D67" s="1"/>
  <c r="H67" l="1"/>
  <c r="F67"/>
  <c r="G67"/>
  <c r="E67" l="1"/>
  <c r="C68" s="1"/>
  <c r="D68" l="1"/>
  <c r="H68" l="1"/>
  <c r="F68"/>
  <c r="G68"/>
  <c r="E68" l="1"/>
  <c r="C69" s="1"/>
  <c r="D69" l="1"/>
  <c r="H69" l="1"/>
  <c r="F69"/>
  <c r="G69"/>
  <c r="E69" l="1"/>
  <c r="C70" s="1"/>
  <c r="D70" s="1"/>
  <c r="H70" l="1"/>
  <c r="F70"/>
  <c r="G70"/>
  <c r="E70" l="1"/>
  <c r="C71" s="1"/>
  <c r="D71" l="1"/>
  <c r="H71" l="1"/>
  <c r="F71"/>
  <c r="G71"/>
  <c r="E71" l="1"/>
  <c r="C72" s="1"/>
  <c r="D72" l="1"/>
  <c r="H72" l="1"/>
  <c r="F72"/>
  <c r="G72"/>
  <c r="E72" l="1"/>
  <c r="C73" s="1"/>
  <c r="D73" l="1"/>
  <c r="H73" l="1"/>
  <c r="F73"/>
  <c r="G73"/>
  <c r="E73" l="1"/>
  <c r="C74" s="1"/>
  <c r="D74" l="1"/>
  <c r="H74" l="1"/>
  <c r="F74"/>
  <c r="G74"/>
  <c r="E74" l="1"/>
  <c r="C75" s="1"/>
  <c r="D75" l="1"/>
  <c r="H75" l="1"/>
  <c r="F75"/>
  <c r="G75"/>
  <c r="E75" l="1"/>
  <c r="C76" s="1"/>
  <c r="D76" l="1"/>
  <c r="H76" l="1"/>
  <c r="F76"/>
  <c r="G76"/>
  <c r="E76" l="1"/>
  <c r="C77" s="1"/>
  <c r="D77" s="1"/>
  <c r="H77" l="1"/>
  <c r="F77"/>
  <c r="G77"/>
  <c r="E77" l="1"/>
  <c r="C78" s="1"/>
  <c r="D78" l="1"/>
  <c r="H78" l="1"/>
  <c r="F78"/>
  <c r="G78"/>
  <c r="E78" l="1"/>
  <c r="C79" s="1"/>
  <c r="D79" l="1"/>
  <c r="H79" l="1"/>
  <c r="F79"/>
  <c r="G79"/>
  <c r="E79" l="1"/>
  <c r="C80" s="1"/>
  <c r="D80" l="1"/>
  <c r="H80" l="1"/>
  <c r="F80"/>
  <c r="G80"/>
  <c r="E80" l="1"/>
  <c r="C81" s="1"/>
  <c r="D81" l="1"/>
  <c r="H81" l="1"/>
  <c r="F81"/>
  <c r="G81"/>
  <c r="E81" l="1"/>
  <c r="C82" s="1"/>
  <c r="D82" l="1"/>
  <c r="H82" l="1"/>
  <c r="F82"/>
  <c r="G82"/>
  <c r="E82" l="1"/>
  <c r="C83" s="1"/>
  <c r="D83" l="1"/>
  <c r="H83" l="1"/>
  <c r="F83"/>
  <c r="G83"/>
  <c r="E83" l="1"/>
  <c r="C84" s="1"/>
  <c r="D84" l="1"/>
  <c r="H84" l="1"/>
  <c r="F84"/>
  <c r="G84"/>
  <c r="E84" l="1"/>
  <c r="C85" s="1"/>
  <c r="D85" l="1"/>
  <c r="H85" l="1"/>
  <c r="F85"/>
  <c r="G85"/>
  <c r="E85" l="1"/>
  <c r="C86" s="1"/>
  <c r="D86" l="1"/>
  <c r="H86" l="1"/>
  <c r="F86"/>
  <c r="G86"/>
  <c r="E86" l="1"/>
  <c r="C87" s="1"/>
  <c r="D87" l="1"/>
  <c r="H87" l="1"/>
  <c r="F87"/>
  <c r="G87"/>
  <c r="E87" l="1"/>
  <c r="C88" s="1"/>
  <c r="D88" l="1"/>
  <c r="H88" l="1"/>
  <c r="F88"/>
  <c r="G88"/>
  <c r="E88" l="1"/>
  <c r="C89" s="1"/>
  <c r="D89" l="1"/>
  <c r="H89" l="1"/>
  <c r="F89"/>
  <c r="G89"/>
  <c r="E89" l="1"/>
  <c r="C90" s="1"/>
  <c r="D90" l="1"/>
  <c r="H90" l="1"/>
  <c r="F90"/>
  <c r="G90"/>
  <c r="E90" l="1"/>
  <c r="C91" s="1"/>
  <c r="D91" s="1"/>
  <c r="H91" l="1"/>
  <c r="F91"/>
  <c r="G91"/>
  <c r="E91" l="1"/>
  <c r="C92" s="1"/>
  <c r="D92" s="1"/>
  <c r="H92" l="1"/>
  <c r="F92"/>
  <c r="G92"/>
  <c r="E92" l="1"/>
  <c r="C93" s="1"/>
  <c r="D93" l="1"/>
  <c r="H93" l="1"/>
  <c r="F93"/>
  <c r="G93"/>
  <c r="E93" l="1"/>
  <c r="C94" s="1"/>
  <c r="D94" l="1"/>
  <c r="H94" l="1"/>
  <c r="F94"/>
  <c r="G94"/>
  <c r="E94" l="1"/>
  <c r="C95" s="1"/>
  <c r="D95" l="1"/>
  <c r="H95" l="1"/>
  <c r="F95"/>
  <c r="G95"/>
  <c r="E95" l="1"/>
  <c r="C96" s="1"/>
  <c r="D96" l="1"/>
  <c r="H96" l="1"/>
  <c r="F96"/>
  <c r="G96"/>
  <c r="E96" l="1"/>
  <c r="C97" s="1"/>
  <c r="D97" s="1"/>
  <c r="H97" l="1"/>
  <c r="F97"/>
  <c r="G97"/>
  <c r="E97" l="1"/>
  <c r="C98" s="1"/>
  <c r="D98" l="1"/>
  <c r="H98" l="1"/>
  <c r="F98"/>
  <c r="G98"/>
  <c r="E98" l="1"/>
  <c r="C99" s="1"/>
  <c r="D99" l="1"/>
  <c r="H99" l="1"/>
  <c r="F99"/>
  <c r="G99"/>
  <c r="E99" l="1"/>
  <c r="C100" s="1"/>
  <c r="D100" s="1"/>
  <c r="H100" s="1"/>
  <c r="F100" l="1"/>
  <c r="E100" s="1"/>
  <c r="G100"/>
  <c r="G7" i="2"/>
  <c r="D7" s="1"/>
  <c r="B8" l="1"/>
  <c r="E7"/>
  <c r="F8" l="1"/>
  <c r="I8" s="1"/>
  <c r="K8" l="1"/>
  <c r="J8"/>
  <c r="H8"/>
  <c r="G8" l="1"/>
  <c r="E8" l="1"/>
  <c r="D8"/>
  <c r="B9" l="1"/>
  <c r="F9" l="1"/>
  <c r="I9" s="1"/>
  <c r="H9" l="1"/>
  <c r="J9"/>
  <c r="K9"/>
  <c r="G9" l="1"/>
  <c r="E9" l="1"/>
  <c r="D9"/>
  <c r="B10" l="1"/>
  <c r="F10" l="1"/>
  <c r="I10" s="1"/>
  <c r="J10" l="1"/>
  <c r="H10"/>
  <c r="K10"/>
  <c r="G10" l="1"/>
  <c r="E10" l="1"/>
  <c r="D10"/>
  <c r="B11" l="1"/>
  <c r="F11" l="1"/>
  <c r="I11" s="1"/>
  <c r="J11" l="1"/>
  <c r="H11"/>
  <c r="K11"/>
  <c r="G11" l="1"/>
  <c r="E11" l="1"/>
  <c r="D11"/>
  <c r="B12" l="1"/>
  <c r="F12" l="1"/>
  <c r="I12" s="1"/>
  <c r="H12" l="1"/>
  <c r="J12"/>
  <c r="K12"/>
  <c r="G12" l="1"/>
  <c r="D12" l="1"/>
  <c r="B13" s="1"/>
  <c r="E12"/>
  <c r="F13" l="1"/>
  <c r="I13" s="1"/>
  <c r="H13" l="1"/>
  <c r="J13"/>
  <c r="K13"/>
  <c r="G13" l="1"/>
  <c r="D13" l="1"/>
  <c r="B14" s="1"/>
  <c r="E13"/>
  <c r="F14" l="1"/>
  <c r="I14" s="1"/>
  <c r="J14" l="1"/>
  <c r="H14"/>
  <c r="K14"/>
  <c r="G14" l="1"/>
  <c r="E14" l="1"/>
  <c r="D14"/>
  <c r="B15" l="1"/>
  <c r="F15" l="1"/>
  <c r="I15" s="1"/>
  <c r="J15" l="1"/>
  <c r="H15"/>
  <c r="K15"/>
  <c r="G15" l="1"/>
  <c r="E15" l="1"/>
  <c r="D15"/>
  <c r="B16" l="1"/>
  <c r="F16" l="1"/>
  <c r="I16" s="1"/>
  <c r="J16" l="1"/>
  <c r="H16"/>
  <c r="K16"/>
  <c r="G16" l="1"/>
  <c r="E16" l="1"/>
  <c r="D16"/>
  <c r="B17" l="1"/>
  <c r="F17" l="1"/>
  <c r="I17" s="1"/>
  <c r="H17" l="1"/>
  <c r="J17"/>
  <c r="K17"/>
  <c r="G17" l="1"/>
  <c r="E17" s="1"/>
  <c r="D17" l="1"/>
  <c r="B18" s="1"/>
  <c r="F18" s="1"/>
  <c r="I18" s="1"/>
  <c r="H18" l="1"/>
  <c r="J18"/>
  <c r="K18"/>
  <c r="G18" l="1"/>
  <c r="D18" s="1"/>
  <c r="E18" l="1"/>
  <c r="B19" s="1"/>
  <c r="F19" l="1"/>
  <c r="I19" s="1"/>
  <c r="H19" l="1"/>
  <c r="J19"/>
  <c r="K19"/>
  <c r="G19" l="1"/>
  <c r="E19" s="1"/>
  <c r="D19" l="1"/>
  <c r="B20" s="1"/>
  <c r="F20" s="1"/>
  <c r="I20" s="1"/>
  <c r="H20" l="1"/>
  <c r="J20"/>
  <c r="K20"/>
  <c r="G20" l="1"/>
  <c r="D20" l="1"/>
  <c r="B21" s="1"/>
  <c r="E20"/>
  <c r="F21" l="1"/>
  <c r="I21" s="1"/>
  <c r="J21" l="1"/>
  <c r="H21"/>
  <c r="K21"/>
  <c r="G21" l="1"/>
  <c r="E21" l="1"/>
  <c r="D21"/>
  <c r="B22" l="1"/>
  <c r="F22" l="1"/>
  <c r="I22" s="1"/>
  <c r="J22" l="1"/>
  <c r="H22"/>
  <c r="K22"/>
  <c r="G22" l="1"/>
  <c r="E22" l="1"/>
  <c r="D22"/>
  <c r="B23" l="1"/>
  <c r="F23" l="1"/>
  <c r="I23" s="1"/>
  <c r="J23" l="1"/>
  <c r="H23"/>
  <c r="K23"/>
  <c r="G23" l="1"/>
  <c r="E23" l="1"/>
  <c r="D23"/>
  <c r="B24" l="1"/>
  <c r="F24" l="1"/>
  <c r="I24" s="1"/>
  <c r="J24" l="1"/>
  <c r="H24"/>
  <c r="K24"/>
  <c r="G24" l="1"/>
  <c r="D24" l="1"/>
  <c r="B25" s="1"/>
  <c r="E24"/>
  <c r="F25" l="1"/>
  <c r="I25" s="1"/>
  <c r="H25" l="1"/>
  <c r="J25"/>
  <c r="K25"/>
  <c r="G25" l="1"/>
  <c r="D25" s="1"/>
  <c r="E25" l="1"/>
  <c r="B26" s="1"/>
  <c r="F26" l="1"/>
  <c r="I26" s="1"/>
  <c r="H26" l="1"/>
  <c r="J26"/>
  <c r="K26"/>
  <c r="G26" l="1"/>
  <c r="E26" l="1"/>
  <c r="D26"/>
  <c r="B27" l="1"/>
  <c r="F27" l="1"/>
  <c r="I27" s="1"/>
  <c r="J27" l="1"/>
  <c r="H27"/>
  <c r="K27"/>
  <c r="G27" l="1"/>
  <c r="E27" l="1"/>
  <c r="D27"/>
  <c r="B28" l="1"/>
  <c r="F28" l="1"/>
  <c r="I28" s="1"/>
  <c r="H28" l="1"/>
  <c r="J28"/>
  <c r="K28"/>
  <c r="G28" l="1"/>
  <c r="E28" s="1"/>
  <c r="D28" l="1"/>
  <c r="B29" s="1"/>
  <c r="F29" s="1"/>
  <c r="I29" s="1"/>
  <c r="H29" l="1"/>
  <c r="J29"/>
  <c r="K29"/>
  <c r="G29" l="1"/>
  <c r="E29" s="1"/>
  <c r="D29" l="1"/>
  <c r="B30" s="1"/>
  <c r="F30" s="1"/>
  <c r="I30" s="1"/>
  <c r="H30" l="1"/>
  <c r="J30"/>
  <c r="K30"/>
  <c r="G30" l="1"/>
  <c r="E30" l="1"/>
  <c r="D30"/>
  <c r="B31" l="1"/>
  <c r="F31" l="1"/>
  <c r="I31" s="1"/>
  <c r="H31" l="1"/>
  <c r="J31"/>
  <c r="K31"/>
  <c r="G31" l="1"/>
  <c r="E31" l="1"/>
  <c r="D31"/>
  <c r="B32" l="1"/>
  <c r="F32" l="1"/>
  <c r="I32" s="1"/>
  <c r="H32" l="1"/>
  <c r="J32"/>
  <c r="K32"/>
  <c r="G32" l="1"/>
  <c r="D32" s="1"/>
  <c r="E32" l="1"/>
  <c r="B33" s="1"/>
  <c r="F33" l="1"/>
  <c r="I33" s="1"/>
  <c r="J33" l="1"/>
  <c r="H33"/>
  <c r="K33"/>
  <c r="G33" l="1"/>
  <c r="D33" l="1"/>
  <c r="B34" s="1"/>
  <c r="E33"/>
  <c r="F34" l="1"/>
  <c r="I34" s="1"/>
  <c r="J34" l="1"/>
  <c r="H34"/>
  <c r="K34"/>
  <c r="G34" l="1"/>
  <c r="E34" l="1"/>
  <c r="D34"/>
  <c r="B35" l="1"/>
  <c r="F35" l="1"/>
  <c r="I35" s="1"/>
  <c r="J35" l="1"/>
  <c r="H35"/>
  <c r="K35"/>
  <c r="G35" l="1"/>
  <c r="D35" l="1"/>
  <c r="B36" s="1"/>
  <c r="E35"/>
  <c r="F36" l="1"/>
  <c r="I36" s="1"/>
  <c r="J36" l="1"/>
  <c r="H36"/>
  <c r="K36"/>
  <c r="G36" l="1"/>
  <c r="E36" l="1"/>
  <c r="D36"/>
  <c r="B37" l="1"/>
  <c r="F37" l="1"/>
  <c r="I37" s="1"/>
  <c r="J37" l="1"/>
  <c r="H37"/>
  <c r="K37"/>
  <c r="G37" l="1"/>
  <c r="E37" l="1"/>
  <c r="D37"/>
  <c r="B38" l="1"/>
  <c r="F38" l="1"/>
  <c r="I38" s="1"/>
  <c r="J38" l="1"/>
  <c r="H38"/>
  <c r="K38"/>
  <c r="G38" l="1"/>
  <c r="E38" l="1"/>
  <c r="D38"/>
  <c r="B39" l="1"/>
  <c r="F39" l="1"/>
  <c r="I39" s="1"/>
  <c r="H39" l="1"/>
  <c r="J39"/>
  <c r="K39"/>
  <c r="G39" l="1"/>
  <c r="D39" l="1"/>
  <c r="E39"/>
  <c r="B40" l="1"/>
  <c r="F40" s="1"/>
  <c r="I40" s="1"/>
  <c r="H40" l="1"/>
  <c r="J40"/>
  <c r="K40"/>
  <c r="G40" l="1"/>
  <c r="E40" l="1"/>
  <c r="D40"/>
  <c r="B41" l="1"/>
  <c r="F41" l="1"/>
  <c r="I41" s="1"/>
  <c r="H41" l="1"/>
  <c r="J41"/>
  <c r="K41"/>
  <c r="G41" l="1"/>
  <c r="D41" s="1"/>
  <c r="E41" l="1"/>
  <c r="B42" s="1"/>
  <c r="F42" l="1"/>
  <c r="I42" s="1"/>
  <c r="J42" l="1"/>
  <c r="H42"/>
  <c r="K42"/>
  <c r="G42" l="1"/>
  <c r="D42" l="1"/>
  <c r="E42"/>
  <c r="B43" l="1"/>
  <c r="F43" s="1"/>
  <c r="I43" s="1"/>
  <c r="H43" l="1"/>
  <c r="J43"/>
  <c r="K43"/>
  <c r="G43" l="1"/>
  <c r="E43" l="1"/>
  <c r="D43"/>
  <c r="B44" l="1"/>
  <c r="F44" l="1"/>
  <c r="I44" s="1"/>
  <c r="J44" l="1"/>
  <c r="H44"/>
  <c r="K44"/>
  <c r="G44" l="1"/>
  <c r="E44" l="1"/>
  <c r="D44"/>
  <c r="B45" l="1"/>
  <c r="F45" l="1"/>
  <c r="I45" s="1"/>
  <c r="J45" l="1"/>
  <c r="H45"/>
  <c r="K45"/>
  <c r="G45" l="1"/>
  <c r="E45" l="1"/>
  <c r="D45"/>
  <c r="B46" l="1"/>
  <c r="F46" l="1"/>
  <c r="I46" s="1"/>
  <c r="H46" l="1"/>
  <c r="J46"/>
  <c r="K46"/>
  <c r="G46" l="1"/>
  <c r="D46" s="1"/>
  <c r="E46" l="1"/>
  <c r="B47" s="1"/>
  <c r="F47" l="1"/>
  <c r="I47" s="1"/>
  <c r="H47" l="1"/>
  <c r="J47"/>
  <c r="K47"/>
  <c r="G47" l="1"/>
  <c r="D47" s="1"/>
  <c r="E47" l="1"/>
  <c r="B48" s="1"/>
  <c r="F48" l="1"/>
  <c r="I48" s="1"/>
  <c r="H48" l="1"/>
  <c r="J48"/>
  <c r="K48"/>
  <c r="G48" l="1"/>
  <c r="D48" s="1"/>
  <c r="E48" l="1"/>
  <c r="B49" s="1"/>
  <c r="F49" l="1"/>
  <c r="I49" s="1"/>
  <c r="H49" l="1"/>
  <c r="J49"/>
  <c r="K49"/>
  <c r="G49" l="1"/>
  <c r="E49" s="1"/>
  <c r="D49" l="1"/>
  <c r="B50" s="1"/>
  <c r="F50" s="1"/>
  <c r="I50" s="1"/>
  <c r="H50" l="1"/>
  <c r="J50"/>
  <c r="K50"/>
  <c r="G50" l="1"/>
  <c r="E50" s="1"/>
  <c r="D50" l="1"/>
  <c r="B51" s="1"/>
  <c r="F51" s="1"/>
  <c r="I51" s="1"/>
  <c r="H51" l="1"/>
  <c r="J51"/>
  <c r="K51"/>
  <c r="G51" l="1"/>
  <c r="D51" l="1"/>
  <c r="B52" s="1"/>
  <c r="E51"/>
  <c r="F52" l="1"/>
  <c r="I52" s="1"/>
  <c r="H52" l="1"/>
  <c r="J52"/>
  <c r="K52"/>
  <c r="G52" l="1"/>
  <c r="E52" s="1"/>
  <c r="D52" l="1"/>
  <c r="B53" s="1"/>
  <c r="F53" s="1"/>
  <c r="I53" s="1"/>
  <c r="H53" l="1"/>
  <c r="J53"/>
  <c r="K53"/>
  <c r="G53" l="1"/>
  <c r="E53" s="1"/>
  <c r="D53" l="1"/>
  <c r="B54" s="1"/>
  <c r="F54" s="1"/>
  <c r="I54" s="1"/>
  <c r="J54" l="1"/>
  <c r="H54"/>
  <c r="K54"/>
  <c r="G54" l="1"/>
  <c r="E54" l="1"/>
  <c r="D54"/>
  <c r="B55" l="1"/>
  <c r="F55" l="1"/>
  <c r="I55" s="1"/>
  <c r="J55" l="1"/>
  <c r="H55"/>
  <c r="K55"/>
  <c r="G55" l="1"/>
  <c r="E55" l="1"/>
  <c r="D55"/>
  <c r="B56" l="1"/>
  <c r="F56" l="1"/>
  <c r="I56" s="1"/>
  <c r="J56" l="1"/>
  <c r="H56"/>
  <c r="K56"/>
  <c r="G56" l="1"/>
  <c r="D56" s="1"/>
  <c r="E56" l="1"/>
  <c r="B57" s="1"/>
  <c r="F57" l="1"/>
  <c r="I57" s="1"/>
  <c r="H57" l="1"/>
  <c r="J57"/>
  <c r="K57"/>
  <c r="G57" l="1"/>
  <c r="E57" s="1"/>
  <c r="D57" l="1"/>
  <c r="B58" s="1"/>
  <c r="F58" s="1"/>
  <c r="I58" s="1"/>
  <c r="J58" l="1"/>
  <c r="H58"/>
  <c r="K58"/>
  <c r="G58" l="1"/>
  <c r="E58" l="1"/>
  <c r="D58"/>
  <c r="B59" l="1"/>
  <c r="F59" l="1"/>
  <c r="I59" s="1"/>
  <c r="J59" l="1"/>
  <c r="H59"/>
  <c r="K59"/>
  <c r="G59" l="1"/>
  <c r="E59" l="1"/>
  <c r="D59"/>
  <c r="B60" l="1"/>
  <c r="F60" l="1"/>
  <c r="I60" s="1"/>
  <c r="J60" l="1"/>
  <c r="H60"/>
  <c r="K60"/>
  <c r="G60" l="1"/>
  <c r="D60" l="1"/>
  <c r="B61" s="1"/>
  <c r="E60"/>
  <c r="F61" l="1"/>
  <c r="I61" s="1"/>
  <c r="H61" l="1"/>
  <c r="J61"/>
  <c r="K61"/>
  <c r="G61" l="1"/>
  <c r="D61" s="1"/>
  <c r="E61" l="1"/>
  <c r="B62" s="1"/>
  <c r="F62" l="1"/>
  <c r="I62" s="1"/>
  <c r="J62" l="1"/>
  <c r="H62"/>
  <c r="K62"/>
  <c r="G62" l="1"/>
  <c r="D62" l="1"/>
  <c r="E62"/>
  <c r="B63" l="1"/>
  <c r="F63" s="1"/>
  <c r="I63" s="1"/>
  <c r="J63" l="1"/>
  <c r="H63"/>
  <c r="K63"/>
  <c r="G63" l="1"/>
  <c r="E63" l="1"/>
  <c r="D63"/>
  <c r="B64" l="1"/>
  <c r="F64" l="1"/>
  <c r="I64" s="1"/>
  <c r="H64" l="1"/>
  <c r="J64"/>
  <c r="K64"/>
  <c r="G64" l="1"/>
  <c r="D64" l="1"/>
  <c r="B65" s="1"/>
  <c r="E64"/>
  <c r="F65" l="1"/>
  <c r="I65" s="1"/>
  <c r="H65" l="1"/>
  <c r="J65"/>
  <c r="K65"/>
  <c r="G65" l="1"/>
  <c r="D65" s="1"/>
  <c r="E65" l="1"/>
  <c r="B66" s="1"/>
  <c r="F66" s="1"/>
  <c r="I66" s="1"/>
  <c r="J66" l="1"/>
  <c r="H66"/>
  <c r="K66"/>
  <c r="G66" l="1"/>
  <c r="D66" l="1"/>
  <c r="B67" s="1"/>
  <c r="E66"/>
  <c r="F67" l="1"/>
  <c r="I67" s="1"/>
  <c r="J67" l="1"/>
  <c r="H67"/>
  <c r="K67"/>
  <c r="G67" l="1"/>
  <c r="D67" l="1"/>
  <c r="B68" s="1"/>
  <c r="E67"/>
  <c r="F68" l="1"/>
  <c r="I68" s="1"/>
  <c r="J68" l="1"/>
  <c r="H68"/>
  <c r="K68"/>
  <c r="G68" l="1"/>
  <c r="E68" s="1"/>
  <c r="D68" l="1"/>
  <c r="B69" s="1"/>
  <c r="F69" s="1"/>
  <c r="I69" s="1"/>
  <c r="H69" l="1"/>
  <c r="J69"/>
  <c r="K69"/>
  <c r="G69" l="1"/>
  <c r="E69" l="1"/>
  <c r="D69"/>
  <c r="B70" l="1"/>
  <c r="F70" s="1"/>
  <c r="I70" s="1"/>
  <c r="J70" l="1"/>
  <c r="H70"/>
  <c r="K70"/>
  <c r="G70" l="1"/>
  <c r="E70" l="1"/>
  <c r="D70"/>
  <c r="B71" l="1"/>
  <c r="F71" l="1"/>
  <c r="I71" s="1"/>
  <c r="J71" l="1"/>
  <c r="H71"/>
  <c r="K71"/>
  <c r="G71" l="1"/>
  <c r="E71" l="1"/>
  <c r="D71"/>
  <c r="B72" l="1"/>
  <c r="F72" l="1"/>
  <c r="I72" s="1"/>
  <c r="H72" l="1"/>
  <c r="J72"/>
  <c r="K72"/>
  <c r="G72" l="1"/>
  <c r="E72" l="1"/>
  <c r="D72"/>
  <c r="B73" l="1"/>
  <c r="F73" l="1"/>
  <c r="I73" s="1"/>
  <c r="H73" l="1"/>
  <c r="J73"/>
  <c r="K73"/>
  <c r="G73" l="1"/>
  <c r="D73" s="1"/>
  <c r="E73" l="1"/>
  <c r="B74" s="1"/>
  <c r="F74" l="1"/>
  <c r="I74" s="1"/>
  <c r="J74" l="1"/>
  <c r="H74"/>
  <c r="K74"/>
  <c r="G74" l="1"/>
  <c r="E74" l="1"/>
  <c r="D74"/>
  <c r="B75" l="1"/>
  <c r="F75" l="1"/>
  <c r="I75" s="1"/>
  <c r="H75" l="1"/>
  <c r="J75"/>
  <c r="K75"/>
  <c r="G75" l="1"/>
  <c r="E75" s="1"/>
  <c r="D75" l="1"/>
  <c r="B76" s="1"/>
  <c r="F76" s="1"/>
  <c r="I76" s="1"/>
  <c r="J76" l="1"/>
  <c r="H76"/>
  <c r="K76"/>
  <c r="G76" l="1"/>
  <c r="E76" l="1"/>
  <c r="D76"/>
  <c r="B77" l="1"/>
  <c r="F77" l="1"/>
  <c r="I77" s="1"/>
  <c r="J77" l="1"/>
  <c r="H77"/>
  <c r="K77"/>
  <c r="G77" l="1"/>
  <c r="D77" l="1"/>
  <c r="B78" s="1"/>
  <c r="E77"/>
  <c r="F78" l="1"/>
  <c r="I78" s="1"/>
  <c r="J78" l="1"/>
  <c r="H78"/>
  <c r="K78"/>
  <c r="G78" l="1"/>
  <c r="E78" l="1"/>
  <c r="D78"/>
  <c r="B79" l="1"/>
  <c r="F79" l="1"/>
  <c r="I79" s="1"/>
  <c r="J79" l="1"/>
  <c r="H79"/>
  <c r="K79"/>
  <c r="G79" l="1"/>
  <c r="E79" l="1"/>
  <c r="D79"/>
  <c r="B80" l="1"/>
  <c r="F80" l="1"/>
  <c r="I80" s="1"/>
  <c r="J80" l="1"/>
  <c r="H80"/>
  <c r="K80"/>
  <c r="G80" l="1"/>
  <c r="E80" l="1"/>
  <c r="D80"/>
  <c r="B81" l="1"/>
  <c r="F81" l="1"/>
  <c r="I81" s="1"/>
  <c r="H81" l="1"/>
  <c r="J81"/>
  <c r="K81"/>
  <c r="G81" l="1"/>
  <c r="E81" l="1"/>
  <c r="D81"/>
  <c r="B82" l="1"/>
  <c r="F82" l="1"/>
  <c r="I82" s="1"/>
  <c r="H82" l="1"/>
  <c r="J82"/>
  <c r="K82"/>
  <c r="G82" l="1"/>
  <c r="D82" l="1"/>
  <c r="E82"/>
  <c r="B83" l="1"/>
  <c r="F83" s="1"/>
  <c r="I83" s="1"/>
  <c r="H83" l="1"/>
  <c r="J83"/>
  <c r="K83"/>
  <c r="G83" l="1"/>
  <c r="D83" s="1"/>
  <c r="E83" l="1"/>
  <c r="B84" s="1"/>
  <c r="F84" l="1"/>
  <c r="I84" s="1"/>
  <c r="J84" l="1"/>
  <c r="H84"/>
  <c r="K84"/>
  <c r="G84" l="1"/>
  <c r="D84" l="1"/>
  <c r="E84"/>
  <c r="B85" l="1"/>
  <c r="F85" s="1"/>
  <c r="I85" s="1"/>
  <c r="J85" l="1"/>
  <c r="H85"/>
  <c r="K85"/>
  <c r="G85" l="1"/>
  <c r="D85" l="1"/>
  <c r="E85"/>
  <c r="B86" l="1"/>
  <c r="F86" s="1"/>
  <c r="I86" s="1"/>
  <c r="H86" l="1"/>
  <c r="J86"/>
  <c r="K86"/>
  <c r="G86" l="1"/>
  <c r="E86" s="1"/>
  <c r="D86" l="1"/>
  <c r="B87" s="1"/>
  <c r="F87" s="1"/>
  <c r="I87" s="1"/>
  <c r="H87" l="1"/>
  <c r="J87"/>
  <c r="K87"/>
  <c r="G87" l="1"/>
  <c r="D87" l="1"/>
  <c r="B88" s="1"/>
  <c r="E87"/>
  <c r="F88" l="1"/>
  <c r="I88" s="1"/>
  <c r="J88" l="1"/>
  <c r="H88"/>
  <c r="K88"/>
  <c r="G88" l="1"/>
  <c r="D88" l="1"/>
  <c r="E88"/>
  <c r="B89" l="1"/>
  <c r="F89" s="1"/>
  <c r="I89" s="1"/>
  <c r="H89" l="1"/>
  <c r="J89"/>
  <c r="K89"/>
  <c r="G89" l="1"/>
  <c r="D89" l="1"/>
  <c r="E89"/>
  <c r="B90" l="1"/>
  <c r="F90" s="1"/>
  <c r="I90" s="1"/>
  <c r="J90" l="1"/>
  <c r="H90"/>
  <c r="K90"/>
  <c r="G90" l="1"/>
  <c r="E90" l="1"/>
  <c r="D90"/>
  <c r="B91" l="1"/>
  <c r="F91" l="1"/>
  <c r="I91" s="1"/>
  <c r="H91" l="1"/>
  <c r="J91"/>
  <c r="K91"/>
  <c r="G91" l="1"/>
  <c r="D91" s="1"/>
  <c r="E91" l="1"/>
  <c r="B92" s="1"/>
  <c r="F92" l="1"/>
  <c r="I92" s="1"/>
  <c r="H92" l="1"/>
  <c r="J92"/>
  <c r="K92"/>
  <c r="G92" l="1"/>
  <c r="E92" s="1"/>
  <c r="D92" l="1"/>
  <c r="B93" s="1"/>
  <c r="F93" s="1"/>
  <c r="I93" s="1"/>
  <c r="J93" l="1"/>
  <c r="H93"/>
  <c r="K93"/>
  <c r="G93" l="1"/>
  <c r="D93" l="1"/>
  <c r="E93"/>
  <c r="B94" l="1"/>
  <c r="F94" s="1"/>
  <c r="I94" s="1"/>
  <c r="J94" l="1"/>
  <c r="H94"/>
  <c r="K94"/>
  <c r="G94" l="1"/>
  <c r="D94" l="1"/>
  <c r="B95" s="1"/>
  <c r="E94"/>
  <c r="F95" l="1"/>
  <c r="I95" s="1"/>
  <c r="J95" l="1"/>
  <c r="H95"/>
  <c r="K95"/>
  <c r="G95" l="1"/>
  <c r="E95" l="1"/>
  <c r="D95"/>
  <c r="B96" l="1"/>
  <c r="F96" l="1"/>
  <c r="I96" s="1"/>
  <c r="J96" l="1"/>
  <c r="H96"/>
  <c r="K96"/>
  <c r="G96" l="1"/>
  <c r="E96" l="1"/>
  <c r="D96"/>
  <c r="B97" l="1"/>
  <c r="F97" l="1"/>
  <c r="I97" s="1"/>
  <c r="J97" l="1"/>
  <c r="H97"/>
  <c r="K97"/>
  <c r="G97" l="1"/>
  <c r="E97" l="1"/>
  <c r="D97"/>
  <c r="B98" l="1"/>
  <c r="F98" l="1"/>
  <c r="I98" s="1"/>
  <c r="H98" l="1"/>
  <c r="J98"/>
  <c r="K98"/>
  <c r="G98" l="1"/>
  <c r="D98" s="1"/>
  <c r="E98" l="1"/>
  <c r="B99" s="1"/>
  <c r="F99" l="1"/>
  <c r="I99" s="1"/>
  <c r="J99" l="1"/>
  <c r="H99"/>
  <c r="K99"/>
  <c r="G99" l="1"/>
  <c r="D99" l="1"/>
  <c r="E99"/>
  <c r="B100" l="1"/>
  <c r="F100" s="1"/>
  <c r="I100" s="1"/>
  <c r="J100" l="1"/>
  <c r="H100"/>
  <c r="K100"/>
  <c r="G100" l="1"/>
  <c r="E100" l="1"/>
  <c r="D100"/>
  <c r="B101" l="1"/>
  <c r="F101" l="1"/>
  <c r="I101" s="1"/>
  <c r="J101" l="1"/>
  <c r="H101"/>
  <c r="K101"/>
  <c r="G101" l="1"/>
  <c r="E101" s="1"/>
  <c r="D101" l="1"/>
  <c r="B102" s="1"/>
  <c r="F102" s="1"/>
  <c r="I102" s="1"/>
  <c r="J102" l="1"/>
  <c r="H102"/>
  <c r="K102"/>
  <c r="G102" l="1"/>
  <c r="E102" l="1"/>
  <c r="D102"/>
  <c r="B103" l="1"/>
  <c r="F103" l="1"/>
  <c r="I103" s="1"/>
  <c r="H103" l="1"/>
  <c r="J103"/>
  <c r="K103"/>
  <c r="G103" l="1"/>
  <c r="E103" l="1"/>
  <c r="D103"/>
  <c r="B104" l="1"/>
  <c r="F104" l="1"/>
  <c r="I104" s="1"/>
  <c r="J104" l="1"/>
  <c r="H104"/>
  <c r="K104"/>
  <c r="G104" l="1"/>
  <c r="D104" l="1"/>
  <c r="E104"/>
  <c r="B105" l="1"/>
  <c r="F105" s="1"/>
  <c r="I105" s="1"/>
  <c r="H105" l="1"/>
  <c r="J105"/>
  <c r="K105"/>
  <c r="G105" l="1"/>
  <c r="D105" s="1"/>
  <c r="E105" l="1"/>
  <c r="B106" s="1"/>
  <c r="F106" l="1"/>
  <c r="I106" s="1"/>
  <c r="H106" l="1"/>
  <c r="J106"/>
  <c r="K106"/>
  <c r="G106" l="1"/>
  <c r="E106" l="1"/>
  <c r="D106"/>
  <c r="B107" l="1"/>
  <c r="F107" l="1"/>
  <c r="I107" s="1"/>
  <c r="H107" l="1"/>
  <c r="J107"/>
  <c r="K107"/>
  <c r="G107" l="1"/>
  <c r="D107" l="1"/>
  <c r="E107"/>
  <c r="B108" l="1"/>
  <c r="F108" s="1"/>
  <c r="I108" s="1"/>
  <c r="J108" l="1"/>
  <c r="H108"/>
  <c r="K108"/>
  <c r="G108" l="1"/>
  <c r="E108" l="1"/>
  <c r="D108"/>
  <c r="B109" l="1"/>
  <c r="F109" l="1"/>
  <c r="I109" s="1"/>
  <c r="J109" l="1"/>
  <c r="H109"/>
  <c r="K109"/>
  <c r="G109" l="1"/>
  <c r="E109" l="1"/>
  <c r="D109"/>
  <c r="B110" l="1"/>
  <c r="F110" l="1"/>
  <c r="I110" s="1"/>
  <c r="H110" l="1"/>
  <c r="J110"/>
  <c r="K110"/>
  <c r="G110" l="1"/>
  <c r="D110" l="1"/>
  <c r="E110"/>
  <c r="B111" l="1"/>
  <c r="F111" s="1"/>
  <c r="I111" s="1"/>
  <c r="J111" l="1"/>
  <c r="H111"/>
  <c r="K111"/>
  <c r="G111" l="1"/>
  <c r="E111" l="1"/>
  <c r="D111"/>
  <c r="B112" l="1"/>
  <c r="F112" l="1"/>
  <c r="I112" s="1"/>
  <c r="J112" l="1"/>
  <c r="H112"/>
  <c r="K112"/>
  <c r="G112" l="1"/>
  <c r="E112" l="1"/>
  <c r="D112"/>
  <c r="B113" l="1"/>
  <c r="F113" l="1"/>
  <c r="I113" s="1"/>
  <c r="J113" l="1"/>
  <c r="H113"/>
  <c r="K113"/>
  <c r="G113" l="1"/>
  <c r="D113" l="1"/>
  <c r="E113"/>
  <c r="B114" l="1"/>
  <c r="F114" s="1"/>
  <c r="I114" s="1"/>
  <c r="J114" l="1"/>
  <c r="H114"/>
  <c r="K114"/>
  <c r="G114" l="1"/>
  <c r="E114" l="1"/>
  <c r="D114"/>
  <c r="B115" l="1"/>
  <c r="F115" l="1"/>
  <c r="I115" s="1"/>
  <c r="J115" l="1"/>
  <c r="H115"/>
  <c r="K115"/>
  <c r="G115" l="1"/>
  <c r="E115" l="1"/>
  <c r="D115"/>
  <c r="B116" l="1"/>
  <c r="F116" l="1"/>
  <c r="I116" s="1"/>
  <c r="H116" l="1"/>
  <c r="J116"/>
  <c r="K116"/>
  <c r="G116" l="1"/>
  <c r="E116" l="1"/>
  <c r="D116"/>
  <c r="B117" l="1"/>
  <c r="F117" l="1"/>
  <c r="I117" s="1"/>
  <c r="H117" l="1"/>
  <c r="J117"/>
  <c r="K117"/>
  <c r="G117" l="1"/>
  <c r="D117" l="1"/>
  <c r="E117"/>
  <c r="B118" l="1"/>
  <c r="F118" s="1"/>
  <c r="I118" s="1"/>
  <c r="J118" l="1"/>
  <c r="H118"/>
  <c r="K118"/>
  <c r="G118" l="1"/>
  <c r="E118" l="1"/>
  <c r="D118"/>
  <c r="B119" l="1"/>
  <c r="F119" l="1"/>
  <c r="I119" s="1"/>
  <c r="J119" l="1"/>
  <c r="H119"/>
  <c r="K119"/>
  <c r="G119" l="1"/>
  <c r="E119" l="1"/>
  <c r="D119"/>
  <c r="B120" l="1"/>
  <c r="F120" l="1"/>
  <c r="I120" s="1"/>
  <c r="J120" l="1"/>
  <c r="H120"/>
  <c r="K120"/>
  <c r="G120" l="1"/>
  <c r="D120" l="1"/>
  <c r="B121" s="1"/>
  <c r="E120"/>
  <c r="F121" l="1"/>
  <c r="I121" s="1"/>
  <c r="H121" l="1"/>
  <c r="J121"/>
  <c r="K121"/>
  <c r="G121" l="1"/>
  <c r="E121" l="1"/>
  <c r="D121"/>
  <c r="B122" l="1"/>
  <c r="F122" s="1"/>
  <c r="I122" s="1"/>
  <c r="J122" l="1"/>
  <c r="H122"/>
  <c r="K122"/>
  <c r="V11" s="1"/>
  <c r="G122" l="1"/>
  <c r="E122" l="1"/>
  <c r="D122"/>
  <c r="V10" s="1"/>
</calcChain>
</file>

<file path=xl/sharedStrings.xml><?xml version="1.0" encoding="utf-8"?>
<sst xmlns="http://schemas.openxmlformats.org/spreadsheetml/2006/main" count="33" uniqueCount="27">
  <si>
    <t>SP</t>
  </si>
  <si>
    <t>PV</t>
  </si>
  <si>
    <t>Kp</t>
  </si>
  <si>
    <t>Ki</t>
  </si>
  <si>
    <t>Kd</t>
  </si>
  <si>
    <t>u(t)</t>
  </si>
  <si>
    <t>KpE(t)</t>
  </si>
  <si>
    <t>Ki Term</t>
  </si>
  <si>
    <t>Kd term</t>
  </si>
  <si>
    <t>T</t>
  </si>
  <si>
    <t>e(t)</t>
  </si>
  <si>
    <t>Temp Oven</t>
  </si>
  <si>
    <t>Desired Temperature</t>
  </si>
  <si>
    <t>Time (s)</t>
  </si>
  <si>
    <t>Degrees/min (heat)</t>
  </si>
  <si>
    <t>Degrees/min (door open)</t>
  </si>
  <si>
    <t>Degrees/min (door closed)</t>
  </si>
  <si>
    <t>Control: Heat</t>
  </si>
  <si>
    <t>Control: Door Open</t>
  </si>
  <si>
    <t>Error</t>
  </si>
  <si>
    <t>Threshold: Heat</t>
  </si>
  <si>
    <t>Threshold: Open Door</t>
  </si>
  <si>
    <t>U</t>
  </si>
  <si>
    <t>Total Heating units used:</t>
  </si>
  <si>
    <t>Total Error:</t>
  </si>
  <si>
    <t>Error Total</t>
  </si>
  <si>
    <t>Ambient Temp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</si>
</sst>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3220195543907678E-2"/>
          <c:y val="8.912040430871666E-3"/>
          <c:w val="0.88996946332674243"/>
          <c:h val="0.94720091532917683"/>
        </c:manualLayout>
      </c:layout>
      <c:scatterChart>
        <c:scatterStyle val="lineMarker"/>
        <c:ser>
          <c:idx val="0"/>
          <c:order val="0"/>
          <c:tx>
            <c:strRef>
              <c:f>Sheet1!$O$29</c:f>
              <c:strCache>
                <c:ptCount val="1"/>
              </c:strCache>
            </c:strRef>
          </c:tx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1.2000000000000002</c:v>
                </c:pt>
                <c:pt idx="10">
                  <c:v>0.96</c:v>
                </c:pt>
                <c:pt idx="11">
                  <c:v>1.008</c:v>
                </c:pt>
                <c:pt idx="12">
                  <c:v>0.99839999999999995</c:v>
                </c:pt>
                <c:pt idx="13">
                  <c:v>1.0003200000000001</c:v>
                </c:pt>
                <c:pt idx="14">
                  <c:v>0.99993599999999994</c:v>
                </c:pt>
                <c:pt idx="15">
                  <c:v>1.0000127999999999</c:v>
                </c:pt>
                <c:pt idx="16">
                  <c:v>0.99999744000000002</c:v>
                </c:pt>
                <c:pt idx="17">
                  <c:v>1.000000512</c:v>
                </c:pt>
                <c:pt idx="18">
                  <c:v>0.99999989759999997</c:v>
                </c:pt>
                <c:pt idx="19">
                  <c:v>1.0000000204799999</c:v>
                </c:pt>
                <c:pt idx="20">
                  <c:v>0.99999999590400002</c:v>
                </c:pt>
                <c:pt idx="21">
                  <c:v>1.0000000008192</c:v>
                </c:pt>
                <c:pt idx="22">
                  <c:v>0.99999999983615995</c:v>
                </c:pt>
                <c:pt idx="23">
                  <c:v>1.000000000032768</c:v>
                </c:pt>
                <c:pt idx="24">
                  <c:v>0.99999999999344635</c:v>
                </c:pt>
                <c:pt idx="25">
                  <c:v>1.0000000000013107</c:v>
                </c:pt>
                <c:pt idx="26">
                  <c:v>0.99999999999973788</c:v>
                </c:pt>
                <c:pt idx="27">
                  <c:v>1.0000000000000524</c:v>
                </c:pt>
                <c:pt idx="28">
                  <c:v>0.99999999999998956</c:v>
                </c:pt>
                <c:pt idx="29">
                  <c:v>1.000000000000002</c:v>
                </c:pt>
                <c:pt idx="30">
                  <c:v>0.99999999999999956</c:v>
                </c:pt>
                <c:pt idx="31">
                  <c:v>0.99999999999999956</c:v>
                </c:pt>
                <c:pt idx="32">
                  <c:v>0.99999999999999956</c:v>
                </c:pt>
                <c:pt idx="33">
                  <c:v>0.99999999999999956</c:v>
                </c:pt>
                <c:pt idx="34">
                  <c:v>0.99999999999999956</c:v>
                </c:pt>
                <c:pt idx="35">
                  <c:v>0.99999999999999956</c:v>
                </c:pt>
                <c:pt idx="36">
                  <c:v>0.99999999999999956</c:v>
                </c:pt>
                <c:pt idx="37">
                  <c:v>0.99999999999999956</c:v>
                </c:pt>
                <c:pt idx="38">
                  <c:v>0.99999999999999956</c:v>
                </c:pt>
                <c:pt idx="39">
                  <c:v>0.99999999999999956</c:v>
                </c:pt>
                <c:pt idx="40">
                  <c:v>0.99999999999999956</c:v>
                </c:pt>
                <c:pt idx="41">
                  <c:v>0.99999999999999956</c:v>
                </c:pt>
                <c:pt idx="42">
                  <c:v>0.99999999999999956</c:v>
                </c:pt>
                <c:pt idx="43">
                  <c:v>0.99999999999999956</c:v>
                </c:pt>
                <c:pt idx="44">
                  <c:v>0.99999999999999956</c:v>
                </c:pt>
                <c:pt idx="45">
                  <c:v>0.99999999999999956</c:v>
                </c:pt>
                <c:pt idx="46">
                  <c:v>0.99999999999999956</c:v>
                </c:pt>
                <c:pt idx="47">
                  <c:v>0.99999999999999956</c:v>
                </c:pt>
                <c:pt idx="48">
                  <c:v>0.99999999999999956</c:v>
                </c:pt>
                <c:pt idx="49">
                  <c:v>0.99999999999999956</c:v>
                </c:pt>
                <c:pt idx="50">
                  <c:v>0.99999999999999956</c:v>
                </c:pt>
                <c:pt idx="51">
                  <c:v>0.99999999999999956</c:v>
                </c:pt>
                <c:pt idx="52">
                  <c:v>0.99999999999999956</c:v>
                </c:pt>
                <c:pt idx="53">
                  <c:v>0.99999999999999956</c:v>
                </c:pt>
                <c:pt idx="54">
                  <c:v>0.99999999999999956</c:v>
                </c:pt>
                <c:pt idx="55">
                  <c:v>0.99999999999999956</c:v>
                </c:pt>
                <c:pt idx="56">
                  <c:v>0.99999999999999956</c:v>
                </c:pt>
                <c:pt idx="57">
                  <c:v>0.99999999999999956</c:v>
                </c:pt>
                <c:pt idx="58">
                  <c:v>0.99999999999999956</c:v>
                </c:pt>
                <c:pt idx="59">
                  <c:v>0.99999999999999956</c:v>
                </c:pt>
                <c:pt idx="60">
                  <c:v>0.99999999999999956</c:v>
                </c:pt>
                <c:pt idx="61">
                  <c:v>0.99999999999999956</c:v>
                </c:pt>
                <c:pt idx="62">
                  <c:v>0.99999999999999956</c:v>
                </c:pt>
                <c:pt idx="63">
                  <c:v>0.99999999999999956</c:v>
                </c:pt>
                <c:pt idx="64">
                  <c:v>0.99999999999999956</c:v>
                </c:pt>
                <c:pt idx="65">
                  <c:v>0.99999999999999956</c:v>
                </c:pt>
                <c:pt idx="66">
                  <c:v>0.99999999999999956</c:v>
                </c:pt>
                <c:pt idx="67">
                  <c:v>0.99999999999999956</c:v>
                </c:pt>
                <c:pt idx="68">
                  <c:v>0.99999999999999956</c:v>
                </c:pt>
                <c:pt idx="69">
                  <c:v>0.99999999999999956</c:v>
                </c:pt>
                <c:pt idx="70">
                  <c:v>0.99999999999999956</c:v>
                </c:pt>
                <c:pt idx="71">
                  <c:v>0.99999999999999956</c:v>
                </c:pt>
                <c:pt idx="72">
                  <c:v>0.99999999999999956</c:v>
                </c:pt>
                <c:pt idx="73">
                  <c:v>0.99999999999999956</c:v>
                </c:pt>
                <c:pt idx="74">
                  <c:v>0.99999999999999956</c:v>
                </c:pt>
                <c:pt idx="75">
                  <c:v>0.99999999999999956</c:v>
                </c:pt>
                <c:pt idx="76">
                  <c:v>0.99999999999999956</c:v>
                </c:pt>
                <c:pt idx="77">
                  <c:v>0.99999999999999956</c:v>
                </c:pt>
                <c:pt idx="78">
                  <c:v>0.99999999999999956</c:v>
                </c:pt>
                <c:pt idx="79">
                  <c:v>0.99999999999999956</c:v>
                </c:pt>
                <c:pt idx="80">
                  <c:v>0.99999999999999956</c:v>
                </c:pt>
                <c:pt idx="81">
                  <c:v>0.99999999999999956</c:v>
                </c:pt>
                <c:pt idx="82">
                  <c:v>0.99999999999999956</c:v>
                </c:pt>
                <c:pt idx="83">
                  <c:v>0.99999999999999956</c:v>
                </c:pt>
                <c:pt idx="84">
                  <c:v>0.99999999999999956</c:v>
                </c:pt>
                <c:pt idx="85">
                  <c:v>0.99999999999999956</c:v>
                </c:pt>
                <c:pt idx="86">
                  <c:v>0.99999999999999956</c:v>
                </c:pt>
                <c:pt idx="87">
                  <c:v>0.99999999999999956</c:v>
                </c:pt>
                <c:pt idx="88">
                  <c:v>0.99999999999999956</c:v>
                </c:pt>
                <c:pt idx="89">
                  <c:v>0.99999999999999956</c:v>
                </c:pt>
                <c:pt idx="90">
                  <c:v>0.99999999999999956</c:v>
                </c:pt>
                <c:pt idx="91">
                  <c:v>0.99999999999999956</c:v>
                </c:pt>
                <c:pt idx="92">
                  <c:v>0.99999999999999956</c:v>
                </c:pt>
                <c:pt idx="93">
                  <c:v>0.99999999999999956</c:v>
                </c:pt>
                <c:pt idx="94">
                  <c:v>0.99999999999999956</c:v>
                </c:pt>
                <c:pt idx="95">
                  <c:v>0.99999999999999956</c:v>
                </c:pt>
                <c:pt idx="96">
                  <c:v>0.99999999999999956</c:v>
                </c:pt>
                <c:pt idx="97">
                  <c:v>0.99999999999999956</c:v>
                </c:pt>
                <c:pt idx="98">
                  <c:v>0.99999999999999956</c:v>
                </c:pt>
              </c:numCache>
            </c:numRef>
          </c:yVal>
        </c:ser>
        <c:ser>
          <c:idx val="1"/>
          <c:order val="1"/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</c:ser>
        <c:axId val="49831296"/>
        <c:axId val="70750208"/>
      </c:scatterChart>
      <c:valAx>
        <c:axId val="49831296"/>
        <c:scaling>
          <c:orientation val="minMax"/>
        </c:scaling>
        <c:axPos val="b"/>
        <c:numFmt formatCode="General" sourceLinked="1"/>
        <c:tickLblPos val="nextTo"/>
        <c:crossAx val="70750208"/>
        <c:crosses val="autoZero"/>
        <c:crossBetween val="midCat"/>
      </c:valAx>
      <c:valAx>
        <c:axId val="70750208"/>
        <c:scaling>
          <c:orientation val="minMax"/>
        </c:scaling>
        <c:axPos val="l"/>
        <c:majorGridlines/>
        <c:numFmt formatCode="General" sourceLinked="1"/>
        <c:tickLblPos val="nextTo"/>
        <c:crossAx val="49831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Oven</a:t>
            </a:r>
            <a:r>
              <a:rPr lang="en-US" baseline="0"/>
              <a:t> Temperature versus Desired Temperature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Desired</c:v>
          </c:tx>
          <c:marker>
            <c:symbol val="none"/>
          </c:marker>
          <c:xVal>
            <c:numRef>
              <c:f>Sheet2!$A$2:$A$122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xVal>
          <c:yVal>
            <c:numRef>
              <c:f>Sheet2!$C$2:$C$122</c:f>
              <c:numCache>
                <c:formatCode>General</c:formatCode>
                <c:ptCount val="1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112.5</c:v>
                </c:pt>
                <c:pt idx="14">
                  <c:v>125</c:v>
                </c:pt>
                <c:pt idx="15">
                  <c:v>137.5</c:v>
                </c:pt>
                <c:pt idx="16">
                  <c:v>150</c:v>
                </c:pt>
                <c:pt idx="17">
                  <c:v>162.5</c:v>
                </c:pt>
                <c:pt idx="18">
                  <c:v>175</c:v>
                </c:pt>
                <c:pt idx="19">
                  <c:v>187.5</c:v>
                </c:pt>
                <c:pt idx="20">
                  <c:v>200</c:v>
                </c:pt>
                <c:pt idx="21">
                  <c:v>212.5</c:v>
                </c:pt>
                <c:pt idx="22">
                  <c:v>225</c:v>
                </c:pt>
                <c:pt idx="23">
                  <c:v>237.5</c:v>
                </c:pt>
                <c:pt idx="24">
                  <c:v>250</c:v>
                </c:pt>
                <c:pt idx="25">
                  <c:v>262.5</c:v>
                </c:pt>
                <c:pt idx="26">
                  <c:v>275</c:v>
                </c:pt>
                <c:pt idx="27">
                  <c:v>287.5</c:v>
                </c:pt>
                <c:pt idx="28">
                  <c:v>300</c:v>
                </c:pt>
                <c:pt idx="29">
                  <c:v>312.5</c:v>
                </c:pt>
                <c:pt idx="30">
                  <c:v>325</c:v>
                </c:pt>
                <c:pt idx="31">
                  <c:v>337.5</c:v>
                </c:pt>
                <c:pt idx="32">
                  <c:v>350</c:v>
                </c:pt>
                <c:pt idx="33">
                  <c:v>362.5</c:v>
                </c:pt>
                <c:pt idx="34">
                  <c:v>375</c:v>
                </c:pt>
                <c:pt idx="35">
                  <c:v>387.5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386.25</c:v>
                </c:pt>
                <c:pt idx="62">
                  <c:v>372.5</c:v>
                </c:pt>
                <c:pt idx="63">
                  <c:v>358.75</c:v>
                </c:pt>
                <c:pt idx="64">
                  <c:v>345</c:v>
                </c:pt>
                <c:pt idx="65">
                  <c:v>331.25</c:v>
                </c:pt>
                <c:pt idx="66">
                  <c:v>317.5</c:v>
                </c:pt>
                <c:pt idx="67">
                  <c:v>303.75</c:v>
                </c:pt>
                <c:pt idx="68">
                  <c:v>290</c:v>
                </c:pt>
                <c:pt idx="69">
                  <c:v>276.25</c:v>
                </c:pt>
                <c:pt idx="70">
                  <c:v>262.5</c:v>
                </c:pt>
                <c:pt idx="71">
                  <c:v>248.75</c:v>
                </c:pt>
                <c:pt idx="72">
                  <c:v>235</c:v>
                </c:pt>
                <c:pt idx="73">
                  <c:v>221.25</c:v>
                </c:pt>
                <c:pt idx="74">
                  <c:v>207.5</c:v>
                </c:pt>
                <c:pt idx="75">
                  <c:v>193.75</c:v>
                </c:pt>
                <c:pt idx="76">
                  <c:v>180</c:v>
                </c:pt>
                <c:pt idx="77">
                  <c:v>166.25</c:v>
                </c:pt>
                <c:pt idx="78">
                  <c:v>152.5</c:v>
                </c:pt>
                <c:pt idx="79">
                  <c:v>138.75</c:v>
                </c:pt>
                <c:pt idx="80">
                  <c:v>125</c:v>
                </c:pt>
                <c:pt idx="81">
                  <c:v>111.25</c:v>
                </c:pt>
                <c:pt idx="82">
                  <c:v>97.5</c:v>
                </c:pt>
                <c:pt idx="83">
                  <c:v>83.75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</c:numCache>
            </c:numRef>
          </c:yVal>
        </c:ser>
        <c:ser>
          <c:idx val="1"/>
          <c:order val="1"/>
          <c:tx>
            <c:v>Actual</c:v>
          </c:tx>
          <c:marker>
            <c:symbol val="none"/>
          </c:marker>
          <c:xVal>
            <c:numRef>
              <c:f>Sheet2!$A$2:$A$122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xVal>
          <c:yVal>
            <c:numRef>
              <c:f>Sheet2!$B$2:$B$122</c:f>
              <c:numCache>
                <c:formatCode>General</c:formatCode>
                <c:ptCount val="121"/>
                <c:pt idx="0">
                  <c:v>68</c:v>
                </c:pt>
                <c:pt idx="1">
                  <c:v>84.666666666666671</c:v>
                </c:pt>
                <c:pt idx="2">
                  <c:v>101</c:v>
                </c:pt>
                <c:pt idx="3">
                  <c:v>117.00666666666666</c:v>
                </c:pt>
                <c:pt idx="4">
                  <c:v>132.69319999999999</c:v>
                </c:pt>
                <c:pt idx="5">
                  <c:v>119.75456</c:v>
                </c:pt>
                <c:pt idx="6">
                  <c:v>109.403648</c:v>
                </c:pt>
                <c:pt idx="7">
                  <c:v>101.1229184</c:v>
                </c:pt>
                <c:pt idx="8">
                  <c:v>94.498334720000003</c:v>
                </c:pt>
                <c:pt idx="9">
                  <c:v>93.9683680256</c:v>
                </c:pt>
                <c:pt idx="10">
                  <c:v>93.449000665087993</c:v>
                </c:pt>
                <c:pt idx="11">
                  <c:v>92.940020651786227</c:v>
                </c:pt>
                <c:pt idx="12">
                  <c:v>92.441220238750503</c:v>
                </c:pt>
                <c:pt idx="13">
                  <c:v>108.61906250064216</c:v>
                </c:pt>
                <c:pt idx="14">
                  <c:v>124.47334791729598</c:v>
                </c:pt>
                <c:pt idx="15">
                  <c:v>123.34388095895007</c:v>
                </c:pt>
                <c:pt idx="16">
                  <c:v>138.90367000643772</c:v>
                </c:pt>
                <c:pt idx="17">
                  <c:v>154.15226327297563</c:v>
                </c:pt>
                <c:pt idx="18">
                  <c:v>169.0958846741828</c:v>
                </c:pt>
                <c:pt idx="19">
                  <c:v>183.7406336473658</c:v>
                </c:pt>
                <c:pt idx="20">
                  <c:v>198.09248764108514</c:v>
                </c:pt>
                <c:pt idx="21">
                  <c:v>212.15730455493011</c:v>
                </c:pt>
                <c:pt idx="22">
                  <c:v>225.94082513049818</c:v>
                </c:pt>
                <c:pt idx="23">
                  <c:v>239.4486752945549</c:v>
                </c:pt>
                <c:pt idx="24">
                  <c:v>252.68636845533047</c:v>
                </c:pt>
                <c:pt idx="25">
                  <c:v>265.65930775289053</c:v>
                </c:pt>
                <c:pt idx="26">
                  <c:v>278.37278826449938</c:v>
                </c:pt>
                <c:pt idx="27">
                  <c:v>290.83199916587608</c:v>
                </c:pt>
                <c:pt idx="28">
                  <c:v>303.04202584922524</c:v>
                </c:pt>
                <c:pt idx="29">
                  <c:v>315.00785199890743</c:v>
                </c:pt>
                <c:pt idx="30">
                  <c:v>326.73436162559597</c:v>
                </c:pt>
                <c:pt idx="31">
                  <c:v>338.22634105975072</c:v>
                </c:pt>
                <c:pt idx="32">
                  <c:v>349.48848090522239</c:v>
                </c:pt>
                <c:pt idx="33">
                  <c:v>360.52537795378458</c:v>
                </c:pt>
                <c:pt idx="34">
                  <c:v>371.34153706137556</c:v>
                </c:pt>
                <c:pt idx="35">
                  <c:v>381.94137298681471</c:v>
                </c:pt>
                <c:pt idx="36">
                  <c:v>392.32921219374509</c:v>
                </c:pt>
                <c:pt idx="37">
                  <c:v>402.50929461653686</c:v>
                </c:pt>
                <c:pt idx="38">
                  <c:v>412.48577539087279</c:v>
                </c:pt>
                <c:pt idx="39">
                  <c:v>422.262726549722</c:v>
                </c:pt>
                <c:pt idx="40">
                  <c:v>415.17747201872754</c:v>
                </c:pt>
                <c:pt idx="41">
                  <c:v>408.23392257835297</c:v>
                </c:pt>
                <c:pt idx="42">
                  <c:v>401.42924412678593</c:v>
                </c:pt>
                <c:pt idx="43">
                  <c:v>394.76065924425023</c:v>
                </c:pt>
                <c:pt idx="44">
                  <c:v>388.22544605936525</c:v>
                </c:pt>
                <c:pt idx="45">
                  <c:v>398.48760380484464</c:v>
                </c:pt>
                <c:pt idx="46">
                  <c:v>391.87785172874777</c:v>
                </c:pt>
                <c:pt idx="47">
                  <c:v>402.06696136083946</c:v>
                </c:pt>
                <c:pt idx="48">
                  <c:v>395.38562213362269</c:v>
                </c:pt>
                <c:pt idx="49">
                  <c:v>405.50457635761688</c:v>
                </c:pt>
                <c:pt idx="50">
                  <c:v>398.75448483046455</c:v>
                </c:pt>
                <c:pt idx="51">
                  <c:v>408.80606180052195</c:v>
                </c:pt>
                <c:pt idx="52">
                  <c:v>401.98994056451153</c:v>
                </c:pt>
                <c:pt idx="53">
                  <c:v>395.31014175322127</c:v>
                </c:pt>
                <c:pt idx="54">
                  <c:v>405.43060558482352</c:v>
                </c:pt>
                <c:pt idx="55">
                  <c:v>398.68199347312708</c:v>
                </c:pt>
                <c:pt idx="56">
                  <c:v>392.06835360366455</c:v>
                </c:pt>
                <c:pt idx="57">
                  <c:v>402.25365319825795</c:v>
                </c:pt>
                <c:pt idx="58">
                  <c:v>395.5685801342928</c:v>
                </c:pt>
                <c:pt idx="59">
                  <c:v>405.6838751982736</c:v>
                </c:pt>
                <c:pt idx="60">
                  <c:v>398.93019769430811</c:v>
                </c:pt>
                <c:pt idx="61">
                  <c:v>392.31159374042193</c:v>
                </c:pt>
                <c:pt idx="62">
                  <c:v>385.8253618656135</c:v>
                </c:pt>
                <c:pt idx="63">
                  <c:v>379.46885462830124</c:v>
                </c:pt>
                <c:pt idx="64">
                  <c:v>317.17508370264102</c:v>
                </c:pt>
                <c:pt idx="65">
                  <c:v>328.85824869525487</c:v>
                </c:pt>
                <c:pt idx="66">
                  <c:v>323.64108372134979</c:v>
                </c:pt>
                <c:pt idx="67">
                  <c:v>318.5282620469228</c:v>
                </c:pt>
                <c:pt idx="68">
                  <c:v>268.42260963753824</c:v>
                </c:pt>
                <c:pt idx="69">
                  <c:v>281.08082411145415</c:v>
                </c:pt>
                <c:pt idx="70">
                  <c:v>276.81920762922505</c:v>
                </c:pt>
                <c:pt idx="71">
                  <c:v>235.05536610338004</c:v>
                </c:pt>
                <c:pt idx="72">
                  <c:v>248.38092544797911</c:v>
                </c:pt>
                <c:pt idx="73">
                  <c:v>212.3047403583833</c:v>
                </c:pt>
                <c:pt idx="74">
                  <c:v>209.41864555121563</c:v>
                </c:pt>
                <c:pt idx="75">
                  <c:v>206.59027264019133</c:v>
                </c:pt>
                <c:pt idx="76">
                  <c:v>178.87221811215306</c:v>
                </c:pt>
                <c:pt idx="77">
                  <c:v>176.65477374990999</c:v>
                </c:pt>
                <c:pt idx="78">
                  <c:v>154.92381899992799</c:v>
                </c:pt>
                <c:pt idx="79">
                  <c:v>137.5390551999424</c:v>
                </c:pt>
                <c:pt idx="80">
                  <c:v>123.63124415995392</c:v>
                </c:pt>
                <c:pt idx="81">
                  <c:v>112.50499532796314</c:v>
                </c:pt>
                <c:pt idx="82">
                  <c:v>103.60399626237052</c:v>
                </c:pt>
                <c:pt idx="83">
                  <c:v>96.483197009896415</c:v>
                </c:pt>
                <c:pt idx="84">
                  <c:v>90.786557607917132</c:v>
                </c:pt>
                <c:pt idx="85">
                  <c:v>86.229246086333703</c:v>
                </c:pt>
                <c:pt idx="86">
                  <c:v>82.583396869066959</c:v>
                </c:pt>
                <c:pt idx="87">
                  <c:v>79.666717495253565</c:v>
                </c:pt>
                <c:pt idx="88">
                  <c:v>77.333373996202852</c:v>
                </c:pt>
                <c:pt idx="89">
                  <c:v>75.466699196962281</c:v>
                </c:pt>
                <c:pt idx="90">
                  <c:v>73.973359357569819</c:v>
                </c:pt>
                <c:pt idx="91">
                  <c:v>72.778687486055858</c:v>
                </c:pt>
                <c:pt idx="92">
                  <c:v>71.822949988844684</c:v>
                </c:pt>
                <c:pt idx="93">
                  <c:v>71.058359991075747</c:v>
                </c:pt>
                <c:pt idx="94">
                  <c:v>70.446687992860603</c:v>
                </c:pt>
                <c:pt idx="95">
                  <c:v>69.957350394288483</c:v>
                </c:pt>
                <c:pt idx="96">
                  <c:v>69.565880315430789</c:v>
                </c:pt>
                <c:pt idx="97">
                  <c:v>69.252704252344628</c:v>
                </c:pt>
                <c:pt idx="98">
                  <c:v>69.002163401875706</c:v>
                </c:pt>
                <c:pt idx="99">
                  <c:v>68.801730721500562</c:v>
                </c:pt>
                <c:pt idx="100">
                  <c:v>68.641384577200455</c:v>
                </c:pt>
                <c:pt idx="101">
                  <c:v>68.513107661760358</c:v>
                </c:pt>
                <c:pt idx="102">
                  <c:v>68.410486129408284</c:v>
                </c:pt>
                <c:pt idx="103">
                  <c:v>68.32838890352663</c:v>
                </c:pt>
                <c:pt idx="104">
                  <c:v>68.262711122821301</c:v>
                </c:pt>
                <c:pt idx="105">
                  <c:v>68.210168898257038</c:v>
                </c:pt>
                <c:pt idx="106">
                  <c:v>68.168135118605633</c:v>
                </c:pt>
                <c:pt idx="107">
                  <c:v>68.134508094884509</c:v>
                </c:pt>
                <c:pt idx="108">
                  <c:v>68.107606475907602</c:v>
                </c:pt>
                <c:pt idx="109">
                  <c:v>68.086085180726087</c:v>
                </c:pt>
                <c:pt idx="110">
                  <c:v>68.068868144580875</c:v>
                </c:pt>
                <c:pt idx="111">
                  <c:v>68.055094515664706</c:v>
                </c:pt>
                <c:pt idx="112">
                  <c:v>68.044075612531771</c:v>
                </c:pt>
                <c:pt idx="113">
                  <c:v>68.035260490025422</c:v>
                </c:pt>
                <c:pt idx="114">
                  <c:v>68.028208392020332</c:v>
                </c:pt>
                <c:pt idx="115">
                  <c:v>68.022566713616271</c:v>
                </c:pt>
                <c:pt idx="116">
                  <c:v>68.018053370893014</c:v>
                </c:pt>
                <c:pt idx="117">
                  <c:v>68.014442696714411</c:v>
                </c:pt>
                <c:pt idx="118">
                  <c:v>68.011554157371535</c:v>
                </c:pt>
                <c:pt idx="119">
                  <c:v>68.009243325897231</c:v>
                </c:pt>
                <c:pt idx="120">
                  <c:v>68.007394660717779</c:v>
                </c:pt>
              </c:numCache>
            </c:numRef>
          </c:yVal>
        </c:ser>
        <c:axId val="74121600"/>
        <c:axId val="74123904"/>
      </c:scatterChart>
      <c:valAx>
        <c:axId val="74121600"/>
        <c:scaling>
          <c:orientation val="minMax"/>
          <c:max val="6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74123904"/>
        <c:crosses val="autoZero"/>
        <c:crossBetween val="midCat"/>
      </c:valAx>
      <c:valAx>
        <c:axId val="74123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(Fahrenheit)</a:t>
                </a:r>
              </a:p>
            </c:rich>
          </c:tx>
          <c:layout/>
        </c:title>
        <c:numFmt formatCode="General" sourceLinked="1"/>
        <c:tickLblPos val="nextTo"/>
        <c:crossAx val="74121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4</xdr:row>
      <xdr:rowOff>76199</xdr:rowOff>
    </xdr:from>
    <xdr:to>
      <xdr:col>39</xdr:col>
      <xdr:colOff>38100</xdr:colOff>
      <xdr:row>50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581026</xdr:colOff>
      <xdr:row>12</xdr:row>
      <xdr:rowOff>180975</xdr:rowOff>
    </xdr:from>
    <xdr:to>
      <xdr:col>25</xdr:col>
      <xdr:colOff>152401</xdr:colOff>
      <xdr:row>43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"/>
  <sheetViews>
    <sheetView workbookViewId="0">
      <selection activeCell="T4" sqref="T4"/>
    </sheetView>
  </sheetViews>
  <sheetFormatPr defaultRowHeight="15"/>
  <sheetData>
    <row r="1" spans="1:20" s="1" customFormat="1">
      <c r="A1" s="1" t="s">
        <v>9</v>
      </c>
      <c r="B1" s="1" t="s">
        <v>0</v>
      </c>
      <c r="C1" s="1" t="s">
        <v>1</v>
      </c>
      <c r="D1" s="1" t="s">
        <v>10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20">
      <c r="A2">
        <v>0</v>
      </c>
      <c r="B2">
        <v>0</v>
      </c>
      <c r="C2">
        <v>0</v>
      </c>
      <c r="D2">
        <f>B2-C2</f>
        <v>0</v>
      </c>
      <c r="E2">
        <f>2*(F2+G2+H2)</f>
        <v>0</v>
      </c>
      <c r="F2">
        <f>$T$2*D2</f>
        <v>0</v>
      </c>
      <c r="G2">
        <v>0</v>
      </c>
      <c r="H2">
        <v>0</v>
      </c>
      <c r="S2" t="s">
        <v>2</v>
      </c>
      <c r="T2">
        <v>3</v>
      </c>
    </row>
    <row r="3" spans="1:20">
      <c r="A3">
        <v>0.01</v>
      </c>
      <c r="B3">
        <v>0</v>
      </c>
      <c r="C3">
        <f>C2+E2</f>
        <v>0</v>
      </c>
      <c r="D3">
        <f>B3-C3</f>
        <v>0</v>
      </c>
      <c r="E3">
        <f t="shared" ref="E3:E9" si="0">2*(F3+G3+H3)</f>
        <v>0</v>
      </c>
      <c r="F3">
        <f>$T$2*D3</f>
        <v>0</v>
      </c>
      <c r="G3">
        <f>(G2+0.1*D3)*$T$3</f>
        <v>0</v>
      </c>
      <c r="H3">
        <f>(D3-D2)/A3*$T$4</f>
        <v>0</v>
      </c>
      <c r="S3" t="s">
        <v>3</v>
      </c>
      <c r="T3">
        <v>0</v>
      </c>
    </row>
    <row r="4" spans="1:20">
      <c r="A4">
        <v>0.02</v>
      </c>
      <c r="B4">
        <v>0</v>
      </c>
      <c r="C4">
        <f t="shared" ref="C4:C17" si="1">C3+E3</f>
        <v>0</v>
      </c>
      <c r="D4">
        <f t="shared" ref="D4:D17" si="2">B4-C4</f>
        <v>0</v>
      </c>
      <c r="E4">
        <f t="shared" si="0"/>
        <v>0</v>
      </c>
      <c r="F4">
        <f t="shared" ref="F4:F17" si="3">$T$2*D4</f>
        <v>0</v>
      </c>
      <c r="G4">
        <f t="shared" ref="G4:G17" si="4">(G3+0.1*D4)*$T$3</f>
        <v>0</v>
      </c>
      <c r="H4">
        <f t="shared" ref="H4:H67" si="5">(D4-D3)/A4*$T$4</f>
        <v>0</v>
      </c>
      <c r="S4" t="s">
        <v>4</v>
      </c>
      <c r="T4">
        <v>0</v>
      </c>
    </row>
    <row r="5" spans="1:20">
      <c r="A5">
        <v>0.03</v>
      </c>
      <c r="B5">
        <v>0</v>
      </c>
      <c r="C5">
        <f t="shared" si="1"/>
        <v>0</v>
      </c>
      <c r="D5">
        <f t="shared" si="2"/>
        <v>0</v>
      </c>
      <c r="E5">
        <f t="shared" si="0"/>
        <v>0</v>
      </c>
      <c r="F5">
        <f t="shared" si="3"/>
        <v>0</v>
      </c>
      <c r="G5">
        <f t="shared" si="4"/>
        <v>0</v>
      </c>
      <c r="H5">
        <f t="shared" si="5"/>
        <v>0</v>
      </c>
    </row>
    <row r="6" spans="1:20">
      <c r="A6">
        <v>0.04</v>
      </c>
      <c r="B6">
        <v>0</v>
      </c>
      <c r="C6">
        <f t="shared" si="1"/>
        <v>0</v>
      </c>
      <c r="D6">
        <f t="shared" si="2"/>
        <v>0</v>
      </c>
      <c r="E6">
        <f t="shared" si="0"/>
        <v>0</v>
      </c>
      <c r="F6">
        <f t="shared" si="3"/>
        <v>0</v>
      </c>
      <c r="G6">
        <f t="shared" si="4"/>
        <v>0</v>
      </c>
      <c r="H6">
        <f t="shared" si="5"/>
        <v>0</v>
      </c>
    </row>
    <row r="7" spans="1:20">
      <c r="A7">
        <v>0.05</v>
      </c>
      <c r="B7">
        <v>0</v>
      </c>
      <c r="C7">
        <f t="shared" si="1"/>
        <v>0</v>
      </c>
      <c r="D7">
        <f t="shared" si="2"/>
        <v>0</v>
      </c>
      <c r="E7">
        <f t="shared" si="0"/>
        <v>0</v>
      </c>
      <c r="F7">
        <f t="shared" si="3"/>
        <v>0</v>
      </c>
      <c r="G7">
        <f t="shared" si="4"/>
        <v>0</v>
      </c>
      <c r="H7">
        <f t="shared" si="5"/>
        <v>0</v>
      </c>
    </row>
    <row r="8" spans="1:20">
      <c r="A8">
        <v>0.06</v>
      </c>
      <c r="B8">
        <v>0</v>
      </c>
      <c r="C8">
        <f t="shared" si="1"/>
        <v>0</v>
      </c>
      <c r="D8">
        <f t="shared" si="2"/>
        <v>0</v>
      </c>
      <c r="E8">
        <f t="shared" si="0"/>
        <v>0</v>
      </c>
      <c r="F8">
        <f t="shared" si="3"/>
        <v>0</v>
      </c>
      <c r="G8">
        <f t="shared" si="4"/>
        <v>0</v>
      </c>
      <c r="H8">
        <f t="shared" si="5"/>
        <v>0</v>
      </c>
    </row>
    <row r="9" spans="1:20">
      <c r="A9">
        <v>7.0000000000000007E-2</v>
      </c>
      <c r="B9">
        <v>0</v>
      </c>
      <c r="C9">
        <f t="shared" si="1"/>
        <v>0</v>
      </c>
      <c r="D9">
        <f t="shared" si="2"/>
        <v>0</v>
      </c>
      <c r="E9">
        <f t="shared" si="0"/>
        <v>0</v>
      </c>
      <c r="F9">
        <f t="shared" si="3"/>
        <v>0</v>
      </c>
      <c r="G9">
        <f t="shared" si="4"/>
        <v>0</v>
      </c>
      <c r="H9">
        <f t="shared" si="5"/>
        <v>0</v>
      </c>
    </row>
    <row r="10" spans="1:20">
      <c r="A10">
        <v>0.08</v>
      </c>
      <c r="B10">
        <v>1</v>
      </c>
      <c r="C10">
        <f t="shared" si="1"/>
        <v>0</v>
      </c>
      <c r="D10">
        <f t="shared" si="2"/>
        <v>1</v>
      </c>
      <c r="E10">
        <f>0.4*(F10+G10+H10)</f>
        <v>1.2000000000000002</v>
      </c>
      <c r="F10">
        <f t="shared" si="3"/>
        <v>3</v>
      </c>
      <c r="G10">
        <f t="shared" si="4"/>
        <v>0</v>
      </c>
      <c r="H10">
        <f t="shared" si="5"/>
        <v>0</v>
      </c>
    </row>
    <row r="11" spans="1:20">
      <c r="A11">
        <v>0.09</v>
      </c>
      <c r="B11">
        <v>1</v>
      </c>
      <c r="C11">
        <f t="shared" si="1"/>
        <v>1.2000000000000002</v>
      </c>
      <c r="D11">
        <f t="shared" si="2"/>
        <v>-0.20000000000000018</v>
      </c>
      <c r="E11">
        <f t="shared" ref="E11:E74" si="6">0.4*(F11+G11+H11)</f>
        <v>-0.24000000000000021</v>
      </c>
      <c r="F11">
        <f t="shared" si="3"/>
        <v>-0.60000000000000053</v>
      </c>
      <c r="G11">
        <f t="shared" si="4"/>
        <v>0</v>
      </c>
      <c r="H11">
        <f t="shared" si="5"/>
        <v>0</v>
      </c>
    </row>
    <row r="12" spans="1:20">
      <c r="A12">
        <v>0.1</v>
      </c>
      <c r="B12">
        <v>1</v>
      </c>
      <c r="C12">
        <f t="shared" si="1"/>
        <v>0.96</v>
      </c>
      <c r="D12">
        <f t="shared" si="2"/>
        <v>4.0000000000000036E-2</v>
      </c>
      <c r="E12">
        <f t="shared" si="6"/>
        <v>4.8000000000000043E-2</v>
      </c>
      <c r="F12">
        <f t="shared" si="3"/>
        <v>0.12000000000000011</v>
      </c>
      <c r="G12">
        <f t="shared" si="4"/>
        <v>0</v>
      </c>
      <c r="H12">
        <f t="shared" si="5"/>
        <v>0</v>
      </c>
    </row>
    <row r="13" spans="1:20">
      <c r="A13">
        <v>0.11</v>
      </c>
      <c r="B13">
        <v>1</v>
      </c>
      <c r="C13">
        <f t="shared" si="1"/>
        <v>1.008</v>
      </c>
      <c r="D13">
        <f t="shared" si="2"/>
        <v>-8.0000000000000071E-3</v>
      </c>
      <c r="E13">
        <f t="shared" si="6"/>
        <v>-9.6000000000000096E-3</v>
      </c>
      <c r="F13">
        <f t="shared" si="3"/>
        <v>-2.4000000000000021E-2</v>
      </c>
      <c r="G13">
        <f t="shared" si="4"/>
        <v>0</v>
      </c>
      <c r="H13">
        <f t="shared" si="5"/>
        <v>0</v>
      </c>
    </row>
    <row r="14" spans="1:20">
      <c r="A14">
        <v>0.12</v>
      </c>
      <c r="B14">
        <v>1</v>
      </c>
      <c r="C14">
        <f t="shared" si="1"/>
        <v>0.99839999999999995</v>
      </c>
      <c r="D14">
        <f t="shared" si="2"/>
        <v>1.6000000000000458E-3</v>
      </c>
      <c r="E14">
        <f t="shared" si="6"/>
        <v>1.9200000000000551E-3</v>
      </c>
      <c r="F14">
        <f t="shared" si="3"/>
        <v>4.8000000000001375E-3</v>
      </c>
      <c r="G14">
        <f t="shared" si="4"/>
        <v>0</v>
      </c>
      <c r="H14">
        <f t="shared" si="5"/>
        <v>0</v>
      </c>
    </row>
    <row r="15" spans="1:20">
      <c r="A15">
        <v>0.13</v>
      </c>
      <c r="B15">
        <v>1</v>
      </c>
      <c r="C15">
        <f t="shared" si="1"/>
        <v>1.0003200000000001</v>
      </c>
      <c r="D15">
        <f t="shared" si="2"/>
        <v>-3.2000000000009798E-4</v>
      </c>
      <c r="E15">
        <f t="shared" si="6"/>
        <v>-3.8400000000011759E-4</v>
      </c>
      <c r="F15">
        <f t="shared" si="3"/>
        <v>-9.6000000000029395E-4</v>
      </c>
      <c r="G15">
        <f t="shared" si="4"/>
        <v>0</v>
      </c>
      <c r="H15">
        <f t="shared" si="5"/>
        <v>0</v>
      </c>
    </row>
    <row r="16" spans="1:20">
      <c r="A16">
        <v>0.14000000000000001</v>
      </c>
      <c r="B16">
        <v>1</v>
      </c>
      <c r="C16">
        <f t="shared" si="1"/>
        <v>0.99993599999999994</v>
      </c>
      <c r="D16">
        <f t="shared" si="2"/>
        <v>6.4000000000064006E-5</v>
      </c>
      <c r="E16">
        <f t="shared" si="6"/>
        <v>7.6800000000076812E-5</v>
      </c>
      <c r="F16">
        <f t="shared" si="3"/>
        <v>1.9200000000019202E-4</v>
      </c>
      <c r="G16">
        <f t="shared" si="4"/>
        <v>0</v>
      </c>
      <c r="H16">
        <f t="shared" si="5"/>
        <v>0</v>
      </c>
    </row>
    <row r="17" spans="1:8">
      <c r="A17">
        <v>0.15</v>
      </c>
      <c r="B17">
        <v>1</v>
      </c>
      <c r="C17">
        <f t="shared" si="1"/>
        <v>1.0000127999999999</v>
      </c>
      <c r="D17">
        <f t="shared" si="2"/>
        <v>-1.2799999999923983E-5</v>
      </c>
      <c r="E17">
        <f t="shared" si="6"/>
        <v>-1.535999999990878E-5</v>
      </c>
      <c r="F17">
        <f t="shared" si="3"/>
        <v>-3.839999999977195E-5</v>
      </c>
      <c r="G17">
        <f t="shared" si="4"/>
        <v>0</v>
      </c>
      <c r="H17">
        <f t="shared" si="5"/>
        <v>0</v>
      </c>
    </row>
    <row r="18" spans="1:8">
      <c r="A18">
        <v>0.16</v>
      </c>
      <c r="B18">
        <v>1</v>
      </c>
      <c r="C18">
        <f t="shared" ref="C18:C81" si="7">C17+E17</f>
        <v>0.99999744000000002</v>
      </c>
      <c r="D18">
        <f t="shared" ref="D18:D81" si="8">B18-C18</f>
        <v>2.5599999999847967E-6</v>
      </c>
      <c r="E18">
        <f t="shared" si="6"/>
        <v>3.0719999999817562E-6</v>
      </c>
      <c r="F18">
        <f t="shared" ref="F18:F81" si="9">$T$2*D18</f>
        <v>7.67999999995439E-6</v>
      </c>
      <c r="G18">
        <f t="shared" ref="G18:G81" si="10">(G17+0.1*D18)*$T$3</f>
        <v>0</v>
      </c>
      <c r="H18">
        <f t="shared" si="5"/>
        <v>0</v>
      </c>
    </row>
    <row r="19" spans="1:8">
      <c r="A19">
        <v>0.17</v>
      </c>
      <c r="B19">
        <v>1</v>
      </c>
      <c r="C19">
        <f t="shared" si="7"/>
        <v>1.000000512</v>
      </c>
      <c r="D19">
        <f t="shared" si="8"/>
        <v>-5.1199999995255041E-7</v>
      </c>
      <c r="E19">
        <f t="shared" si="6"/>
        <v>-6.1439999994306054E-7</v>
      </c>
      <c r="F19">
        <f t="shared" si="9"/>
        <v>-1.5359999998576512E-6</v>
      </c>
      <c r="G19">
        <f t="shared" si="10"/>
        <v>0</v>
      </c>
      <c r="H19">
        <f t="shared" si="5"/>
        <v>0</v>
      </c>
    </row>
    <row r="20" spans="1:8">
      <c r="A20">
        <v>0.18</v>
      </c>
      <c r="B20">
        <v>1</v>
      </c>
      <c r="C20">
        <f t="shared" si="7"/>
        <v>0.99999989759999997</v>
      </c>
      <c r="D20">
        <f t="shared" si="8"/>
        <v>1.02400000034919E-7</v>
      </c>
      <c r="E20">
        <f t="shared" si="6"/>
        <v>1.228800000419028E-7</v>
      </c>
      <c r="F20">
        <f t="shared" si="9"/>
        <v>3.0720000010475701E-7</v>
      </c>
      <c r="G20">
        <f t="shared" si="10"/>
        <v>0</v>
      </c>
      <c r="H20">
        <f t="shared" si="5"/>
        <v>0</v>
      </c>
    </row>
    <row r="21" spans="1:8">
      <c r="A21">
        <v>0.19</v>
      </c>
      <c r="B21">
        <v>1</v>
      </c>
      <c r="C21">
        <f t="shared" si="7"/>
        <v>1.0000000204799999</v>
      </c>
      <c r="D21">
        <f t="shared" si="8"/>
        <v>-2.0479999918165959E-8</v>
      </c>
      <c r="E21">
        <f t="shared" si="6"/>
        <v>-2.457599990179915E-8</v>
      </c>
      <c r="F21">
        <f t="shared" si="9"/>
        <v>-6.1439999754497876E-8</v>
      </c>
      <c r="G21">
        <f t="shared" si="10"/>
        <v>0</v>
      </c>
      <c r="H21">
        <f t="shared" si="5"/>
        <v>0</v>
      </c>
    </row>
    <row r="22" spans="1:8">
      <c r="A22">
        <v>0.2</v>
      </c>
      <c r="B22">
        <v>1</v>
      </c>
      <c r="C22">
        <f t="shared" si="7"/>
        <v>0.99999999590400002</v>
      </c>
      <c r="D22">
        <f t="shared" si="8"/>
        <v>4.0959999836331917E-9</v>
      </c>
      <c r="E22">
        <f t="shared" si="6"/>
        <v>4.9151999803598302E-9</v>
      </c>
      <c r="F22">
        <f t="shared" si="9"/>
        <v>1.2287999950899575E-8</v>
      </c>
      <c r="G22">
        <f t="shared" si="10"/>
        <v>0</v>
      </c>
      <c r="H22">
        <f t="shared" si="5"/>
        <v>0</v>
      </c>
    </row>
    <row r="23" spans="1:8">
      <c r="A23">
        <v>0.21</v>
      </c>
      <c r="B23">
        <v>1</v>
      </c>
      <c r="C23">
        <f t="shared" si="7"/>
        <v>1.0000000008192</v>
      </c>
      <c r="D23">
        <f t="shared" si="8"/>
        <v>-8.1920004113555933E-10</v>
      </c>
      <c r="E23">
        <f t="shared" si="6"/>
        <v>-9.8304004936267116E-10</v>
      </c>
      <c r="F23">
        <f t="shared" si="9"/>
        <v>-2.457600123406678E-9</v>
      </c>
      <c r="G23">
        <f t="shared" si="10"/>
        <v>0</v>
      </c>
      <c r="H23">
        <f t="shared" si="5"/>
        <v>0</v>
      </c>
    </row>
    <row r="24" spans="1:8">
      <c r="A24">
        <v>0.22</v>
      </c>
      <c r="B24">
        <v>1</v>
      </c>
      <c r="C24">
        <f t="shared" si="7"/>
        <v>0.99999999983615995</v>
      </c>
      <c r="D24">
        <f t="shared" si="8"/>
        <v>1.6384005263603285E-10</v>
      </c>
      <c r="E24">
        <f t="shared" si="6"/>
        <v>1.9660806316323942E-10</v>
      </c>
      <c r="F24">
        <f t="shared" si="9"/>
        <v>4.9152015790809855E-10</v>
      </c>
      <c r="G24">
        <f t="shared" si="10"/>
        <v>0</v>
      </c>
      <c r="H24">
        <f t="shared" si="5"/>
        <v>0</v>
      </c>
    </row>
    <row r="25" spans="1:8">
      <c r="A25">
        <v>0.23</v>
      </c>
      <c r="B25">
        <v>1</v>
      </c>
      <c r="C25">
        <f t="shared" si="7"/>
        <v>1.000000000032768</v>
      </c>
      <c r="D25">
        <f t="shared" si="8"/>
        <v>-3.276801052720657E-11</v>
      </c>
      <c r="E25">
        <f t="shared" si="6"/>
        <v>-3.9321612632647888E-11</v>
      </c>
      <c r="F25">
        <f t="shared" si="9"/>
        <v>-9.8304031581619711E-11</v>
      </c>
      <c r="G25">
        <f t="shared" si="10"/>
        <v>0</v>
      </c>
      <c r="H25">
        <f t="shared" si="5"/>
        <v>0</v>
      </c>
    </row>
    <row r="26" spans="1:8">
      <c r="A26">
        <v>0.24</v>
      </c>
      <c r="B26">
        <v>1</v>
      </c>
      <c r="C26">
        <f t="shared" si="7"/>
        <v>0.99999999999344635</v>
      </c>
      <c r="D26">
        <f t="shared" si="8"/>
        <v>6.5536465143622991E-12</v>
      </c>
      <c r="E26">
        <f t="shared" si="6"/>
        <v>7.8643758172347589E-12</v>
      </c>
      <c r="F26">
        <f t="shared" si="9"/>
        <v>1.9660939543086897E-11</v>
      </c>
      <c r="G26">
        <f t="shared" si="10"/>
        <v>0</v>
      </c>
      <c r="H26">
        <f t="shared" si="5"/>
        <v>0</v>
      </c>
    </row>
    <row r="27" spans="1:8">
      <c r="A27">
        <v>0.25</v>
      </c>
      <c r="B27">
        <v>1</v>
      </c>
      <c r="C27">
        <f t="shared" si="7"/>
        <v>1.0000000000013107</v>
      </c>
      <c r="D27">
        <f t="shared" si="8"/>
        <v>-1.3107293028724598E-12</v>
      </c>
      <c r="E27">
        <f t="shared" si="6"/>
        <v>-1.5728751634469519E-12</v>
      </c>
      <c r="F27">
        <f t="shared" si="9"/>
        <v>-3.9321879086173794E-12</v>
      </c>
      <c r="G27">
        <f t="shared" si="10"/>
        <v>0</v>
      </c>
      <c r="H27">
        <f t="shared" si="5"/>
        <v>0</v>
      </c>
    </row>
    <row r="28" spans="1:8">
      <c r="A28">
        <v>0.26</v>
      </c>
      <c r="B28">
        <v>1</v>
      </c>
      <c r="C28">
        <f t="shared" si="7"/>
        <v>0.99999999999973788</v>
      </c>
      <c r="D28">
        <f t="shared" si="8"/>
        <v>2.6212365611399946E-13</v>
      </c>
      <c r="E28">
        <f t="shared" si="6"/>
        <v>3.1454838733679938E-13</v>
      </c>
      <c r="F28">
        <f t="shared" si="9"/>
        <v>7.8637096834199838E-13</v>
      </c>
      <c r="G28">
        <f t="shared" si="10"/>
        <v>0</v>
      </c>
      <c r="H28">
        <f t="shared" si="5"/>
        <v>0</v>
      </c>
    </row>
    <row r="29" spans="1:8">
      <c r="A29">
        <v>0.27</v>
      </c>
      <c r="B29">
        <v>1</v>
      </c>
      <c r="C29">
        <f t="shared" si="7"/>
        <v>1.0000000000000524</v>
      </c>
      <c r="D29">
        <f t="shared" si="8"/>
        <v>-5.2402526762307389E-14</v>
      </c>
      <c r="E29">
        <f t="shared" si="6"/>
        <v>-6.2883032114768864E-14</v>
      </c>
      <c r="F29">
        <f t="shared" si="9"/>
        <v>-1.5720758028692217E-13</v>
      </c>
      <c r="G29">
        <f t="shared" si="10"/>
        <v>0</v>
      </c>
      <c r="H29">
        <f t="shared" si="5"/>
        <v>0</v>
      </c>
    </row>
    <row r="30" spans="1:8">
      <c r="A30">
        <v>0.28000000000000003</v>
      </c>
      <c r="B30">
        <v>1</v>
      </c>
      <c r="C30">
        <f t="shared" si="7"/>
        <v>0.99999999999998956</v>
      </c>
      <c r="D30">
        <f t="shared" si="8"/>
        <v>1.0436096431476471E-14</v>
      </c>
      <c r="E30">
        <f t="shared" si="6"/>
        <v>1.2523315717771767E-14</v>
      </c>
      <c r="F30">
        <f t="shared" si="9"/>
        <v>3.1308289294429414E-14</v>
      </c>
      <c r="G30">
        <f t="shared" si="10"/>
        <v>0</v>
      </c>
      <c r="H30">
        <f t="shared" si="5"/>
        <v>0</v>
      </c>
    </row>
    <row r="31" spans="1:8">
      <c r="A31">
        <v>0.28999999999999998</v>
      </c>
      <c r="B31">
        <v>1</v>
      </c>
      <c r="C31">
        <f t="shared" si="7"/>
        <v>1.000000000000002</v>
      </c>
      <c r="D31">
        <f t="shared" si="8"/>
        <v>-1.9984014443252818E-15</v>
      </c>
      <c r="E31">
        <f t="shared" si="6"/>
        <v>-2.3980817331903383E-15</v>
      </c>
      <c r="F31">
        <f t="shared" si="9"/>
        <v>-5.9952043329758453E-15</v>
      </c>
      <c r="G31">
        <f t="shared" si="10"/>
        <v>0</v>
      </c>
      <c r="H31">
        <f t="shared" si="5"/>
        <v>0</v>
      </c>
    </row>
    <row r="32" spans="1:8">
      <c r="A32">
        <v>0.3</v>
      </c>
      <c r="B32">
        <v>1</v>
      </c>
      <c r="C32">
        <f t="shared" si="7"/>
        <v>0.99999999999999956</v>
      </c>
      <c r="D32">
        <f t="shared" si="8"/>
        <v>0</v>
      </c>
      <c r="E32">
        <f t="shared" si="6"/>
        <v>0</v>
      </c>
      <c r="F32">
        <f t="shared" si="9"/>
        <v>0</v>
      </c>
      <c r="G32">
        <f t="shared" si="10"/>
        <v>0</v>
      </c>
      <c r="H32">
        <f t="shared" si="5"/>
        <v>0</v>
      </c>
    </row>
    <row r="33" spans="1:8">
      <c r="A33">
        <v>0.31</v>
      </c>
      <c r="B33">
        <v>1</v>
      </c>
      <c r="C33">
        <f t="shared" si="7"/>
        <v>0.99999999999999956</v>
      </c>
      <c r="D33">
        <f t="shared" si="8"/>
        <v>0</v>
      </c>
      <c r="E33">
        <f t="shared" si="6"/>
        <v>0</v>
      </c>
      <c r="F33">
        <f t="shared" si="9"/>
        <v>0</v>
      </c>
      <c r="G33">
        <f t="shared" si="10"/>
        <v>0</v>
      </c>
      <c r="H33">
        <f t="shared" si="5"/>
        <v>0</v>
      </c>
    </row>
    <row r="34" spans="1:8">
      <c r="A34">
        <v>0.32</v>
      </c>
      <c r="B34">
        <v>1</v>
      </c>
      <c r="C34">
        <f t="shared" si="7"/>
        <v>0.99999999999999956</v>
      </c>
      <c r="D34">
        <f t="shared" si="8"/>
        <v>0</v>
      </c>
      <c r="E34">
        <f t="shared" si="6"/>
        <v>0</v>
      </c>
      <c r="F34">
        <f t="shared" si="9"/>
        <v>0</v>
      </c>
      <c r="G34">
        <f t="shared" si="10"/>
        <v>0</v>
      </c>
      <c r="H34">
        <f t="shared" si="5"/>
        <v>0</v>
      </c>
    </row>
    <row r="35" spans="1:8">
      <c r="A35">
        <v>0.33</v>
      </c>
      <c r="B35">
        <v>1</v>
      </c>
      <c r="C35">
        <f t="shared" si="7"/>
        <v>0.99999999999999956</v>
      </c>
      <c r="D35">
        <f t="shared" si="8"/>
        <v>0</v>
      </c>
      <c r="E35">
        <f t="shared" si="6"/>
        <v>0</v>
      </c>
      <c r="F35">
        <f t="shared" si="9"/>
        <v>0</v>
      </c>
      <c r="G35">
        <f t="shared" si="10"/>
        <v>0</v>
      </c>
      <c r="H35">
        <f t="shared" si="5"/>
        <v>0</v>
      </c>
    </row>
    <row r="36" spans="1:8">
      <c r="A36">
        <v>0.34</v>
      </c>
      <c r="B36">
        <v>1</v>
      </c>
      <c r="C36">
        <f t="shared" si="7"/>
        <v>0.99999999999999956</v>
      </c>
      <c r="D36">
        <f t="shared" si="8"/>
        <v>0</v>
      </c>
      <c r="E36">
        <f t="shared" si="6"/>
        <v>0</v>
      </c>
      <c r="F36">
        <f t="shared" si="9"/>
        <v>0</v>
      </c>
      <c r="G36">
        <f t="shared" si="10"/>
        <v>0</v>
      </c>
      <c r="H36">
        <f t="shared" si="5"/>
        <v>0</v>
      </c>
    </row>
    <row r="37" spans="1:8">
      <c r="A37">
        <v>0.35</v>
      </c>
      <c r="B37">
        <v>1</v>
      </c>
      <c r="C37">
        <f t="shared" si="7"/>
        <v>0.99999999999999956</v>
      </c>
      <c r="D37">
        <f t="shared" si="8"/>
        <v>0</v>
      </c>
      <c r="E37">
        <f t="shared" si="6"/>
        <v>0</v>
      </c>
      <c r="F37">
        <f t="shared" si="9"/>
        <v>0</v>
      </c>
      <c r="G37">
        <f t="shared" si="10"/>
        <v>0</v>
      </c>
      <c r="H37">
        <f t="shared" si="5"/>
        <v>0</v>
      </c>
    </row>
    <row r="38" spans="1:8">
      <c r="A38">
        <v>0.36</v>
      </c>
      <c r="B38">
        <v>1</v>
      </c>
      <c r="C38">
        <f t="shared" si="7"/>
        <v>0.99999999999999956</v>
      </c>
      <c r="D38">
        <f t="shared" si="8"/>
        <v>0</v>
      </c>
      <c r="E38">
        <f t="shared" si="6"/>
        <v>0</v>
      </c>
      <c r="F38">
        <f t="shared" si="9"/>
        <v>0</v>
      </c>
      <c r="G38">
        <f t="shared" si="10"/>
        <v>0</v>
      </c>
      <c r="H38">
        <f t="shared" si="5"/>
        <v>0</v>
      </c>
    </row>
    <row r="39" spans="1:8">
      <c r="A39">
        <v>0.37</v>
      </c>
      <c r="B39">
        <v>1</v>
      </c>
      <c r="C39">
        <f t="shared" si="7"/>
        <v>0.99999999999999956</v>
      </c>
      <c r="D39">
        <f t="shared" si="8"/>
        <v>0</v>
      </c>
      <c r="E39">
        <f t="shared" si="6"/>
        <v>0</v>
      </c>
      <c r="F39">
        <f t="shared" si="9"/>
        <v>0</v>
      </c>
      <c r="G39">
        <f t="shared" si="10"/>
        <v>0</v>
      </c>
      <c r="H39">
        <f t="shared" si="5"/>
        <v>0</v>
      </c>
    </row>
    <row r="40" spans="1:8">
      <c r="A40">
        <v>0.38</v>
      </c>
      <c r="B40">
        <v>1</v>
      </c>
      <c r="C40">
        <f t="shared" si="7"/>
        <v>0.99999999999999956</v>
      </c>
      <c r="D40">
        <f t="shared" si="8"/>
        <v>0</v>
      </c>
      <c r="E40">
        <f t="shared" si="6"/>
        <v>0</v>
      </c>
      <c r="F40">
        <f t="shared" si="9"/>
        <v>0</v>
      </c>
      <c r="G40">
        <f t="shared" si="10"/>
        <v>0</v>
      </c>
      <c r="H40">
        <f t="shared" si="5"/>
        <v>0</v>
      </c>
    </row>
    <row r="41" spans="1:8">
      <c r="A41">
        <v>0.39</v>
      </c>
      <c r="B41">
        <v>1</v>
      </c>
      <c r="C41">
        <f t="shared" si="7"/>
        <v>0.99999999999999956</v>
      </c>
      <c r="D41">
        <f t="shared" si="8"/>
        <v>0</v>
      </c>
      <c r="E41">
        <f t="shared" si="6"/>
        <v>0</v>
      </c>
      <c r="F41">
        <f t="shared" si="9"/>
        <v>0</v>
      </c>
      <c r="G41">
        <f t="shared" si="10"/>
        <v>0</v>
      </c>
      <c r="H41">
        <f t="shared" si="5"/>
        <v>0</v>
      </c>
    </row>
    <row r="42" spans="1:8">
      <c r="A42">
        <v>0.4</v>
      </c>
      <c r="B42">
        <v>1</v>
      </c>
      <c r="C42">
        <f t="shared" si="7"/>
        <v>0.99999999999999956</v>
      </c>
      <c r="D42">
        <f t="shared" si="8"/>
        <v>0</v>
      </c>
      <c r="E42">
        <f t="shared" si="6"/>
        <v>0</v>
      </c>
      <c r="F42">
        <f t="shared" si="9"/>
        <v>0</v>
      </c>
      <c r="G42">
        <f t="shared" si="10"/>
        <v>0</v>
      </c>
      <c r="H42">
        <f t="shared" si="5"/>
        <v>0</v>
      </c>
    </row>
    <row r="43" spans="1:8">
      <c r="A43">
        <v>0.41</v>
      </c>
      <c r="B43">
        <v>1</v>
      </c>
      <c r="C43">
        <f t="shared" si="7"/>
        <v>0.99999999999999956</v>
      </c>
      <c r="D43">
        <f t="shared" si="8"/>
        <v>0</v>
      </c>
      <c r="E43">
        <f t="shared" si="6"/>
        <v>0</v>
      </c>
      <c r="F43">
        <f t="shared" si="9"/>
        <v>0</v>
      </c>
      <c r="G43">
        <f t="shared" si="10"/>
        <v>0</v>
      </c>
      <c r="H43">
        <f t="shared" si="5"/>
        <v>0</v>
      </c>
    </row>
    <row r="44" spans="1:8">
      <c r="A44">
        <v>0.42</v>
      </c>
      <c r="B44">
        <v>1</v>
      </c>
      <c r="C44">
        <f t="shared" si="7"/>
        <v>0.99999999999999956</v>
      </c>
      <c r="D44">
        <f t="shared" si="8"/>
        <v>0</v>
      </c>
      <c r="E44">
        <f t="shared" si="6"/>
        <v>0</v>
      </c>
      <c r="F44">
        <f t="shared" si="9"/>
        <v>0</v>
      </c>
      <c r="G44">
        <f t="shared" si="10"/>
        <v>0</v>
      </c>
      <c r="H44">
        <f t="shared" si="5"/>
        <v>0</v>
      </c>
    </row>
    <row r="45" spans="1:8">
      <c r="A45">
        <v>0.43</v>
      </c>
      <c r="B45">
        <v>1</v>
      </c>
      <c r="C45">
        <f t="shared" si="7"/>
        <v>0.99999999999999956</v>
      </c>
      <c r="D45">
        <f t="shared" si="8"/>
        <v>0</v>
      </c>
      <c r="E45">
        <f t="shared" si="6"/>
        <v>0</v>
      </c>
      <c r="F45">
        <f t="shared" si="9"/>
        <v>0</v>
      </c>
      <c r="G45">
        <f t="shared" si="10"/>
        <v>0</v>
      </c>
      <c r="H45">
        <f t="shared" si="5"/>
        <v>0</v>
      </c>
    </row>
    <row r="46" spans="1:8">
      <c r="A46">
        <v>0.44</v>
      </c>
      <c r="B46">
        <v>1</v>
      </c>
      <c r="C46">
        <f t="shared" si="7"/>
        <v>0.99999999999999956</v>
      </c>
      <c r="D46">
        <f t="shared" si="8"/>
        <v>0</v>
      </c>
      <c r="E46">
        <f t="shared" si="6"/>
        <v>0</v>
      </c>
      <c r="F46">
        <f t="shared" si="9"/>
        <v>0</v>
      </c>
      <c r="G46">
        <f t="shared" si="10"/>
        <v>0</v>
      </c>
      <c r="H46">
        <f t="shared" si="5"/>
        <v>0</v>
      </c>
    </row>
    <row r="47" spans="1:8">
      <c r="A47">
        <v>0.45</v>
      </c>
      <c r="B47">
        <v>1</v>
      </c>
      <c r="C47">
        <f t="shared" si="7"/>
        <v>0.99999999999999956</v>
      </c>
      <c r="D47">
        <f t="shared" si="8"/>
        <v>0</v>
      </c>
      <c r="E47">
        <f t="shared" si="6"/>
        <v>0</v>
      </c>
      <c r="F47">
        <f t="shared" si="9"/>
        <v>0</v>
      </c>
      <c r="G47">
        <f t="shared" si="10"/>
        <v>0</v>
      </c>
      <c r="H47">
        <f t="shared" si="5"/>
        <v>0</v>
      </c>
    </row>
    <row r="48" spans="1:8">
      <c r="A48">
        <v>0.46</v>
      </c>
      <c r="B48">
        <v>1</v>
      </c>
      <c r="C48">
        <f t="shared" si="7"/>
        <v>0.99999999999999956</v>
      </c>
      <c r="D48">
        <f t="shared" si="8"/>
        <v>0</v>
      </c>
      <c r="E48">
        <f t="shared" si="6"/>
        <v>0</v>
      </c>
      <c r="F48">
        <f t="shared" si="9"/>
        <v>0</v>
      </c>
      <c r="G48">
        <f t="shared" si="10"/>
        <v>0</v>
      </c>
      <c r="H48">
        <f t="shared" si="5"/>
        <v>0</v>
      </c>
    </row>
    <row r="49" spans="1:8">
      <c r="A49">
        <v>0.47</v>
      </c>
      <c r="B49">
        <v>1</v>
      </c>
      <c r="C49">
        <f t="shared" si="7"/>
        <v>0.99999999999999956</v>
      </c>
      <c r="D49">
        <f t="shared" si="8"/>
        <v>0</v>
      </c>
      <c r="E49">
        <f t="shared" si="6"/>
        <v>0</v>
      </c>
      <c r="F49">
        <f t="shared" si="9"/>
        <v>0</v>
      </c>
      <c r="G49">
        <f t="shared" si="10"/>
        <v>0</v>
      </c>
      <c r="H49">
        <f t="shared" si="5"/>
        <v>0</v>
      </c>
    </row>
    <row r="50" spans="1:8">
      <c r="A50">
        <v>0.48</v>
      </c>
      <c r="B50">
        <v>1</v>
      </c>
      <c r="C50">
        <f t="shared" si="7"/>
        <v>0.99999999999999956</v>
      </c>
      <c r="D50">
        <f t="shared" si="8"/>
        <v>0</v>
      </c>
      <c r="E50">
        <f t="shared" si="6"/>
        <v>0</v>
      </c>
      <c r="F50">
        <f t="shared" si="9"/>
        <v>0</v>
      </c>
      <c r="G50">
        <f t="shared" si="10"/>
        <v>0</v>
      </c>
      <c r="H50">
        <f t="shared" si="5"/>
        <v>0</v>
      </c>
    </row>
    <row r="51" spans="1:8">
      <c r="A51">
        <v>0.49</v>
      </c>
      <c r="B51">
        <v>1</v>
      </c>
      <c r="C51">
        <f t="shared" si="7"/>
        <v>0.99999999999999956</v>
      </c>
      <c r="D51">
        <f t="shared" si="8"/>
        <v>0</v>
      </c>
      <c r="E51">
        <f t="shared" si="6"/>
        <v>0</v>
      </c>
      <c r="F51">
        <f t="shared" si="9"/>
        <v>0</v>
      </c>
      <c r="G51">
        <f t="shared" si="10"/>
        <v>0</v>
      </c>
      <c r="H51">
        <f t="shared" si="5"/>
        <v>0</v>
      </c>
    </row>
    <row r="52" spans="1:8">
      <c r="A52">
        <v>0.5</v>
      </c>
      <c r="B52">
        <v>1</v>
      </c>
      <c r="C52">
        <f t="shared" si="7"/>
        <v>0.99999999999999956</v>
      </c>
      <c r="D52">
        <f t="shared" si="8"/>
        <v>0</v>
      </c>
      <c r="E52">
        <f t="shared" si="6"/>
        <v>0</v>
      </c>
      <c r="F52">
        <f t="shared" si="9"/>
        <v>0</v>
      </c>
      <c r="G52">
        <f t="shared" si="10"/>
        <v>0</v>
      </c>
      <c r="H52">
        <f t="shared" si="5"/>
        <v>0</v>
      </c>
    </row>
    <row r="53" spans="1:8">
      <c r="A53">
        <v>0.51</v>
      </c>
      <c r="B53">
        <v>1</v>
      </c>
      <c r="C53">
        <f t="shared" si="7"/>
        <v>0.99999999999999956</v>
      </c>
      <c r="D53">
        <f t="shared" si="8"/>
        <v>0</v>
      </c>
      <c r="E53">
        <f t="shared" si="6"/>
        <v>0</v>
      </c>
      <c r="F53">
        <f t="shared" si="9"/>
        <v>0</v>
      </c>
      <c r="G53">
        <f t="shared" si="10"/>
        <v>0</v>
      </c>
      <c r="H53">
        <f t="shared" si="5"/>
        <v>0</v>
      </c>
    </row>
    <row r="54" spans="1:8">
      <c r="A54">
        <v>0.52</v>
      </c>
      <c r="B54">
        <v>1</v>
      </c>
      <c r="C54">
        <f t="shared" si="7"/>
        <v>0.99999999999999956</v>
      </c>
      <c r="D54">
        <f t="shared" si="8"/>
        <v>0</v>
      </c>
      <c r="E54">
        <f t="shared" si="6"/>
        <v>0</v>
      </c>
      <c r="F54">
        <f t="shared" si="9"/>
        <v>0</v>
      </c>
      <c r="G54">
        <f t="shared" si="10"/>
        <v>0</v>
      </c>
      <c r="H54">
        <f t="shared" si="5"/>
        <v>0</v>
      </c>
    </row>
    <row r="55" spans="1:8">
      <c r="A55">
        <v>0.53</v>
      </c>
      <c r="B55">
        <v>1</v>
      </c>
      <c r="C55">
        <f t="shared" si="7"/>
        <v>0.99999999999999956</v>
      </c>
      <c r="D55">
        <f t="shared" si="8"/>
        <v>0</v>
      </c>
      <c r="E55">
        <f t="shared" si="6"/>
        <v>0</v>
      </c>
      <c r="F55">
        <f t="shared" si="9"/>
        <v>0</v>
      </c>
      <c r="G55">
        <f t="shared" si="10"/>
        <v>0</v>
      </c>
      <c r="H55">
        <f t="shared" si="5"/>
        <v>0</v>
      </c>
    </row>
    <row r="56" spans="1:8">
      <c r="A56">
        <v>0.54</v>
      </c>
      <c r="B56">
        <v>1</v>
      </c>
      <c r="C56">
        <f t="shared" si="7"/>
        <v>0.99999999999999956</v>
      </c>
      <c r="D56">
        <f t="shared" si="8"/>
        <v>0</v>
      </c>
      <c r="E56">
        <f t="shared" si="6"/>
        <v>0</v>
      </c>
      <c r="F56">
        <f t="shared" si="9"/>
        <v>0</v>
      </c>
      <c r="G56">
        <f t="shared" si="10"/>
        <v>0</v>
      </c>
      <c r="H56">
        <f t="shared" si="5"/>
        <v>0</v>
      </c>
    </row>
    <row r="57" spans="1:8">
      <c r="A57">
        <v>0.55000000000000004</v>
      </c>
      <c r="B57">
        <v>1</v>
      </c>
      <c r="C57">
        <f t="shared" si="7"/>
        <v>0.99999999999999956</v>
      </c>
      <c r="D57">
        <f t="shared" si="8"/>
        <v>0</v>
      </c>
      <c r="E57">
        <f t="shared" si="6"/>
        <v>0</v>
      </c>
      <c r="F57">
        <f t="shared" si="9"/>
        <v>0</v>
      </c>
      <c r="G57">
        <f t="shared" si="10"/>
        <v>0</v>
      </c>
      <c r="H57">
        <f t="shared" si="5"/>
        <v>0</v>
      </c>
    </row>
    <row r="58" spans="1:8">
      <c r="A58">
        <v>0.56000000000000005</v>
      </c>
      <c r="B58">
        <v>1</v>
      </c>
      <c r="C58">
        <f t="shared" si="7"/>
        <v>0.99999999999999956</v>
      </c>
      <c r="D58">
        <f t="shared" si="8"/>
        <v>0</v>
      </c>
      <c r="E58">
        <f t="shared" si="6"/>
        <v>0</v>
      </c>
      <c r="F58">
        <f t="shared" si="9"/>
        <v>0</v>
      </c>
      <c r="G58">
        <f t="shared" si="10"/>
        <v>0</v>
      </c>
      <c r="H58">
        <f t="shared" si="5"/>
        <v>0</v>
      </c>
    </row>
    <row r="59" spans="1:8">
      <c r="A59">
        <v>0.56999999999999995</v>
      </c>
      <c r="B59">
        <v>1</v>
      </c>
      <c r="C59">
        <f t="shared" si="7"/>
        <v>0.99999999999999956</v>
      </c>
      <c r="D59">
        <f t="shared" si="8"/>
        <v>0</v>
      </c>
      <c r="E59">
        <f t="shared" si="6"/>
        <v>0</v>
      </c>
      <c r="F59">
        <f t="shared" si="9"/>
        <v>0</v>
      </c>
      <c r="G59">
        <f t="shared" si="10"/>
        <v>0</v>
      </c>
      <c r="H59">
        <f t="shared" si="5"/>
        <v>0</v>
      </c>
    </row>
    <row r="60" spans="1:8">
      <c r="A60">
        <v>0.57999999999999996</v>
      </c>
      <c r="B60">
        <v>1</v>
      </c>
      <c r="C60">
        <f t="shared" si="7"/>
        <v>0.99999999999999956</v>
      </c>
      <c r="D60">
        <f t="shared" si="8"/>
        <v>0</v>
      </c>
      <c r="E60">
        <f t="shared" si="6"/>
        <v>0</v>
      </c>
      <c r="F60">
        <f t="shared" si="9"/>
        <v>0</v>
      </c>
      <c r="G60">
        <f t="shared" si="10"/>
        <v>0</v>
      </c>
      <c r="H60">
        <f t="shared" si="5"/>
        <v>0</v>
      </c>
    </row>
    <row r="61" spans="1:8">
      <c r="A61">
        <v>0.59</v>
      </c>
      <c r="B61">
        <v>1</v>
      </c>
      <c r="C61">
        <f t="shared" si="7"/>
        <v>0.99999999999999956</v>
      </c>
      <c r="D61">
        <f t="shared" si="8"/>
        <v>0</v>
      </c>
      <c r="E61">
        <f t="shared" si="6"/>
        <v>0</v>
      </c>
      <c r="F61">
        <f t="shared" si="9"/>
        <v>0</v>
      </c>
      <c r="G61">
        <f t="shared" si="10"/>
        <v>0</v>
      </c>
      <c r="H61">
        <f t="shared" si="5"/>
        <v>0</v>
      </c>
    </row>
    <row r="62" spans="1:8">
      <c r="A62">
        <v>0.6</v>
      </c>
      <c r="B62">
        <v>1</v>
      </c>
      <c r="C62">
        <f t="shared" si="7"/>
        <v>0.99999999999999956</v>
      </c>
      <c r="D62">
        <f t="shared" si="8"/>
        <v>0</v>
      </c>
      <c r="E62">
        <f t="shared" si="6"/>
        <v>0</v>
      </c>
      <c r="F62">
        <f t="shared" si="9"/>
        <v>0</v>
      </c>
      <c r="G62">
        <f t="shared" si="10"/>
        <v>0</v>
      </c>
      <c r="H62">
        <f t="shared" si="5"/>
        <v>0</v>
      </c>
    </row>
    <row r="63" spans="1:8">
      <c r="A63">
        <v>0.61</v>
      </c>
      <c r="B63">
        <v>1</v>
      </c>
      <c r="C63">
        <f t="shared" si="7"/>
        <v>0.99999999999999956</v>
      </c>
      <c r="D63">
        <f t="shared" si="8"/>
        <v>0</v>
      </c>
      <c r="E63">
        <f t="shared" si="6"/>
        <v>0</v>
      </c>
      <c r="F63">
        <f t="shared" si="9"/>
        <v>0</v>
      </c>
      <c r="G63">
        <f t="shared" si="10"/>
        <v>0</v>
      </c>
      <c r="H63">
        <f t="shared" si="5"/>
        <v>0</v>
      </c>
    </row>
    <row r="64" spans="1:8">
      <c r="A64">
        <v>0.62</v>
      </c>
      <c r="B64">
        <v>1</v>
      </c>
      <c r="C64">
        <f t="shared" si="7"/>
        <v>0.99999999999999956</v>
      </c>
      <c r="D64">
        <f t="shared" si="8"/>
        <v>0</v>
      </c>
      <c r="E64">
        <f t="shared" si="6"/>
        <v>0</v>
      </c>
      <c r="F64">
        <f t="shared" si="9"/>
        <v>0</v>
      </c>
      <c r="G64">
        <f t="shared" si="10"/>
        <v>0</v>
      </c>
      <c r="H64">
        <f t="shared" si="5"/>
        <v>0</v>
      </c>
    </row>
    <row r="65" spans="1:8">
      <c r="A65">
        <v>0.63</v>
      </c>
      <c r="B65">
        <v>1</v>
      </c>
      <c r="C65">
        <f t="shared" si="7"/>
        <v>0.99999999999999956</v>
      </c>
      <c r="D65">
        <f t="shared" si="8"/>
        <v>0</v>
      </c>
      <c r="E65">
        <f t="shared" si="6"/>
        <v>0</v>
      </c>
      <c r="F65">
        <f t="shared" si="9"/>
        <v>0</v>
      </c>
      <c r="G65">
        <f t="shared" si="10"/>
        <v>0</v>
      </c>
      <c r="H65">
        <f t="shared" si="5"/>
        <v>0</v>
      </c>
    </row>
    <row r="66" spans="1:8">
      <c r="A66">
        <v>0.64</v>
      </c>
      <c r="B66">
        <v>1</v>
      </c>
      <c r="C66">
        <f t="shared" si="7"/>
        <v>0.99999999999999956</v>
      </c>
      <c r="D66">
        <f t="shared" si="8"/>
        <v>0</v>
      </c>
      <c r="E66">
        <f t="shared" si="6"/>
        <v>0</v>
      </c>
      <c r="F66">
        <f t="shared" si="9"/>
        <v>0</v>
      </c>
      <c r="G66">
        <f t="shared" si="10"/>
        <v>0</v>
      </c>
      <c r="H66">
        <f t="shared" si="5"/>
        <v>0</v>
      </c>
    </row>
    <row r="67" spans="1:8">
      <c r="A67">
        <v>0.65</v>
      </c>
      <c r="B67">
        <v>1</v>
      </c>
      <c r="C67">
        <f t="shared" si="7"/>
        <v>0.99999999999999956</v>
      </c>
      <c r="D67">
        <f t="shared" si="8"/>
        <v>0</v>
      </c>
      <c r="E67">
        <f t="shared" si="6"/>
        <v>0</v>
      </c>
      <c r="F67">
        <f t="shared" si="9"/>
        <v>0</v>
      </c>
      <c r="G67">
        <f t="shared" si="10"/>
        <v>0</v>
      </c>
      <c r="H67">
        <f t="shared" si="5"/>
        <v>0</v>
      </c>
    </row>
    <row r="68" spans="1:8">
      <c r="A68">
        <v>0.66</v>
      </c>
      <c r="B68">
        <v>1</v>
      </c>
      <c r="C68">
        <f t="shared" si="7"/>
        <v>0.99999999999999956</v>
      </c>
      <c r="D68">
        <f t="shared" si="8"/>
        <v>0</v>
      </c>
      <c r="E68">
        <f t="shared" si="6"/>
        <v>0</v>
      </c>
      <c r="F68">
        <f t="shared" si="9"/>
        <v>0</v>
      </c>
      <c r="G68">
        <f t="shared" si="10"/>
        <v>0</v>
      </c>
      <c r="H68">
        <f t="shared" ref="H68:H100" si="11">(D68-D67)/A68*$T$4</f>
        <v>0</v>
      </c>
    </row>
    <row r="69" spans="1:8">
      <c r="A69">
        <v>0.67</v>
      </c>
      <c r="B69">
        <v>1</v>
      </c>
      <c r="C69">
        <f t="shared" si="7"/>
        <v>0.99999999999999956</v>
      </c>
      <c r="D69">
        <f t="shared" si="8"/>
        <v>0</v>
      </c>
      <c r="E69">
        <f t="shared" si="6"/>
        <v>0</v>
      </c>
      <c r="F69">
        <f t="shared" si="9"/>
        <v>0</v>
      </c>
      <c r="G69">
        <f t="shared" si="10"/>
        <v>0</v>
      </c>
      <c r="H69">
        <f t="shared" si="11"/>
        <v>0</v>
      </c>
    </row>
    <row r="70" spans="1:8">
      <c r="A70">
        <v>0.68</v>
      </c>
      <c r="B70">
        <v>1</v>
      </c>
      <c r="C70">
        <f t="shared" si="7"/>
        <v>0.99999999999999956</v>
      </c>
      <c r="D70">
        <f t="shared" si="8"/>
        <v>0</v>
      </c>
      <c r="E70">
        <f t="shared" si="6"/>
        <v>0</v>
      </c>
      <c r="F70">
        <f t="shared" si="9"/>
        <v>0</v>
      </c>
      <c r="G70">
        <f t="shared" si="10"/>
        <v>0</v>
      </c>
      <c r="H70">
        <f t="shared" si="11"/>
        <v>0</v>
      </c>
    </row>
    <row r="71" spans="1:8">
      <c r="A71">
        <v>0.69</v>
      </c>
      <c r="B71">
        <v>1</v>
      </c>
      <c r="C71">
        <f t="shared" si="7"/>
        <v>0.99999999999999956</v>
      </c>
      <c r="D71">
        <f t="shared" si="8"/>
        <v>0</v>
      </c>
      <c r="E71">
        <f t="shared" si="6"/>
        <v>0</v>
      </c>
      <c r="F71">
        <f t="shared" si="9"/>
        <v>0</v>
      </c>
      <c r="G71">
        <f t="shared" si="10"/>
        <v>0</v>
      </c>
      <c r="H71">
        <f t="shared" si="11"/>
        <v>0</v>
      </c>
    </row>
    <row r="72" spans="1:8">
      <c r="A72">
        <v>0.7</v>
      </c>
      <c r="B72">
        <v>1</v>
      </c>
      <c r="C72">
        <f t="shared" si="7"/>
        <v>0.99999999999999956</v>
      </c>
      <c r="D72">
        <f t="shared" si="8"/>
        <v>0</v>
      </c>
      <c r="E72">
        <f t="shared" si="6"/>
        <v>0</v>
      </c>
      <c r="F72">
        <f t="shared" si="9"/>
        <v>0</v>
      </c>
      <c r="G72">
        <f t="shared" si="10"/>
        <v>0</v>
      </c>
      <c r="H72">
        <f t="shared" si="11"/>
        <v>0</v>
      </c>
    </row>
    <row r="73" spans="1:8">
      <c r="A73">
        <v>0.71</v>
      </c>
      <c r="B73">
        <v>1</v>
      </c>
      <c r="C73">
        <f t="shared" si="7"/>
        <v>0.99999999999999956</v>
      </c>
      <c r="D73">
        <f t="shared" si="8"/>
        <v>0</v>
      </c>
      <c r="E73">
        <f t="shared" si="6"/>
        <v>0</v>
      </c>
      <c r="F73">
        <f t="shared" si="9"/>
        <v>0</v>
      </c>
      <c r="G73">
        <f t="shared" si="10"/>
        <v>0</v>
      </c>
      <c r="H73">
        <f t="shared" si="11"/>
        <v>0</v>
      </c>
    </row>
    <row r="74" spans="1:8">
      <c r="A74">
        <v>0.72</v>
      </c>
      <c r="B74">
        <v>1</v>
      </c>
      <c r="C74">
        <f t="shared" si="7"/>
        <v>0.99999999999999956</v>
      </c>
      <c r="D74">
        <f t="shared" si="8"/>
        <v>0</v>
      </c>
      <c r="E74">
        <f t="shared" si="6"/>
        <v>0</v>
      </c>
      <c r="F74">
        <f t="shared" si="9"/>
        <v>0</v>
      </c>
      <c r="G74">
        <f t="shared" si="10"/>
        <v>0</v>
      </c>
      <c r="H74">
        <f t="shared" si="11"/>
        <v>0</v>
      </c>
    </row>
    <row r="75" spans="1:8">
      <c r="A75">
        <v>0.73</v>
      </c>
      <c r="B75">
        <v>1</v>
      </c>
      <c r="C75">
        <f t="shared" si="7"/>
        <v>0.99999999999999956</v>
      </c>
      <c r="D75">
        <f t="shared" si="8"/>
        <v>0</v>
      </c>
      <c r="E75">
        <f t="shared" ref="E75:E100" si="12">0.4*(F75+G75+H75)</f>
        <v>0</v>
      </c>
      <c r="F75">
        <f t="shared" si="9"/>
        <v>0</v>
      </c>
      <c r="G75">
        <f t="shared" si="10"/>
        <v>0</v>
      </c>
      <c r="H75">
        <f t="shared" si="11"/>
        <v>0</v>
      </c>
    </row>
    <row r="76" spans="1:8">
      <c r="A76">
        <v>0.74</v>
      </c>
      <c r="B76">
        <v>1</v>
      </c>
      <c r="C76">
        <f t="shared" si="7"/>
        <v>0.99999999999999956</v>
      </c>
      <c r="D76">
        <f t="shared" si="8"/>
        <v>0</v>
      </c>
      <c r="E76">
        <f t="shared" si="12"/>
        <v>0</v>
      </c>
      <c r="F76">
        <f t="shared" si="9"/>
        <v>0</v>
      </c>
      <c r="G76">
        <f t="shared" si="10"/>
        <v>0</v>
      </c>
      <c r="H76">
        <f t="shared" si="11"/>
        <v>0</v>
      </c>
    </row>
    <row r="77" spans="1:8">
      <c r="A77">
        <v>0.75</v>
      </c>
      <c r="B77">
        <v>1</v>
      </c>
      <c r="C77">
        <f t="shared" si="7"/>
        <v>0.99999999999999956</v>
      </c>
      <c r="D77">
        <f t="shared" si="8"/>
        <v>0</v>
      </c>
      <c r="E77">
        <f t="shared" si="12"/>
        <v>0</v>
      </c>
      <c r="F77">
        <f t="shared" si="9"/>
        <v>0</v>
      </c>
      <c r="G77">
        <f t="shared" si="10"/>
        <v>0</v>
      </c>
      <c r="H77">
        <f t="shared" si="11"/>
        <v>0</v>
      </c>
    </row>
    <row r="78" spans="1:8">
      <c r="A78">
        <v>0.76</v>
      </c>
      <c r="B78">
        <v>1</v>
      </c>
      <c r="C78">
        <f t="shared" si="7"/>
        <v>0.99999999999999956</v>
      </c>
      <c r="D78">
        <f t="shared" si="8"/>
        <v>0</v>
      </c>
      <c r="E78">
        <f t="shared" si="12"/>
        <v>0</v>
      </c>
      <c r="F78">
        <f t="shared" si="9"/>
        <v>0</v>
      </c>
      <c r="G78">
        <f t="shared" si="10"/>
        <v>0</v>
      </c>
      <c r="H78">
        <f t="shared" si="11"/>
        <v>0</v>
      </c>
    </row>
    <row r="79" spans="1:8">
      <c r="A79">
        <v>0.77</v>
      </c>
      <c r="B79">
        <v>1</v>
      </c>
      <c r="C79">
        <f t="shared" si="7"/>
        <v>0.99999999999999956</v>
      </c>
      <c r="D79">
        <f t="shared" si="8"/>
        <v>0</v>
      </c>
      <c r="E79">
        <f t="shared" si="12"/>
        <v>0</v>
      </c>
      <c r="F79">
        <f t="shared" si="9"/>
        <v>0</v>
      </c>
      <c r="G79">
        <f t="shared" si="10"/>
        <v>0</v>
      </c>
      <c r="H79">
        <f t="shared" si="11"/>
        <v>0</v>
      </c>
    </row>
    <row r="80" spans="1:8">
      <c r="A80">
        <v>0.78</v>
      </c>
      <c r="B80">
        <v>1</v>
      </c>
      <c r="C80">
        <f t="shared" si="7"/>
        <v>0.99999999999999956</v>
      </c>
      <c r="D80">
        <f t="shared" si="8"/>
        <v>0</v>
      </c>
      <c r="E80">
        <f t="shared" si="12"/>
        <v>0</v>
      </c>
      <c r="F80">
        <f t="shared" si="9"/>
        <v>0</v>
      </c>
      <c r="G80">
        <f t="shared" si="10"/>
        <v>0</v>
      </c>
      <c r="H80">
        <f t="shared" si="11"/>
        <v>0</v>
      </c>
    </row>
    <row r="81" spans="1:8">
      <c r="A81">
        <v>0.79</v>
      </c>
      <c r="B81">
        <v>1</v>
      </c>
      <c r="C81">
        <f t="shared" si="7"/>
        <v>0.99999999999999956</v>
      </c>
      <c r="D81">
        <f t="shared" si="8"/>
        <v>0</v>
      </c>
      <c r="E81">
        <f t="shared" si="12"/>
        <v>0</v>
      </c>
      <c r="F81">
        <f t="shared" si="9"/>
        <v>0</v>
      </c>
      <c r="G81">
        <f t="shared" si="10"/>
        <v>0</v>
      </c>
      <c r="H81">
        <f t="shared" si="11"/>
        <v>0</v>
      </c>
    </row>
    <row r="82" spans="1:8">
      <c r="A82">
        <v>0.8</v>
      </c>
      <c r="B82">
        <v>1</v>
      </c>
      <c r="C82">
        <f t="shared" ref="C82:C100" si="13">C81+E81</f>
        <v>0.99999999999999956</v>
      </c>
      <c r="D82">
        <f t="shared" ref="D82:D100" si="14">B82-C82</f>
        <v>0</v>
      </c>
      <c r="E82">
        <f t="shared" si="12"/>
        <v>0</v>
      </c>
      <c r="F82">
        <f t="shared" ref="F82:F100" si="15">$T$2*D82</f>
        <v>0</v>
      </c>
      <c r="G82">
        <f t="shared" ref="G82:G100" si="16">(G81+0.1*D82)*$T$3</f>
        <v>0</v>
      </c>
      <c r="H82">
        <f t="shared" si="11"/>
        <v>0</v>
      </c>
    </row>
    <row r="83" spans="1:8">
      <c r="A83">
        <v>0.81</v>
      </c>
      <c r="B83">
        <v>1</v>
      </c>
      <c r="C83">
        <f t="shared" si="13"/>
        <v>0.99999999999999956</v>
      </c>
      <c r="D83">
        <f t="shared" si="14"/>
        <v>0</v>
      </c>
      <c r="E83">
        <f t="shared" si="12"/>
        <v>0</v>
      </c>
      <c r="F83">
        <f t="shared" si="15"/>
        <v>0</v>
      </c>
      <c r="G83">
        <f t="shared" si="16"/>
        <v>0</v>
      </c>
      <c r="H83">
        <f t="shared" si="11"/>
        <v>0</v>
      </c>
    </row>
    <row r="84" spans="1:8">
      <c r="A84">
        <v>0.82</v>
      </c>
      <c r="B84">
        <v>1</v>
      </c>
      <c r="C84">
        <f t="shared" si="13"/>
        <v>0.99999999999999956</v>
      </c>
      <c r="D84">
        <f t="shared" si="14"/>
        <v>0</v>
      </c>
      <c r="E84">
        <f t="shared" si="12"/>
        <v>0</v>
      </c>
      <c r="F84">
        <f t="shared" si="15"/>
        <v>0</v>
      </c>
      <c r="G84">
        <f t="shared" si="16"/>
        <v>0</v>
      </c>
      <c r="H84">
        <f t="shared" si="11"/>
        <v>0</v>
      </c>
    </row>
    <row r="85" spans="1:8">
      <c r="A85">
        <v>0.83</v>
      </c>
      <c r="B85">
        <v>1</v>
      </c>
      <c r="C85">
        <f t="shared" si="13"/>
        <v>0.99999999999999956</v>
      </c>
      <c r="D85">
        <f t="shared" si="14"/>
        <v>0</v>
      </c>
      <c r="E85">
        <f t="shared" si="12"/>
        <v>0</v>
      </c>
      <c r="F85">
        <f t="shared" si="15"/>
        <v>0</v>
      </c>
      <c r="G85">
        <f t="shared" si="16"/>
        <v>0</v>
      </c>
      <c r="H85">
        <f t="shared" si="11"/>
        <v>0</v>
      </c>
    </row>
    <row r="86" spans="1:8">
      <c r="A86">
        <v>0.84</v>
      </c>
      <c r="B86">
        <v>1</v>
      </c>
      <c r="C86">
        <f t="shared" si="13"/>
        <v>0.99999999999999956</v>
      </c>
      <c r="D86">
        <f t="shared" si="14"/>
        <v>0</v>
      </c>
      <c r="E86">
        <f t="shared" si="12"/>
        <v>0</v>
      </c>
      <c r="F86">
        <f t="shared" si="15"/>
        <v>0</v>
      </c>
      <c r="G86">
        <f t="shared" si="16"/>
        <v>0</v>
      </c>
      <c r="H86">
        <f t="shared" si="11"/>
        <v>0</v>
      </c>
    </row>
    <row r="87" spans="1:8">
      <c r="A87">
        <v>0.85</v>
      </c>
      <c r="B87">
        <v>1</v>
      </c>
      <c r="C87">
        <f t="shared" si="13"/>
        <v>0.99999999999999956</v>
      </c>
      <c r="D87">
        <f t="shared" si="14"/>
        <v>0</v>
      </c>
      <c r="E87">
        <f t="shared" si="12"/>
        <v>0</v>
      </c>
      <c r="F87">
        <f t="shared" si="15"/>
        <v>0</v>
      </c>
      <c r="G87">
        <f t="shared" si="16"/>
        <v>0</v>
      </c>
      <c r="H87">
        <f t="shared" si="11"/>
        <v>0</v>
      </c>
    </row>
    <row r="88" spans="1:8">
      <c r="A88">
        <v>0.86</v>
      </c>
      <c r="B88">
        <v>1</v>
      </c>
      <c r="C88">
        <f t="shared" si="13"/>
        <v>0.99999999999999956</v>
      </c>
      <c r="D88">
        <f t="shared" si="14"/>
        <v>0</v>
      </c>
      <c r="E88">
        <f t="shared" si="12"/>
        <v>0</v>
      </c>
      <c r="F88">
        <f t="shared" si="15"/>
        <v>0</v>
      </c>
      <c r="G88">
        <f t="shared" si="16"/>
        <v>0</v>
      </c>
      <c r="H88">
        <f t="shared" si="11"/>
        <v>0</v>
      </c>
    </row>
    <row r="89" spans="1:8">
      <c r="A89">
        <v>0.87</v>
      </c>
      <c r="B89">
        <v>1</v>
      </c>
      <c r="C89">
        <f t="shared" si="13"/>
        <v>0.99999999999999956</v>
      </c>
      <c r="D89">
        <f t="shared" si="14"/>
        <v>0</v>
      </c>
      <c r="E89">
        <f t="shared" si="12"/>
        <v>0</v>
      </c>
      <c r="F89">
        <f t="shared" si="15"/>
        <v>0</v>
      </c>
      <c r="G89">
        <f t="shared" si="16"/>
        <v>0</v>
      </c>
      <c r="H89">
        <f t="shared" si="11"/>
        <v>0</v>
      </c>
    </row>
    <row r="90" spans="1:8">
      <c r="A90">
        <v>0.88</v>
      </c>
      <c r="B90">
        <v>1</v>
      </c>
      <c r="C90">
        <f t="shared" si="13"/>
        <v>0.99999999999999956</v>
      </c>
      <c r="D90">
        <f t="shared" si="14"/>
        <v>0</v>
      </c>
      <c r="E90">
        <f t="shared" si="12"/>
        <v>0</v>
      </c>
      <c r="F90">
        <f t="shared" si="15"/>
        <v>0</v>
      </c>
      <c r="G90">
        <f t="shared" si="16"/>
        <v>0</v>
      </c>
      <c r="H90">
        <f t="shared" si="11"/>
        <v>0</v>
      </c>
    </row>
    <row r="91" spans="1:8">
      <c r="A91">
        <v>0.89</v>
      </c>
      <c r="B91">
        <v>1</v>
      </c>
      <c r="C91">
        <f t="shared" si="13"/>
        <v>0.99999999999999956</v>
      </c>
      <c r="D91">
        <f t="shared" si="14"/>
        <v>0</v>
      </c>
      <c r="E91">
        <f t="shared" si="12"/>
        <v>0</v>
      </c>
      <c r="F91">
        <f t="shared" si="15"/>
        <v>0</v>
      </c>
      <c r="G91">
        <f t="shared" si="16"/>
        <v>0</v>
      </c>
      <c r="H91">
        <f t="shared" si="11"/>
        <v>0</v>
      </c>
    </row>
    <row r="92" spans="1:8">
      <c r="A92">
        <v>0.9</v>
      </c>
      <c r="B92">
        <v>1</v>
      </c>
      <c r="C92">
        <f t="shared" si="13"/>
        <v>0.99999999999999956</v>
      </c>
      <c r="D92">
        <f t="shared" si="14"/>
        <v>0</v>
      </c>
      <c r="E92">
        <f t="shared" si="12"/>
        <v>0</v>
      </c>
      <c r="F92">
        <f t="shared" si="15"/>
        <v>0</v>
      </c>
      <c r="G92">
        <f t="shared" si="16"/>
        <v>0</v>
      </c>
      <c r="H92">
        <f t="shared" si="11"/>
        <v>0</v>
      </c>
    </row>
    <row r="93" spans="1:8">
      <c r="A93">
        <v>0.91</v>
      </c>
      <c r="B93">
        <v>1</v>
      </c>
      <c r="C93">
        <f t="shared" si="13"/>
        <v>0.99999999999999956</v>
      </c>
      <c r="D93">
        <f t="shared" si="14"/>
        <v>0</v>
      </c>
      <c r="E93">
        <f t="shared" si="12"/>
        <v>0</v>
      </c>
      <c r="F93">
        <f t="shared" si="15"/>
        <v>0</v>
      </c>
      <c r="G93">
        <f t="shared" si="16"/>
        <v>0</v>
      </c>
      <c r="H93">
        <f t="shared" si="11"/>
        <v>0</v>
      </c>
    </row>
    <row r="94" spans="1:8">
      <c r="A94">
        <v>0.92</v>
      </c>
      <c r="B94">
        <v>1</v>
      </c>
      <c r="C94">
        <f t="shared" si="13"/>
        <v>0.99999999999999956</v>
      </c>
      <c r="D94">
        <f t="shared" si="14"/>
        <v>0</v>
      </c>
      <c r="E94">
        <f t="shared" si="12"/>
        <v>0</v>
      </c>
      <c r="F94">
        <f t="shared" si="15"/>
        <v>0</v>
      </c>
      <c r="G94">
        <f t="shared" si="16"/>
        <v>0</v>
      </c>
      <c r="H94">
        <f t="shared" si="11"/>
        <v>0</v>
      </c>
    </row>
    <row r="95" spans="1:8">
      <c r="A95">
        <v>0.93</v>
      </c>
      <c r="B95">
        <v>1</v>
      </c>
      <c r="C95">
        <f t="shared" si="13"/>
        <v>0.99999999999999956</v>
      </c>
      <c r="D95">
        <f t="shared" si="14"/>
        <v>0</v>
      </c>
      <c r="E95">
        <f t="shared" si="12"/>
        <v>0</v>
      </c>
      <c r="F95">
        <f t="shared" si="15"/>
        <v>0</v>
      </c>
      <c r="G95">
        <f t="shared" si="16"/>
        <v>0</v>
      </c>
      <c r="H95">
        <f t="shared" si="11"/>
        <v>0</v>
      </c>
    </row>
    <row r="96" spans="1:8">
      <c r="A96">
        <v>0.94</v>
      </c>
      <c r="B96">
        <v>1</v>
      </c>
      <c r="C96">
        <f t="shared" si="13"/>
        <v>0.99999999999999956</v>
      </c>
      <c r="D96">
        <f t="shared" si="14"/>
        <v>0</v>
      </c>
      <c r="E96">
        <f t="shared" si="12"/>
        <v>0</v>
      </c>
      <c r="F96">
        <f t="shared" si="15"/>
        <v>0</v>
      </c>
      <c r="G96">
        <f t="shared" si="16"/>
        <v>0</v>
      </c>
      <c r="H96">
        <f t="shared" si="11"/>
        <v>0</v>
      </c>
    </row>
    <row r="97" spans="1:8">
      <c r="A97">
        <v>0.95</v>
      </c>
      <c r="B97">
        <v>1</v>
      </c>
      <c r="C97">
        <f t="shared" si="13"/>
        <v>0.99999999999999956</v>
      </c>
      <c r="D97">
        <f t="shared" si="14"/>
        <v>0</v>
      </c>
      <c r="E97">
        <f t="shared" si="12"/>
        <v>0</v>
      </c>
      <c r="F97">
        <f t="shared" si="15"/>
        <v>0</v>
      </c>
      <c r="G97">
        <f t="shared" si="16"/>
        <v>0</v>
      </c>
      <c r="H97">
        <f t="shared" si="11"/>
        <v>0</v>
      </c>
    </row>
    <row r="98" spans="1:8">
      <c r="A98">
        <v>0.96</v>
      </c>
      <c r="B98">
        <v>1</v>
      </c>
      <c r="C98">
        <f t="shared" si="13"/>
        <v>0.99999999999999956</v>
      </c>
      <c r="D98">
        <f t="shared" si="14"/>
        <v>0</v>
      </c>
      <c r="E98">
        <f t="shared" si="12"/>
        <v>0</v>
      </c>
      <c r="F98">
        <f t="shared" si="15"/>
        <v>0</v>
      </c>
      <c r="G98">
        <f t="shared" si="16"/>
        <v>0</v>
      </c>
      <c r="H98">
        <f t="shared" si="11"/>
        <v>0</v>
      </c>
    </row>
    <row r="99" spans="1:8">
      <c r="A99">
        <v>0.97</v>
      </c>
      <c r="B99">
        <v>1</v>
      </c>
      <c r="C99">
        <f t="shared" si="13"/>
        <v>0.99999999999999956</v>
      </c>
      <c r="D99">
        <f t="shared" si="14"/>
        <v>0</v>
      </c>
      <c r="E99">
        <f t="shared" si="12"/>
        <v>0</v>
      </c>
      <c r="F99">
        <f t="shared" si="15"/>
        <v>0</v>
      </c>
      <c r="G99">
        <f t="shared" si="16"/>
        <v>0</v>
      </c>
      <c r="H99">
        <f t="shared" si="11"/>
        <v>0</v>
      </c>
    </row>
    <row r="100" spans="1:8">
      <c r="A100">
        <v>0.98</v>
      </c>
      <c r="B100">
        <v>1</v>
      </c>
      <c r="C100">
        <f t="shared" si="13"/>
        <v>0.99999999999999956</v>
      </c>
      <c r="D100">
        <f t="shared" si="14"/>
        <v>0</v>
      </c>
      <c r="E100">
        <f t="shared" si="12"/>
        <v>0</v>
      </c>
      <c r="F100">
        <f t="shared" si="15"/>
        <v>0</v>
      </c>
      <c r="G100">
        <f t="shared" si="16"/>
        <v>0</v>
      </c>
      <c r="H100">
        <f t="shared" si="1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22"/>
  <sheetViews>
    <sheetView tabSelected="1" zoomScaleNormal="100" workbookViewId="0">
      <selection activeCell="AD19" sqref="AD19"/>
    </sheetView>
  </sheetViews>
  <sheetFormatPr defaultRowHeight="15"/>
  <cols>
    <col min="1" max="1" width="14" customWidth="1"/>
    <col min="2" max="2" width="20.5703125" customWidth="1"/>
    <col min="3" max="3" width="20.140625" customWidth="1"/>
    <col min="4" max="4" width="16.85546875" customWidth="1"/>
    <col min="5" max="5" width="18.140625" customWidth="1"/>
    <col min="6" max="6" width="12.140625" customWidth="1"/>
    <col min="7" max="7" width="9.140625" customWidth="1"/>
    <col min="11" max="11" width="14.5703125" customWidth="1"/>
    <col min="12" max="12" width="0" hidden="1" customWidth="1"/>
    <col min="21" max="21" width="25.140625" customWidth="1"/>
    <col min="24" max="24" width="14" customWidth="1"/>
    <col min="25" max="25" width="4.42578125" customWidth="1"/>
  </cols>
  <sheetData>
    <row r="1" spans="1:25" ht="18.75">
      <c r="A1" s="8" t="s">
        <v>13</v>
      </c>
      <c r="B1" s="8" t="s">
        <v>11</v>
      </c>
      <c r="C1" s="8" t="s">
        <v>12</v>
      </c>
      <c r="D1" s="8" t="s">
        <v>17</v>
      </c>
      <c r="E1" s="8" t="s">
        <v>18</v>
      </c>
      <c r="F1" s="8" t="s">
        <v>19</v>
      </c>
      <c r="G1" s="8" t="s">
        <v>22</v>
      </c>
      <c r="H1" s="8" t="s">
        <v>2</v>
      </c>
      <c r="I1" s="8" t="s">
        <v>3</v>
      </c>
      <c r="J1" s="8" t="s">
        <v>4</v>
      </c>
      <c r="K1" s="8" t="s">
        <v>25</v>
      </c>
      <c r="L1" s="8"/>
      <c r="U1" t="s">
        <v>14</v>
      </c>
      <c r="V1" s="2">
        <v>200</v>
      </c>
      <c r="X1" t="s">
        <v>26</v>
      </c>
      <c r="Y1" s="2">
        <v>68</v>
      </c>
    </row>
    <row r="2" spans="1:25">
      <c r="A2">
        <v>0</v>
      </c>
      <c r="B2">
        <v>68</v>
      </c>
      <c r="C2">
        <v>100</v>
      </c>
      <c r="D2">
        <f>IF(G2&gt;$V$7, 1, 0)</f>
        <v>1</v>
      </c>
      <c r="E2">
        <f>IF(G2&lt;$V$8,1,0)</f>
        <v>0</v>
      </c>
      <c r="F2">
        <f>C2-B2</f>
        <v>32</v>
      </c>
      <c r="G2">
        <f>H2+I2+J2</f>
        <v>12.179328000000002</v>
      </c>
      <c r="H2">
        <f>F2*$V$4</f>
        <v>5.2694400000000003</v>
      </c>
      <c r="I2">
        <f>$V$5*F2*5</f>
        <v>5.8559999999999999</v>
      </c>
      <c r="J2">
        <f>F2/5*V6</f>
        <v>1.0538880000000002</v>
      </c>
      <c r="K2">
        <f>ABS(F2)</f>
        <v>32</v>
      </c>
      <c r="L2">
        <v>1</v>
      </c>
      <c r="U2" t="s">
        <v>16</v>
      </c>
      <c r="V2" s="2">
        <v>4.0000000000000001E-3</v>
      </c>
    </row>
    <row r="3" spans="1:25">
      <c r="A3">
        <v>5</v>
      </c>
      <c r="B3">
        <f>B2+(IF(D2=1,$V$1,0)*5/60-(B2-$Y$1)*IF(E2=1,$V$3,$V$2)*5)</f>
        <v>84.666666666666671</v>
      </c>
      <c r="C3">
        <v>100</v>
      </c>
      <c r="D3">
        <f t="shared" ref="D3:D66" si="0">IF(G3&gt;$V$7, 1, 0)</f>
        <v>1</v>
      </c>
      <c r="E3">
        <f t="shared" ref="E3:E66" si="1">IF(G3&lt;$V$8,1,0)</f>
        <v>0</v>
      </c>
      <c r="F3">
        <f>C3-B3</f>
        <v>15.333333333333329</v>
      </c>
      <c r="G3">
        <f>H3+I3+J3</f>
        <v>10.638039999999998</v>
      </c>
      <c r="H3">
        <f>F3*$V$4</f>
        <v>2.5249399999999995</v>
      </c>
      <c r="I3">
        <f>I2+$V$5*F3*5</f>
        <v>8.661999999999999</v>
      </c>
      <c r="J3">
        <f>(F3-F2)/5*$V$6</f>
        <v>-0.54890000000000017</v>
      </c>
      <c r="K3">
        <f>K2+ABS(F3)</f>
        <v>47.333333333333329</v>
      </c>
      <c r="L3">
        <v>2</v>
      </c>
      <c r="U3" t="s">
        <v>15</v>
      </c>
      <c r="V3" s="2">
        <v>0.04</v>
      </c>
    </row>
    <row r="4" spans="1:25">
      <c r="A4">
        <v>10</v>
      </c>
      <c r="B4">
        <f>B3+(IF(D3=1,$V$1,0)*(A4-A3)/60-(B3-$Y$1)*IF(E3=1,$V$3,$V$2)*5)</f>
        <v>101</v>
      </c>
      <c r="C4">
        <v>100</v>
      </c>
      <c r="D4">
        <f t="shared" si="0"/>
        <v>1</v>
      </c>
      <c r="E4">
        <f t="shared" si="1"/>
        <v>0</v>
      </c>
      <c r="F4">
        <f t="shared" ref="F4:F67" si="2">C4-B4</f>
        <v>-1</v>
      </c>
      <c r="G4">
        <f t="shared" ref="G4:G67" si="3">H4+I4+J4</f>
        <v>7.776408</v>
      </c>
      <c r="H4">
        <f t="shared" ref="H4:H67" si="4">F4*$V$4</f>
        <v>-0.16467000000000001</v>
      </c>
      <c r="I4">
        <f t="shared" ref="I4:I67" si="5">I3+$V$5*F4*5</f>
        <v>8.4789999999999992</v>
      </c>
      <c r="J4">
        <f t="shared" ref="J4:J67" si="6">(F4-F3)/5*$V$6</f>
        <v>-0.5379219999999999</v>
      </c>
      <c r="K4">
        <f t="shared" ref="K4:K67" si="7">K3+ABS(F4)</f>
        <v>48.333333333333329</v>
      </c>
      <c r="L4">
        <v>3</v>
      </c>
      <c r="U4" t="s">
        <v>2</v>
      </c>
      <c r="V4" s="3">
        <v>0.16467000000000001</v>
      </c>
    </row>
    <row r="5" spans="1:25">
      <c r="A5">
        <v>15</v>
      </c>
      <c r="B5">
        <f t="shared" ref="B5:B68" si="8">B4+(IF(D4=1,$V$1,0)*(A5-A4)/60-(B4-$Y$1)*IF(E4=1,$V$3,$V$2)*5)</f>
        <v>117.00666666666666</v>
      </c>
      <c r="C5">
        <v>100</v>
      </c>
      <c r="D5">
        <f t="shared" si="0"/>
        <v>1</v>
      </c>
      <c r="E5">
        <f t="shared" si="1"/>
        <v>0</v>
      </c>
      <c r="F5">
        <f t="shared" si="2"/>
        <v>-17.006666666666661</v>
      </c>
      <c r="G5">
        <f t="shared" si="3"/>
        <v>2.0391286400000013</v>
      </c>
      <c r="H5">
        <f t="shared" si="4"/>
        <v>-2.8004877999999991</v>
      </c>
      <c r="I5">
        <f t="shared" si="5"/>
        <v>5.3667800000000003</v>
      </c>
      <c r="J5">
        <f t="shared" si="6"/>
        <v>-0.52716355999999986</v>
      </c>
      <c r="K5">
        <f t="shared" si="7"/>
        <v>65.339999999999989</v>
      </c>
      <c r="L5">
        <v>4</v>
      </c>
      <c r="U5" t="s">
        <v>3</v>
      </c>
      <c r="V5" s="3">
        <v>3.6600000000000001E-2</v>
      </c>
    </row>
    <row r="6" spans="1:25">
      <c r="A6">
        <v>20</v>
      </c>
      <c r="B6">
        <f t="shared" si="8"/>
        <v>132.69319999999999</v>
      </c>
      <c r="C6">
        <v>100</v>
      </c>
      <c r="D6">
        <f t="shared" si="0"/>
        <v>0</v>
      </c>
      <c r="E6">
        <f t="shared" si="1"/>
        <v>1</v>
      </c>
      <c r="F6">
        <f t="shared" si="2"/>
        <v>-32.69319999999999</v>
      </c>
      <c r="G6">
        <f t="shared" si="3"/>
        <v>-6.5162851327999967</v>
      </c>
      <c r="H6">
        <f t="shared" si="4"/>
        <v>-5.3835892439999986</v>
      </c>
      <c r="I6">
        <f t="shared" si="5"/>
        <v>-0.6160755999999985</v>
      </c>
      <c r="J6">
        <f t="shared" si="6"/>
        <v>-0.51662028879999988</v>
      </c>
      <c r="K6">
        <f t="shared" si="7"/>
        <v>98.033199999999979</v>
      </c>
      <c r="L6">
        <v>5</v>
      </c>
      <c r="U6" t="s">
        <v>4</v>
      </c>
      <c r="V6" s="3">
        <v>0.16467000000000001</v>
      </c>
    </row>
    <row r="7" spans="1:25">
      <c r="A7">
        <v>25</v>
      </c>
      <c r="B7">
        <f t="shared" si="8"/>
        <v>119.75456</v>
      </c>
      <c r="C7">
        <v>100</v>
      </c>
      <c r="D7">
        <f t="shared" si="0"/>
        <v>0</v>
      </c>
      <c r="E7">
        <f t="shared" si="1"/>
        <v>1</v>
      </c>
      <c r="F7">
        <f t="shared" si="2"/>
        <v>-19.754559999999998</v>
      </c>
      <c r="G7">
        <f t="shared" si="3"/>
        <v>-7.058022305439998</v>
      </c>
      <c r="H7">
        <f t="shared" si="4"/>
        <v>-3.2529833951999998</v>
      </c>
      <c r="I7">
        <f t="shared" si="5"/>
        <v>-4.2311600799999987</v>
      </c>
      <c r="J7">
        <f t="shared" si="6"/>
        <v>0.42612116975999975</v>
      </c>
      <c r="K7">
        <f t="shared" si="7"/>
        <v>117.78775999999998</v>
      </c>
      <c r="L7">
        <v>6</v>
      </c>
      <c r="U7" t="s">
        <v>20</v>
      </c>
      <c r="V7" s="3">
        <v>1</v>
      </c>
    </row>
    <row r="8" spans="1:25">
      <c r="A8">
        <v>30</v>
      </c>
      <c r="B8">
        <f t="shared" si="8"/>
        <v>109.403648</v>
      </c>
      <c r="C8">
        <v>100</v>
      </c>
      <c r="D8">
        <f t="shared" si="0"/>
        <v>0</v>
      </c>
      <c r="E8">
        <f t="shared" si="1"/>
        <v>1</v>
      </c>
      <c r="F8">
        <f t="shared" si="2"/>
        <v>-9.403648000000004</v>
      </c>
      <c r="G8">
        <f t="shared" si="3"/>
        <v>-7.1596294443520003</v>
      </c>
      <c r="H8">
        <f t="shared" si="4"/>
        <v>-1.5484987161600008</v>
      </c>
      <c r="I8">
        <f t="shared" si="5"/>
        <v>-5.9520276639999992</v>
      </c>
      <c r="J8">
        <f t="shared" si="6"/>
        <v>0.34089693580799985</v>
      </c>
      <c r="K8">
        <f t="shared" si="7"/>
        <v>127.19140799999998</v>
      </c>
      <c r="L8">
        <v>7</v>
      </c>
      <c r="U8" t="s">
        <v>21</v>
      </c>
      <c r="V8" s="3">
        <v>-5.8365400000000003</v>
      </c>
    </row>
    <row r="9" spans="1:25" ht="15.75" thickBot="1">
      <c r="A9">
        <v>35</v>
      </c>
      <c r="B9">
        <f t="shared" si="8"/>
        <v>101.1229184</v>
      </c>
      <c r="C9">
        <v>100</v>
      </c>
      <c r="D9">
        <f t="shared" si="0"/>
        <v>0</v>
      </c>
      <c r="E9">
        <f t="shared" si="1"/>
        <v>1</v>
      </c>
      <c r="F9">
        <f t="shared" si="2"/>
        <v>-1.1229184000000032</v>
      </c>
      <c r="G9">
        <f t="shared" si="3"/>
        <v>-6.0697151554816005</v>
      </c>
      <c r="H9">
        <f t="shared" si="4"/>
        <v>-0.18491097292800054</v>
      </c>
      <c r="I9">
        <f t="shared" si="5"/>
        <v>-6.1575217312000001</v>
      </c>
      <c r="J9">
        <f t="shared" si="6"/>
        <v>0.27271754864640002</v>
      </c>
      <c r="K9">
        <f t="shared" si="7"/>
        <v>128.31432639999997</v>
      </c>
      <c r="L9">
        <v>8</v>
      </c>
    </row>
    <row r="10" spans="1:25">
      <c r="A10">
        <v>40</v>
      </c>
      <c r="B10">
        <f t="shared" si="8"/>
        <v>94.498334720000003</v>
      </c>
      <c r="C10">
        <v>100</v>
      </c>
      <c r="D10">
        <f t="shared" si="0"/>
        <v>0</v>
      </c>
      <c r="E10">
        <f t="shared" si="1"/>
        <v>0</v>
      </c>
      <c r="F10">
        <f t="shared" si="2"/>
        <v>5.5016652799999974</v>
      </c>
      <c r="G10">
        <f t="shared" si="3"/>
        <v>-4.0265837243852811</v>
      </c>
      <c r="H10">
        <f t="shared" si="4"/>
        <v>0.90595922165759968</v>
      </c>
      <c r="I10">
        <f t="shared" si="5"/>
        <v>-5.1507169849600007</v>
      </c>
      <c r="J10">
        <f t="shared" si="6"/>
        <v>0.21817403891712003</v>
      </c>
      <c r="K10">
        <f t="shared" si="7"/>
        <v>133.81599167999997</v>
      </c>
      <c r="L10">
        <v>9</v>
      </c>
      <c r="U10" s="4" t="s">
        <v>23</v>
      </c>
      <c r="V10" s="5">
        <f>SUM(D2:D122)*5</f>
        <v>200</v>
      </c>
    </row>
    <row r="11" spans="1:25" ht="15.75" thickBot="1">
      <c r="A11">
        <v>45</v>
      </c>
      <c r="B11">
        <f t="shared" si="8"/>
        <v>93.9683680256</v>
      </c>
      <c r="C11">
        <v>100</v>
      </c>
      <c r="D11">
        <f t="shared" si="0"/>
        <v>0</v>
      </c>
      <c r="E11">
        <f t="shared" si="1"/>
        <v>0</v>
      </c>
      <c r="F11">
        <f t="shared" si="2"/>
        <v>6.0316319743999998</v>
      </c>
      <c r="G11">
        <f t="shared" si="3"/>
        <v>-3.0362455733069833</v>
      </c>
      <c r="H11">
        <f t="shared" si="4"/>
        <v>0.99322883722444799</v>
      </c>
      <c r="I11">
        <f t="shared" si="5"/>
        <v>-4.046928333644801</v>
      </c>
      <c r="J11">
        <f t="shared" si="6"/>
        <v>1.7453923113369678E-2</v>
      </c>
      <c r="K11">
        <f t="shared" si="7"/>
        <v>139.84762365439997</v>
      </c>
      <c r="L11">
        <v>10</v>
      </c>
      <c r="U11" s="6" t="s">
        <v>24</v>
      </c>
      <c r="V11" s="7">
        <f>K122*5</f>
        <v>3716.5634740504906</v>
      </c>
    </row>
    <row r="12" spans="1:25">
      <c r="A12">
        <v>50</v>
      </c>
      <c r="B12">
        <f t="shared" si="8"/>
        <v>93.449000665087993</v>
      </c>
      <c r="C12">
        <v>100</v>
      </c>
      <c r="D12">
        <f t="shared" si="0"/>
        <v>0</v>
      </c>
      <c r="E12">
        <f t="shared" si="1"/>
        <v>0</v>
      </c>
      <c r="F12">
        <f t="shared" si="2"/>
        <v>6.5509993349120066</v>
      </c>
      <c r="G12">
        <f t="shared" si="3"/>
        <v>-1.7522375502248413</v>
      </c>
      <c r="H12">
        <f t="shared" si="4"/>
        <v>1.0787530604799602</v>
      </c>
      <c r="I12">
        <f t="shared" si="5"/>
        <v>-2.8480954553559039</v>
      </c>
      <c r="J12">
        <f t="shared" si="6"/>
        <v>1.7104844651102433E-2</v>
      </c>
      <c r="K12">
        <f t="shared" si="7"/>
        <v>146.39862298931197</v>
      </c>
      <c r="L12">
        <v>11</v>
      </c>
    </row>
    <row r="13" spans="1:25">
      <c r="A13">
        <v>55</v>
      </c>
      <c r="B13">
        <f t="shared" si="8"/>
        <v>92.940020651786227</v>
      </c>
      <c r="C13">
        <v>100</v>
      </c>
      <c r="D13">
        <f t="shared" si="0"/>
        <v>0</v>
      </c>
      <c r="E13">
        <f t="shared" si="1"/>
        <v>0</v>
      </c>
      <c r="F13">
        <f t="shared" si="2"/>
        <v>7.0599793482137727</v>
      </c>
      <c r="G13">
        <f t="shared" si="3"/>
        <v>-0.37678968760434123</v>
      </c>
      <c r="H13">
        <f t="shared" si="4"/>
        <v>1.1625667992703621</v>
      </c>
      <c r="I13">
        <f t="shared" si="5"/>
        <v>-1.5561192346327837</v>
      </c>
      <c r="J13">
        <f t="shared" si="6"/>
        <v>1.6762747758080367E-2</v>
      </c>
      <c r="K13">
        <f t="shared" si="7"/>
        <v>153.45860233752575</v>
      </c>
      <c r="L13">
        <v>12</v>
      </c>
    </row>
    <row r="14" spans="1:25">
      <c r="A14">
        <v>60</v>
      </c>
      <c r="B14">
        <f t="shared" si="8"/>
        <v>92.441220238750503</v>
      </c>
      <c r="C14">
        <v>100</v>
      </c>
      <c r="D14">
        <f t="shared" si="0"/>
        <v>1</v>
      </c>
      <c r="E14">
        <f t="shared" si="1"/>
        <v>0</v>
      </c>
      <c r="F14">
        <f t="shared" si="2"/>
        <v>7.5587797612494967</v>
      </c>
      <c r="G14">
        <f t="shared" si="3"/>
        <v>1.0882692177637474</v>
      </c>
      <c r="H14">
        <f t="shared" si="4"/>
        <v>1.2447042632849548</v>
      </c>
      <c r="I14">
        <f t="shared" si="5"/>
        <v>-0.17286253832412579</v>
      </c>
      <c r="J14">
        <f t="shared" si="6"/>
        <v>1.6427492802918536E-2</v>
      </c>
      <c r="K14">
        <f t="shared" si="7"/>
        <v>161.01738209877524</v>
      </c>
      <c r="L14">
        <v>13</v>
      </c>
    </row>
    <row r="15" spans="1:25">
      <c r="A15">
        <v>65</v>
      </c>
      <c r="B15">
        <f t="shared" si="8"/>
        <v>108.61906250064216</v>
      </c>
      <c r="C15">
        <f>C14+25/2</f>
        <v>112.5</v>
      </c>
      <c r="D15">
        <f t="shared" si="0"/>
        <v>1</v>
      </c>
      <c r="E15">
        <f t="shared" si="1"/>
        <v>0</v>
      </c>
      <c r="F15">
        <f t="shared" si="2"/>
        <v>3.8809374993578416</v>
      </c>
      <c r="G15">
        <f t="shared" si="3"/>
        <v>1.0552969450244754</v>
      </c>
      <c r="H15">
        <f t="shared" si="4"/>
        <v>0.63907397801925581</v>
      </c>
      <c r="I15">
        <f t="shared" si="5"/>
        <v>0.53734902405835927</v>
      </c>
      <c r="J15">
        <f t="shared" si="6"/>
        <v>-0.12112605705313978</v>
      </c>
      <c r="K15">
        <f t="shared" si="7"/>
        <v>164.89831959813307</v>
      </c>
      <c r="L15">
        <v>14</v>
      </c>
    </row>
    <row r="16" spans="1:25">
      <c r="A16">
        <v>70</v>
      </c>
      <c r="B16">
        <f t="shared" si="8"/>
        <v>124.47334791729598</v>
      </c>
      <c r="C16">
        <f>C15+25/2</f>
        <v>125</v>
      </c>
      <c r="D16">
        <f t="shared" si="0"/>
        <v>0</v>
      </c>
      <c r="E16">
        <f t="shared" si="1"/>
        <v>0</v>
      </c>
      <c r="F16">
        <f t="shared" si="2"/>
        <v>0.5266520827040182</v>
      </c>
      <c r="G16">
        <f t="shared" si="3"/>
        <v>0.60998011773998828</v>
      </c>
      <c r="H16">
        <f t="shared" si="4"/>
        <v>8.6723798458870682E-2</v>
      </c>
      <c r="I16">
        <f t="shared" si="5"/>
        <v>0.63372635519319465</v>
      </c>
      <c r="J16">
        <f t="shared" si="6"/>
        <v>-0.11047003591207702</v>
      </c>
      <c r="K16">
        <f t="shared" si="7"/>
        <v>165.42497168083707</v>
      </c>
      <c r="L16">
        <v>15</v>
      </c>
    </row>
    <row r="17" spans="1:12">
      <c r="A17">
        <v>75</v>
      </c>
      <c r="B17">
        <f t="shared" si="8"/>
        <v>123.34388095895007</v>
      </c>
      <c r="C17">
        <f t="shared" ref="C17:C37" si="9">C16+25/2</f>
        <v>137.5</v>
      </c>
      <c r="D17">
        <f t="shared" si="0"/>
        <v>1</v>
      </c>
      <c r="E17">
        <f t="shared" si="1"/>
        <v>0</v>
      </c>
      <c r="F17">
        <f t="shared" si="2"/>
        <v>14.156119041049934</v>
      </c>
      <c r="G17">
        <f t="shared" si="3"/>
        <v>6.0042571270011891</v>
      </c>
      <c r="H17">
        <f t="shared" si="4"/>
        <v>2.3310881224896929</v>
      </c>
      <c r="I17">
        <f t="shared" si="5"/>
        <v>3.2242961397053325</v>
      </c>
      <c r="J17">
        <f t="shared" si="6"/>
        <v>0.4488728648061644</v>
      </c>
      <c r="K17">
        <f t="shared" si="7"/>
        <v>179.58109072188699</v>
      </c>
      <c r="L17">
        <v>16</v>
      </c>
    </row>
    <row r="18" spans="1:12">
      <c r="A18">
        <v>80</v>
      </c>
      <c r="B18">
        <f t="shared" si="8"/>
        <v>138.90367000643772</v>
      </c>
      <c r="C18">
        <f t="shared" si="9"/>
        <v>150</v>
      </c>
      <c r="D18">
        <f t="shared" si="0"/>
        <v>1</v>
      </c>
      <c r="E18">
        <f t="shared" si="1"/>
        <v>0</v>
      </c>
      <c r="F18">
        <f t="shared" si="2"/>
        <v>11.096329993562279</v>
      </c>
      <c r="G18">
        <f t="shared" si="3"/>
        <v>6.9813860960771716</v>
      </c>
      <c r="H18">
        <f t="shared" si="4"/>
        <v>1.8272326600399005</v>
      </c>
      <c r="I18">
        <f t="shared" si="5"/>
        <v>5.2549245285272299</v>
      </c>
      <c r="J18">
        <f t="shared" si="6"/>
        <v>-0.10077109248995843</v>
      </c>
      <c r="K18">
        <f t="shared" si="7"/>
        <v>190.67742071544927</v>
      </c>
      <c r="L18">
        <v>17</v>
      </c>
    </row>
    <row r="19" spans="1:12">
      <c r="A19">
        <v>85</v>
      </c>
      <c r="B19">
        <f t="shared" si="8"/>
        <v>154.15226327297563</v>
      </c>
      <c r="C19">
        <f t="shared" si="9"/>
        <v>162.5</v>
      </c>
      <c r="D19">
        <f t="shared" si="0"/>
        <v>1</v>
      </c>
      <c r="E19">
        <f t="shared" si="1"/>
        <v>0</v>
      </c>
      <c r="F19">
        <f t="shared" si="2"/>
        <v>8.347736727024369</v>
      </c>
      <c r="G19">
        <f t="shared" si="3"/>
        <v>8.0666599857716328</v>
      </c>
      <c r="H19">
        <f t="shared" si="4"/>
        <v>1.374621806839103</v>
      </c>
      <c r="I19">
        <f t="shared" si="5"/>
        <v>6.7825603495726892</v>
      </c>
      <c r="J19">
        <f t="shared" si="6"/>
        <v>-9.0522170640159522E-2</v>
      </c>
      <c r="K19">
        <f t="shared" si="7"/>
        <v>199.02515744247364</v>
      </c>
      <c r="L19">
        <v>18</v>
      </c>
    </row>
    <row r="20" spans="1:12">
      <c r="A20">
        <v>90</v>
      </c>
      <c r="B20">
        <f t="shared" si="8"/>
        <v>169.0958846741828</v>
      </c>
      <c r="C20">
        <f t="shared" si="9"/>
        <v>175</v>
      </c>
      <c r="D20">
        <f t="shared" si="0"/>
        <v>1</v>
      </c>
      <c r="E20">
        <f t="shared" si="1"/>
        <v>0</v>
      </c>
      <c r="F20">
        <f t="shared" si="2"/>
        <v>5.9041153258172017</v>
      </c>
      <c r="G20">
        <f t="shared" si="3"/>
        <v>8.7547658976721987</v>
      </c>
      <c r="H20">
        <f t="shared" si="4"/>
        <v>0.97223067070231861</v>
      </c>
      <c r="I20">
        <f t="shared" si="5"/>
        <v>7.8630134541972367</v>
      </c>
      <c r="J20">
        <f t="shared" si="6"/>
        <v>-8.0478227227356855E-2</v>
      </c>
      <c r="K20">
        <f t="shared" si="7"/>
        <v>204.92927276829084</v>
      </c>
      <c r="L20">
        <v>19</v>
      </c>
    </row>
    <row r="21" spans="1:12">
      <c r="A21">
        <v>95</v>
      </c>
      <c r="B21">
        <f t="shared" si="8"/>
        <v>183.7406336473658</v>
      </c>
      <c r="C21">
        <f t="shared" si="9"/>
        <v>187.5</v>
      </c>
      <c r="D21">
        <f t="shared" si="0"/>
        <v>1</v>
      </c>
      <c r="E21">
        <f t="shared" si="1"/>
        <v>0</v>
      </c>
      <c r="F21">
        <f t="shared" si="2"/>
        <v>3.7593663526342027</v>
      </c>
      <c r="G21">
        <f t="shared" si="3"/>
        <v>9.0993971913347611</v>
      </c>
      <c r="H21">
        <f t="shared" si="4"/>
        <v>0.61905485728827425</v>
      </c>
      <c r="I21">
        <f t="shared" si="5"/>
        <v>8.5509774967292955</v>
      </c>
      <c r="J21">
        <f t="shared" si="6"/>
        <v>-7.0635162682808894E-2</v>
      </c>
      <c r="K21">
        <f t="shared" si="7"/>
        <v>208.68863912092505</v>
      </c>
      <c r="L21">
        <v>20</v>
      </c>
    </row>
    <row r="22" spans="1:12">
      <c r="A22">
        <v>100</v>
      </c>
      <c r="B22">
        <f t="shared" si="8"/>
        <v>198.09248764108514</v>
      </c>
      <c r="C22">
        <f t="shared" si="9"/>
        <v>200</v>
      </c>
      <c r="D22">
        <f t="shared" si="0"/>
        <v>1</v>
      </c>
      <c r="E22">
        <f t="shared" si="1"/>
        <v>0</v>
      </c>
      <c r="F22">
        <f t="shared" si="2"/>
        <v>1.9075123589148575</v>
      </c>
      <c r="G22">
        <f t="shared" si="3"/>
        <v>9.1531733591240698</v>
      </c>
      <c r="H22">
        <f t="shared" si="4"/>
        <v>0.31411006014250958</v>
      </c>
      <c r="I22">
        <f t="shared" si="5"/>
        <v>8.9000522584107138</v>
      </c>
      <c r="J22">
        <f t="shared" si="6"/>
        <v>-6.0988959429152917E-2</v>
      </c>
      <c r="K22">
        <f t="shared" si="7"/>
        <v>210.5961514798399</v>
      </c>
      <c r="L22">
        <v>21</v>
      </c>
    </row>
    <row r="23" spans="1:12">
      <c r="A23">
        <v>105</v>
      </c>
      <c r="B23">
        <f t="shared" si="8"/>
        <v>212.15730455493011</v>
      </c>
      <c r="C23">
        <f t="shared" si="9"/>
        <v>212.5</v>
      </c>
      <c r="D23">
        <f t="shared" si="0"/>
        <v>1</v>
      </c>
      <c r="E23">
        <f t="shared" si="1"/>
        <v>0</v>
      </c>
      <c r="F23">
        <f t="shared" si="2"/>
        <v>0.34269544506989291</v>
      </c>
      <c r="G23">
        <f t="shared" si="3"/>
        <v>8.9676615035575935</v>
      </c>
      <c r="H23">
        <f t="shared" si="4"/>
        <v>5.643165893965927E-2</v>
      </c>
      <c r="I23">
        <f t="shared" si="5"/>
        <v>8.9627655248585043</v>
      </c>
      <c r="J23">
        <f t="shared" si="6"/>
        <v>-5.1535680240570071E-2</v>
      </c>
      <c r="K23">
        <f t="shared" si="7"/>
        <v>210.9388469249098</v>
      </c>
      <c r="L23">
        <v>22</v>
      </c>
    </row>
    <row r="24" spans="1:12">
      <c r="A24">
        <v>110</v>
      </c>
      <c r="B24">
        <f t="shared" si="8"/>
        <v>225.94082513049818</v>
      </c>
      <c r="C24">
        <f t="shared" si="9"/>
        <v>225</v>
      </c>
      <c r="D24">
        <f t="shared" si="0"/>
        <v>1</v>
      </c>
      <c r="E24">
        <f t="shared" si="1"/>
        <v>0</v>
      </c>
      <c r="F24">
        <f t="shared" si="2"/>
        <v>-0.94082513049818317</v>
      </c>
      <c r="G24">
        <f t="shared" si="3"/>
        <v>8.5933973851024419</v>
      </c>
      <c r="H24">
        <f t="shared" si="4"/>
        <v>-0.15492567423913584</v>
      </c>
      <c r="I24">
        <f t="shared" si="5"/>
        <v>8.7905945259773368</v>
      </c>
      <c r="J24">
        <f t="shared" si="6"/>
        <v>-4.2271466635759022E-2</v>
      </c>
      <c r="K24">
        <f t="shared" si="7"/>
        <v>211.87967205540798</v>
      </c>
      <c r="L24">
        <v>23</v>
      </c>
    </row>
    <row r="25" spans="1:12">
      <c r="A25">
        <v>115</v>
      </c>
      <c r="B25">
        <f t="shared" si="8"/>
        <v>239.4486752945549</v>
      </c>
      <c r="C25">
        <f t="shared" si="9"/>
        <v>237.5</v>
      </c>
      <c r="D25">
        <f t="shared" si="0"/>
        <v>1</v>
      </c>
      <c r="E25">
        <f t="shared" si="1"/>
        <v>0</v>
      </c>
      <c r="F25">
        <f t="shared" si="2"/>
        <v>-1.9486752945549028</v>
      </c>
      <c r="G25">
        <f t="shared" si="3"/>
        <v>8.0799060490163885</v>
      </c>
      <c r="H25">
        <f t="shared" si="4"/>
        <v>-0.32088836075435589</v>
      </c>
      <c r="I25">
        <f t="shared" si="5"/>
        <v>8.4339869470737892</v>
      </c>
      <c r="J25">
        <f t="shared" si="6"/>
        <v>-3.3192537303044008E-2</v>
      </c>
      <c r="K25">
        <f t="shared" si="7"/>
        <v>213.82834734996288</v>
      </c>
      <c r="L25">
        <v>24</v>
      </c>
    </row>
    <row r="26" spans="1:12">
      <c r="A26">
        <v>120</v>
      </c>
      <c r="B26">
        <f t="shared" si="8"/>
        <v>252.68636845533047</v>
      </c>
      <c r="C26">
        <f t="shared" si="9"/>
        <v>250</v>
      </c>
      <c r="D26">
        <f t="shared" si="0"/>
        <v>1</v>
      </c>
      <c r="E26">
        <f t="shared" si="1"/>
        <v>0</v>
      </c>
      <c r="F26">
        <f t="shared" si="2"/>
        <v>-2.6863684553304665</v>
      </c>
      <c r="G26">
        <f t="shared" si="3"/>
        <v>7.4757220396520632</v>
      </c>
      <c r="H26">
        <f t="shared" si="4"/>
        <v>-0.44236429353926793</v>
      </c>
      <c r="I26">
        <f t="shared" si="5"/>
        <v>7.9423815197483139</v>
      </c>
      <c r="J26">
        <f t="shared" si="6"/>
        <v>-2.4295186556982415E-2</v>
      </c>
      <c r="K26">
        <f t="shared" si="7"/>
        <v>216.51471580529335</v>
      </c>
      <c r="L26">
        <v>25</v>
      </c>
    </row>
    <row r="27" spans="1:12">
      <c r="A27">
        <v>125</v>
      </c>
      <c r="B27">
        <f t="shared" si="8"/>
        <v>265.65930775289053</v>
      </c>
      <c r="C27">
        <f t="shared" si="9"/>
        <v>262.5</v>
      </c>
      <c r="D27">
        <f t="shared" si="0"/>
        <v>1</v>
      </c>
      <c r="E27">
        <f t="shared" si="1"/>
        <v>0</v>
      </c>
      <c r="F27">
        <f t="shared" si="2"/>
        <v>-3.1593077528905269</v>
      </c>
      <c r="G27">
        <f t="shared" si="3"/>
        <v>6.8284092104750211</v>
      </c>
      <c r="H27">
        <f t="shared" si="4"/>
        <v>-0.52024320766848309</v>
      </c>
      <c r="I27">
        <f t="shared" si="5"/>
        <v>7.3642282009693476</v>
      </c>
      <c r="J27">
        <f t="shared" si="6"/>
        <v>-1.5575782825843027E-2</v>
      </c>
      <c r="K27">
        <f t="shared" si="7"/>
        <v>219.67402355818388</v>
      </c>
      <c r="L27">
        <v>26</v>
      </c>
    </row>
    <row r="28" spans="1:12">
      <c r="A28">
        <v>130</v>
      </c>
      <c r="B28">
        <f t="shared" si="8"/>
        <v>278.37278826449938</v>
      </c>
      <c r="C28">
        <f t="shared" si="9"/>
        <v>275</v>
      </c>
      <c r="D28">
        <f t="shared" si="0"/>
        <v>1</v>
      </c>
      <c r="E28">
        <f t="shared" si="1"/>
        <v>0</v>
      </c>
      <c r="F28">
        <f t="shared" si="2"/>
        <v>-3.372788264499377</v>
      </c>
      <c r="G28">
        <f t="shared" si="3"/>
        <v>6.1845801378815235</v>
      </c>
      <c r="H28">
        <f t="shared" si="4"/>
        <v>-0.55539704351511243</v>
      </c>
      <c r="I28">
        <f t="shared" si="5"/>
        <v>6.7470079485659618</v>
      </c>
      <c r="J28">
        <f t="shared" si="6"/>
        <v>-7.0307671693258687E-3</v>
      </c>
      <c r="K28">
        <f t="shared" si="7"/>
        <v>223.04681182268325</v>
      </c>
      <c r="L28">
        <v>27</v>
      </c>
    </row>
    <row r="29" spans="1:12">
      <c r="A29">
        <v>135</v>
      </c>
      <c r="B29">
        <f t="shared" si="8"/>
        <v>290.83199916587608</v>
      </c>
      <c r="C29">
        <f t="shared" si="9"/>
        <v>287.5</v>
      </c>
      <c r="D29">
        <f t="shared" si="0"/>
        <v>1</v>
      </c>
      <c r="E29">
        <f t="shared" si="1"/>
        <v>0</v>
      </c>
      <c r="F29">
        <f t="shared" si="2"/>
        <v>-3.3319991658760841</v>
      </c>
      <c r="G29">
        <f t="shared" si="3"/>
        <v>5.5899151467398829</v>
      </c>
      <c r="H29">
        <f t="shared" si="4"/>
        <v>-0.54868030264481482</v>
      </c>
      <c r="I29">
        <f t="shared" si="5"/>
        <v>6.1372521012106382</v>
      </c>
      <c r="J29">
        <f t="shared" si="6"/>
        <v>1.3433481740595262E-3</v>
      </c>
      <c r="K29">
        <f t="shared" si="7"/>
        <v>226.37881098855934</v>
      </c>
      <c r="L29">
        <v>28</v>
      </c>
    </row>
    <row r="30" spans="1:12">
      <c r="A30">
        <v>140</v>
      </c>
      <c r="B30">
        <f t="shared" si="8"/>
        <v>303.04202584922524</v>
      </c>
      <c r="C30">
        <f t="shared" si="9"/>
        <v>300</v>
      </c>
      <c r="D30">
        <f t="shared" si="0"/>
        <v>1</v>
      </c>
      <c r="E30">
        <f t="shared" si="1"/>
        <v>0</v>
      </c>
      <c r="F30">
        <f t="shared" si="2"/>
        <v>-3.0420258492252401</v>
      </c>
      <c r="G30">
        <f t="shared" si="3"/>
        <v>5.0891809554210781</v>
      </c>
      <c r="H30">
        <f t="shared" si="4"/>
        <v>-0.50093039659192029</v>
      </c>
      <c r="I30">
        <f t="shared" si="5"/>
        <v>5.5805613708024193</v>
      </c>
      <c r="J30">
        <f t="shared" si="6"/>
        <v>9.5499812105788971E-3</v>
      </c>
      <c r="K30">
        <f t="shared" si="7"/>
        <v>229.42083683778458</v>
      </c>
      <c r="L30">
        <v>29</v>
      </c>
    </row>
    <row r="31" spans="1:12">
      <c r="A31">
        <v>145</v>
      </c>
      <c r="B31">
        <f t="shared" si="8"/>
        <v>315.00785199890743</v>
      </c>
      <c r="C31">
        <f t="shared" si="9"/>
        <v>312.5</v>
      </c>
      <c r="D31">
        <f t="shared" si="0"/>
        <v>1</v>
      </c>
      <c r="E31">
        <f t="shared" si="1"/>
        <v>0</v>
      </c>
      <c r="F31">
        <f t="shared" si="2"/>
        <v>-2.5078519989074266</v>
      </c>
      <c r="G31">
        <f t="shared" si="3"/>
        <v>4.7262489479286405</v>
      </c>
      <c r="H31">
        <f t="shared" si="4"/>
        <v>-0.41296798866008594</v>
      </c>
      <c r="I31">
        <f t="shared" si="5"/>
        <v>5.12162445500236</v>
      </c>
      <c r="J31">
        <f t="shared" si="6"/>
        <v>1.7592481586366872E-2</v>
      </c>
      <c r="K31">
        <f t="shared" si="7"/>
        <v>231.928688836692</v>
      </c>
      <c r="L31">
        <v>30</v>
      </c>
    </row>
    <row r="32" spans="1:12">
      <c r="A32">
        <v>150</v>
      </c>
      <c r="B32">
        <f t="shared" si="8"/>
        <v>326.73436162559597</v>
      </c>
      <c r="C32">
        <f t="shared" si="9"/>
        <v>325</v>
      </c>
      <c r="D32">
        <f t="shared" si="0"/>
        <v>1</v>
      </c>
      <c r="E32">
        <f t="shared" si="1"/>
        <v>0</v>
      </c>
      <c r="F32">
        <f t="shared" si="2"/>
        <v>-1.734361625595966</v>
      </c>
      <c r="G32">
        <f t="shared" si="3"/>
        <v>4.5441130805860501</v>
      </c>
      <c r="H32">
        <f t="shared" si="4"/>
        <v>-0.28559732888688771</v>
      </c>
      <c r="I32">
        <f t="shared" si="5"/>
        <v>4.8042362775182985</v>
      </c>
      <c r="J32">
        <f t="shared" si="6"/>
        <v>2.5474131954639646E-2</v>
      </c>
      <c r="K32">
        <f t="shared" si="7"/>
        <v>233.66305046228797</v>
      </c>
      <c r="L32">
        <v>31</v>
      </c>
    </row>
    <row r="33" spans="1:12">
      <c r="A33">
        <v>155</v>
      </c>
      <c r="B33">
        <f t="shared" si="8"/>
        <v>338.22634105975072</v>
      </c>
      <c r="C33">
        <f t="shared" si="9"/>
        <v>337.5</v>
      </c>
      <c r="D33">
        <f t="shared" si="0"/>
        <v>1</v>
      </c>
      <c r="E33">
        <f t="shared" si="1"/>
        <v>0</v>
      </c>
      <c r="F33">
        <f t="shared" si="2"/>
        <v>-0.72634105975072316</v>
      </c>
      <c r="G33">
        <f t="shared" si="3"/>
        <v>4.5849074305903121</v>
      </c>
      <c r="H33">
        <f t="shared" si="4"/>
        <v>-0.1196065823091516</v>
      </c>
      <c r="I33">
        <f t="shared" si="5"/>
        <v>4.6713158635839163</v>
      </c>
      <c r="J33">
        <f t="shared" si="6"/>
        <v>3.319814931554723E-2</v>
      </c>
      <c r="K33">
        <f t="shared" si="7"/>
        <v>234.38939152203869</v>
      </c>
      <c r="L33">
        <v>32</v>
      </c>
    </row>
    <row r="34" spans="1:12">
      <c r="A34">
        <v>160</v>
      </c>
      <c r="B34">
        <f t="shared" si="8"/>
        <v>349.48848090522239</v>
      </c>
      <c r="C34">
        <f t="shared" si="9"/>
        <v>350</v>
      </c>
      <c r="D34">
        <f t="shared" si="0"/>
        <v>1</v>
      </c>
      <c r="E34">
        <f t="shared" si="1"/>
        <v>0</v>
      </c>
      <c r="F34">
        <f t="shared" si="2"/>
        <v>0.51151909477761137</v>
      </c>
      <c r="G34">
        <f t="shared" si="3"/>
        <v>4.8899233935944837</v>
      </c>
      <c r="H34">
        <f t="shared" si="4"/>
        <v>8.4231849337029277E-2</v>
      </c>
      <c r="I34">
        <f t="shared" si="5"/>
        <v>4.7649238579282187</v>
      </c>
      <c r="J34">
        <f t="shared" si="6"/>
        <v>4.076768632923617E-2</v>
      </c>
      <c r="K34">
        <f t="shared" si="7"/>
        <v>234.9009106168163</v>
      </c>
      <c r="L34">
        <v>33</v>
      </c>
    </row>
    <row r="35" spans="1:12">
      <c r="A35">
        <v>165</v>
      </c>
      <c r="B35">
        <f t="shared" si="8"/>
        <v>360.52537795378458</v>
      </c>
      <c r="C35">
        <f t="shared" si="9"/>
        <v>362.5</v>
      </c>
      <c r="D35">
        <f t="shared" si="0"/>
        <v>1</v>
      </c>
      <c r="E35">
        <f t="shared" si="1"/>
        <v>0</v>
      </c>
      <c r="F35">
        <f t="shared" si="2"/>
        <v>1.9746220462154156</v>
      </c>
      <c r="G35">
        <f t="shared" si="3"/>
        <v>5.4996265373385853</v>
      </c>
      <c r="H35">
        <f t="shared" si="4"/>
        <v>0.32516101235029249</v>
      </c>
      <c r="I35">
        <f t="shared" si="5"/>
        <v>5.1262796923856397</v>
      </c>
      <c r="J35">
        <f t="shared" si="6"/>
        <v>4.8185832602652641E-2</v>
      </c>
      <c r="K35">
        <f t="shared" si="7"/>
        <v>236.87553266303172</v>
      </c>
      <c r="L35">
        <v>34</v>
      </c>
    </row>
    <row r="36" spans="1:12">
      <c r="A36">
        <v>170</v>
      </c>
      <c r="B36">
        <f t="shared" si="8"/>
        <v>371.34153706137556</v>
      </c>
      <c r="C36">
        <f t="shared" si="9"/>
        <v>375</v>
      </c>
      <c r="D36">
        <f t="shared" si="0"/>
        <v>1</v>
      </c>
      <c r="E36">
        <f t="shared" si="1"/>
        <v>0</v>
      </c>
      <c r="F36">
        <f t="shared" si="2"/>
        <v>3.6584629386244387</v>
      </c>
      <c r="G36">
        <f t="shared" si="3"/>
        <v>6.4536731182077967</v>
      </c>
      <c r="H36">
        <f t="shared" si="4"/>
        <v>0.60243909210328639</v>
      </c>
      <c r="I36">
        <f t="shared" si="5"/>
        <v>5.795778410153912</v>
      </c>
      <c r="J36">
        <f t="shared" si="6"/>
        <v>5.5455615950598773E-2</v>
      </c>
      <c r="K36">
        <f t="shared" si="7"/>
        <v>240.53399560165616</v>
      </c>
      <c r="L36">
        <v>35</v>
      </c>
    </row>
    <row r="37" spans="1:12">
      <c r="A37">
        <v>175</v>
      </c>
      <c r="B37">
        <f t="shared" si="8"/>
        <v>381.94137298681471</v>
      </c>
      <c r="C37">
        <f t="shared" si="9"/>
        <v>387.5</v>
      </c>
      <c r="D37">
        <f t="shared" si="0"/>
        <v>1</v>
      </c>
      <c r="E37">
        <f t="shared" si="1"/>
        <v>0</v>
      </c>
      <c r="F37">
        <f t="shared" si="2"/>
        <v>5.5586270131852871</v>
      </c>
      <c r="G37">
        <f t="shared" si="3"/>
        <v>7.7909262674596276</v>
      </c>
      <c r="H37">
        <f t="shared" si="4"/>
        <v>0.91533911026122128</v>
      </c>
      <c r="I37">
        <f t="shared" si="5"/>
        <v>6.8130071535668195</v>
      </c>
      <c r="J37">
        <f t="shared" si="6"/>
        <v>6.2580003631586986E-2</v>
      </c>
      <c r="K37">
        <f t="shared" si="7"/>
        <v>246.09262261484145</v>
      </c>
      <c r="L37">
        <v>36</v>
      </c>
    </row>
    <row r="38" spans="1:12">
      <c r="A38">
        <v>180</v>
      </c>
      <c r="B38">
        <f t="shared" si="8"/>
        <v>392.32921219374509</v>
      </c>
      <c r="C38">
        <v>400</v>
      </c>
      <c r="D38">
        <f t="shared" si="0"/>
        <v>1</v>
      </c>
      <c r="E38">
        <f t="shared" si="1"/>
        <v>0</v>
      </c>
      <c r="F38">
        <f t="shared" si="2"/>
        <v>7.6707878062549071</v>
      </c>
      <c r="G38">
        <f t="shared" si="3"/>
        <v>9.549471853726418</v>
      </c>
      <c r="H38">
        <f t="shared" si="4"/>
        <v>1.2631486280559956</v>
      </c>
      <c r="I38">
        <f t="shared" si="5"/>
        <v>8.2167613221114681</v>
      </c>
      <c r="J38">
        <f t="shared" si="6"/>
        <v>6.9561903558954877E-2</v>
      </c>
      <c r="K38">
        <f t="shared" si="7"/>
        <v>253.76341042109635</v>
      </c>
      <c r="L38">
        <v>37</v>
      </c>
    </row>
    <row r="39" spans="1:12">
      <c r="A39">
        <v>185</v>
      </c>
      <c r="B39">
        <f t="shared" si="8"/>
        <v>402.50929461653686</v>
      </c>
      <c r="C39">
        <v>400</v>
      </c>
      <c r="D39">
        <f t="shared" si="0"/>
        <v>1</v>
      </c>
      <c r="E39">
        <f t="shared" si="1"/>
        <v>0</v>
      </c>
      <c r="F39">
        <f t="shared" si="2"/>
        <v>-2.509294616536863</v>
      </c>
      <c r="G39">
        <f t="shared" si="3"/>
        <v>7.009084028267873</v>
      </c>
      <c r="H39">
        <f t="shared" si="4"/>
        <v>-0.41320554450512526</v>
      </c>
      <c r="I39">
        <f t="shared" si="5"/>
        <v>7.7575604072852222</v>
      </c>
      <c r="J39">
        <f t="shared" si="6"/>
        <v>-0.33527083451222417</v>
      </c>
      <c r="K39">
        <f t="shared" si="7"/>
        <v>256.27270503763322</v>
      </c>
      <c r="L39">
        <v>38</v>
      </c>
    </row>
    <row r="40" spans="1:12">
      <c r="A40">
        <v>190</v>
      </c>
      <c r="B40">
        <f t="shared" si="8"/>
        <v>412.48577539087279</v>
      </c>
      <c r="C40">
        <v>400</v>
      </c>
      <c r="D40">
        <f t="shared" si="0"/>
        <v>1</v>
      </c>
      <c r="E40">
        <f t="shared" si="1"/>
        <v>0</v>
      </c>
      <c r="F40">
        <f t="shared" si="2"/>
        <v>-12.485775390872789</v>
      </c>
      <c r="G40">
        <f t="shared" si="3"/>
        <v>3.0880654593185</v>
      </c>
      <c r="H40">
        <f t="shared" si="4"/>
        <v>-2.0560326336150223</v>
      </c>
      <c r="I40">
        <f t="shared" si="5"/>
        <v>5.4726635107555017</v>
      </c>
      <c r="J40">
        <f t="shared" si="6"/>
        <v>-0.3285654178219794</v>
      </c>
      <c r="K40">
        <f t="shared" si="7"/>
        <v>268.758480428506</v>
      </c>
      <c r="L40">
        <v>39</v>
      </c>
    </row>
    <row r="41" spans="1:12">
      <c r="A41">
        <v>195</v>
      </c>
      <c r="B41">
        <f t="shared" si="8"/>
        <v>422.262726549722</v>
      </c>
      <c r="C41">
        <v>400</v>
      </c>
      <c r="D41">
        <f t="shared" si="0"/>
        <v>0</v>
      </c>
      <c r="E41">
        <f t="shared" si="1"/>
        <v>0</v>
      </c>
      <c r="F41">
        <f t="shared" si="2"/>
        <v>-22.262726549722004</v>
      </c>
      <c r="G41">
        <f t="shared" si="3"/>
        <v>-2.5894127382518874</v>
      </c>
      <c r="H41">
        <f t="shared" si="4"/>
        <v>-3.6660031809427225</v>
      </c>
      <c r="I41">
        <f t="shared" si="5"/>
        <v>1.3985845521563753</v>
      </c>
      <c r="J41">
        <f t="shared" si="6"/>
        <v>-0.32199410946554008</v>
      </c>
      <c r="K41">
        <f t="shared" si="7"/>
        <v>291.02120697822801</v>
      </c>
      <c r="L41">
        <v>40</v>
      </c>
    </row>
    <row r="42" spans="1:12">
      <c r="A42">
        <v>200</v>
      </c>
      <c r="B42">
        <f t="shared" si="8"/>
        <v>415.17747201872754</v>
      </c>
      <c r="C42">
        <v>400</v>
      </c>
      <c r="D42">
        <f t="shared" si="0"/>
        <v>0</v>
      </c>
      <c r="E42">
        <f t="shared" si="1"/>
        <v>0</v>
      </c>
      <c r="F42">
        <f t="shared" si="2"/>
        <v>-15.177472018727542</v>
      </c>
      <c r="G42">
        <f t="shared" si="3"/>
        <v>-3.6448213718708575</v>
      </c>
      <c r="H42">
        <f t="shared" si="4"/>
        <v>-2.4992743173238643</v>
      </c>
      <c r="I42">
        <f t="shared" si="5"/>
        <v>-1.3788928272707648</v>
      </c>
      <c r="J42">
        <f t="shared" si="6"/>
        <v>0.23334577272377161</v>
      </c>
      <c r="K42">
        <f t="shared" si="7"/>
        <v>306.19867899695555</v>
      </c>
      <c r="L42">
        <v>41</v>
      </c>
    </row>
    <row r="43" spans="1:12">
      <c r="A43">
        <v>205</v>
      </c>
      <c r="B43">
        <f t="shared" si="8"/>
        <v>408.23392257835297</v>
      </c>
      <c r="C43">
        <v>400</v>
      </c>
      <c r="D43">
        <f t="shared" si="0"/>
        <v>0</v>
      </c>
      <c r="E43">
        <f t="shared" si="1"/>
        <v>0</v>
      </c>
      <c r="F43">
        <f t="shared" si="2"/>
        <v>-8.2339225783529741</v>
      </c>
      <c r="G43">
        <f t="shared" si="3"/>
        <v>-4.0129018328174473</v>
      </c>
      <c r="H43">
        <f t="shared" si="4"/>
        <v>-1.3558800309773844</v>
      </c>
      <c r="I43">
        <f t="shared" si="5"/>
        <v>-2.885700659109359</v>
      </c>
      <c r="J43">
        <f t="shared" si="6"/>
        <v>0.22867885726929604</v>
      </c>
      <c r="K43">
        <f t="shared" si="7"/>
        <v>314.43260157530852</v>
      </c>
      <c r="L43">
        <v>42</v>
      </c>
    </row>
    <row r="44" spans="1:12">
      <c r="A44">
        <v>210</v>
      </c>
      <c r="B44">
        <f t="shared" si="8"/>
        <v>401.42924412678593</v>
      </c>
      <c r="C44">
        <v>400</v>
      </c>
      <c r="D44">
        <f t="shared" si="0"/>
        <v>0</v>
      </c>
      <c r="E44">
        <f t="shared" si="1"/>
        <v>0</v>
      </c>
      <c r="F44">
        <f t="shared" si="2"/>
        <v>-1.4292441267859317</v>
      </c>
      <c r="G44">
        <f t="shared" si="3"/>
        <v>-3.1585006845451145</v>
      </c>
      <c r="H44">
        <f t="shared" si="4"/>
        <v>-0.23535363035783938</v>
      </c>
      <c r="I44">
        <f t="shared" si="5"/>
        <v>-3.1472523343111845</v>
      </c>
      <c r="J44">
        <f t="shared" si="6"/>
        <v>0.22410528012390898</v>
      </c>
      <c r="K44">
        <f t="shared" si="7"/>
        <v>315.86184570209446</v>
      </c>
      <c r="L44">
        <v>43</v>
      </c>
    </row>
    <row r="45" spans="1:12">
      <c r="A45">
        <v>215</v>
      </c>
      <c r="B45">
        <f t="shared" si="8"/>
        <v>394.76065924425023</v>
      </c>
      <c r="C45">
        <v>400</v>
      </c>
      <c r="D45">
        <f t="shared" si="0"/>
        <v>0</v>
      </c>
      <c r="E45">
        <f t="shared" si="1"/>
        <v>0</v>
      </c>
      <c r="F45">
        <f t="shared" si="2"/>
        <v>5.2393407557497653</v>
      </c>
      <c r="G45">
        <f t="shared" si="3"/>
        <v>-1.1060675592382327</v>
      </c>
      <c r="H45">
        <f t="shared" si="4"/>
        <v>0.86276224224931386</v>
      </c>
      <c r="I45">
        <f t="shared" si="5"/>
        <v>-2.1884529760089775</v>
      </c>
      <c r="J45">
        <f t="shared" si="6"/>
        <v>0.21962317452143068</v>
      </c>
      <c r="K45">
        <f t="shared" si="7"/>
        <v>321.10118645784422</v>
      </c>
      <c r="L45">
        <v>44</v>
      </c>
    </row>
    <row r="46" spans="1:12">
      <c r="A46">
        <v>220</v>
      </c>
      <c r="B46">
        <f t="shared" si="8"/>
        <v>388.22544605936525</v>
      </c>
      <c r="C46">
        <v>400</v>
      </c>
      <c r="D46">
        <f t="shared" si="0"/>
        <v>1</v>
      </c>
      <c r="E46">
        <f t="shared" si="1"/>
        <v>0</v>
      </c>
      <c r="F46">
        <f t="shared" si="2"/>
        <v>11.774553940634746</v>
      </c>
      <c r="G46">
        <f t="shared" si="3"/>
        <v>2.1204369035625068</v>
      </c>
      <c r="H46">
        <f t="shared" si="4"/>
        <v>1.9389157974043238</v>
      </c>
      <c r="I46">
        <f t="shared" si="5"/>
        <v>-3.3709604872818932E-2</v>
      </c>
      <c r="J46">
        <f t="shared" si="6"/>
        <v>0.21523071103100197</v>
      </c>
      <c r="K46">
        <f t="shared" si="7"/>
        <v>332.87574039847897</v>
      </c>
      <c r="L46">
        <v>45</v>
      </c>
    </row>
    <row r="47" spans="1:12">
      <c r="A47">
        <v>225</v>
      </c>
      <c r="B47">
        <f t="shared" si="8"/>
        <v>398.48760380484464</v>
      </c>
      <c r="C47">
        <v>400</v>
      </c>
      <c r="D47">
        <f t="shared" si="0"/>
        <v>0</v>
      </c>
      <c r="E47">
        <f t="shared" si="1"/>
        <v>0</v>
      </c>
      <c r="F47">
        <f t="shared" si="2"/>
        <v>1.5123961951553611</v>
      </c>
      <c r="G47">
        <f t="shared" si="3"/>
        <v>0.15413127710722735</v>
      </c>
      <c r="H47">
        <f t="shared" si="4"/>
        <v>0.24904628145623331</v>
      </c>
      <c r="I47">
        <f t="shared" si="5"/>
        <v>0.24305889884061216</v>
      </c>
      <c r="J47">
        <f t="shared" si="6"/>
        <v>-0.33797390318961812</v>
      </c>
      <c r="K47">
        <f t="shared" si="7"/>
        <v>334.38813659363433</v>
      </c>
      <c r="L47">
        <v>46</v>
      </c>
    </row>
    <row r="48" spans="1:12">
      <c r="A48">
        <v>230</v>
      </c>
      <c r="B48">
        <f t="shared" si="8"/>
        <v>391.87785172874777</v>
      </c>
      <c r="C48">
        <v>400</v>
      </c>
      <c r="D48">
        <f t="shared" si="0"/>
        <v>1</v>
      </c>
      <c r="E48">
        <f t="shared" si="1"/>
        <v>0</v>
      </c>
      <c r="F48">
        <f t="shared" si="2"/>
        <v>8.1221482712522288</v>
      </c>
      <c r="G48">
        <f t="shared" si="3"/>
        <v>3.2845717631810487</v>
      </c>
      <c r="H48">
        <f t="shared" si="4"/>
        <v>1.3374741558271046</v>
      </c>
      <c r="I48">
        <f t="shared" si="5"/>
        <v>1.7294120324797699</v>
      </c>
      <c r="J48">
        <f t="shared" si="6"/>
        <v>0.21768557487417425</v>
      </c>
      <c r="K48">
        <f t="shared" si="7"/>
        <v>342.51028486488656</v>
      </c>
      <c r="L48">
        <v>47</v>
      </c>
    </row>
    <row r="49" spans="1:12">
      <c r="A49">
        <v>235</v>
      </c>
      <c r="B49">
        <f t="shared" si="8"/>
        <v>402.06696136083946</v>
      </c>
      <c r="C49">
        <v>400</v>
      </c>
      <c r="D49">
        <f t="shared" si="0"/>
        <v>0</v>
      </c>
      <c r="E49">
        <f t="shared" si="1"/>
        <v>0</v>
      </c>
      <c r="F49">
        <f t="shared" si="2"/>
        <v>-2.066961360839457</v>
      </c>
      <c r="G49">
        <f t="shared" si="3"/>
        <v>0.67522343953340824</v>
      </c>
      <c r="H49">
        <f t="shared" si="4"/>
        <v>-0.3403665272894334</v>
      </c>
      <c r="I49">
        <f t="shared" si="5"/>
        <v>1.3511581034461493</v>
      </c>
      <c r="J49">
        <f t="shared" si="6"/>
        <v>-0.33556813662330764</v>
      </c>
      <c r="K49">
        <f t="shared" si="7"/>
        <v>344.57724622572601</v>
      </c>
      <c r="L49">
        <v>48</v>
      </c>
    </row>
    <row r="50" spans="1:12">
      <c r="A50">
        <v>240</v>
      </c>
      <c r="B50">
        <f t="shared" si="8"/>
        <v>395.38562213362269</v>
      </c>
      <c r="C50">
        <v>400</v>
      </c>
      <c r="D50">
        <f t="shared" si="0"/>
        <v>1</v>
      </c>
      <c r="E50">
        <f t="shared" si="1"/>
        <v>0</v>
      </c>
      <c r="F50">
        <f t="shared" si="2"/>
        <v>4.6143778663773105</v>
      </c>
      <c r="G50">
        <f t="shared" si="3"/>
        <v>3.1754820823587058</v>
      </c>
      <c r="H50">
        <f t="shared" si="4"/>
        <v>0.75984960325635176</v>
      </c>
      <c r="I50">
        <f t="shared" si="5"/>
        <v>2.1955892529931971</v>
      </c>
      <c r="J50">
        <f t="shared" si="6"/>
        <v>0.22004322610915703</v>
      </c>
      <c r="K50">
        <f t="shared" si="7"/>
        <v>349.19162409210332</v>
      </c>
      <c r="L50">
        <v>49</v>
      </c>
    </row>
    <row r="51" spans="1:12">
      <c r="A51">
        <v>245</v>
      </c>
      <c r="B51">
        <f t="shared" si="8"/>
        <v>405.50457635761688</v>
      </c>
      <c r="C51">
        <v>400</v>
      </c>
      <c r="D51">
        <f t="shared" si="0"/>
        <v>0</v>
      </c>
      <c r="E51">
        <f t="shared" si="1"/>
        <v>0</v>
      </c>
      <c r="F51">
        <f t="shared" si="2"/>
        <v>-5.5045763576168838</v>
      </c>
      <c r="G51">
        <f t="shared" si="3"/>
        <v>-5.144444767248979E-2</v>
      </c>
      <c r="H51">
        <f t="shared" si="4"/>
        <v>-0.90643858880877226</v>
      </c>
      <c r="I51">
        <f t="shared" si="5"/>
        <v>1.1882517795493073</v>
      </c>
      <c r="J51">
        <f t="shared" si="6"/>
        <v>-0.3332576384130248</v>
      </c>
      <c r="K51">
        <f t="shared" si="7"/>
        <v>354.69620044972021</v>
      </c>
      <c r="L51">
        <v>50</v>
      </c>
    </row>
    <row r="52" spans="1:12">
      <c r="A52">
        <v>250</v>
      </c>
      <c r="B52">
        <f t="shared" si="8"/>
        <v>398.75448483046455</v>
      </c>
      <c r="C52">
        <v>400</v>
      </c>
      <c r="D52">
        <f t="shared" si="0"/>
        <v>1</v>
      </c>
      <c r="E52">
        <f t="shared" si="1"/>
        <v>0</v>
      </c>
      <c r="F52">
        <f t="shared" si="2"/>
        <v>1.2455151695354516</v>
      </c>
      <c r="G52">
        <f t="shared" si="3"/>
        <v>1.8435875528969328</v>
      </c>
      <c r="H52">
        <f t="shared" si="4"/>
        <v>0.20509898296740284</v>
      </c>
      <c r="I52">
        <f t="shared" si="5"/>
        <v>1.4161810555742949</v>
      </c>
      <c r="J52">
        <f t="shared" si="6"/>
        <v>0.22230751435523502</v>
      </c>
      <c r="K52">
        <f t="shared" si="7"/>
        <v>355.94171561925566</v>
      </c>
      <c r="L52">
        <v>51</v>
      </c>
    </row>
    <row r="53" spans="1:12">
      <c r="A53">
        <v>255</v>
      </c>
      <c r="B53">
        <f t="shared" si="8"/>
        <v>408.80606180052195</v>
      </c>
      <c r="C53">
        <v>400</v>
      </c>
      <c r="D53">
        <f t="shared" si="0"/>
        <v>0</v>
      </c>
      <c r="E53">
        <f t="shared" si="1"/>
        <v>0</v>
      </c>
      <c r="F53">
        <f t="shared" si="2"/>
        <v>-8.8060618005219453</v>
      </c>
      <c r="G53">
        <f t="shared" si="3"/>
        <v>-1.97646108654504</v>
      </c>
      <c r="H53">
        <f t="shared" si="4"/>
        <v>-1.4500941966919487</v>
      </c>
      <c r="I53">
        <f t="shared" si="5"/>
        <v>-0.19532825392122111</v>
      </c>
      <c r="J53">
        <f t="shared" si="6"/>
        <v>-0.33103863593187033</v>
      </c>
      <c r="K53">
        <f t="shared" si="7"/>
        <v>364.74777741977761</v>
      </c>
      <c r="L53">
        <v>52</v>
      </c>
    </row>
    <row r="54" spans="1:12">
      <c r="A54">
        <v>260</v>
      </c>
      <c r="B54">
        <f t="shared" si="8"/>
        <v>401.98994056451153</v>
      </c>
      <c r="C54">
        <v>400</v>
      </c>
      <c r="D54">
        <f t="shared" si="0"/>
        <v>0</v>
      </c>
      <c r="E54">
        <f t="shared" si="1"/>
        <v>0</v>
      </c>
      <c r="F54">
        <f t="shared" si="2"/>
        <v>-1.989940564511528</v>
      </c>
      <c r="G54">
        <f t="shared" si="3"/>
        <v>-0.66268875319817699</v>
      </c>
      <c r="H54">
        <f t="shared" si="4"/>
        <v>-0.32768351275811336</v>
      </c>
      <c r="I54">
        <f t="shared" si="5"/>
        <v>-0.55948737722683073</v>
      </c>
      <c r="J54">
        <f t="shared" si="6"/>
        <v>0.22448213678676709</v>
      </c>
      <c r="K54">
        <f t="shared" si="7"/>
        <v>366.73771798428913</v>
      </c>
      <c r="L54">
        <v>53</v>
      </c>
    </row>
    <row r="55" spans="1:12">
      <c r="A55">
        <v>265</v>
      </c>
      <c r="B55">
        <f t="shared" si="8"/>
        <v>395.31014175322127</v>
      </c>
      <c r="C55">
        <v>400</v>
      </c>
      <c r="D55">
        <f t="shared" si="0"/>
        <v>1</v>
      </c>
      <c r="E55">
        <f t="shared" si="1"/>
        <v>0</v>
      </c>
      <c r="F55">
        <f t="shared" si="2"/>
        <v>4.6898582467787264</v>
      </c>
      <c r="G55">
        <f t="shared" si="3"/>
        <v>1.2910281334817622</v>
      </c>
      <c r="H55">
        <f t="shared" si="4"/>
        <v>0.77227895749705289</v>
      </c>
      <c r="I55">
        <f t="shared" si="5"/>
        <v>0.29875668193367622</v>
      </c>
      <c r="J55">
        <f t="shared" si="6"/>
        <v>0.21999249405103324</v>
      </c>
      <c r="K55">
        <f t="shared" si="7"/>
        <v>371.42757623106786</v>
      </c>
      <c r="L55">
        <v>54</v>
      </c>
    </row>
    <row r="56" spans="1:12">
      <c r="A56">
        <v>270</v>
      </c>
      <c r="B56">
        <f t="shared" si="8"/>
        <v>405.43060558482352</v>
      </c>
      <c r="C56">
        <v>400</v>
      </c>
      <c r="D56">
        <f t="shared" si="0"/>
        <v>0</v>
      </c>
      <c r="E56">
        <f t="shared" si="1"/>
        <v>0</v>
      </c>
      <c r="F56">
        <f t="shared" si="2"/>
        <v>-5.4306055848235246</v>
      </c>
      <c r="G56">
        <f t="shared" si="3"/>
        <v>-1.9226093175719072</v>
      </c>
      <c r="H56">
        <f t="shared" si="4"/>
        <v>-0.89425782165288981</v>
      </c>
      <c r="I56">
        <f t="shared" si="5"/>
        <v>-0.69504414008902882</v>
      </c>
      <c r="J56">
        <f t="shared" si="6"/>
        <v>-0.33330735582998855</v>
      </c>
      <c r="K56">
        <f t="shared" si="7"/>
        <v>376.85818181589138</v>
      </c>
      <c r="L56">
        <v>55</v>
      </c>
    </row>
    <row r="57" spans="1:12">
      <c r="A57">
        <v>275</v>
      </c>
      <c r="B57">
        <f t="shared" si="8"/>
        <v>398.68199347312708</v>
      </c>
      <c r="C57">
        <v>400</v>
      </c>
      <c r="D57">
        <f t="shared" si="0"/>
        <v>0</v>
      </c>
      <c r="E57">
        <f t="shared" si="1"/>
        <v>0</v>
      </c>
      <c r="F57">
        <f t="shared" si="2"/>
        <v>1.3180065268729209</v>
      </c>
      <c r="G57">
        <f t="shared" si="3"/>
        <v>-1.4554019604509638E-2</v>
      </c>
      <c r="H57">
        <f t="shared" si="4"/>
        <v>0.2170361347801639</v>
      </c>
      <c r="I57">
        <f t="shared" si="5"/>
        <v>-0.45384894567128431</v>
      </c>
      <c r="J57">
        <f t="shared" si="6"/>
        <v>0.22225879128661077</v>
      </c>
      <c r="K57">
        <f t="shared" si="7"/>
        <v>378.17618834276431</v>
      </c>
      <c r="L57">
        <v>56</v>
      </c>
    </row>
    <row r="58" spans="1:12">
      <c r="A58">
        <v>280</v>
      </c>
      <c r="B58">
        <f t="shared" si="8"/>
        <v>392.06835360366455</v>
      </c>
      <c r="C58">
        <v>400</v>
      </c>
      <c r="D58">
        <f t="shared" si="0"/>
        <v>1</v>
      </c>
      <c r="E58">
        <f t="shared" si="1"/>
        <v>0</v>
      </c>
      <c r="F58">
        <f t="shared" si="2"/>
        <v>7.9316463963354522</v>
      </c>
      <c r="G58">
        <f t="shared" si="3"/>
        <v>2.5215601724035417</v>
      </c>
      <c r="H58">
        <f t="shared" si="4"/>
        <v>1.306104212084559</v>
      </c>
      <c r="I58">
        <f t="shared" si="5"/>
        <v>0.99764234485810344</v>
      </c>
      <c r="J58">
        <f t="shared" si="6"/>
        <v>0.21781361546087902</v>
      </c>
      <c r="K58">
        <f t="shared" si="7"/>
        <v>386.10783473909976</v>
      </c>
      <c r="L58">
        <v>57</v>
      </c>
    </row>
    <row r="59" spans="1:12">
      <c r="A59">
        <v>285</v>
      </c>
      <c r="B59">
        <f t="shared" si="8"/>
        <v>402.25365319825795</v>
      </c>
      <c r="C59">
        <v>400</v>
      </c>
      <c r="D59">
        <f t="shared" si="0"/>
        <v>0</v>
      </c>
      <c r="E59">
        <f t="shared" si="1"/>
        <v>0</v>
      </c>
      <c r="F59">
        <f t="shared" si="2"/>
        <v>-2.2536531982579504</v>
      </c>
      <c r="G59">
        <f t="shared" si="3"/>
        <v>-0.1213279194285774</v>
      </c>
      <c r="H59">
        <f t="shared" si="4"/>
        <v>-0.37110907215713673</v>
      </c>
      <c r="I59">
        <f t="shared" si="5"/>
        <v>0.58522380957689846</v>
      </c>
      <c r="J59">
        <f t="shared" si="6"/>
        <v>-0.33544265684833913</v>
      </c>
      <c r="K59">
        <f t="shared" si="7"/>
        <v>388.36148793735771</v>
      </c>
      <c r="L59">
        <v>58</v>
      </c>
    </row>
    <row r="60" spans="1:12">
      <c r="A60">
        <v>290</v>
      </c>
      <c r="B60">
        <f t="shared" si="8"/>
        <v>395.5685801342928</v>
      </c>
      <c r="C60">
        <v>400</v>
      </c>
      <c r="D60">
        <f t="shared" si="0"/>
        <v>1</v>
      </c>
      <c r="E60">
        <f t="shared" si="1"/>
        <v>0</v>
      </c>
      <c r="F60">
        <f t="shared" si="2"/>
        <v>4.4314198657071984</v>
      </c>
      <c r="G60">
        <f t="shared" si="3"/>
        <v>2.3460617505759482</v>
      </c>
      <c r="H60">
        <f t="shared" si="4"/>
        <v>0.72972190928600444</v>
      </c>
      <c r="I60">
        <f t="shared" si="5"/>
        <v>1.3961736450013156</v>
      </c>
      <c r="J60">
        <f t="shared" si="6"/>
        <v>0.22016619628862824</v>
      </c>
      <c r="K60">
        <f t="shared" si="7"/>
        <v>392.79290780306491</v>
      </c>
      <c r="L60">
        <v>59</v>
      </c>
    </row>
    <row r="61" spans="1:12">
      <c r="A61">
        <v>295</v>
      </c>
      <c r="B61">
        <f t="shared" si="8"/>
        <v>405.6838751982736</v>
      </c>
      <c r="C61">
        <v>400</v>
      </c>
      <c r="D61">
        <f t="shared" si="0"/>
        <v>0</v>
      </c>
      <c r="E61">
        <f t="shared" si="1"/>
        <v>0</v>
      </c>
      <c r="F61">
        <f t="shared" si="2"/>
        <v>-5.6838751982735971</v>
      </c>
      <c r="G61">
        <f t="shared" si="3"/>
        <v>-0.91307637281960952</v>
      </c>
      <c r="H61">
        <f t="shared" si="4"/>
        <v>-0.93596372889971324</v>
      </c>
      <c r="I61">
        <f t="shared" si="5"/>
        <v>0.35602448371724726</v>
      </c>
      <c r="J61">
        <f t="shared" si="6"/>
        <v>-0.33313712763714354</v>
      </c>
      <c r="K61">
        <f t="shared" si="7"/>
        <v>398.4767830013385</v>
      </c>
      <c r="L61">
        <v>60</v>
      </c>
    </row>
    <row r="62" spans="1:12">
      <c r="A62">
        <v>300</v>
      </c>
      <c r="B62">
        <f t="shared" si="8"/>
        <v>398.93019769430811</v>
      </c>
      <c r="C62">
        <v>400</v>
      </c>
      <c r="D62">
        <f t="shared" si="0"/>
        <v>0</v>
      </c>
      <c r="E62">
        <f t="shared" si="1"/>
        <v>0</v>
      </c>
      <c r="F62">
        <f t="shared" si="2"/>
        <v>1.0698023056918942</v>
      </c>
      <c r="G62">
        <f t="shared" si="3"/>
        <v>0.95038826625274764</v>
      </c>
      <c r="H62">
        <f t="shared" si="4"/>
        <v>0.17616434567828423</v>
      </c>
      <c r="I62">
        <f t="shared" si="5"/>
        <v>0.5517983056588639</v>
      </c>
      <c r="J62">
        <f t="shared" si="6"/>
        <v>0.22242561491559951</v>
      </c>
      <c r="K62">
        <f t="shared" si="7"/>
        <v>399.5465853070304</v>
      </c>
      <c r="L62">
        <v>61</v>
      </c>
    </row>
    <row r="63" spans="1:12">
      <c r="A63">
        <v>305</v>
      </c>
      <c r="B63">
        <f t="shared" si="8"/>
        <v>392.31159374042193</v>
      </c>
      <c r="C63">
        <f>C62-55/4</f>
        <v>386.25</v>
      </c>
      <c r="D63">
        <f t="shared" si="0"/>
        <v>0</v>
      </c>
      <c r="E63">
        <f t="shared" si="1"/>
        <v>0</v>
      </c>
      <c r="F63">
        <f t="shared" si="2"/>
        <v>-6.0615937404219267</v>
      </c>
      <c r="G63">
        <f t="shared" si="3"/>
        <v>-1.79050138745634</v>
      </c>
      <c r="H63">
        <f t="shared" si="4"/>
        <v>-0.99816264123527876</v>
      </c>
      <c r="I63">
        <f t="shared" si="5"/>
        <v>-0.55747334883834865</v>
      </c>
      <c r="J63">
        <f t="shared" si="6"/>
        <v>-0.23486539738271259</v>
      </c>
      <c r="K63">
        <f t="shared" si="7"/>
        <v>405.60817904745232</v>
      </c>
      <c r="L63">
        <v>62</v>
      </c>
    </row>
    <row r="64" spans="1:12">
      <c r="A64">
        <v>310</v>
      </c>
      <c r="B64">
        <f t="shared" si="8"/>
        <v>385.8253618656135</v>
      </c>
      <c r="C64">
        <f t="shared" ref="C64:C86" si="10">C63-55/4</f>
        <v>372.5</v>
      </c>
      <c r="D64">
        <f t="shared" si="0"/>
        <v>0</v>
      </c>
      <c r="E64">
        <f t="shared" si="1"/>
        <v>0</v>
      </c>
      <c r="F64">
        <f t="shared" si="2"/>
        <v>-13.325361865613502</v>
      </c>
      <c r="G64">
        <f t="shared" si="3"/>
        <v>-5.4295268480912551</v>
      </c>
      <c r="H64">
        <f t="shared" si="4"/>
        <v>-2.1942873384105757</v>
      </c>
      <c r="I64">
        <f t="shared" si="5"/>
        <v>-2.9960145702456193</v>
      </c>
      <c r="J64">
        <f t="shared" si="6"/>
        <v>-0.23922493943505935</v>
      </c>
      <c r="K64">
        <f t="shared" si="7"/>
        <v>418.93354091306583</v>
      </c>
      <c r="L64">
        <v>63</v>
      </c>
    </row>
    <row r="65" spans="1:12">
      <c r="A65">
        <v>315</v>
      </c>
      <c r="B65">
        <f t="shared" si="8"/>
        <v>379.46885462830124</v>
      </c>
      <c r="C65">
        <f t="shared" si="10"/>
        <v>358.75</v>
      </c>
      <c r="D65">
        <f t="shared" si="0"/>
        <v>0</v>
      </c>
      <c r="E65">
        <f t="shared" si="1"/>
        <v>1</v>
      </c>
      <c r="F65">
        <f t="shared" si="2"/>
        <v>-20.718854628301244</v>
      </c>
      <c r="G65">
        <f t="shared" si="3"/>
        <v>-10.442836049513472</v>
      </c>
      <c r="H65">
        <f t="shared" si="4"/>
        <v>-3.411773791642366</v>
      </c>
      <c r="I65">
        <f t="shared" si="5"/>
        <v>-6.7875649672247471</v>
      </c>
      <c r="J65">
        <f t="shared" si="6"/>
        <v>-0.24349729064635811</v>
      </c>
      <c r="K65">
        <f t="shared" si="7"/>
        <v>439.65239554136707</v>
      </c>
      <c r="L65">
        <v>64</v>
      </c>
    </row>
    <row r="66" spans="1:12">
      <c r="A66">
        <v>320</v>
      </c>
      <c r="B66">
        <f t="shared" si="8"/>
        <v>317.17508370264102</v>
      </c>
      <c r="C66">
        <f t="shared" si="10"/>
        <v>345</v>
      </c>
      <c r="D66">
        <f t="shared" si="0"/>
        <v>1</v>
      </c>
      <c r="E66">
        <f t="shared" si="1"/>
        <v>0</v>
      </c>
      <c r="F66">
        <f t="shared" si="2"/>
        <v>27.824916297358982</v>
      </c>
      <c r="G66">
        <f t="shared" si="3"/>
        <v>4.4850642335437438</v>
      </c>
      <c r="H66">
        <f t="shared" si="4"/>
        <v>4.5819289666861041</v>
      </c>
      <c r="I66">
        <f t="shared" si="5"/>
        <v>-1.6956052848080541</v>
      </c>
      <c r="J66">
        <f t="shared" si="6"/>
        <v>1.5987405516656941</v>
      </c>
      <c r="K66">
        <f t="shared" si="7"/>
        <v>467.47731183872605</v>
      </c>
      <c r="L66">
        <v>65</v>
      </c>
    </row>
    <row r="67" spans="1:12">
      <c r="A67">
        <v>325</v>
      </c>
      <c r="B67">
        <f t="shared" si="8"/>
        <v>328.85824869525487</v>
      </c>
      <c r="C67">
        <f t="shared" si="10"/>
        <v>331.25</v>
      </c>
      <c r="D67">
        <f t="shared" ref="D67:D122" si="11">IF(G67&gt;$V$7, 1, 0)</f>
        <v>0</v>
      </c>
      <c r="E67">
        <f t="shared" ref="E67:E122" si="12">IF(G67&lt;$V$8,1,0)</f>
        <v>0</v>
      </c>
      <c r="F67">
        <f t="shared" si="2"/>
        <v>2.391751304745128</v>
      </c>
      <c r="G67">
        <f t="shared" si="3"/>
        <v>-1.7016809645540598</v>
      </c>
      <c r="H67">
        <f t="shared" si="4"/>
        <v>0.39384968735238024</v>
      </c>
      <c r="I67">
        <f t="shared" si="5"/>
        <v>-1.2579147960396955</v>
      </c>
      <c r="J67">
        <f t="shared" si="6"/>
        <v>-0.8376158558667447</v>
      </c>
      <c r="K67">
        <f t="shared" si="7"/>
        <v>469.86906314347118</v>
      </c>
      <c r="L67">
        <v>66</v>
      </c>
    </row>
    <row r="68" spans="1:12">
      <c r="A68">
        <v>330</v>
      </c>
      <c r="B68">
        <f t="shared" si="8"/>
        <v>323.64108372134979</v>
      </c>
      <c r="C68">
        <f t="shared" si="10"/>
        <v>317.5</v>
      </c>
      <c r="D68">
        <f t="shared" si="11"/>
        <v>0</v>
      </c>
      <c r="E68">
        <f t="shared" si="12"/>
        <v>0</v>
      </c>
      <c r="F68">
        <f t="shared" ref="F68:F122" si="13">C68-B68</f>
        <v>-6.1410837213497871</v>
      </c>
      <c r="G68">
        <f t="shared" ref="G68:G122" si="14">H68+I68+J68</f>
        <v>-3.6740057621907858</v>
      </c>
      <c r="H68">
        <f t="shared" ref="H68:H122" si="15">F68*$V$4</f>
        <v>-1.0112522563946695</v>
      </c>
      <c r="I68">
        <f t="shared" ref="I68:I122" si="16">I67+$V$5*F68*5</f>
        <v>-2.3817331170467062</v>
      </c>
      <c r="J68">
        <f t="shared" ref="J68:J122" si="17">(F68-F67)/5*$V$6</f>
        <v>-0.28102038874940993</v>
      </c>
      <c r="K68">
        <f t="shared" ref="K68:K122" si="18">K67+ABS(F68)</f>
        <v>476.01014686482097</v>
      </c>
      <c r="L68">
        <v>67</v>
      </c>
    </row>
    <row r="69" spans="1:12">
      <c r="A69">
        <v>335</v>
      </c>
      <c r="B69">
        <f t="shared" ref="B69:B122" si="19">B68+(IF(D68=1,$V$1,0)*(A69-A68)/60-(B68-$Y$1)*IF(E68=1,$V$3,$V$2)*5)</f>
        <v>318.5282620469228</v>
      </c>
      <c r="C69">
        <f t="shared" si="10"/>
        <v>303.75</v>
      </c>
      <c r="D69">
        <f t="shared" si="11"/>
        <v>0</v>
      </c>
      <c r="E69">
        <f t="shared" si="12"/>
        <v>1</v>
      </c>
      <c r="F69">
        <f t="shared" si="13"/>
        <v>-14.778262046922805</v>
      </c>
      <c r="G69">
        <f t="shared" si="14"/>
        <v>-7.80414831387478</v>
      </c>
      <c r="H69">
        <f t="shared" si="15"/>
        <v>-2.4335364112667786</v>
      </c>
      <c r="I69">
        <f t="shared" si="16"/>
        <v>-5.0861550716335797</v>
      </c>
      <c r="J69">
        <f t="shared" si="17"/>
        <v>-0.28445683097442181</v>
      </c>
      <c r="K69">
        <f t="shared" si="18"/>
        <v>490.78840891174377</v>
      </c>
      <c r="L69">
        <v>68</v>
      </c>
    </row>
    <row r="70" spans="1:12">
      <c r="A70">
        <v>340</v>
      </c>
      <c r="B70">
        <f t="shared" si="19"/>
        <v>268.42260963753824</v>
      </c>
      <c r="C70">
        <f t="shared" si="10"/>
        <v>290</v>
      </c>
      <c r="D70">
        <f t="shared" si="11"/>
        <v>1</v>
      </c>
      <c r="E70">
        <f t="shared" si="12"/>
        <v>0</v>
      </c>
      <c r="F70">
        <f t="shared" si="13"/>
        <v>21.577390362461756</v>
      </c>
      <c r="G70">
        <f t="shared" si="14"/>
        <v>3.6129932921341705</v>
      </c>
      <c r="H70">
        <f t="shared" si="15"/>
        <v>3.5531488709865777</v>
      </c>
      <c r="I70">
        <f t="shared" si="16"/>
        <v>-1.1374926353030785</v>
      </c>
      <c r="J70">
        <f t="shared" si="17"/>
        <v>1.1973370564506711</v>
      </c>
      <c r="K70">
        <f t="shared" si="18"/>
        <v>512.36579927420553</v>
      </c>
      <c r="L70">
        <v>69</v>
      </c>
    </row>
    <row r="71" spans="1:12">
      <c r="A71">
        <v>345</v>
      </c>
      <c r="B71">
        <f t="shared" si="19"/>
        <v>281.08082411145415</v>
      </c>
      <c r="C71">
        <f t="shared" si="10"/>
        <v>276.25</v>
      </c>
      <c r="D71">
        <f t="shared" si="11"/>
        <v>0</v>
      </c>
      <c r="E71">
        <f t="shared" si="12"/>
        <v>0</v>
      </c>
      <c r="F71">
        <f t="shared" si="13"/>
        <v>-4.8308241114541488</v>
      </c>
      <c r="G71">
        <f t="shared" si="14"/>
        <v>-3.686753389616289</v>
      </c>
      <c r="H71">
        <f t="shared" si="15"/>
        <v>-0.79549180643315476</v>
      </c>
      <c r="I71">
        <f t="shared" si="16"/>
        <v>-2.0215334476991877</v>
      </c>
      <c r="J71">
        <f t="shared" si="17"/>
        <v>-0.86972813548394645</v>
      </c>
      <c r="K71">
        <f t="shared" si="18"/>
        <v>517.19662338565968</v>
      </c>
      <c r="L71">
        <v>70</v>
      </c>
    </row>
    <row r="72" spans="1:12">
      <c r="A72">
        <v>350</v>
      </c>
      <c r="B72">
        <f t="shared" si="19"/>
        <v>276.81920762922505</v>
      </c>
      <c r="C72">
        <f t="shared" si="10"/>
        <v>262.5</v>
      </c>
      <c r="D72">
        <f t="shared" si="11"/>
        <v>0</v>
      </c>
      <c r="E72">
        <f t="shared" si="12"/>
        <v>1</v>
      </c>
      <c r="F72">
        <f t="shared" si="13"/>
        <v>-14.319207629225048</v>
      </c>
      <c r="G72">
        <f t="shared" si="14"/>
        <v>-7.3123827869261264</v>
      </c>
      <c r="H72">
        <f t="shared" si="15"/>
        <v>-2.3579439203044887</v>
      </c>
      <c r="I72">
        <f t="shared" si="16"/>
        <v>-4.6419484438473715</v>
      </c>
      <c r="J72">
        <f t="shared" si="17"/>
        <v>-0.31249042277426681</v>
      </c>
      <c r="K72">
        <f t="shared" si="18"/>
        <v>531.51583101488472</v>
      </c>
      <c r="L72">
        <v>71</v>
      </c>
    </row>
    <row r="73" spans="1:12">
      <c r="A73">
        <v>355</v>
      </c>
      <c r="B73">
        <f t="shared" si="19"/>
        <v>235.05536610338004</v>
      </c>
      <c r="C73">
        <f t="shared" si="10"/>
        <v>248.75</v>
      </c>
      <c r="D73">
        <f t="shared" si="11"/>
        <v>1</v>
      </c>
      <c r="E73">
        <f t="shared" si="12"/>
        <v>0</v>
      </c>
      <c r="F73">
        <f t="shared" si="13"/>
        <v>13.694633896619962</v>
      </c>
      <c r="G73">
        <f t="shared" si="14"/>
        <v>1.0418727798026701</v>
      </c>
      <c r="H73">
        <f t="shared" si="15"/>
        <v>2.2550953637564093</v>
      </c>
      <c r="I73">
        <f t="shared" si="16"/>
        <v>-2.1358304407659188</v>
      </c>
      <c r="J73">
        <f t="shared" si="17"/>
        <v>0.92260785681217972</v>
      </c>
      <c r="K73">
        <f t="shared" si="18"/>
        <v>545.21046491150469</v>
      </c>
      <c r="L73">
        <v>72</v>
      </c>
    </row>
    <row r="74" spans="1:12">
      <c r="A74">
        <v>360</v>
      </c>
      <c r="B74">
        <f t="shared" si="19"/>
        <v>248.38092544797911</v>
      </c>
      <c r="C74">
        <f t="shared" si="10"/>
        <v>235</v>
      </c>
      <c r="D74">
        <f t="shared" si="11"/>
        <v>0</v>
      </c>
      <c r="E74">
        <f t="shared" si="12"/>
        <v>1</v>
      </c>
      <c r="F74">
        <f t="shared" si="13"/>
        <v>-13.380925447979109</v>
      </c>
      <c r="G74">
        <f t="shared" si="14"/>
        <v>-7.6796832627198413</v>
      </c>
      <c r="H74">
        <f t="shared" si="15"/>
        <v>-2.2034369935187201</v>
      </c>
      <c r="I74">
        <f t="shared" si="16"/>
        <v>-4.5845397977460962</v>
      </c>
      <c r="J74">
        <f t="shared" si="17"/>
        <v>-0.8917064714550258</v>
      </c>
      <c r="K74">
        <f t="shared" si="18"/>
        <v>558.59139035948374</v>
      </c>
      <c r="L74">
        <v>73</v>
      </c>
    </row>
    <row r="75" spans="1:12">
      <c r="A75">
        <v>365</v>
      </c>
      <c r="B75">
        <f t="shared" si="19"/>
        <v>212.3047403583833</v>
      </c>
      <c r="C75">
        <f t="shared" si="10"/>
        <v>221.25</v>
      </c>
      <c r="D75">
        <f t="shared" si="11"/>
        <v>0</v>
      </c>
      <c r="E75">
        <f t="shared" si="12"/>
        <v>0</v>
      </c>
      <c r="F75">
        <f t="shared" si="13"/>
        <v>8.9452596416167012</v>
      </c>
      <c r="G75">
        <f t="shared" si="14"/>
        <v>-0.73925079840446917</v>
      </c>
      <c r="H75">
        <f t="shared" si="15"/>
        <v>1.4730159051850222</v>
      </c>
      <c r="I75">
        <f t="shared" si="16"/>
        <v>-2.9475572833302399</v>
      </c>
      <c r="J75">
        <f t="shared" si="17"/>
        <v>0.73529057974074852</v>
      </c>
      <c r="K75">
        <f t="shared" si="18"/>
        <v>567.5366500011005</v>
      </c>
      <c r="L75">
        <v>74</v>
      </c>
    </row>
    <row r="76" spans="1:12">
      <c r="A76">
        <v>370</v>
      </c>
      <c r="B76">
        <f t="shared" si="19"/>
        <v>209.41864555121563</v>
      </c>
      <c r="C76">
        <f t="shared" si="10"/>
        <v>207.5</v>
      </c>
      <c r="D76">
        <f t="shared" si="11"/>
        <v>0</v>
      </c>
      <c r="E76">
        <f t="shared" si="12"/>
        <v>0</v>
      </c>
      <c r="F76">
        <f t="shared" si="13"/>
        <v>-1.9186455512156328</v>
      </c>
      <c r="G76">
        <f t="shared" si="14"/>
        <v>-3.9724046357421194</v>
      </c>
      <c r="H76">
        <f t="shared" si="15"/>
        <v>-0.31594336291867831</v>
      </c>
      <c r="I76">
        <f t="shared" si="16"/>
        <v>-3.2986694192027008</v>
      </c>
      <c r="J76">
        <f t="shared" si="17"/>
        <v>-0.35779185362074012</v>
      </c>
      <c r="K76">
        <f t="shared" si="18"/>
        <v>569.4552955523161</v>
      </c>
      <c r="L76">
        <v>75</v>
      </c>
    </row>
    <row r="77" spans="1:12">
      <c r="A77">
        <v>375</v>
      </c>
      <c r="B77">
        <f t="shared" si="19"/>
        <v>206.59027264019133</v>
      </c>
      <c r="C77">
        <f t="shared" si="10"/>
        <v>193.75</v>
      </c>
      <c r="D77">
        <f t="shared" si="11"/>
        <v>0</v>
      </c>
      <c r="E77">
        <f t="shared" si="12"/>
        <v>1</v>
      </c>
      <c r="F77">
        <f t="shared" si="13"/>
        <v>-12.84027264019133</v>
      </c>
      <c r="G77">
        <f t="shared" si="14"/>
        <v>-8.1225398745663462</v>
      </c>
      <c r="H77">
        <f t="shared" si="15"/>
        <v>-2.1144076956603066</v>
      </c>
      <c r="I77">
        <f t="shared" si="16"/>
        <v>-5.6484393123577146</v>
      </c>
      <c r="J77">
        <f t="shared" si="17"/>
        <v>-0.35969286654832561</v>
      </c>
      <c r="K77">
        <f t="shared" si="18"/>
        <v>582.2955681925074</v>
      </c>
      <c r="L77">
        <v>76</v>
      </c>
    </row>
    <row r="78" spans="1:12">
      <c r="A78">
        <v>380</v>
      </c>
      <c r="B78">
        <f t="shared" si="19"/>
        <v>178.87221811215306</v>
      </c>
      <c r="C78">
        <f t="shared" si="10"/>
        <v>180</v>
      </c>
      <c r="D78">
        <f t="shared" si="11"/>
        <v>0</v>
      </c>
      <c r="E78">
        <f t="shared" si="12"/>
        <v>0</v>
      </c>
      <c r="F78">
        <f t="shared" si="13"/>
        <v>1.1277818878469361</v>
      </c>
      <c r="G78">
        <f t="shared" si="14"/>
        <v>-4.7963194755835579</v>
      </c>
      <c r="H78">
        <f t="shared" si="15"/>
        <v>0.18571184347175498</v>
      </c>
      <c r="I78">
        <f t="shared" si="16"/>
        <v>-5.4420552268817248</v>
      </c>
      <c r="J78">
        <f t="shared" si="17"/>
        <v>0.46002390782641223</v>
      </c>
      <c r="K78">
        <f t="shared" si="18"/>
        <v>583.42335008035434</v>
      </c>
      <c r="L78">
        <v>77</v>
      </c>
    </row>
    <row r="79" spans="1:12">
      <c r="A79">
        <v>385</v>
      </c>
      <c r="B79">
        <f t="shared" si="19"/>
        <v>176.65477374990999</v>
      </c>
      <c r="C79">
        <f t="shared" si="10"/>
        <v>166.25</v>
      </c>
      <c r="D79">
        <f t="shared" si="11"/>
        <v>0</v>
      </c>
      <c r="E79">
        <f t="shared" si="12"/>
        <v>1</v>
      </c>
      <c r="F79">
        <f t="shared" si="13"/>
        <v>-10.404773749909992</v>
      </c>
      <c r="G79">
        <f t="shared" si="14"/>
        <v>-9.4392961038868197</v>
      </c>
      <c r="H79">
        <f t="shared" si="15"/>
        <v>-1.7133540933976785</v>
      </c>
      <c r="I79">
        <f t="shared" si="16"/>
        <v>-7.3461288231152535</v>
      </c>
      <c r="J79">
        <f t="shared" si="17"/>
        <v>-0.37981318737388675</v>
      </c>
      <c r="K79">
        <f t="shared" si="18"/>
        <v>593.8281238302643</v>
      </c>
      <c r="L79">
        <v>78</v>
      </c>
    </row>
    <row r="80" spans="1:12">
      <c r="A80">
        <v>390</v>
      </c>
      <c r="B80">
        <f t="shared" si="19"/>
        <v>154.92381899992799</v>
      </c>
      <c r="C80">
        <f t="shared" si="10"/>
        <v>152.5</v>
      </c>
      <c r="D80">
        <f t="shared" si="11"/>
        <v>0</v>
      </c>
      <c r="E80">
        <f t="shared" si="12"/>
        <v>1</v>
      </c>
      <c r="F80">
        <f t="shared" si="13"/>
        <v>-2.4238189999279882</v>
      </c>
      <c r="G80">
        <f t="shared" si="14"/>
        <v>-7.92597321108431</v>
      </c>
      <c r="H80">
        <f t="shared" si="15"/>
        <v>-0.39913027471814183</v>
      </c>
      <c r="I80">
        <f t="shared" si="16"/>
        <v>-7.7896877001020757</v>
      </c>
      <c r="J80">
        <f t="shared" si="17"/>
        <v>0.26284476373590737</v>
      </c>
      <c r="K80">
        <f t="shared" si="18"/>
        <v>596.25194283019232</v>
      </c>
      <c r="L80">
        <v>79</v>
      </c>
    </row>
    <row r="81" spans="1:12">
      <c r="A81">
        <v>395</v>
      </c>
      <c r="B81">
        <f t="shared" si="19"/>
        <v>137.5390551999424</v>
      </c>
      <c r="C81">
        <f t="shared" si="10"/>
        <v>138.75</v>
      </c>
      <c r="D81">
        <f t="shared" si="11"/>
        <v>0</v>
      </c>
      <c r="E81">
        <f t="shared" si="12"/>
        <v>1</v>
      </c>
      <c r="F81">
        <f t="shared" si="13"/>
        <v>1.2109448000576037</v>
      </c>
      <c r="G81">
        <f t="shared" si="14"/>
        <v>-7.2489712104773236</v>
      </c>
      <c r="H81">
        <f t="shared" si="15"/>
        <v>0.19940628022548562</v>
      </c>
      <c r="I81">
        <f t="shared" si="16"/>
        <v>-7.5680848016915343</v>
      </c>
      <c r="J81">
        <f t="shared" si="17"/>
        <v>0.11970731098872549</v>
      </c>
      <c r="K81">
        <f t="shared" si="18"/>
        <v>597.46288763024995</v>
      </c>
      <c r="L81">
        <v>80</v>
      </c>
    </row>
    <row r="82" spans="1:12">
      <c r="A82">
        <v>400</v>
      </c>
      <c r="B82">
        <f t="shared" si="19"/>
        <v>123.63124415995392</v>
      </c>
      <c r="C82">
        <f t="shared" si="10"/>
        <v>125</v>
      </c>
      <c r="D82">
        <f t="shared" si="11"/>
        <v>0</v>
      </c>
      <c r="E82">
        <f t="shared" si="12"/>
        <v>1</v>
      </c>
      <c r="F82">
        <f t="shared" si="13"/>
        <v>1.3687558400460773</v>
      </c>
      <c r="G82">
        <f t="shared" si="14"/>
        <v>-7.0870121099917345</v>
      </c>
      <c r="H82">
        <f t="shared" si="15"/>
        <v>0.22539302418038756</v>
      </c>
      <c r="I82">
        <f t="shared" si="16"/>
        <v>-7.3176024829631023</v>
      </c>
      <c r="J82">
        <f t="shared" si="17"/>
        <v>5.1973487909803889E-3</v>
      </c>
      <c r="K82">
        <f t="shared" si="18"/>
        <v>598.83164347029606</v>
      </c>
      <c r="L82">
        <v>81</v>
      </c>
    </row>
    <row r="83" spans="1:12">
      <c r="A83">
        <v>405</v>
      </c>
      <c r="B83">
        <f t="shared" si="19"/>
        <v>112.50499532796314</v>
      </c>
      <c r="C83">
        <f t="shared" si="10"/>
        <v>111.25</v>
      </c>
      <c r="D83">
        <f t="shared" si="11"/>
        <v>0</v>
      </c>
      <c r="E83">
        <f t="shared" si="12"/>
        <v>1</v>
      </c>
      <c r="F83">
        <f t="shared" si="13"/>
        <v>-1.2549953279631438</v>
      </c>
      <c r="G83">
        <f t="shared" si="14"/>
        <v>-7.8403373296032646</v>
      </c>
      <c r="H83">
        <f t="shared" si="15"/>
        <v>-0.20666008065569091</v>
      </c>
      <c r="I83">
        <f t="shared" si="16"/>
        <v>-7.547266627980358</v>
      </c>
      <c r="J83">
        <f t="shared" si="17"/>
        <v>-8.6410620967215704E-2</v>
      </c>
      <c r="K83">
        <f t="shared" si="18"/>
        <v>600.08663879825917</v>
      </c>
      <c r="L83">
        <v>82</v>
      </c>
    </row>
    <row r="84" spans="1:12">
      <c r="A84">
        <v>410</v>
      </c>
      <c r="B84">
        <f t="shared" si="19"/>
        <v>103.60399626237052</v>
      </c>
      <c r="C84">
        <f t="shared" si="10"/>
        <v>97.5</v>
      </c>
      <c r="D84">
        <f t="shared" si="11"/>
        <v>0</v>
      </c>
      <c r="E84">
        <f t="shared" si="12"/>
        <v>1</v>
      </c>
      <c r="F84">
        <f t="shared" si="13"/>
        <v>-6.1039962623705151</v>
      </c>
      <c r="G84">
        <f t="shared" si="14"/>
        <v>-9.8291400052924889</v>
      </c>
      <c r="H84">
        <f t="shared" si="15"/>
        <v>-1.0051450645245528</v>
      </c>
      <c r="I84">
        <f t="shared" si="16"/>
        <v>-8.6642979439941623</v>
      </c>
      <c r="J84">
        <f t="shared" si="17"/>
        <v>-0.15969699677377239</v>
      </c>
      <c r="K84">
        <f t="shared" si="18"/>
        <v>606.19063506062969</v>
      </c>
      <c r="L84">
        <v>83</v>
      </c>
    </row>
    <row r="85" spans="1:12">
      <c r="A85">
        <v>415</v>
      </c>
      <c r="B85">
        <f t="shared" si="19"/>
        <v>96.483197009896415</v>
      </c>
      <c r="C85">
        <f t="shared" si="10"/>
        <v>83.75</v>
      </c>
      <c r="D85">
        <f t="shared" si="11"/>
        <v>0</v>
      </c>
      <c r="E85">
        <f t="shared" si="12"/>
        <v>1</v>
      </c>
      <c r="F85">
        <f t="shared" si="13"/>
        <v>-12.733197009896415</v>
      </c>
      <c r="G85">
        <f t="shared" si="14"/>
        <v>-13.309574645843869</v>
      </c>
      <c r="H85">
        <f t="shared" si="15"/>
        <v>-2.0967755516196429</v>
      </c>
      <c r="I85">
        <f t="shared" si="16"/>
        <v>-10.994472996805207</v>
      </c>
      <c r="J85">
        <f t="shared" si="17"/>
        <v>-0.21832609741901798</v>
      </c>
      <c r="K85">
        <f t="shared" si="18"/>
        <v>618.92383207052615</v>
      </c>
      <c r="L85">
        <v>84</v>
      </c>
    </row>
    <row r="86" spans="1:12">
      <c r="A86">
        <v>420</v>
      </c>
      <c r="B86">
        <f t="shared" si="19"/>
        <v>90.786557607917132</v>
      </c>
      <c r="C86">
        <f t="shared" si="10"/>
        <v>70</v>
      </c>
      <c r="D86">
        <f t="shared" si="11"/>
        <v>0</v>
      </c>
      <c r="E86">
        <f t="shared" si="12"/>
        <v>1</v>
      </c>
      <c r="F86">
        <f t="shared" si="13"/>
        <v>-20.786557607917132</v>
      </c>
      <c r="G86">
        <f t="shared" si="14"/>
        <v>-18.486564858284972</v>
      </c>
      <c r="H86">
        <f t="shared" si="15"/>
        <v>-3.4229224412957144</v>
      </c>
      <c r="I86">
        <f t="shared" si="16"/>
        <v>-14.798413039054042</v>
      </c>
      <c r="J86">
        <f t="shared" si="17"/>
        <v>-0.26522937793521428</v>
      </c>
      <c r="K86">
        <f t="shared" si="18"/>
        <v>639.71038967844333</v>
      </c>
      <c r="L86">
        <v>85</v>
      </c>
    </row>
    <row r="87" spans="1:12">
      <c r="A87">
        <v>425</v>
      </c>
      <c r="B87">
        <f t="shared" si="19"/>
        <v>86.229246086333703</v>
      </c>
      <c r="C87">
        <v>70</v>
      </c>
      <c r="D87">
        <f t="shared" si="11"/>
        <v>0</v>
      </c>
      <c r="E87">
        <f t="shared" si="12"/>
        <v>1</v>
      </c>
      <c r="F87">
        <f t="shared" si="13"/>
        <v>-16.229246086333703</v>
      </c>
      <c r="G87">
        <f t="shared" si="14"/>
        <v>-20.290744528237852</v>
      </c>
      <c r="H87">
        <f t="shared" si="15"/>
        <v>-2.672469953036571</v>
      </c>
      <c r="I87">
        <f t="shared" si="16"/>
        <v>-17.768365072853108</v>
      </c>
      <c r="J87">
        <f t="shared" si="17"/>
        <v>0.15009049765182866</v>
      </c>
      <c r="K87">
        <f t="shared" si="18"/>
        <v>655.93963576477699</v>
      </c>
      <c r="L87">
        <v>86</v>
      </c>
    </row>
    <row r="88" spans="1:12">
      <c r="A88">
        <v>430</v>
      </c>
      <c r="B88">
        <f t="shared" si="19"/>
        <v>82.583396869066959</v>
      </c>
      <c r="C88">
        <v>70</v>
      </c>
      <c r="D88">
        <f t="shared" si="11"/>
        <v>0</v>
      </c>
      <c r="E88">
        <f t="shared" si="12"/>
        <v>1</v>
      </c>
      <c r="F88">
        <f t="shared" si="13"/>
        <v>-12.583396869066959</v>
      </c>
      <c r="G88">
        <f t="shared" si="14"/>
        <v>-22.023162264200156</v>
      </c>
      <c r="H88">
        <f t="shared" si="15"/>
        <v>-2.0721079624292562</v>
      </c>
      <c r="I88">
        <f t="shared" si="16"/>
        <v>-20.071126699892361</v>
      </c>
      <c r="J88">
        <f t="shared" si="17"/>
        <v>0.12007239812146293</v>
      </c>
      <c r="K88">
        <f t="shared" si="18"/>
        <v>668.52303263384397</v>
      </c>
      <c r="L88">
        <v>87</v>
      </c>
    </row>
    <row r="89" spans="1:12">
      <c r="A89">
        <v>435</v>
      </c>
      <c r="B89">
        <f t="shared" si="19"/>
        <v>79.666717495253565</v>
      </c>
      <c r="C89">
        <v>70</v>
      </c>
      <c r="D89">
        <f t="shared" si="11"/>
        <v>0</v>
      </c>
      <c r="E89">
        <f t="shared" si="12"/>
        <v>1</v>
      </c>
      <c r="F89">
        <f t="shared" si="13"/>
        <v>-9.6667174952535646</v>
      </c>
      <c r="G89">
        <f t="shared" si="14"/>
        <v>-23.335896452969997</v>
      </c>
      <c r="H89">
        <f t="shared" si="15"/>
        <v>-1.5918183699434045</v>
      </c>
      <c r="I89">
        <f t="shared" si="16"/>
        <v>-21.840136001523764</v>
      </c>
      <c r="J89">
        <f t="shared" si="17"/>
        <v>9.6057918497170339E-2</v>
      </c>
      <c r="K89">
        <f t="shared" si="18"/>
        <v>678.18975012909755</v>
      </c>
      <c r="L89">
        <v>88</v>
      </c>
    </row>
    <row r="90" spans="1:12">
      <c r="A90">
        <v>440</v>
      </c>
      <c r="B90">
        <f t="shared" si="19"/>
        <v>77.333373996202852</v>
      </c>
      <c r="C90">
        <v>70</v>
      </c>
      <c r="D90">
        <f t="shared" si="11"/>
        <v>0</v>
      </c>
      <c r="E90">
        <f t="shared" si="12"/>
        <v>1</v>
      </c>
      <c r="F90">
        <f t="shared" si="13"/>
        <v>-7.3333739962028517</v>
      </c>
      <c r="G90">
        <f t="shared" si="14"/>
        <v>-24.312883803985873</v>
      </c>
      <c r="H90">
        <f t="shared" si="15"/>
        <v>-1.2075866959547237</v>
      </c>
      <c r="I90">
        <f t="shared" si="16"/>
        <v>-23.182143442828885</v>
      </c>
      <c r="J90">
        <f t="shared" si="17"/>
        <v>7.6846334797736185E-2</v>
      </c>
      <c r="K90">
        <f t="shared" si="18"/>
        <v>685.52312412530046</v>
      </c>
      <c r="L90">
        <v>89</v>
      </c>
    </row>
    <row r="91" spans="1:12">
      <c r="A91">
        <v>445</v>
      </c>
      <c r="B91">
        <f t="shared" si="19"/>
        <v>75.466699196962281</v>
      </c>
      <c r="C91">
        <v>70</v>
      </c>
      <c r="D91">
        <f t="shared" si="11"/>
        <v>0</v>
      </c>
      <c r="E91">
        <f t="shared" si="12"/>
        <v>1</v>
      </c>
      <c r="F91">
        <f t="shared" si="13"/>
        <v>-5.4666991969622813</v>
      </c>
      <c r="G91">
        <f t="shared" si="14"/>
        <v>-25.021273684798572</v>
      </c>
      <c r="H91">
        <f t="shared" si="15"/>
        <v>-0.90020135676377888</v>
      </c>
      <c r="I91">
        <f t="shared" si="16"/>
        <v>-24.182549395872982</v>
      </c>
      <c r="J91">
        <f t="shared" si="17"/>
        <v>6.1477067838188945E-2</v>
      </c>
      <c r="K91">
        <f t="shared" si="18"/>
        <v>690.98982332226274</v>
      </c>
      <c r="L91">
        <v>90</v>
      </c>
    </row>
    <row r="92" spans="1:12">
      <c r="A92">
        <v>450</v>
      </c>
      <c r="B92">
        <f t="shared" si="19"/>
        <v>73.973359357569819</v>
      </c>
      <c r="C92">
        <v>70</v>
      </c>
      <c r="D92">
        <f t="shared" si="11"/>
        <v>0</v>
      </c>
      <c r="E92">
        <f t="shared" si="12"/>
        <v>1</v>
      </c>
      <c r="F92">
        <f t="shared" si="13"/>
        <v>-3.9733593575698194</v>
      </c>
      <c r="G92">
        <f t="shared" si="14"/>
        <v>-25.514785589448731</v>
      </c>
      <c r="H92">
        <f t="shared" si="15"/>
        <v>-0.65429308541102216</v>
      </c>
      <c r="I92">
        <f t="shared" si="16"/>
        <v>-24.90967415830826</v>
      </c>
      <c r="J92">
        <f t="shared" si="17"/>
        <v>4.9181654270551343E-2</v>
      </c>
      <c r="K92">
        <f t="shared" si="18"/>
        <v>694.96318267983258</v>
      </c>
      <c r="L92">
        <v>91</v>
      </c>
    </row>
    <row r="93" spans="1:12">
      <c r="A93">
        <v>455</v>
      </c>
      <c r="B93">
        <f t="shared" si="19"/>
        <v>72.778687486055858</v>
      </c>
      <c r="C93">
        <v>70</v>
      </c>
      <c r="D93">
        <f t="shared" si="11"/>
        <v>0</v>
      </c>
      <c r="E93">
        <f t="shared" si="12"/>
        <v>1</v>
      </c>
      <c r="F93">
        <f t="shared" si="13"/>
        <v>-2.7786874860558584</v>
      </c>
      <c r="G93">
        <f t="shared" si="14"/>
        <v>-25.836395113168859</v>
      </c>
      <c r="H93">
        <f t="shared" si="15"/>
        <v>-0.4575664683288182</v>
      </c>
      <c r="I93">
        <f t="shared" si="16"/>
        <v>-25.418173968256482</v>
      </c>
      <c r="J93">
        <f t="shared" si="17"/>
        <v>3.9345323416440793E-2</v>
      </c>
      <c r="K93">
        <f t="shared" si="18"/>
        <v>697.74187016588849</v>
      </c>
      <c r="L93">
        <v>92</v>
      </c>
    </row>
    <row r="94" spans="1:12">
      <c r="A94">
        <v>460</v>
      </c>
      <c r="B94">
        <f t="shared" si="19"/>
        <v>71.822949988844684</v>
      </c>
      <c r="C94">
        <v>70</v>
      </c>
      <c r="D94">
        <f t="shared" si="11"/>
        <v>0</v>
      </c>
      <c r="E94">
        <f t="shared" si="12"/>
        <v>1</v>
      </c>
      <c r="F94">
        <f t="shared" si="13"/>
        <v>-1.8229499888446838</v>
      </c>
      <c r="G94">
        <f t="shared" si="14"/>
        <v>-26.020482732144959</v>
      </c>
      <c r="H94">
        <f t="shared" si="15"/>
        <v>-0.30018517466305411</v>
      </c>
      <c r="I94">
        <f t="shared" si="16"/>
        <v>-25.75177381621506</v>
      </c>
      <c r="J94">
        <f t="shared" si="17"/>
        <v>3.1476258733152823E-2</v>
      </c>
      <c r="K94">
        <f t="shared" si="18"/>
        <v>699.56482015473318</v>
      </c>
      <c r="L94">
        <v>93</v>
      </c>
    </row>
    <row r="95" spans="1:12">
      <c r="A95">
        <v>465</v>
      </c>
      <c r="B95">
        <f t="shared" si="19"/>
        <v>71.058359991075747</v>
      </c>
      <c r="C95">
        <v>70</v>
      </c>
      <c r="D95">
        <f t="shared" si="11"/>
        <v>0</v>
      </c>
      <c r="E95">
        <f t="shared" si="12"/>
        <v>1</v>
      </c>
      <c r="F95">
        <f t="shared" si="13"/>
        <v>-1.0583599910757471</v>
      </c>
      <c r="G95">
        <f t="shared" si="14"/>
        <v>-26.094552827325842</v>
      </c>
      <c r="H95">
        <f t="shared" si="15"/>
        <v>-0.17428013973044329</v>
      </c>
      <c r="I95">
        <f t="shared" si="16"/>
        <v>-25.945453694581921</v>
      </c>
      <c r="J95">
        <f t="shared" si="17"/>
        <v>2.5181006986522165E-2</v>
      </c>
      <c r="K95">
        <f t="shared" si="18"/>
        <v>700.62318014580887</v>
      </c>
      <c r="L95">
        <v>94</v>
      </c>
    </row>
    <row r="96" spans="1:12">
      <c r="A96">
        <v>470</v>
      </c>
      <c r="B96">
        <f t="shared" si="19"/>
        <v>70.446687992860603</v>
      </c>
      <c r="C96">
        <v>70</v>
      </c>
      <c r="D96">
        <f t="shared" si="11"/>
        <v>0</v>
      </c>
      <c r="E96">
        <f t="shared" si="12"/>
        <v>1</v>
      </c>
      <c r="F96">
        <f t="shared" si="13"/>
        <v>-0.44668799286060334</v>
      </c>
      <c r="G96">
        <f t="shared" si="14"/>
        <v>-26.080608903470548</v>
      </c>
      <c r="H96">
        <f t="shared" si="15"/>
        <v>-7.355611178435556E-2</v>
      </c>
      <c r="I96">
        <f t="shared" si="16"/>
        <v>-26.027197597275411</v>
      </c>
      <c r="J96">
        <f t="shared" si="17"/>
        <v>2.0144805589217545E-2</v>
      </c>
      <c r="K96">
        <f t="shared" si="18"/>
        <v>701.06986813866945</v>
      </c>
      <c r="L96">
        <v>95</v>
      </c>
    </row>
    <row r="97" spans="1:12">
      <c r="A97">
        <v>475</v>
      </c>
      <c r="B97">
        <f t="shared" si="19"/>
        <v>69.957350394288483</v>
      </c>
      <c r="C97">
        <v>70</v>
      </c>
      <c r="D97">
        <f t="shared" si="11"/>
        <v>0</v>
      </c>
      <c r="E97">
        <f t="shared" si="12"/>
        <v>1</v>
      </c>
      <c r="F97">
        <f t="shared" si="13"/>
        <v>4.2649605711517324E-2</v>
      </c>
      <c r="G97">
        <f t="shared" si="14"/>
        <v>-25.996253764386314</v>
      </c>
      <c r="H97">
        <f t="shared" si="15"/>
        <v>7.0231105725155583E-3</v>
      </c>
      <c r="I97">
        <f t="shared" si="16"/>
        <v>-26.019392719430204</v>
      </c>
      <c r="J97">
        <f t="shared" si="17"/>
        <v>1.6115844471374222E-2</v>
      </c>
      <c r="K97">
        <f t="shared" si="18"/>
        <v>701.11251774438097</v>
      </c>
      <c r="L97">
        <v>96</v>
      </c>
    </row>
    <row r="98" spans="1:12">
      <c r="A98">
        <v>480</v>
      </c>
      <c r="B98">
        <f t="shared" si="19"/>
        <v>69.565880315430789</v>
      </c>
      <c r="C98">
        <v>70</v>
      </c>
      <c r="D98">
        <f t="shared" si="11"/>
        <v>0</v>
      </c>
      <c r="E98">
        <f t="shared" si="12"/>
        <v>1</v>
      </c>
      <c r="F98">
        <f t="shared" si="13"/>
        <v>0.43411968456921102</v>
      </c>
      <c r="G98">
        <f t="shared" si="14"/>
        <v>-25.855569653118927</v>
      </c>
      <c r="H98">
        <f t="shared" si="15"/>
        <v>7.1486488458011976E-2</v>
      </c>
      <c r="I98">
        <f t="shared" si="16"/>
        <v>-25.93994881715404</v>
      </c>
      <c r="J98">
        <f t="shared" si="17"/>
        <v>1.2892675577099286E-2</v>
      </c>
      <c r="K98">
        <f t="shared" si="18"/>
        <v>701.54663742895013</v>
      </c>
      <c r="L98">
        <v>97</v>
      </c>
    </row>
    <row r="99" spans="1:12">
      <c r="A99">
        <v>485</v>
      </c>
      <c r="B99">
        <f t="shared" si="19"/>
        <v>69.252704252344628</v>
      </c>
      <c r="C99">
        <v>70</v>
      </c>
      <c r="D99">
        <f t="shared" si="11"/>
        <v>0</v>
      </c>
      <c r="E99">
        <f t="shared" si="12"/>
        <v>1</v>
      </c>
      <c r="F99">
        <f t="shared" si="13"/>
        <v>0.74729574765537166</v>
      </c>
      <c r="G99">
        <f t="shared" si="14"/>
        <v>-25.669822364105016</v>
      </c>
      <c r="H99">
        <f t="shared" si="15"/>
        <v>0.12305719076641006</v>
      </c>
      <c r="I99">
        <f t="shared" si="16"/>
        <v>-25.803193695333107</v>
      </c>
      <c r="J99">
        <f t="shared" si="17"/>
        <v>1.0314140461679614E-2</v>
      </c>
      <c r="K99">
        <f t="shared" si="18"/>
        <v>702.29393317660549</v>
      </c>
      <c r="L99">
        <v>98</v>
      </c>
    </row>
    <row r="100" spans="1:12">
      <c r="A100">
        <v>490</v>
      </c>
      <c r="B100">
        <f t="shared" si="19"/>
        <v>69.002163401875706</v>
      </c>
      <c r="C100">
        <v>70</v>
      </c>
      <c r="D100">
        <f t="shared" si="11"/>
        <v>0</v>
      </c>
      <c r="E100">
        <f t="shared" si="12"/>
        <v>1</v>
      </c>
      <c r="F100">
        <f t="shared" si="13"/>
        <v>0.99783659812429448</v>
      </c>
      <c r="G100">
        <f t="shared" si="14"/>
        <v>-25.448024532893889</v>
      </c>
      <c r="H100">
        <f t="shared" si="15"/>
        <v>0.16431375261312758</v>
      </c>
      <c r="I100">
        <f t="shared" si="16"/>
        <v>-25.620589597876361</v>
      </c>
      <c r="J100">
        <f t="shared" si="17"/>
        <v>8.2513123693435039E-3</v>
      </c>
      <c r="K100">
        <f t="shared" si="18"/>
        <v>703.2917697747298</v>
      </c>
      <c r="L100">
        <v>99</v>
      </c>
    </row>
    <row r="101" spans="1:12">
      <c r="A101">
        <v>495</v>
      </c>
      <c r="B101">
        <f t="shared" si="19"/>
        <v>68.801730721500562</v>
      </c>
      <c r="C101">
        <v>70</v>
      </c>
      <c r="D101">
        <f t="shared" si="11"/>
        <v>0</v>
      </c>
      <c r="E101">
        <f t="shared" si="12"/>
        <v>1</v>
      </c>
      <c r="F101">
        <f t="shared" si="13"/>
        <v>1.1982692784994384</v>
      </c>
      <c r="G101">
        <f t="shared" si="14"/>
        <v>-25.197386267924987</v>
      </c>
      <c r="H101">
        <f t="shared" si="15"/>
        <v>0.19731900209050254</v>
      </c>
      <c r="I101">
        <f t="shared" si="16"/>
        <v>-25.401306319910965</v>
      </c>
      <c r="J101">
        <f t="shared" si="17"/>
        <v>6.6010498954749905E-3</v>
      </c>
      <c r="K101">
        <f t="shared" si="18"/>
        <v>704.49003905322922</v>
      </c>
      <c r="L101">
        <v>100</v>
      </c>
    </row>
    <row r="102" spans="1:12">
      <c r="A102">
        <v>500</v>
      </c>
      <c r="B102">
        <f t="shared" si="19"/>
        <v>68.641384577200455</v>
      </c>
      <c r="C102">
        <v>70</v>
      </c>
      <c r="D102">
        <f t="shared" si="11"/>
        <v>0</v>
      </c>
      <c r="E102">
        <f t="shared" si="12"/>
        <v>1</v>
      </c>
      <c r="F102">
        <f t="shared" si="13"/>
        <v>1.3586154227995451</v>
      </c>
      <c r="G102">
        <f t="shared" si="14"/>
        <v>-24.923675655949868</v>
      </c>
      <c r="H102">
        <f t="shared" si="15"/>
        <v>0.22372320167240109</v>
      </c>
      <c r="I102">
        <f t="shared" si="16"/>
        <v>-25.152679697538648</v>
      </c>
      <c r="J102">
        <f t="shared" si="17"/>
        <v>5.2808399163797115E-3</v>
      </c>
      <c r="K102">
        <f t="shared" si="18"/>
        <v>705.84865447602874</v>
      </c>
      <c r="L102">
        <v>101</v>
      </c>
    </row>
    <row r="103" spans="1:12">
      <c r="A103">
        <v>505</v>
      </c>
      <c r="B103">
        <f t="shared" si="19"/>
        <v>68.513107661760358</v>
      </c>
      <c r="C103">
        <v>70</v>
      </c>
      <c r="D103">
        <f t="shared" si="11"/>
        <v>0</v>
      </c>
      <c r="E103">
        <f t="shared" si="12"/>
        <v>1</v>
      </c>
      <c r="F103">
        <f t="shared" si="13"/>
        <v>1.4868923382396417</v>
      </c>
      <c r="G103">
        <f t="shared" si="14"/>
        <v>-24.631507166369765</v>
      </c>
      <c r="H103">
        <f t="shared" si="15"/>
        <v>0.24484656133792182</v>
      </c>
      <c r="I103">
        <f t="shared" si="16"/>
        <v>-24.880578399640793</v>
      </c>
      <c r="J103">
        <f t="shared" si="17"/>
        <v>4.2246719331041445E-3</v>
      </c>
      <c r="K103">
        <f t="shared" si="18"/>
        <v>707.33554681426835</v>
      </c>
      <c r="L103">
        <v>102</v>
      </c>
    </row>
    <row r="104" spans="1:12">
      <c r="A104">
        <v>510</v>
      </c>
      <c r="B104">
        <f t="shared" si="19"/>
        <v>68.410486129408284</v>
      </c>
      <c r="C104">
        <v>70</v>
      </c>
      <c r="D104">
        <f t="shared" si="11"/>
        <v>0</v>
      </c>
      <c r="E104">
        <f t="shared" si="12"/>
        <v>1</v>
      </c>
      <c r="F104">
        <f t="shared" si="13"/>
        <v>1.5895138705917162</v>
      </c>
      <c r="G104">
        <f t="shared" si="14"/>
        <v>-24.324572374705692</v>
      </c>
      <c r="H104">
        <f t="shared" si="15"/>
        <v>0.26174524907033792</v>
      </c>
      <c r="I104">
        <f t="shared" si="16"/>
        <v>-24.589697361322511</v>
      </c>
      <c r="J104">
        <f t="shared" si="17"/>
        <v>3.3797375464832218E-3</v>
      </c>
      <c r="K104">
        <f t="shared" si="18"/>
        <v>708.92506068486011</v>
      </c>
      <c r="L104">
        <v>103</v>
      </c>
    </row>
    <row r="105" spans="1:12">
      <c r="A105">
        <v>515</v>
      </c>
      <c r="B105">
        <f t="shared" si="19"/>
        <v>68.32838890352663</v>
      </c>
      <c r="C105">
        <v>70</v>
      </c>
      <c r="D105">
        <f t="shared" si="11"/>
        <v>0</v>
      </c>
      <c r="E105">
        <f t="shared" si="12"/>
        <v>1</v>
      </c>
      <c r="F105">
        <f t="shared" si="13"/>
        <v>1.6716110964733701</v>
      </c>
      <c r="G105">
        <f t="shared" si="14"/>
        <v>-24.005824541374427</v>
      </c>
      <c r="H105">
        <f t="shared" si="15"/>
        <v>0.27526419925626988</v>
      </c>
      <c r="I105">
        <f t="shared" si="16"/>
        <v>-24.283792530667885</v>
      </c>
      <c r="J105">
        <f t="shared" si="17"/>
        <v>2.70379003718639E-3</v>
      </c>
      <c r="K105">
        <f t="shared" si="18"/>
        <v>710.5966717813335</v>
      </c>
      <c r="L105">
        <v>104</v>
      </c>
    </row>
    <row r="106" spans="1:12">
      <c r="A106">
        <v>520</v>
      </c>
      <c r="B106">
        <f t="shared" si="19"/>
        <v>68.262711122821301</v>
      </c>
      <c r="C106">
        <v>70</v>
      </c>
      <c r="D106">
        <f t="shared" si="11"/>
        <v>0</v>
      </c>
      <c r="E106">
        <f t="shared" si="12"/>
        <v>1</v>
      </c>
      <c r="F106">
        <f t="shared" si="13"/>
        <v>1.737288877178699</v>
      </c>
      <c r="G106">
        <f t="shared" si="14"/>
        <v>-23.677626274709418</v>
      </c>
      <c r="H106">
        <f t="shared" si="15"/>
        <v>0.28607935940501639</v>
      </c>
      <c r="I106">
        <f t="shared" si="16"/>
        <v>-23.965868666144182</v>
      </c>
      <c r="J106">
        <f t="shared" si="17"/>
        <v>2.1630320297492994E-3</v>
      </c>
      <c r="K106">
        <f t="shared" si="18"/>
        <v>712.33396065851218</v>
      </c>
      <c r="L106">
        <v>105</v>
      </c>
    </row>
    <row r="107" spans="1:12">
      <c r="A107">
        <v>525</v>
      </c>
      <c r="B107">
        <f t="shared" si="19"/>
        <v>68.210168898257038</v>
      </c>
      <c r="C107">
        <v>70</v>
      </c>
      <c r="D107">
        <f t="shared" si="11"/>
        <v>0</v>
      </c>
      <c r="E107">
        <f t="shared" si="12"/>
        <v>1</v>
      </c>
      <c r="F107">
        <f t="shared" si="13"/>
        <v>1.789831101742962</v>
      </c>
      <c r="G107">
        <f t="shared" si="14"/>
        <v>-23.341867661377407</v>
      </c>
      <c r="H107">
        <f t="shared" si="15"/>
        <v>0.29473148752401357</v>
      </c>
      <c r="I107">
        <f t="shared" si="16"/>
        <v>-23.638329574525219</v>
      </c>
      <c r="J107">
        <f t="shared" si="17"/>
        <v>1.7304256237994395E-3</v>
      </c>
      <c r="K107">
        <f t="shared" si="18"/>
        <v>714.12379176025513</v>
      </c>
      <c r="L107">
        <v>106</v>
      </c>
    </row>
    <row r="108" spans="1:12">
      <c r="A108">
        <v>530</v>
      </c>
      <c r="B108">
        <f t="shared" si="19"/>
        <v>68.168135118605633</v>
      </c>
      <c r="C108">
        <v>70</v>
      </c>
      <c r="D108">
        <f t="shared" si="11"/>
        <v>0</v>
      </c>
      <c r="E108">
        <f t="shared" si="12"/>
        <v>1</v>
      </c>
      <c r="F108">
        <f t="shared" si="13"/>
        <v>1.8318648813943668</v>
      </c>
      <c r="G108">
        <f t="shared" si="14"/>
        <v>-23.000060770711801</v>
      </c>
      <c r="H108">
        <f t="shared" si="15"/>
        <v>0.30165319001921037</v>
      </c>
      <c r="I108">
        <f t="shared" si="16"/>
        <v>-23.303098301230051</v>
      </c>
      <c r="J108">
        <f t="shared" si="17"/>
        <v>1.3843404990393643E-3</v>
      </c>
      <c r="K108">
        <f t="shared" si="18"/>
        <v>715.95565664164951</v>
      </c>
      <c r="L108">
        <v>107</v>
      </c>
    </row>
    <row r="109" spans="1:12">
      <c r="A109">
        <v>535</v>
      </c>
      <c r="B109">
        <f t="shared" si="19"/>
        <v>68.134508094884509</v>
      </c>
      <c r="C109">
        <v>70</v>
      </c>
      <c r="D109">
        <f t="shared" si="11"/>
        <v>0</v>
      </c>
      <c r="E109">
        <f t="shared" si="12"/>
        <v>1</v>
      </c>
      <c r="F109">
        <f t="shared" si="13"/>
        <v>1.8654919051154906</v>
      </c>
      <c r="G109">
        <f t="shared" si="14"/>
        <v>-22.653415258179319</v>
      </c>
      <c r="H109">
        <f t="shared" si="15"/>
        <v>0.30719055201536788</v>
      </c>
      <c r="I109">
        <f t="shared" si="16"/>
        <v>-22.961713282593916</v>
      </c>
      <c r="J109">
        <f t="shared" si="17"/>
        <v>1.1074723992314914E-3</v>
      </c>
      <c r="K109">
        <f t="shared" si="18"/>
        <v>717.82114854676502</v>
      </c>
      <c r="L109">
        <v>108</v>
      </c>
    </row>
    <row r="110" spans="1:12">
      <c r="A110">
        <v>540</v>
      </c>
      <c r="B110">
        <f t="shared" si="19"/>
        <v>68.107606475907602</v>
      </c>
      <c r="C110">
        <v>70</v>
      </c>
      <c r="D110">
        <f t="shared" si="11"/>
        <v>0</v>
      </c>
      <c r="E110">
        <f t="shared" si="12"/>
        <v>1</v>
      </c>
      <c r="F110">
        <f t="shared" si="13"/>
        <v>1.8923935240923981</v>
      </c>
      <c r="G110">
        <f t="shared" si="14"/>
        <v>-22.302898848153326</v>
      </c>
      <c r="H110">
        <f t="shared" si="15"/>
        <v>0.31162044161229524</v>
      </c>
      <c r="I110">
        <f t="shared" si="16"/>
        <v>-22.615405267685006</v>
      </c>
      <c r="J110">
        <f t="shared" si="17"/>
        <v>8.8597791938547403E-4</v>
      </c>
      <c r="K110">
        <f t="shared" si="18"/>
        <v>719.71354207085744</v>
      </c>
      <c r="L110">
        <v>109</v>
      </c>
    </row>
    <row r="111" spans="1:12">
      <c r="A111">
        <v>545</v>
      </c>
      <c r="B111">
        <f t="shared" si="19"/>
        <v>68.086085180726087</v>
      </c>
      <c r="C111">
        <v>70</v>
      </c>
      <c r="D111">
        <f t="shared" si="11"/>
        <v>0</v>
      </c>
      <c r="E111">
        <f t="shared" si="12"/>
        <v>1</v>
      </c>
      <c r="F111">
        <f t="shared" si="13"/>
        <v>1.9139148192739128</v>
      </c>
      <c r="G111">
        <f t="shared" si="14"/>
        <v>-21.949285720132536</v>
      </c>
      <c r="H111">
        <f t="shared" si="15"/>
        <v>0.31516435328983522</v>
      </c>
      <c r="I111">
        <f t="shared" si="16"/>
        <v>-22.265158855757878</v>
      </c>
      <c r="J111">
        <f t="shared" si="17"/>
        <v>7.0878233550800477E-4</v>
      </c>
      <c r="K111">
        <f t="shared" si="18"/>
        <v>721.62745689013138</v>
      </c>
      <c r="L111">
        <v>110</v>
      </c>
    </row>
    <row r="112" spans="1:12">
      <c r="A112">
        <v>550</v>
      </c>
      <c r="B112">
        <f t="shared" si="19"/>
        <v>68.068868144580875</v>
      </c>
      <c r="C112">
        <v>70</v>
      </c>
      <c r="D112">
        <f t="shared" si="11"/>
        <v>0</v>
      </c>
      <c r="E112">
        <f t="shared" si="12"/>
        <v>1</v>
      </c>
      <c r="F112">
        <f t="shared" si="13"/>
        <v>1.9311318554191246</v>
      </c>
      <c r="G112">
        <f t="shared" si="14"/>
        <v>-21.593195217715902</v>
      </c>
      <c r="H112">
        <f t="shared" si="15"/>
        <v>0.31799948263186728</v>
      </c>
      <c r="I112">
        <f t="shared" si="16"/>
        <v>-21.911761726216177</v>
      </c>
      <c r="J112">
        <f t="shared" si="17"/>
        <v>5.6702586840640383E-4</v>
      </c>
      <c r="K112">
        <f t="shared" si="18"/>
        <v>723.55858874555054</v>
      </c>
      <c r="L112">
        <v>111</v>
      </c>
    </row>
    <row r="113" spans="1:12">
      <c r="A113">
        <v>555</v>
      </c>
      <c r="B113">
        <f t="shared" si="19"/>
        <v>68.055094515664706</v>
      </c>
      <c r="C113">
        <v>70</v>
      </c>
      <c r="D113">
        <f t="shared" si="11"/>
        <v>0</v>
      </c>
      <c r="E113">
        <f t="shared" si="12"/>
        <v>1</v>
      </c>
      <c r="F113">
        <f t="shared" si="13"/>
        <v>1.944905484335294</v>
      </c>
      <c r="G113">
        <f t="shared" si="14"/>
        <v>-21.235122815782599</v>
      </c>
      <c r="H113">
        <f t="shared" si="15"/>
        <v>0.32026758610549289</v>
      </c>
      <c r="I113">
        <f t="shared" si="16"/>
        <v>-21.555844022582818</v>
      </c>
      <c r="J113">
        <f t="shared" si="17"/>
        <v>4.5362069472512303E-4</v>
      </c>
      <c r="K113">
        <f t="shared" si="18"/>
        <v>725.50349422988586</v>
      </c>
      <c r="L113">
        <v>112</v>
      </c>
    </row>
    <row r="114" spans="1:12">
      <c r="A114">
        <v>560</v>
      </c>
      <c r="B114">
        <f t="shared" si="19"/>
        <v>68.044075612531771</v>
      </c>
      <c r="C114">
        <v>70</v>
      </c>
      <c r="D114">
        <f t="shared" si="11"/>
        <v>0</v>
      </c>
      <c r="E114">
        <f t="shared" si="12"/>
        <v>1</v>
      </c>
      <c r="F114">
        <f t="shared" si="13"/>
        <v>1.9559243874682295</v>
      </c>
      <c r="G114">
        <f t="shared" si="14"/>
        <v>-20.875464894235954</v>
      </c>
      <c r="H114">
        <f t="shared" si="15"/>
        <v>0.32208206888439339</v>
      </c>
      <c r="I114">
        <f t="shared" si="16"/>
        <v>-21.19790985967613</v>
      </c>
      <c r="J114">
        <f t="shared" si="17"/>
        <v>3.6289655578009846E-4</v>
      </c>
      <c r="K114">
        <f t="shared" si="18"/>
        <v>727.45941861735412</v>
      </c>
      <c r="L114">
        <v>113</v>
      </c>
    </row>
    <row r="115" spans="1:12">
      <c r="A115">
        <v>565</v>
      </c>
      <c r="B115">
        <f t="shared" si="19"/>
        <v>68.035260490025422</v>
      </c>
      <c r="C115">
        <v>70</v>
      </c>
      <c r="D115">
        <f t="shared" si="11"/>
        <v>0</v>
      </c>
      <c r="E115">
        <f t="shared" si="12"/>
        <v>1</v>
      </c>
      <c r="F115">
        <f t="shared" si="13"/>
        <v>1.9647395099745779</v>
      </c>
      <c r="G115">
        <f t="shared" si="14"/>
        <v>-20.514538556998644</v>
      </c>
      <c r="H115">
        <f t="shared" si="15"/>
        <v>0.32353365510751375</v>
      </c>
      <c r="I115">
        <f t="shared" si="16"/>
        <v>-20.838362529350782</v>
      </c>
      <c r="J115">
        <f t="shared" si="17"/>
        <v>2.9031724462407876E-4</v>
      </c>
      <c r="K115">
        <f t="shared" si="18"/>
        <v>729.42415812732872</v>
      </c>
      <c r="L115">
        <v>114</v>
      </c>
    </row>
    <row r="116" spans="1:12">
      <c r="A116">
        <v>570</v>
      </c>
      <c r="B116">
        <f t="shared" si="19"/>
        <v>68.028208392020332</v>
      </c>
      <c r="C116">
        <v>70</v>
      </c>
      <c r="D116">
        <f t="shared" si="11"/>
        <v>0</v>
      </c>
      <c r="E116">
        <f t="shared" si="12"/>
        <v>1</v>
      </c>
      <c r="F116">
        <f t="shared" si="13"/>
        <v>1.971791607979668</v>
      </c>
      <c r="G116">
        <f t="shared" si="14"/>
        <v>-20.152597487208791</v>
      </c>
      <c r="H116">
        <f t="shared" si="15"/>
        <v>0.32469492408601197</v>
      </c>
      <c r="I116">
        <f t="shared" si="16"/>
        <v>-20.477524665090503</v>
      </c>
      <c r="J116">
        <f t="shared" si="17"/>
        <v>2.3225379569963742E-4</v>
      </c>
      <c r="K116">
        <f t="shared" si="18"/>
        <v>731.39594973530836</v>
      </c>
      <c r="L116">
        <v>115</v>
      </c>
    </row>
    <row r="117" spans="1:12">
      <c r="A117">
        <v>575</v>
      </c>
      <c r="B117">
        <f t="shared" si="19"/>
        <v>68.022566713616271</v>
      </c>
      <c r="C117">
        <v>70</v>
      </c>
      <c r="D117">
        <f t="shared" si="11"/>
        <v>0</v>
      </c>
      <c r="E117">
        <f t="shared" si="12"/>
        <v>1</v>
      </c>
      <c r="F117">
        <f t="shared" si="13"/>
        <v>1.9774332863837287</v>
      </c>
      <c r="G117">
        <f t="shared" si="14"/>
        <v>-19.789844631376912</v>
      </c>
      <c r="H117">
        <f t="shared" si="15"/>
        <v>0.32562393926880862</v>
      </c>
      <c r="I117">
        <f t="shared" si="16"/>
        <v>-20.115654373682279</v>
      </c>
      <c r="J117">
        <f t="shared" si="17"/>
        <v>1.8580303655933554E-4</v>
      </c>
      <c r="K117">
        <f t="shared" si="18"/>
        <v>733.37338302169212</v>
      </c>
      <c r="L117">
        <v>116</v>
      </c>
    </row>
    <row r="118" spans="1:12">
      <c r="A118">
        <v>580</v>
      </c>
      <c r="B118">
        <f t="shared" si="19"/>
        <v>68.018053370893014</v>
      </c>
      <c r="C118">
        <v>70</v>
      </c>
      <c r="D118">
        <f t="shared" si="11"/>
        <v>0</v>
      </c>
      <c r="E118">
        <f t="shared" si="12"/>
        <v>1</v>
      </c>
      <c r="F118">
        <f t="shared" si="13"/>
        <v>1.9819466291069858</v>
      </c>
      <c r="G118">
        <f t="shared" si="14"/>
        <v>-19.426442346711404</v>
      </c>
      <c r="H118">
        <f t="shared" si="15"/>
        <v>0.32636715141504735</v>
      </c>
      <c r="I118">
        <f t="shared" si="16"/>
        <v>-19.752958140555702</v>
      </c>
      <c r="J118">
        <f t="shared" si="17"/>
        <v>1.4864242924774923E-4</v>
      </c>
      <c r="K118">
        <f t="shared" si="18"/>
        <v>735.35532965079915</v>
      </c>
      <c r="L118">
        <v>117</v>
      </c>
    </row>
    <row r="119" spans="1:12">
      <c r="A119">
        <v>585</v>
      </c>
      <c r="B119">
        <f t="shared" si="19"/>
        <v>68.014442696714411</v>
      </c>
      <c r="C119">
        <v>70</v>
      </c>
      <c r="D119">
        <f t="shared" si="11"/>
        <v>0</v>
      </c>
      <c r="E119">
        <f t="shared" si="12"/>
        <v>1</v>
      </c>
      <c r="F119">
        <f t="shared" si="13"/>
        <v>1.9855573032855887</v>
      </c>
      <c r="G119">
        <f t="shared" si="14"/>
        <v>-19.062520518979003</v>
      </c>
      <c r="H119">
        <f t="shared" si="15"/>
        <v>0.32696172113203792</v>
      </c>
      <c r="I119">
        <f t="shared" si="16"/>
        <v>-19.389601154054439</v>
      </c>
      <c r="J119">
        <f t="shared" si="17"/>
        <v>1.1891394339810577E-4</v>
      </c>
      <c r="K119">
        <f t="shared" si="18"/>
        <v>737.34088695408468</v>
      </c>
      <c r="L119">
        <v>118</v>
      </c>
    </row>
    <row r="120" spans="1:12">
      <c r="A120">
        <v>590</v>
      </c>
      <c r="B120">
        <f t="shared" si="19"/>
        <v>68.011554157371535</v>
      </c>
      <c r="C120">
        <v>70</v>
      </c>
      <c r="D120">
        <f t="shared" si="11"/>
        <v>0</v>
      </c>
      <c r="E120">
        <f t="shared" si="12"/>
        <v>1</v>
      </c>
      <c r="F120">
        <f t="shared" si="13"/>
        <v>1.9884458426284652</v>
      </c>
      <c r="G120">
        <f t="shared" si="14"/>
        <v>-18.698183056793084</v>
      </c>
      <c r="H120">
        <f t="shared" si="15"/>
        <v>0.32743737690562941</v>
      </c>
      <c r="I120">
        <f t="shared" si="16"/>
        <v>-19.025715564853432</v>
      </c>
      <c r="J120">
        <f t="shared" si="17"/>
        <v>9.5131154718297413E-5</v>
      </c>
      <c r="K120">
        <f t="shared" si="18"/>
        <v>739.32933279671317</v>
      </c>
      <c r="L120">
        <v>119</v>
      </c>
    </row>
    <row r="121" spans="1:12">
      <c r="A121">
        <v>595</v>
      </c>
      <c r="B121">
        <f t="shared" si="19"/>
        <v>68.009243325897231</v>
      </c>
      <c r="C121">
        <v>70</v>
      </c>
      <c r="D121">
        <f t="shared" si="11"/>
        <v>0</v>
      </c>
      <c r="E121">
        <f t="shared" si="12"/>
        <v>1</v>
      </c>
      <c r="F121">
        <f t="shared" si="13"/>
        <v>1.9907566741027694</v>
      </c>
      <c r="G121">
        <f t="shared" si="14"/>
        <v>-18.333513087044345</v>
      </c>
      <c r="H121">
        <f t="shared" si="15"/>
        <v>0.32781790152450307</v>
      </c>
      <c r="I121">
        <f t="shared" si="16"/>
        <v>-18.661407093492624</v>
      </c>
      <c r="J121">
        <f t="shared" si="17"/>
        <v>7.6104923774731529E-5</v>
      </c>
      <c r="K121">
        <f t="shared" si="18"/>
        <v>741.3200894708159</v>
      </c>
      <c r="L121">
        <v>120</v>
      </c>
    </row>
    <row r="122" spans="1:12">
      <c r="A122">
        <v>600</v>
      </c>
      <c r="B122">
        <f t="shared" si="19"/>
        <v>68.007394660717779</v>
      </c>
      <c r="C122">
        <v>70</v>
      </c>
      <c r="D122">
        <f t="shared" si="11"/>
        <v>0</v>
      </c>
      <c r="E122">
        <f t="shared" si="12"/>
        <v>1</v>
      </c>
      <c r="F122">
        <f t="shared" si="13"/>
        <v>1.9926053392822212</v>
      </c>
      <c r="G122">
        <f t="shared" si="14"/>
        <v>-17.968577111245352</v>
      </c>
      <c r="H122">
        <f t="shared" si="15"/>
        <v>0.32812232121960339</v>
      </c>
      <c r="I122">
        <f t="shared" si="16"/>
        <v>-18.296760316403976</v>
      </c>
      <c r="J122">
        <f t="shared" si="17"/>
        <v>6.0883939020066036E-5</v>
      </c>
      <c r="K122">
        <f t="shared" si="18"/>
        <v>743.31269481009815</v>
      </c>
      <c r="L122">
        <v>121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Carrigan</dc:creator>
  <cp:lastModifiedBy>Brian Carrigan</cp:lastModifiedBy>
  <dcterms:created xsi:type="dcterms:W3CDTF">2012-11-13T15:10:23Z</dcterms:created>
  <dcterms:modified xsi:type="dcterms:W3CDTF">2012-11-15T18:49:16Z</dcterms:modified>
</cp:coreProperties>
</file>