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凭证记录表" sheetId="4" r:id="rId1"/>
    <sheet name="7月明细科目汇总表" sheetId="1" r:id="rId2"/>
  </sheets>
  <definedNames>
    <definedName name="代码">凭证记录表!$B$3:$B$13</definedName>
    <definedName name="贷方">凭证记录表!$G$3:$G$13</definedName>
    <definedName name="借方">凭证记录表!$F$3:$F$13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<sst xmlns="http://schemas.openxmlformats.org/spreadsheetml/2006/main" count="64" uniqueCount="24">
  <si>
    <t>凭证记录表</t>
  </si>
  <si>
    <t>凭证号</t>
  </si>
  <si>
    <t>代码</t>
  </si>
  <si>
    <t>科目名称</t>
  </si>
  <si>
    <t>单位代码</t>
  </si>
  <si>
    <t>单位</t>
  </si>
  <si>
    <t>借方</t>
  </si>
  <si>
    <t>贷方</t>
  </si>
  <si>
    <t>摘要</t>
  </si>
  <si>
    <t>日期</t>
  </si>
  <si>
    <t>一级名称</t>
  </si>
  <si>
    <t>二级名称</t>
  </si>
  <si>
    <t>金额</t>
  </si>
  <si>
    <t>现金/人民币</t>
  </si>
  <si>
    <t>无代码</t>
  </si>
  <si>
    <t>人民币</t>
  </si>
  <si>
    <t>银行存款/人民币</t>
  </si>
  <si>
    <t>银行存款</t>
  </si>
  <si>
    <t>管理费用/办公费</t>
  </si>
  <si>
    <t>办公费</t>
  </si>
  <si>
    <t>其他应收款/周州</t>
  </si>
  <si>
    <t>明细科目汇总表</t>
  </si>
  <si>
    <t>期初余额</t>
  </si>
  <si>
    <t>期末余额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</si>
</sst>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_);[Red]\(&quot;￥&quot;#,##0.00\)"/>
    <numFmt numFmtId="177" formatCode="000"/>
  </numFmts>
  <fonts count="26">
    <font>
      <sz val="11"/>
      <color theme="1"/>
      <name val="宋体"/>
      <charset val="134"/>
      <scheme val="minor"/>
    </font>
    <font>
      <sz val="24"/>
      <color theme="9" tint="-0.249977111117893"/>
      <name val="方正粗倩简体"/>
      <charset val="134"/>
    </font>
    <font>
      <b/>
      <sz val="12"/>
      <color theme="1"/>
      <name val="宋体"/>
      <charset val="134"/>
      <scheme val="minor"/>
    </font>
    <font>
      <b/>
      <sz val="22"/>
      <color theme="9" tint="-0.249977111117893"/>
      <name val="方正楷体简体"/>
      <charset val="134"/>
    </font>
    <font>
      <b/>
      <sz val="12"/>
      <color theme="3" tint="-0.499984740745262"/>
      <name val="宋体"/>
      <charset val="134"/>
      <scheme val="minor"/>
    </font>
    <font>
      <sz val="10.5"/>
      <color rgb="FF000000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theme="6" tint="0.599963377788629"/>
      </left>
      <right style="double">
        <color theme="6" tint="0.599963377788629"/>
      </right>
      <top style="double">
        <color theme="6" tint="0.599963377788629"/>
      </top>
      <bottom style="double">
        <color theme="6" tint="0.5999633777886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1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5" applyNumberFormat="0" applyAlignment="0" applyProtection="0">
      <alignment vertical="center"/>
    </xf>
    <xf numFmtId="0" fontId="16" fillId="6" borderId="16" applyNumberFormat="0" applyAlignment="0" applyProtection="0">
      <alignment vertical="center"/>
    </xf>
    <xf numFmtId="0" fontId="17" fillId="6" borderId="15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77" fontId="0" fillId="0" borderId="11" xfId="0" applyNumberFormat="1" applyBorder="1">
      <alignment vertical="center"/>
    </xf>
    <xf numFmtId="0" fontId="0" fillId="0" borderId="11" xfId="0" applyBorder="1">
      <alignment vertical="center"/>
    </xf>
    <xf numFmtId="177" fontId="0" fillId="0" borderId="0" xfId="0" applyNumberFormat="1">
      <alignment vertical="center"/>
    </xf>
    <xf numFmtId="14" fontId="0" fillId="0" borderId="11" xfId="0" applyNumberFormat="1" applyBorder="1">
      <alignment vertical="center"/>
    </xf>
    <xf numFmtId="0" fontId="5" fillId="0" borderId="1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tabSelected="1" topLeftCell="C1" workbookViewId="0">
      <selection activeCell="L3" sqref="L3"/>
    </sheetView>
  </sheetViews>
  <sheetFormatPr defaultColWidth="9" defaultRowHeight="14"/>
  <cols>
    <col min="3" max="3" width="17.2545454545455" customWidth="1"/>
    <col min="6" max="7" width="11.5" customWidth="1"/>
    <col min="9" max="9" width="10.5" customWidth="1"/>
    <col min="10" max="10" width="10.2545454545455" customWidth="1"/>
  </cols>
  <sheetData>
    <row r="1" ht="28.25" spans="1:1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ht="16.5" spans="1:12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15" t="s">
        <v>10</v>
      </c>
      <c r="K2" s="15" t="s">
        <v>11</v>
      </c>
      <c r="L2" s="15" t="s">
        <v>12</v>
      </c>
    </row>
    <row r="3" ht="15.5" spans="1:12">
      <c r="A3" s="16">
        <v>1</v>
      </c>
      <c r="B3" s="17">
        <v>20341</v>
      </c>
      <c r="C3" s="17" t="s">
        <v>13</v>
      </c>
      <c r="D3" s="17" t="s">
        <v>14</v>
      </c>
      <c r="E3" s="17"/>
      <c r="F3" s="17">
        <v>264810</v>
      </c>
      <c r="G3" s="17">
        <v>0</v>
      </c>
      <c r="H3" s="17" t="s">
        <v>15</v>
      </c>
      <c r="I3" s="19">
        <v>39276</v>
      </c>
      <c r="J3" s="20" t="str">
        <f>IF(LEN(B3)=4,C3,MID(C3,1,FIND("/",C3)-1))</f>
        <v>现金</v>
      </c>
      <c r="K3" s="17" t="str">
        <f>IF(LEN(B3)=4,C3,MID(C3,FIND("/",C3)+1,10))</f>
        <v>人民币</v>
      </c>
      <c r="L3" s="17">
        <f>IF(OR(MID(B3,1,1)="A",MID(B3,1,1)="D"),F3-G3,G3-F3)</f>
        <v>-264810</v>
      </c>
    </row>
    <row r="4" ht="15.5" spans="1:12">
      <c r="A4" s="16">
        <v>2</v>
      </c>
      <c r="B4" s="17">
        <v>25430</v>
      </c>
      <c r="C4" s="17" t="s">
        <v>16</v>
      </c>
      <c r="D4" s="17" t="s">
        <v>14</v>
      </c>
      <c r="E4" s="17"/>
      <c r="F4" s="17">
        <v>0</v>
      </c>
      <c r="G4" s="17">
        <v>264810</v>
      </c>
      <c r="H4" s="17" t="s">
        <v>17</v>
      </c>
      <c r="I4" s="19">
        <v>39277</v>
      </c>
      <c r="J4" s="20" t="str">
        <f t="shared" ref="J4:J13" si="0">IF(LEN(B4)=4,C4,MID(C4,1,FIND("/",C4)-1))</f>
        <v>银行存款</v>
      </c>
      <c r="K4" s="17" t="str">
        <f t="shared" ref="K4:K13" si="1">IF(LEN(B4)=4,C4,MID(C4,FIND("/",C4)+1,10))</f>
        <v>人民币</v>
      </c>
      <c r="L4" s="17">
        <f t="shared" ref="L4:L13" si="2">IF(OR(MID(B4,1,1)="A",MID(B4,1,1)="D"),F4-G4,G4-F4)</f>
        <v>264810</v>
      </c>
    </row>
    <row r="5" ht="15.5" spans="1:12">
      <c r="A5" s="16">
        <v>3</v>
      </c>
      <c r="B5" s="17">
        <v>10021</v>
      </c>
      <c r="C5" s="17" t="s">
        <v>18</v>
      </c>
      <c r="D5" s="17" t="s">
        <v>14</v>
      </c>
      <c r="E5" s="17"/>
      <c r="F5" s="17">
        <v>1000</v>
      </c>
      <c r="G5" s="17">
        <v>0</v>
      </c>
      <c r="H5" s="17" t="s">
        <v>19</v>
      </c>
      <c r="I5" s="19">
        <v>39278</v>
      </c>
      <c r="J5" s="20" t="str">
        <f t="shared" si="0"/>
        <v>管理费用</v>
      </c>
      <c r="K5" s="17" t="str">
        <f t="shared" si="1"/>
        <v>办公费</v>
      </c>
      <c r="L5" s="17">
        <f t="shared" si="2"/>
        <v>-1000</v>
      </c>
    </row>
    <row r="6" ht="15.5" spans="1:12">
      <c r="A6" s="16">
        <v>4</v>
      </c>
      <c r="B6" s="17">
        <v>10215</v>
      </c>
      <c r="C6" s="17" t="s">
        <v>13</v>
      </c>
      <c r="D6" s="17" t="s">
        <v>14</v>
      </c>
      <c r="E6" s="17"/>
      <c r="F6" s="17">
        <v>370000</v>
      </c>
      <c r="G6" s="17">
        <v>0</v>
      </c>
      <c r="H6" s="17" t="s">
        <v>15</v>
      </c>
      <c r="I6" s="19">
        <v>39278</v>
      </c>
      <c r="J6" s="20" t="str">
        <f t="shared" si="0"/>
        <v>现金</v>
      </c>
      <c r="K6" s="17" t="str">
        <f t="shared" si="1"/>
        <v>人民币</v>
      </c>
      <c r="L6" s="17">
        <f t="shared" si="2"/>
        <v>-370000</v>
      </c>
    </row>
    <row r="7" ht="15.5" spans="1:12">
      <c r="A7" s="16">
        <v>5</v>
      </c>
      <c r="B7" s="17">
        <v>34520</v>
      </c>
      <c r="C7" s="17" t="s">
        <v>16</v>
      </c>
      <c r="D7" s="17" t="s">
        <v>14</v>
      </c>
      <c r="E7" s="17"/>
      <c r="F7" s="17">
        <v>0</v>
      </c>
      <c r="G7" s="17">
        <v>407800</v>
      </c>
      <c r="H7" s="17" t="s">
        <v>17</v>
      </c>
      <c r="I7" s="19">
        <v>39278</v>
      </c>
      <c r="J7" s="20" t="str">
        <f t="shared" si="0"/>
        <v>银行存款</v>
      </c>
      <c r="K7" s="17" t="str">
        <f t="shared" si="1"/>
        <v>人民币</v>
      </c>
      <c r="L7" s="17">
        <f t="shared" si="2"/>
        <v>407800</v>
      </c>
    </row>
    <row r="8" ht="15.5" spans="1:12">
      <c r="A8" s="16">
        <v>6</v>
      </c>
      <c r="B8" s="17">
        <v>45620</v>
      </c>
      <c r="C8" s="17" t="s">
        <v>20</v>
      </c>
      <c r="D8" s="17" t="s">
        <v>14</v>
      </c>
      <c r="E8" s="17"/>
      <c r="F8" s="17">
        <v>3000</v>
      </c>
      <c r="G8" s="17">
        <v>0</v>
      </c>
      <c r="H8" s="17" t="s">
        <v>15</v>
      </c>
      <c r="I8" s="19">
        <v>39278</v>
      </c>
      <c r="J8" s="20" t="str">
        <f t="shared" si="0"/>
        <v>其他应收款</v>
      </c>
      <c r="K8" s="17" t="str">
        <f t="shared" si="1"/>
        <v>周州</v>
      </c>
      <c r="L8" s="17">
        <f t="shared" si="2"/>
        <v>-3000</v>
      </c>
    </row>
    <row r="9" ht="15.5" spans="1:12">
      <c r="A9" s="16">
        <v>7</v>
      </c>
      <c r="B9" s="17">
        <v>15462</v>
      </c>
      <c r="C9" s="17" t="s">
        <v>13</v>
      </c>
      <c r="D9" s="17" t="s">
        <v>14</v>
      </c>
      <c r="E9" s="17"/>
      <c r="F9" s="17">
        <v>0</v>
      </c>
      <c r="G9" s="17">
        <v>3200</v>
      </c>
      <c r="H9" s="17" t="s">
        <v>15</v>
      </c>
      <c r="I9" s="19">
        <v>39279</v>
      </c>
      <c r="J9" s="20" t="str">
        <f t="shared" si="0"/>
        <v>现金</v>
      </c>
      <c r="K9" s="17" t="str">
        <f t="shared" si="1"/>
        <v>人民币</v>
      </c>
      <c r="L9" s="17">
        <f t="shared" si="2"/>
        <v>3200</v>
      </c>
    </row>
    <row r="10" ht="15.5" spans="1:12">
      <c r="A10" s="16">
        <v>8</v>
      </c>
      <c r="B10" s="17">
        <v>36452</v>
      </c>
      <c r="C10" s="17" t="s">
        <v>13</v>
      </c>
      <c r="D10" s="17" t="s">
        <v>14</v>
      </c>
      <c r="E10" s="17"/>
      <c r="F10" s="17">
        <v>0</v>
      </c>
      <c r="G10" s="17">
        <v>0</v>
      </c>
      <c r="H10" s="17" t="s">
        <v>15</v>
      </c>
      <c r="I10" s="19">
        <v>39279</v>
      </c>
      <c r="J10" s="20" t="str">
        <f t="shared" si="0"/>
        <v>现金</v>
      </c>
      <c r="K10" s="17" t="str">
        <f t="shared" si="1"/>
        <v>人民币</v>
      </c>
      <c r="L10" s="17">
        <f t="shared" si="2"/>
        <v>0</v>
      </c>
    </row>
    <row r="11" ht="15.5" spans="1:12">
      <c r="A11" s="16">
        <v>9</v>
      </c>
      <c r="B11" s="17">
        <v>43521</v>
      </c>
      <c r="C11" s="17" t="s">
        <v>13</v>
      </c>
      <c r="D11" s="17" t="s">
        <v>14</v>
      </c>
      <c r="E11" s="17"/>
      <c r="F11" s="17">
        <v>0</v>
      </c>
      <c r="G11" s="17">
        <v>0</v>
      </c>
      <c r="H11" s="17" t="s">
        <v>15</v>
      </c>
      <c r="I11" s="19">
        <v>39280</v>
      </c>
      <c r="J11" s="20" t="str">
        <f t="shared" si="0"/>
        <v>现金</v>
      </c>
      <c r="K11" s="17" t="str">
        <f t="shared" si="1"/>
        <v>人民币</v>
      </c>
      <c r="L11" s="17">
        <f t="shared" si="2"/>
        <v>0</v>
      </c>
    </row>
    <row r="12" ht="15.5" spans="1:12">
      <c r="A12" s="16">
        <v>10</v>
      </c>
      <c r="B12" s="17">
        <v>41023</v>
      </c>
      <c r="C12" s="17" t="s">
        <v>13</v>
      </c>
      <c r="D12" s="17" t="s">
        <v>14</v>
      </c>
      <c r="E12" s="17"/>
      <c r="F12" s="17">
        <v>0</v>
      </c>
      <c r="G12" s="17">
        <v>0</v>
      </c>
      <c r="H12" s="17" t="s">
        <v>15</v>
      </c>
      <c r="I12" s="19">
        <v>39280</v>
      </c>
      <c r="J12" s="20" t="str">
        <f t="shared" si="0"/>
        <v>现金</v>
      </c>
      <c r="K12" s="17" t="str">
        <f t="shared" si="1"/>
        <v>人民币</v>
      </c>
      <c r="L12" s="17">
        <f t="shared" si="2"/>
        <v>0</v>
      </c>
    </row>
    <row r="13" ht="15.5" spans="1:12">
      <c r="A13" s="16">
        <v>11</v>
      </c>
      <c r="B13" s="17">
        <v>31200</v>
      </c>
      <c r="C13" s="17" t="s">
        <v>13</v>
      </c>
      <c r="D13" s="17" t="s">
        <v>14</v>
      </c>
      <c r="E13" s="17"/>
      <c r="F13" s="17">
        <v>37000</v>
      </c>
      <c r="G13" s="17">
        <v>0</v>
      </c>
      <c r="H13" s="17" t="s">
        <v>15</v>
      </c>
      <c r="I13" s="19">
        <v>39280</v>
      </c>
      <c r="J13" s="20" t="str">
        <f t="shared" si="0"/>
        <v>现金</v>
      </c>
      <c r="K13" s="17" t="str">
        <f t="shared" si="1"/>
        <v>人民币</v>
      </c>
      <c r="L13" s="17">
        <f t="shared" si="2"/>
        <v>-37000</v>
      </c>
    </row>
    <row r="14" ht="14.75" spans="1:1">
      <c r="A14" s="18"/>
    </row>
  </sheetData>
  <mergeCells count="1">
    <mergeCell ref="A1:L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1" sqref="A1:F1"/>
    </sheetView>
  </sheetViews>
  <sheetFormatPr defaultColWidth="9" defaultRowHeight="14" outlineLevelCol="5"/>
  <cols>
    <col min="3" max="5" width="14.8727272727273" customWidth="1"/>
    <col min="6" max="6" width="16" customWidth="1"/>
  </cols>
  <sheetData>
    <row r="1" ht="31.75" spans="1:6">
      <c r="A1" s="1" t="s">
        <v>21</v>
      </c>
      <c r="B1" s="2"/>
      <c r="C1" s="2"/>
      <c r="D1" s="2"/>
      <c r="E1" s="2"/>
      <c r="F1" s="2"/>
    </row>
    <row r="2" ht="15" spans="1:6">
      <c r="A2" s="3" t="s">
        <v>2</v>
      </c>
      <c r="B2" s="4" t="s">
        <v>3</v>
      </c>
      <c r="C2" s="4" t="s">
        <v>22</v>
      </c>
      <c r="D2" s="4" t="s">
        <v>6</v>
      </c>
      <c r="E2" s="4" t="s">
        <v>7</v>
      </c>
      <c r="F2" s="5" t="s">
        <v>23</v>
      </c>
    </row>
    <row r="3" spans="1:6">
      <c r="A3" s="6">
        <v>20341</v>
      </c>
      <c r="B3" s="7" t="s">
        <v>15</v>
      </c>
      <c r="C3" s="8">
        <v>20000</v>
      </c>
      <c r="D3" s="8">
        <f t="shared" ref="D3:D13" si="0">SUMIF(代码,A3,借方)</f>
        <v>264810</v>
      </c>
      <c r="E3" s="8">
        <f>SUMIF(代码,A3,贷方)</f>
        <v>0</v>
      </c>
      <c r="F3" s="9">
        <f>IF(OR(MID(A3,1,1)="A",MID(A3,1,1)="D"),C3+D3-E3,C3+E3-D3)</f>
        <v>-244810</v>
      </c>
    </row>
    <row r="4" spans="1:6">
      <c r="A4" s="6">
        <v>25430</v>
      </c>
      <c r="B4" s="7" t="s">
        <v>17</v>
      </c>
      <c r="C4" s="8">
        <v>650200</v>
      </c>
      <c r="D4" s="8">
        <f t="shared" si="0"/>
        <v>0</v>
      </c>
      <c r="E4" s="8">
        <f>SUMIF(代码,A4,贷方)</f>
        <v>264810</v>
      </c>
      <c r="F4" s="9">
        <f t="shared" ref="F4:F13" si="1">IF(OR(MID(A4,1,1)="A",MID(A4,1,1)="D"),C4+D4-E4,C4+E4-D4)</f>
        <v>915010</v>
      </c>
    </row>
    <row r="5" spans="1:6">
      <c r="A5" s="6">
        <v>10021</v>
      </c>
      <c r="B5" s="7" t="s">
        <v>19</v>
      </c>
      <c r="C5" s="8">
        <v>6000</v>
      </c>
      <c r="D5" s="8">
        <f t="shared" si="0"/>
        <v>1000</v>
      </c>
      <c r="E5" s="8">
        <f>SUMIF(代码,A5,贷方)</f>
        <v>0</v>
      </c>
      <c r="F5" s="9">
        <f t="shared" si="1"/>
        <v>5000</v>
      </c>
    </row>
    <row r="6" spans="1:6">
      <c r="A6" s="6">
        <v>10215</v>
      </c>
      <c r="B6" s="7" t="s">
        <v>15</v>
      </c>
      <c r="C6" s="8">
        <v>25000</v>
      </c>
      <c r="D6" s="8">
        <f t="shared" si="0"/>
        <v>370000</v>
      </c>
      <c r="E6" s="8">
        <f>SUMIF(代码,A6,贷方)</f>
        <v>0</v>
      </c>
      <c r="F6" s="9">
        <f t="shared" si="1"/>
        <v>-345000</v>
      </c>
    </row>
    <row r="7" spans="1:6">
      <c r="A7" s="6">
        <v>34520</v>
      </c>
      <c r="B7" s="7" t="s">
        <v>17</v>
      </c>
      <c r="C7" s="8">
        <v>280000</v>
      </c>
      <c r="D7" s="8">
        <f t="shared" si="0"/>
        <v>0</v>
      </c>
      <c r="E7" s="8">
        <f>SUMIF(代码,A7,贷方)</f>
        <v>407800</v>
      </c>
      <c r="F7" s="9">
        <f t="shared" si="1"/>
        <v>687800</v>
      </c>
    </row>
    <row r="8" spans="1:6">
      <c r="A8" s="6">
        <v>45620</v>
      </c>
      <c r="B8" s="7" t="s">
        <v>15</v>
      </c>
      <c r="C8" s="8">
        <v>15000</v>
      </c>
      <c r="D8" s="8">
        <f t="shared" si="0"/>
        <v>3000</v>
      </c>
      <c r="E8" s="8">
        <f>SUMIF(代码,A8,贷方)</f>
        <v>0</v>
      </c>
      <c r="F8" s="9">
        <f t="shared" si="1"/>
        <v>12000</v>
      </c>
    </row>
    <row r="9" spans="1:6">
      <c r="A9" s="6">
        <v>15462</v>
      </c>
      <c r="B9" s="7" t="s">
        <v>15</v>
      </c>
      <c r="C9" s="8">
        <v>16000</v>
      </c>
      <c r="D9" s="8">
        <f t="shared" si="0"/>
        <v>0</v>
      </c>
      <c r="E9" s="8">
        <f>SUMIF(代码,A9,贷方)</f>
        <v>3200</v>
      </c>
      <c r="F9" s="9">
        <f t="shared" si="1"/>
        <v>19200</v>
      </c>
    </row>
    <row r="10" spans="1:6">
      <c r="A10" s="6">
        <v>36452</v>
      </c>
      <c r="B10" s="7" t="s">
        <v>15</v>
      </c>
      <c r="C10" s="8">
        <v>15000</v>
      </c>
      <c r="D10" s="8">
        <f t="shared" si="0"/>
        <v>0</v>
      </c>
      <c r="E10" s="8">
        <f>SUMIF(代码,A10,贷方)</f>
        <v>0</v>
      </c>
      <c r="F10" s="9">
        <f t="shared" si="1"/>
        <v>15000</v>
      </c>
    </row>
    <row r="11" spans="1:6">
      <c r="A11" s="6">
        <v>43521</v>
      </c>
      <c r="B11" s="7" t="s">
        <v>15</v>
      </c>
      <c r="C11" s="8">
        <v>30000</v>
      </c>
      <c r="D11" s="8">
        <f t="shared" si="0"/>
        <v>0</v>
      </c>
      <c r="E11" s="8">
        <f>SUMIF(代码,A11,贷方)</f>
        <v>0</v>
      </c>
      <c r="F11" s="9">
        <f t="shared" si="1"/>
        <v>30000</v>
      </c>
    </row>
    <row r="12" spans="1:6">
      <c r="A12" s="6">
        <v>41023</v>
      </c>
      <c r="B12" s="7" t="s">
        <v>15</v>
      </c>
      <c r="C12" s="8">
        <v>6000</v>
      </c>
      <c r="D12" s="8">
        <f t="shared" si="0"/>
        <v>0</v>
      </c>
      <c r="E12" s="8">
        <f>SUMIF(代码,A12,贷方)</f>
        <v>0</v>
      </c>
      <c r="F12" s="9">
        <f t="shared" si="1"/>
        <v>6000</v>
      </c>
    </row>
    <row r="13" ht="14.75" spans="1:6">
      <c r="A13" s="10">
        <v>31200</v>
      </c>
      <c r="B13" s="11" t="s">
        <v>15</v>
      </c>
      <c r="C13" s="12">
        <v>500</v>
      </c>
      <c r="D13" s="12">
        <f t="shared" si="0"/>
        <v>37000</v>
      </c>
      <c r="E13" s="12">
        <f>SUMIF(代码,A13,贷方)</f>
        <v>0</v>
      </c>
      <c r="F13" s="13">
        <f t="shared" si="1"/>
        <v>-36500</v>
      </c>
    </row>
  </sheetData>
  <mergeCells count="1">
    <mergeCell ref="A1:F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凭证记录表</vt:lpstr>
      <vt:lpstr>7月明细科目汇总表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江南烟雨</cp:lastModifiedBy>
  <dcterms:created xsi:type="dcterms:W3CDTF">2007-07-15T06:56:00Z</dcterms:created>
  <dcterms:modified xsi:type="dcterms:W3CDTF">2024-09-02T03:55:53Z</dcterms:modified>
  <cp:category>qq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E44A59FACDD6414BAE68CEE092488766_13</vt:lpwstr>
  </property>
  <property fmtid="{D5CDD505-2E9C-101B-9397-08002B2CF9AE}" pid="3" name="KSOProductBuildVer">
    <vt:lpwstr>2052-12.1.0.17133</vt:lpwstr>
  </property>
</Properties>
</file>