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yuqing/Desktop/lab11/"/>
    </mc:Choice>
  </mc:AlternateContent>
  <xr:revisionPtr revIDLastSave="0" documentId="13_ncr:1_{F773B596-A129-2B43-9072-AC5ABFB0A6DF}" xr6:coauthVersionLast="45" xr6:coauthVersionMax="45" xr10:uidLastSave="{00000000-0000-0000-0000-000000000000}"/>
  <bookViews>
    <workbookView xWindow="2360" yWindow="460" windowWidth="15420" windowHeight="11660" xr2:uid="{ECCEB857-5DE9-884A-9F64-32D84FF9291A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" i="2" l="1"/>
  <c r="G40" i="2"/>
  <c r="G41" i="2"/>
  <c r="G42" i="2"/>
  <c r="G43" i="2"/>
  <c r="G38" i="2"/>
  <c r="F40" i="2"/>
  <c r="F41" i="2"/>
  <c r="F42" i="2"/>
  <c r="F43" i="2"/>
  <c r="F39" i="2"/>
  <c r="E40" i="2"/>
  <c r="E41" i="2"/>
  <c r="E42" i="2"/>
  <c r="E43" i="2"/>
  <c r="E39" i="2"/>
  <c r="D40" i="2"/>
  <c r="D41" i="2"/>
  <c r="D42" i="2"/>
  <c r="D43" i="2"/>
  <c r="D39" i="2"/>
  <c r="B22" i="2" l="1"/>
  <c r="B19" i="2"/>
  <c r="B20" i="2"/>
  <c r="B21" i="2"/>
  <c r="B18" i="2"/>
  <c r="D21" i="2" s="1"/>
  <c r="C8" i="2"/>
  <c r="E4" i="2"/>
  <c r="G27" i="2"/>
  <c r="H27" i="2" s="1"/>
  <c r="E33" i="2"/>
  <c r="F33" i="2" s="1"/>
  <c r="G33" i="2" s="1"/>
  <c r="D29" i="2"/>
  <c r="E29" i="2" s="1"/>
  <c r="F29" i="2" s="1"/>
  <c r="G29" i="2" s="1"/>
  <c r="H29" i="2" s="1"/>
  <c r="D30" i="2"/>
  <c r="E30" i="2" s="1"/>
  <c r="F30" i="2" s="1"/>
  <c r="G30" i="2" s="1"/>
  <c r="H30" i="2" s="1"/>
  <c r="D31" i="2"/>
  <c r="E31" i="2" s="1"/>
  <c r="F31" i="2" s="1"/>
  <c r="G31" i="2" s="1"/>
  <c r="H31" i="2" s="1"/>
  <c r="D28" i="2"/>
  <c r="E28" i="2" s="1"/>
  <c r="F28" i="2" s="1"/>
  <c r="G28" i="2" s="1"/>
  <c r="H28" i="2" s="1"/>
  <c r="B32" i="2" l="1"/>
  <c r="D32" i="2" l="1"/>
  <c r="E32" i="2" s="1"/>
  <c r="F32" i="2" s="1"/>
  <c r="G32" i="2" s="1"/>
  <c r="H32" i="2" s="1"/>
  <c r="H34" i="2" s="1"/>
  <c r="C4" i="2" l="1"/>
</calcChain>
</file>

<file path=xl/sharedStrings.xml><?xml version="1.0" encoding="utf-8"?>
<sst xmlns="http://schemas.openxmlformats.org/spreadsheetml/2006/main" count="35" uniqueCount="22">
  <si>
    <t>Project 1</t>
  </si>
  <si>
    <t>Production</t>
  </si>
  <si>
    <t>Saving</t>
  </si>
  <si>
    <t>Project 2</t>
  </si>
  <si>
    <t>Year</t>
  </si>
  <si>
    <t>CF</t>
  </si>
  <si>
    <t>ROR</t>
  </si>
  <si>
    <t>year1-5</t>
  </si>
  <si>
    <t>Project3</t>
  </si>
  <si>
    <t>Project4</t>
  </si>
  <si>
    <t>Project5</t>
  </si>
  <si>
    <t>Before CF</t>
  </si>
  <si>
    <t>MACRS</t>
  </si>
  <si>
    <t>Dt</t>
  </si>
  <si>
    <t>Taxable income</t>
  </si>
  <si>
    <t>Taxes 15%</t>
  </si>
  <si>
    <t>BV=$576</t>
  </si>
  <si>
    <t>After CF</t>
  </si>
  <si>
    <t>Taxable Income</t>
  </si>
  <si>
    <t>Taxes</t>
  </si>
  <si>
    <t>IRR</t>
  </si>
  <si>
    <t>Should choose Project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</si>
</sst>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8" fontId="0" fillId="0" borderId="0" xfId="0" applyNumberFormat="1"/>
    <xf numFmtId="6" fontId="0" fillId="0" borderId="0" xfId="0" applyNumberFormat="1"/>
    <xf numFmtId="9" fontId="0" fillId="0" borderId="0" xfId="0" applyNumberFormat="1"/>
    <xf numFmtId="44" fontId="0" fillId="0" borderId="0" xfId="1" applyFont="1"/>
    <xf numFmtId="6" fontId="0" fillId="0" borderId="0" xfId="1" applyNumberFormat="1" applyFont="1"/>
    <xf numFmtId="16" fontId="0" fillId="0" borderId="0" xfId="0" applyNumberFormat="1"/>
    <xf numFmtId="10" fontId="0" fillId="0" borderId="0" xfId="0" applyNumberFormat="1"/>
    <xf numFmtId="1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4FAA4-DF2E-8240-A6C1-E3089DC0C9F0}">
  <dimension ref="A1:H46"/>
  <sheetViews>
    <sheetView tabSelected="1" topLeftCell="A29" workbookViewId="0">
      <selection activeCell="A46" sqref="A46"/>
    </sheetView>
  </sheetViews>
  <sheetFormatPr baseColWidth="10" defaultRowHeight="16" x14ac:dyDescent="0.2"/>
  <cols>
    <col min="2" max="2" width="13.1640625" bestFit="1" customWidth="1"/>
    <col min="3" max="3" width="11.83203125" bestFit="1" customWidth="1"/>
    <col min="4" max="4" width="12.5" bestFit="1" customWidth="1"/>
    <col min="5" max="5" width="17.1640625" customWidth="1"/>
    <col min="6" max="6" width="11.5" bestFit="1" customWidth="1"/>
    <col min="7" max="7" width="13.6640625" customWidth="1"/>
    <col min="8" max="8" width="11.83203125" bestFit="1" customWidth="1"/>
  </cols>
  <sheetData>
    <row r="1" spans="1:5" x14ac:dyDescent="0.2">
      <c r="A1" t="s">
        <v>0</v>
      </c>
    </row>
    <row r="2" spans="1:5" x14ac:dyDescent="0.2">
      <c r="A2" t="s">
        <v>4</v>
      </c>
      <c r="B2" t="s">
        <v>1</v>
      </c>
      <c r="C2" t="s">
        <v>2</v>
      </c>
      <c r="D2" t="s">
        <v>5</v>
      </c>
      <c r="E2" t="s">
        <v>6</v>
      </c>
    </row>
    <row r="3" spans="1:5" x14ac:dyDescent="0.2">
      <c r="A3">
        <v>0</v>
      </c>
      <c r="D3" s="2">
        <v>-83400</v>
      </c>
      <c r="E3" s="2"/>
    </row>
    <row r="4" spans="1:5" x14ac:dyDescent="0.2">
      <c r="A4" s="6" t="s">
        <v>7</v>
      </c>
      <c r="B4">
        <v>22000000</v>
      </c>
      <c r="C4" s="4">
        <f>B4*0.001</f>
        <v>22000</v>
      </c>
      <c r="D4" s="5">
        <v>22000</v>
      </c>
      <c r="E4" s="7">
        <f>RATE(5,22000,D3)</f>
        <v>9.998736925148291E-2</v>
      </c>
    </row>
    <row r="5" spans="1:5" x14ac:dyDescent="0.2">
      <c r="C5" s="4"/>
      <c r="D5" s="5"/>
    </row>
    <row r="6" spans="1:5" x14ac:dyDescent="0.2">
      <c r="A6" t="s">
        <v>3</v>
      </c>
      <c r="C6" s="4"/>
      <c r="D6" s="5"/>
    </row>
    <row r="7" spans="1:5" x14ac:dyDescent="0.2">
      <c r="A7" t="s">
        <v>4</v>
      </c>
      <c r="B7" t="s">
        <v>5</v>
      </c>
      <c r="C7" s="4" t="s">
        <v>6</v>
      </c>
      <c r="D7" s="5"/>
    </row>
    <row r="8" spans="1:5" x14ac:dyDescent="0.2">
      <c r="A8">
        <v>0</v>
      </c>
      <c r="B8" s="2">
        <v>-320000</v>
      </c>
      <c r="C8" s="3">
        <f>RATE(5,12000,B8)</f>
        <v>-0.38346636587474647</v>
      </c>
    </row>
    <row r="9" spans="1:5" x14ac:dyDescent="0.2">
      <c r="A9">
        <v>1</v>
      </c>
      <c r="B9" s="2">
        <v>12000</v>
      </c>
      <c r="D9" s="3"/>
    </row>
    <row r="10" spans="1:5" x14ac:dyDescent="0.2">
      <c r="A10">
        <v>2</v>
      </c>
      <c r="B10" s="2">
        <v>12000</v>
      </c>
    </row>
    <row r="11" spans="1:5" x14ac:dyDescent="0.2">
      <c r="A11">
        <v>3</v>
      </c>
      <c r="B11" s="2">
        <v>12000</v>
      </c>
    </row>
    <row r="12" spans="1:5" x14ac:dyDescent="0.2">
      <c r="A12">
        <v>4</v>
      </c>
      <c r="B12" s="2">
        <v>12000</v>
      </c>
    </row>
    <row r="13" spans="1:5" x14ac:dyDescent="0.2">
      <c r="A13">
        <v>5</v>
      </c>
      <c r="B13" s="2">
        <v>12000</v>
      </c>
    </row>
    <row r="15" spans="1:5" x14ac:dyDescent="0.2">
      <c r="A15" t="s">
        <v>8</v>
      </c>
    </row>
    <row r="16" spans="1:5" x14ac:dyDescent="0.2">
      <c r="A16" t="s">
        <v>4</v>
      </c>
      <c r="B16" t="s">
        <v>5</v>
      </c>
      <c r="C16" s="4"/>
      <c r="D16" s="5"/>
    </row>
    <row r="17" spans="1:8" x14ac:dyDescent="0.2">
      <c r="A17">
        <v>0</v>
      </c>
      <c r="B17" s="4">
        <v>-150000</v>
      </c>
    </row>
    <row r="18" spans="1:8" x14ac:dyDescent="0.2">
      <c r="A18">
        <v>1</v>
      </c>
      <c r="B18" s="4">
        <f>-35000*0.2</f>
        <v>-7000</v>
      </c>
    </row>
    <row r="19" spans="1:8" x14ac:dyDescent="0.2">
      <c r="A19">
        <v>2</v>
      </c>
      <c r="B19" s="4">
        <f t="shared" ref="B19:B21" si="0">-35000*0.2</f>
        <v>-7000</v>
      </c>
    </row>
    <row r="20" spans="1:8" x14ac:dyDescent="0.2">
      <c r="A20">
        <v>3</v>
      </c>
      <c r="B20" s="4">
        <f t="shared" si="0"/>
        <v>-7000</v>
      </c>
      <c r="D20" t="s">
        <v>6</v>
      </c>
    </row>
    <row r="21" spans="1:8" x14ac:dyDescent="0.2">
      <c r="A21">
        <v>4</v>
      </c>
      <c r="B21" s="4">
        <f t="shared" si="0"/>
        <v>-7000</v>
      </c>
      <c r="D21" s="3">
        <f>RATE(5,-B18,B17,B22)</f>
        <v>-0.16718137150817095</v>
      </c>
    </row>
    <row r="22" spans="1:8" x14ac:dyDescent="0.2">
      <c r="A22">
        <v>5</v>
      </c>
      <c r="B22" s="4">
        <f>(-35000*0.2)+42000</f>
        <v>35000</v>
      </c>
      <c r="C22" s="3"/>
    </row>
    <row r="23" spans="1:8" x14ac:dyDescent="0.2">
      <c r="B23" s="4"/>
    </row>
    <row r="25" spans="1:8" x14ac:dyDescent="0.2">
      <c r="A25" t="s">
        <v>9</v>
      </c>
    </row>
    <row r="26" spans="1:8" x14ac:dyDescent="0.2">
      <c r="A26" t="s">
        <v>4</v>
      </c>
      <c r="B26" t="s">
        <v>11</v>
      </c>
      <c r="C26" t="s">
        <v>12</v>
      </c>
      <c r="D26" t="s">
        <v>13</v>
      </c>
      <c r="E26" t="s">
        <v>14</v>
      </c>
      <c r="F26" t="s">
        <v>15</v>
      </c>
      <c r="G26" t="s">
        <v>17</v>
      </c>
      <c r="H26" t="s">
        <v>17</v>
      </c>
    </row>
    <row r="27" spans="1:8" x14ac:dyDescent="0.2">
      <c r="A27">
        <v>0</v>
      </c>
      <c r="B27" s="2">
        <v>-22500</v>
      </c>
      <c r="G27" s="1">
        <f>B27-F27</f>
        <v>-22500</v>
      </c>
      <c r="H27" s="1">
        <f>G27</f>
        <v>-22500</v>
      </c>
    </row>
    <row r="28" spans="1:8" x14ac:dyDescent="0.2">
      <c r="A28">
        <v>1</v>
      </c>
      <c r="B28" s="2">
        <v>5000</v>
      </c>
      <c r="C28" s="8">
        <v>0.2</v>
      </c>
      <c r="D28" s="1">
        <f>B28*C28</f>
        <v>1000</v>
      </c>
      <c r="E28" s="1">
        <f>B28-D28</f>
        <v>4000</v>
      </c>
      <c r="F28" s="1">
        <f>E28*0.15</f>
        <v>600</v>
      </c>
      <c r="G28" s="1">
        <f>B28-F28</f>
        <v>4400</v>
      </c>
      <c r="H28" s="1">
        <f>G28</f>
        <v>4400</v>
      </c>
    </row>
    <row r="29" spans="1:8" x14ac:dyDescent="0.2">
      <c r="A29">
        <v>2</v>
      </c>
      <c r="B29" s="2">
        <v>5000</v>
      </c>
      <c r="C29" s="8">
        <v>0.32</v>
      </c>
      <c r="D29" s="1">
        <f t="shared" ref="D29:D31" si="1">B29*C29</f>
        <v>1600</v>
      </c>
      <c r="E29" s="1">
        <f t="shared" ref="E29:E31" si="2">B29-D29</f>
        <v>3400</v>
      </c>
      <c r="F29" s="1">
        <f t="shared" ref="F29:F31" si="3">E29*0.15</f>
        <v>510</v>
      </c>
      <c r="G29" s="1">
        <f t="shared" ref="G29:G33" si="4">B29-F29</f>
        <v>4490</v>
      </c>
      <c r="H29" s="1">
        <f t="shared" ref="H29:H31" si="5">G29</f>
        <v>4490</v>
      </c>
    </row>
    <row r="30" spans="1:8" x14ac:dyDescent="0.2">
      <c r="A30">
        <v>3</v>
      </c>
      <c r="B30" s="2">
        <v>5000</v>
      </c>
      <c r="C30" s="8">
        <v>0.192</v>
      </c>
      <c r="D30" s="1">
        <f t="shared" si="1"/>
        <v>960</v>
      </c>
      <c r="E30" s="1">
        <f t="shared" si="2"/>
        <v>4040</v>
      </c>
      <c r="F30" s="1">
        <f t="shared" si="3"/>
        <v>606</v>
      </c>
      <c r="G30" s="1">
        <f t="shared" si="4"/>
        <v>4394</v>
      </c>
      <c r="H30" s="1">
        <f t="shared" si="5"/>
        <v>4394</v>
      </c>
    </row>
    <row r="31" spans="1:8" x14ac:dyDescent="0.2">
      <c r="A31">
        <v>4</v>
      </c>
      <c r="B31" s="2">
        <v>5000</v>
      </c>
      <c r="C31" s="8">
        <v>0.1152</v>
      </c>
      <c r="D31" s="1">
        <f t="shared" si="1"/>
        <v>576</v>
      </c>
      <c r="E31" s="1">
        <f t="shared" si="2"/>
        <v>4424</v>
      </c>
      <c r="F31" s="1">
        <f t="shared" si="3"/>
        <v>663.6</v>
      </c>
      <c r="G31" s="1">
        <f t="shared" si="4"/>
        <v>4336.3999999999996</v>
      </c>
      <c r="H31" s="1">
        <f t="shared" si="5"/>
        <v>4336.3999999999996</v>
      </c>
    </row>
    <row r="32" spans="1:8" x14ac:dyDescent="0.2">
      <c r="A32">
        <v>5</v>
      </c>
      <c r="B32" s="2">
        <f>B31</f>
        <v>5000</v>
      </c>
      <c r="C32" s="8">
        <v>0.1152</v>
      </c>
      <c r="D32" s="1">
        <f>B32*C32*0.5</f>
        <v>288</v>
      </c>
      <c r="E32" s="1">
        <f>B32-D32</f>
        <v>4712</v>
      </c>
      <c r="F32" s="1">
        <f>E32*0.15</f>
        <v>706.8</v>
      </c>
      <c r="G32" s="1">
        <f t="shared" si="4"/>
        <v>4293.2</v>
      </c>
      <c r="H32" s="1">
        <f>G32+G33</f>
        <v>174379.6</v>
      </c>
    </row>
    <row r="33" spans="1:8" x14ac:dyDescent="0.2">
      <c r="B33" s="2">
        <v>200000</v>
      </c>
      <c r="C33" s="8">
        <v>5.7599999999999998E-2</v>
      </c>
      <c r="D33" s="4" t="s">
        <v>16</v>
      </c>
      <c r="E33" s="2">
        <f>B33-576</f>
        <v>199424</v>
      </c>
      <c r="F33" s="1">
        <f>E33*0.15</f>
        <v>29913.599999999999</v>
      </c>
      <c r="G33" s="1">
        <f t="shared" si="4"/>
        <v>170086.39999999999</v>
      </c>
    </row>
    <row r="34" spans="1:8" x14ac:dyDescent="0.2">
      <c r="G34" t="s">
        <v>20</v>
      </c>
      <c r="H34" s="3">
        <f>IRR(H27:H32)</f>
        <v>0.60625697427407177</v>
      </c>
    </row>
    <row r="36" spans="1:8" x14ac:dyDescent="0.2">
      <c r="A36" t="s">
        <v>10</v>
      </c>
    </row>
    <row r="37" spans="1:8" x14ac:dyDescent="0.2">
      <c r="A37" t="s">
        <v>4</v>
      </c>
      <c r="B37" t="s">
        <v>11</v>
      </c>
      <c r="C37" t="s">
        <v>12</v>
      </c>
      <c r="D37" t="s">
        <v>13</v>
      </c>
      <c r="E37" t="s">
        <v>18</v>
      </c>
      <c r="F37" t="s">
        <v>19</v>
      </c>
      <c r="G37" t="s">
        <v>17</v>
      </c>
    </row>
    <row r="38" spans="1:8" x14ac:dyDescent="0.2">
      <c r="B38" s="2">
        <v>-22500</v>
      </c>
      <c r="G38" s="1">
        <f>B38-F38-34000</f>
        <v>-56500</v>
      </c>
    </row>
    <row r="39" spans="1:8" x14ac:dyDescent="0.2">
      <c r="A39">
        <v>1</v>
      </c>
      <c r="B39" s="2">
        <v>15000</v>
      </c>
      <c r="C39" s="8">
        <v>0.2</v>
      </c>
      <c r="D39" s="1">
        <f>B39*C39</f>
        <v>3000</v>
      </c>
      <c r="E39" s="2">
        <f>B39-D39</f>
        <v>12000</v>
      </c>
      <c r="F39" s="1">
        <f>E39*0.15</f>
        <v>1800</v>
      </c>
      <c r="G39" s="1">
        <f t="shared" ref="G39:G43" si="6">B39-F39-34000</f>
        <v>-20800</v>
      </c>
    </row>
    <row r="40" spans="1:8" x14ac:dyDescent="0.2">
      <c r="A40">
        <v>2</v>
      </c>
      <c r="B40" s="2">
        <v>15000</v>
      </c>
      <c r="C40" s="8">
        <v>0.32</v>
      </c>
      <c r="D40" s="1">
        <f t="shared" ref="D40:D43" si="7">B40*C40</f>
        <v>4800</v>
      </c>
      <c r="E40" s="2">
        <f t="shared" ref="E40:E43" si="8">B40-D40</f>
        <v>10200</v>
      </c>
      <c r="F40" s="1">
        <f t="shared" ref="F40:F43" si="9">E40*0.15</f>
        <v>1530</v>
      </c>
      <c r="G40" s="1">
        <f t="shared" si="6"/>
        <v>-20530</v>
      </c>
    </row>
    <row r="41" spans="1:8" x14ac:dyDescent="0.2">
      <c r="A41">
        <v>3</v>
      </c>
      <c r="B41" s="2">
        <v>15000</v>
      </c>
      <c r="C41" s="8">
        <v>0.192</v>
      </c>
      <c r="D41" s="1">
        <f t="shared" si="7"/>
        <v>2880</v>
      </c>
      <c r="E41" s="2">
        <f t="shared" si="8"/>
        <v>12120</v>
      </c>
      <c r="F41" s="1">
        <f t="shared" si="9"/>
        <v>1818</v>
      </c>
      <c r="G41" s="1">
        <f t="shared" si="6"/>
        <v>-20818</v>
      </c>
    </row>
    <row r="42" spans="1:8" x14ac:dyDescent="0.2">
      <c r="A42">
        <v>4</v>
      </c>
      <c r="B42" s="2">
        <v>15000</v>
      </c>
      <c r="C42" s="8">
        <v>0.1152</v>
      </c>
      <c r="D42" s="1">
        <f t="shared" si="7"/>
        <v>1728</v>
      </c>
      <c r="E42" s="2">
        <f t="shared" si="8"/>
        <v>13272</v>
      </c>
      <c r="F42" s="1">
        <f t="shared" si="9"/>
        <v>1990.8</v>
      </c>
      <c r="G42" s="1">
        <f t="shared" si="6"/>
        <v>-20990.799999999999</v>
      </c>
    </row>
    <row r="43" spans="1:8" x14ac:dyDescent="0.2">
      <c r="A43">
        <v>5</v>
      </c>
      <c r="B43" s="2">
        <v>15000</v>
      </c>
      <c r="C43" s="8">
        <v>0.1152</v>
      </c>
      <c r="D43" s="1">
        <f t="shared" si="7"/>
        <v>1728</v>
      </c>
      <c r="E43" s="2">
        <f t="shared" si="8"/>
        <v>13272</v>
      </c>
      <c r="F43" s="1">
        <f t="shared" si="9"/>
        <v>1990.8</v>
      </c>
      <c r="G43" s="1">
        <f t="shared" si="6"/>
        <v>-20990.799999999999</v>
      </c>
    </row>
    <row r="44" spans="1:8" x14ac:dyDescent="0.2">
      <c r="C44" s="8"/>
    </row>
    <row r="46" spans="1:8" x14ac:dyDescent="0.2">
      <c r="A46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2020-11-19T01:09:38Z</dcterms:created>
  <dcterms:modified xsi:type="dcterms:W3CDTF">2020-11-19T03:01:13Z</dcterms:modified>
</cp:coreProperties>
</file>