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ab4577\HSU\Teaching\PopDy\2024_Spring\Labs\Lab 05 - DataExpl, Weight-length, Condition\"/>
    </mc:Choice>
  </mc:AlternateContent>
  <xr:revisionPtr revIDLastSave="0" documentId="13_ncr:1_{6989F3FE-6EC8-49FF-9797-8F45972A2783}" xr6:coauthVersionLast="36" xr6:coauthVersionMax="36" xr10:uidLastSave="{00000000-0000-0000-0000-000000000000}"/>
  <bookViews>
    <workbookView xWindow="0" yWindow="0" windowWidth="19200" windowHeight="12180" xr2:uid="{00000000-000D-0000-FFFF-FFFF00000000}"/>
  </bookViews>
  <sheets>
    <sheet name="Regression" sheetId="1" r:id="rId1"/>
    <sheet name="sheet1" sheetId="2" r:id="rId2"/>
  </sheets>
  <definedNames>
    <definedName name="solver_adj" localSheetId="0" hidden="1">Regression!$E$2:$E$3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Regression!$E$4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7" i="1"/>
  <c r="D7" i="1" l="1"/>
  <c r="E7" i="1" s="1"/>
  <c r="C8" i="1" l="1"/>
  <c r="C29" i="1" l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D18" i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D8" i="1"/>
  <c r="E8" i="1" s="1"/>
  <c r="E4" i="1" l="1"/>
</calcChain>
</file>

<file path=xl/sharedStrings.xml><?xml version="1.0" encoding="utf-8"?>
<sst xmlns="http://schemas.openxmlformats.org/spreadsheetml/2006/main" count="18" uniqueCount="14">
  <si>
    <t>Parameters</t>
  </si>
  <si>
    <t>Best fit</t>
  </si>
  <si>
    <t>B0 (intercept)</t>
  </si>
  <si>
    <t>B1 (slope)</t>
  </si>
  <si>
    <t>RSS</t>
  </si>
  <si>
    <t>X</t>
  </si>
  <si>
    <t>Y</t>
  </si>
  <si>
    <t>Y_predicted</t>
  </si>
  <si>
    <t>Residual</t>
  </si>
  <si>
    <t>Resid^2</t>
  </si>
  <si>
    <t>Regression fitting fun</t>
  </si>
  <si>
    <t>Student</t>
  </si>
  <si>
    <t>int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</si>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</sst>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/>
    <xf numFmtId="11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164" fontId="0" fillId="2" borderId="3" xfId="0" applyNumberFormat="1" applyFill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Regression!$B$6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Regression!$A$7:$A$29</c:f>
              <c:numCache>
                <c:formatCode>General</c:formatCode>
                <c:ptCount val="23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</c:numCache>
            </c:numRef>
          </c:xVal>
          <c:yVal>
            <c:numRef>
              <c:f>Regression!$B$7:$B$29</c:f>
              <c:numCache>
                <c:formatCode>0</c:formatCode>
                <c:ptCount val="23"/>
                <c:pt idx="0">
                  <c:v>47.751139545905389</c:v>
                </c:pt>
                <c:pt idx="1">
                  <c:v>67.465890881540233</c:v>
                </c:pt>
                <c:pt idx="2">
                  <c:v>17.294940099525604</c:v>
                </c:pt>
                <c:pt idx="3">
                  <c:v>41.476615418622643</c:v>
                </c:pt>
                <c:pt idx="4">
                  <c:v>48.424798918227609</c:v>
                </c:pt>
                <c:pt idx="5">
                  <c:v>65.324926920727719</c:v>
                </c:pt>
                <c:pt idx="6">
                  <c:v>69.362057002273659</c:v>
                </c:pt>
                <c:pt idx="7">
                  <c:v>14.083020808256711</c:v>
                </c:pt>
                <c:pt idx="8">
                  <c:v>73.078838141698355</c:v>
                </c:pt>
                <c:pt idx="9">
                  <c:v>70.396551417627933</c:v>
                </c:pt>
                <c:pt idx="10">
                  <c:v>74.651848289274568</c:v>
                </c:pt>
                <c:pt idx="11">
                  <c:v>68.212103704043258</c:v>
                </c:pt>
                <c:pt idx="12">
                  <c:v>21.235853033151187</c:v>
                </c:pt>
                <c:pt idx="13">
                  <c:v>33.950867468653833</c:v>
                </c:pt>
                <c:pt idx="14">
                  <c:v>56.634163482551827</c:v>
                </c:pt>
                <c:pt idx="15">
                  <c:v>22.977155316879909</c:v>
                </c:pt>
                <c:pt idx="16">
                  <c:v>48.172578064376182</c:v>
                </c:pt>
                <c:pt idx="17">
                  <c:v>26.553603364525081</c:v>
                </c:pt>
                <c:pt idx="18">
                  <c:v>29.83554902365271</c:v>
                </c:pt>
                <c:pt idx="19">
                  <c:v>92.060087924063083</c:v>
                </c:pt>
                <c:pt idx="20">
                  <c:v>12.481564762873042</c:v>
                </c:pt>
                <c:pt idx="21">
                  <c:v>45.734524446470303</c:v>
                </c:pt>
                <c:pt idx="22">
                  <c:v>73.25335118042085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7-49D0-9E79-3B26CC3BE63B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Regression!$A$7:$A$29</c:f>
              <c:numCache>
                <c:formatCode>General</c:formatCode>
                <c:ptCount val="23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</c:numCache>
            </c:numRef>
          </c:xVal>
          <c:yVal>
            <c:numRef>
              <c:f>Regression!$C$7:$C$29</c:f>
              <c:numCache>
                <c:formatCode>0.0</c:formatCode>
                <c:ptCount val="2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7-49D0-9E79-3B26CC3B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65376"/>
        <c:axId val="661966944"/>
      </c:scatterChart>
      <c:valAx>
        <c:axId val="6619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6944"/>
        <c:crosses val="autoZero"/>
        <c:crossBetween val="midCat"/>
        <c:majorUnit val="1"/>
      </c:valAx>
      <c:valAx>
        <c:axId val="66196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Regression!$D$6</c:f>
              <c:strCache>
                <c:ptCount val="1"/>
                <c:pt idx="0">
                  <c:v>Residual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Regression!$A$7:$A$29</c:f>
              <c:numCache>
                <c:formatCode>General</c:formatCode>
                <c:ptCount val="23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</c:numCache>
            </c:numRef>
          </c:xVal>
          <c:yVal>
            <c:numRef>
              <c:f>Regression!$D$7:$D$29</c:f>
              <c:numCache>
                <c:formatCode>0.0</c:formatCode>
                <c:ptCount val="23"/>
                <c:pt idx="0">
                  <c:v>-12.248860454094611</c:v>
                </c:pt>
                <c:pt idx="1">
                  <c:v>7.4658908815402327</c:v>
                </c:pt>
                <c:pt idx="2">
                  <c:v>-42.705059900474396</c:v>
                </c:pt>
                <c:pt idx="3">
                  <c:v>-18.523384581377357</c:v>
                </c:pt>
                <c:pt idx="4">
                  <c:v>-11.575201081772391</c:v>
                </c:pt>
                <c:pt idx="5">
                  <c:v>5.3249269207277194</c:v>
                </c:pt>
                <c:pt idx="6">
                  <c:v>9.3620570022736587</c:v>
                </c:pt>
                <c:pt idx="7">
                  <c:v>-45.916979191743287</c:v>
                </c:pt>
                <c:pt idx="8">
                  <c:v>13.078838141698355</c:v>
                </c:pt>
                <c:pt idx="9">
                  <c:v>10.396551417627933</c:v>
                </c:pt>
                <c:pt idx="10">
                  <c:v>14.651848289274568</c:v>
                </c:pt>
                <c:pt idx="11">
                  <c:v>8.2121037040432583</c:v>
                </c:pt>
                <c:pt idx="12">
                  <c:v>-38.764146966848813</c:v>
                </c:pt>
                <c:pt idx="13">
                  <c:v>-26.049132531346167</c:v>
                </c:pt>
                <c:pt idx="14">
                  <c:v>-3.365836517448173</c:v>
                </c:pt>
                <c:pt idx="15">
                  <c:v>-37.022844683120091</c:v>
                </c:pt>
                <c:pt idx="16">
                  <c:v>-11.827421935623818</c:v>
                </c:pt>
                <c:pt idx="17">
                  <c:v>-33.446396635474919</c:v>
                </c:pt>
                <c:pt idx="18">
                  <c:v>-30.16445097634729</c:v>
                </c:pt>
                <c:pt idx="19">
                  <c:v>32.060087924063083</c:v>
                </c:pt>
                <c:pt idx="20">
                  <c:v>-47.518435237126958</c:v>
                </c:pt>
                <c:pt idx="21">
                  <c:v>-14.265475553529697</c:v>
                </c:pt>
                <c:pt idx="22">
                  <c:v>13.25335118042085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C-4765-856F-7E1FB857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6664"/>
        <c:axId val="685285488"/>
      </c:scatterChart>
      <c:valAx>
        <c:axId val="68528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5488"/>
        <c:crosses val="autoZero"/>
        <c:crossBetween val="midCat"/>
      </c:valAx>
      <c:valAx>
        <c:axId val="68528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131763</xdr:colOff>
      <xdr:row>6</xdr:row>
      <xdr:rowOff>98425</xdr:rowOff>
    </xdr:from>
    <xdr:to>
      <xdr:col>12</xdr:col>
      <xdr:colOff>341313</xdr:colOff>
      <xdr:row>23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46037</xdr:colOff>
          <xdr:row>0</xdr:row>
          <xdr:rowOff>57150</xdr:rowOff>
        </xdr:from>
        <xdr:to>
          <xdr:col>11</xdr:col>
          <xdr:colOff>227012</xdr:colOff>
          <xdr:row>2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127000</xdr:colOff>
      <xdr:row>23</xdr:row>
      <xdr:rowOff>142874</xdr:rowOff>
    </xdr:from>
    <xdr:to>
      <xdr:col>12</xdr:col>
      <xdr:colOff>336550</xdr:colOff>
      <xdr:row>40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0</xdr:row>
      <xdr:rowOff>133350</xdr:rowOff>
    </xdr:from>
    <xdr:to>
      <xdr:col>17</xdr:col>
      <xdr:colOff>38100</xdr:colOff>
      <xdr:row>15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0413" y="133350"/>
          <a:ext cx="2674937" cy="288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Activities</a:t>
          </a:r>
          <a:endParaRPr lang="en-US" sz="1100" b="1"/>
        </a:p>
        <a:p>
          <a:r>
            <a:rPr lang="en-US" sz="1100"/>
            <a:t>1. Try different values for the intercept and slope in the orange box, and try to get the BEST line that you can by minimizing the residual sum of squares (RSS).</a:t>
          </a:r>
        </a:p>
        <a:p>
          <a:endParaRPr lang="en-US" sz="1100"/>
        </a:p>
        <a:p>
          <a:r>
            <a:rPr lang="en-US" sz="1100"/>
            <a:t>2. Note how the plot of</a:t>
          </a:r>
          <a:r>
            <a:rPr lang="en-US" sz="1100" baseline="0"/>
            <a:t> Y vs. X and the plot of residuals vs. X change as you modify the line.</a:t>
          </a:r>
          <a:endParaRPr lang="en-US" sz="1100"/>
        </a:p>
        <a:p>
          <a:endParaRPr lang="en-US" sz="1100"/>
        </a:p>
        <a:p>
          <a:r>
            <a:rPr lang="en-US" sz="1100"/>
            <a:t>3. Examine how the "Y_predicted", "Residual", "Resid^2" columns are calculated, as well as the RSS value. (Make sure you can explain how they are calculated).</a:t>
          </a:r>
        </a:p>
      </xdr:txBody>
    </xdr:sp>
    <xdr:clientData/>
  </xdr:twoCellAnchor>
  <xdr:oneCellAnchor>
    <xdr:from>
      <xdr:col>7</xdr:col>
      <xdr:colOff>106363</xdr:colOff>
      <xdr:row>2</xdr:row>
      <xdr:rowOff>150019</xdr:rowOff>
    </xdr:from>
    <xdr:ext cx="1386277" cy="3027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2A6D561-0A29-4A90-B4EC-E1A023A45482}"/>
                </a:ext>
              </a:extLst>
            </xdr:cNvPr>
            <xdr:cNvSpPr txBox="1"/>
          </xdr:nvSpPr>
          <xdr:spPr>
            <a:xfrm>
              <a:off x="5011738" y="531019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2A6D561-0A29-4A90-B4EC-E1A023A45482}"/>
                </a:ext>
              </a:extLst>
            </xdr:cNvPr>
            <xdr:cNvSpPr txBox="1"/>
          </xdr:nvSpPr>
          <xdr:spPr>
            <a:xfrm>
              <a:off x="5011738" y="531019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𝑌 ̂=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en-US" sz="1800" b="0" i="0">
                  <a:latin typeface="Cambria Math" panose="02040503050406030204" pitchFamily="18" charset="0"/>
                </a:rPr>
                <a:t>0+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en-US" sz="1800" b="0" i="0">
                  <a:latin typeface="Cambria Math" panose="02040503050406030204" pitchFamily="18" charset="0"/>
                </a:rPr>
                <a:t>1 𝑋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7</xdr:col>
      <xdr:colOff>115888</xdr:colOff>
      <xdr:row>4</xdr:row>
      <xdr:rowOff>88107</xdr:rowOff>
    </xdr:from>
    <xdr:ext cx="1029641" cy="295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32D643-301D-4E1B-B8F2-FCB0522FEAAD}"/>
                </a:ext>
              </a:extLst>
            </xdr:cNvPr>
            <xdr:cNvSpPr txBox="1"/>
          </xdr:nvSpPr>
          <xdr:spPr>
            <a:xfrm>
              <a:off x="5021263" y="850107"/>
              <a:ext cx="102964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32D643-301D-4E1B-B8F2-FCB0522FEAAD}"/>
                </a:ext>
              </a:extLst>
            </xdr:cNvPr>
            <xdr:cNvSpPr txBox="1"/>
          </xdr:nvSpPr>
          <xdr:spPr>
            <a:xfrm>
              <a:off x="5021263" y="850107"/>
              <a:ext cx="1029641" cy="295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US" sz="1800" b="0" i="0">
                  <a:latin typeface="Cambria Math" panose="02040503050406030204" pitchFamily="18" charset="0"/>
                </a:rPr>
                <a:t>=𝑌−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𝑌 ̂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>
      <selection activeCell="C16" sqref="C16"/>
    </sheetView>
  </sheetViews>
  <sheetFormatPr defaultRowHeight="15" x14ac:dyDescent="0.25"/>
  <cols>
    <col min="3" max="3" width="11.5703125" bestFit="1" customWidth="1"/>
    <col min="4" max="4" width="13.28515625" customWidth="1"/>
    <col min="5" max="5" width="12" bestFit="1" customWidth="1"/>
  </cols>
  <sheetData>
    <row r="1" spans="1:17" x14ac:dyDescent="0.25">
      <c r="D1" s="1" t="s">
        <v>0</v>
      </c>
      <c r="F1" t="s">
        <v>1</v>
      </c>
    </row>
    <row r="2" spans="1:17" x14ac:dyDescent="0.25">
      <c r="A2" s="1" t="s">
        <v>10</v>
      </c>
      <c r="D2" s="2" t="s">
        <v>2</v>
      </c>
      <c r="E2" s="2">
        <v>60</v>
      </c>
      <c r="H2" s="3"/>
    </row>
    <row r="3" spans="1:17" x14ac:dyDescent="0.25">
      <c r="D3" s="4" t="s">
        <v>3</v>
      </c>
      <c r="E3" s="4">
        <v>0</v>
      </c>
    </row>
    <row r="4" spans="1:17" x14ac:dyDescent="0.25">
      <c r="D4" s="5" t="s">
        <v>4</v>
      </c>
      <c r="E4" s="6">
        <f>SUM(E7:E29)</f>
        <v>14688.914611993585</v>
      </c>
    </row>
    <row r="5" spans="1:17" x14ac:dyDescent="0.25">
      <c r="H5" s="7"/>
      <c r="I5" s="7"/>
    </row>
    <row r="6" spans="1:17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</row>
    <row r="7" spans="1:17" x14ac:dyDescent="0.25">
      <c r="A7">
        <v>9</v>
      </c>
      <c r="B7" s="8">
        <v>47.751139545905389</v>
      </c>
      <c r="C7" s="9">
        <f>$E$2+A7*$E$3</f>
        <v>60</v>
      </c>
      <c r="D7" s="9">
        <f>B7-C7</f>
        <v>-12.248860454094611</v>
      </c>
      <c r="E7" s="9">
        <f>D7^2</f>
        <v>150.03458242388285</v>
      </c>
    </row>
    <row r="8" spans="1:17" x14ac:dyDescent="0.25">
      <c r="A8">
        <v>4</v>
      </c>
      <c r="B8" s="8">
        <v>67.465890881540233</v>
      </c>
      <c r="C8" s="9">
        <f>$E$2+A8*$E$3</f>
        <v>60</v>
      </c>
      <c r="D8" s="9">
        <f>B8-C8</f>
        <v>7.4658908815402327</v>
      </c>
      <c r="E8" s="9">
        <f>D8^2</f>
        <v>55.739526655065596</v>
      </c>
    </row>
    <row r="9" spans="1:17" x14ac:dyDescent="0.25">
      <c r="A9">
        <v>1</v>
      </c>
      <c r="B9" s="8">
        <v>17.294940099525604</v>
      </c>
      <c r="C9" s="9">
        <f t="shared" ref="C9:C29" si="0">$E$2+A9*$E$3</f>
        <v>60</v>
      </c>
      <c r="D9" s="9">
        <f t="shared" ref="D9:D29" si="1">B9-C9</f>
        <v>-42.705059900474396</v>
      </c>
      <c r="E9" s="9">
        <f>D9^2</f>
        <v>1823.7221411031062</v>
      </c>
      <c r="Q9" s="10"/>
    </row>
    <row r="10" spans="1:17" x14ac:dyDescent="0.25">
      <c r="A10">
        <v>3</v>
      </c>
      <c r="B10" s="8">
        <v>41.476615418622643</v>
      </c>
      <c r="C10" s="9">
        <f t="shared" si="0"/>
        <v>60</v>
      </c>
      <c r="D10" s="9">
        <f t="shared" si="1"/>
        <v>-18.523384581377357</v>
      </c>
      <c r="E10" s="9">
        <f t="shared" ref="E9:E29" si="2">D10^2</f>
        <v>343.11577634960838</v>
      </c>
    </row>
    <row r="11" spans="1:17" x14ac:dyDescent="0.25">
      <c r="A11">
        <v>7</v>
      </c>
      <c r="B11" s="8">
        <v>48.424798918227609</v>
      </c>
      <c r="C11" s="9">
        <f t="shared" si="0"/>
        <v>60</v>
      </c>
      <c r="D11" s="9">
        <f t="shared" si="1"/>
        <v>-11.575201081772391</v>
      </c>
      <c r="E11" s="9">
        <f t="shared" si="2"/>
        <v>133.98528008346474</v>
      </c>
    </row>
    <row r="12" spans="1:17" x14ac:dyDescent="0.25">
      <c r="A12">
        <v>4</v>
      </c>
      <c r="B12" s="8">
        <v>65.324926920727719</v>
      </c>
      <c r="C12" s="9">
        <f t="shared" si="0"/>
        <v>60</v>
      </c>
      <c r="D12" s="9">
        <f t="shared" si="1"/>
        <v>5.3249269207277194</v>
      </c>
      <c r="E12" s="9">
        <f t="shared" si="2"/>
        <v>28.354846711090794</v>
      </c>
    </row>
    <row r="13" spans="1:17" x14ac:dyDescent="0.25">
      <c r="A13">
        <v>5</v>
      </c>
      <c r="B13" s="8">
        <v>69.362057002273659</v>
      </c>
      <c r="C13" s="9">
        <f t="shared" si="0"/>
        <v>60</v>
      </c>
      <c r="D13" s="9">
        <f t="shared" si="1"/>
        <v>9.3620570022736587</v>
      </c>
      <c r="E13" s="9">
        <f t="shared" si="2"/>
        <v>87.648111313821246</v>
      </c>
    </row>
    <row r="14" spans="1:17" x14ac:dyDescent="0.25">
      <c r="A14">
        <v>0</v>
      </c>
      <c r="B14" s="8">
        <v>14.083020808256711</v>
      </c>
      <c r="C14" s="9">
        <f t="shared" si="0"/>
        <v>60</v>
      </c>
      <c r="D14" s="9">
        <f t="shared" si="1"/>
        <v>-45.916979191743287</v>
      </c>
      <c r="E14" s="9">
        <f t="shared" si="2"/>
        <v>2108.3689780949862</v>
      </c>
    </row>
    <row r="15" spans="1:17" x14ac:dyDescent="0.25">
      <c r="A15">
        <v>7</v>
      </c>
      <c r="B15" s="8">
        <v>73.078838141698355</v>
      </c>
      <c r="C15" s="9">
        <f t="shared" si="0"/>
        <v>60</v>
      </c>
      <c r="D15" s="9">
        <f t="shared" si="1"/>
        <v>13.078838141698355</v>
      </c>
      <c r="E15" s="9">
        <f t="shared" si="2"/>
        <v>171.05600713674369</v>
      </c>
    </row>
    <row r="16" spans="1:17" x14ac:dyDescent="0.25">
      <c r="A16">
        <v>6</v>
      </c>
      <c r="B16" s="8">
        <v>70.396551417627933</v>
      </c>
      <c r="C16" s="9">
        <f t="shared" si="0"/>
        <v>60</v>
      </c>
      <c r="D16" s="9">
        <f t="shared" si="1"/>
        <v>10.396551417627933</v>
      </c>
      <c r="E16" s="9">
        <f t="shared" si="2"/>
        <v>108.08828137938139</v>
      </c>
    </row>
    <row r="17" spans="1:17" x14ac:dyDescent="0.25">
      <c r="A17">
        <v>9</v>
      </c>
      <c r="B17" s="8">
        <v>74.651848289274568</v>
      </c>
      <c r="C17" s="9">
        <f t="shared" si="0"/>
        <v>60</v>
      </c>
      <c r="D17" s="9">
        <f t="shared" si="1"/>
        <v>14.651848289274568</v>
      </c>
      <c r="E17" s="9">
        <f t="shared" si="2"/>
        <v>214.67665829191807</v>
      </c>
    </row>
    <row r="18" spans="1:17" x14ac:dyDescent="0.25">
      <c r="A18">
        <v>8</v>
      </c>
      <c r="B18" s="8">
        <v>68.212103704043258</v>
      </c>
      <c r="C18" s="9">
        <f>$E$2+A18*$E$3</f>
        <v>60</v>
      </c>
      <c r="D18" s="9">
        <f t="shared" si="1"/>
        <v>8.2121037040432583</v>
      </c>
      <c r="E18" s="9">
        <f t="shared" si="2"/>
        <v>67.438647245961008</v>
      </c>
    </row>
    <row r="19" spans="1:17" x14ac:dyDescent="0.25">
      <c r="A19">
        <v>3</v>
      </c>
      <c r="B19" s="8">
        <v>21.235853033151187</v>
      </c>
      <c r="C19" s="9">
        <f t="shared" si="0"/>
        <v>60</v>
      </c>
      <c r="D19" s="9">
        <f t="shared" si="1"/>
        <v>-38.764146966848813</v>
      </c>
      <c r="E19" s="9">
        <f t="shared" si="2"/>
        <v>1502.6590900674539</v>
      </c>
    </row>
    <row r="20" spans="1:17" x14ac:dyDescent="0.25">
      <c r="A20">
        <v>0</v>
      </c>
      <c r="B20" s="8">
        <v>33.950867468653833</v>
      </c>
      <c r="C20" s="9">
        <f t="shared" si="0"/>
        <v>60</v>
      </c>
      <c r="D20" s="9">
        <f t="shared" si="1"/>
        <v>-26.049132531346167</v>
      </c>
      <c r="E20" s="9">
        <f t="shared" si="2"/>
        <v>678.55730563563714</v>
      </c>
      <c r="N20" t="s">
        <v>11</v>
      </c>
      <c r="O20" t="s">
        <v>4</v>
      </c>
      <c r="P20" t="s">
        <v>12</v>
      </c>
      <c r="Q20" t="s">
        <v>13</v>
      </c>
    </row>
    <row r="21" spans="1:17" x14ac:dyDescent="0.25">
      <c r="A21">
        <v>4</v>
      </c>
      <c r="B21" s="8">
        <v>56.634163482551827</v>
      </c>
      <c r="C21" s="9">
        <f t="shared" si="0"/>
        <v>60</v>
      </c>
      <c r="D21" s="9">
        <f t="shared" si="1"/>
        <v>-3.365836517448173</v>
      </c>
      <c r="E21" s="9">
        <f t="shared" si="2"/>
        <v>11.328855462187645</v>
      </c>
    </row>
    <row r="22" spans="1:17" x14ac:dyDescent="0.25">
      <c r="A22">
        <v>3</v>
      </c>
      <c r="B22" s="8">
        <v>22.977155316879909</v>
      </c>
      <c r="C22" s="9">
        <f t="shared" si="0"/>
        <v>60</v>
      </c>
      <c r="D22" s="9">
        <f t="shared" si="1"/>
        <v>-37.022844683120091</v>
      </c>
      <c r="E22" s="9">
        <f t="shared" si="2"/>
        <v>1370.6910284304336</v>
      </c>
    </row>
    <row r="23" spans="1:17" x14ac:dyDescent="0.25">
      <c r="A23">
        <v>5</v>
      </c>
      <c r="B23" s="8">
        <v>48.172578064376182</v>
      </c>
      <c r="C23" s="9">
        <f t="shared" si="0"/>
        <v>60</v>
      </c>
      <c r="D23" s="9">
        <f t="shared" si="1"/>
        <v>-11.827421935623818</v>
      </c>
      <c r="E23" s="9">
        <f t="shared" si="2"/>
        <v>139.88790964327546</v>
      </c>
    </row>
    <row r="24" spans="1:17" x14ac:dyDescent="0.25">
      <c r="A24">
        <v>5</v>
      </c>
      <c r="B24" s="8">
        <v>26.553603364525081</v>
      </c>
      <c r="C24" s="9">
        <f t="shared" si="0"/>
        <v>60</v>
      </c>
      <c r="D24" s="9">
        <f t="shared" si="1"/>
        <v>-33.446396635474919</v>
      </c>
      <c r="E24" s="9">
        <f t="shared" si="2"/>
        <v>1118.661447897508</v>
      </c>
    </row>
    <row r="25" spans="1:17" x14ac:dyDescent="0.25">
      <c r="A25">
        <v>4</v>
      </c>
      <c r="B25" s="8">
        <v>29.83554902365271</v>
      </c>
      <c r="C25" s="9">
        <f t="shared" si="0"/>
        <v>60</v>
      </c>
      <c r="D25" s="9">
        <f t="shared" si="1"/>
        <v>-30.16445097634729</v>
      </c>
      <c r="E25" s="9">
        <f t="shared" si="2"/>
        <v>909.89410270445899</v>
      </c>
    </row>
    <row r="26" spans="1:17" x14ac:dyDescent="0.25">
      <c r="A26">
        <v>9</v>
      </c>
      <c r="B26" s="8">
        <v>92.060087924063083</v>
      </c>
      <c r="C26" s="9">
        <f t="shared" si="0"/>
        <v>60</v>
      </c>
      <c r="D26" s="9">
        <f t="shared" si="1"/>
        <v>32.060087924063083</v>
      </c>
      <c r="E26" s="9">
        <f t="shared" si="2"/>
        <v>1027.8492376986555</v>
      </c>
    </row>
    <row r="27" spans="1:17" x14ac:dyDescent="0.25">
      <c r="A27">
        <v>1</v>
      </c>
      <c r="B27" s="8">
        <v>12.481564762873042</v>
      </c>
      <c r="C27" s="9">
        <f t="shared" si="0"/>
        <v>60</v>
      </c>
      <c r="D27" s="9">
        <f t="shared" si="1"/>
        <v>-47.518435237126958</v>
      </c>
      <c r="E27" s="9">
        <f t="shared" si="2"/>
        <v>2258.0016873850291</v>
      </c>
    </row>
    <row r="28" spans="1:17" x14ac:dyDescent="0.25">
      <c r="A28">
        <v>1</v>
      </c>
      <c r="B28" s="8">
        <v>45.734524446470303</v>
      </c>
      <c r="C28" s="9">
        <f t="shared" si="0"/>
        <v>60</v>
      </c>
      <c r="D28" s="9">
        <f t="shared" si="1"/>
        <v>-14.265475553529697</v>
      </c>
      <c r="E28" s="9">
        <f t="shared" si="2"/>
        <v>203.50379276835341</v>
      </c>
    </row>
    <row r="29" spans="1:17" x14ac:dyDescent="0.25">
      <c r="A29">
        <v>10</v>
      </c>
      <c r="B29" s="8">
        <v>73.25335118042085</v>
      </c>
      <c r="C29" s="9">
        <f t="shared" si="0"/>
        <v>60</v>
      </c>
      <c r="D29" s="9">
        <f t="shared" si="1"/>
        <v>13.25335118042085</v>
      </c>
      <c r="E29" s="9">
        <f t="shared" si="2"/>
        <v>175.65131751156275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7</xdr:col>
                <xdr:colOff>47625</xdr:colOff>
                <xdr:row>0</xdr:row>
                <xdr:rowOff>57150</xdr:rowOff>
              </from>
              <to>
                <xdr:col>11</xdr:col>
                <xdr:colOff>228600</xdr:colOff>
                <xdr:row>2</xdr:row>
                <xdr:rowOff>142875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6:B48"/>
  <sheetViews>
    <sheetView workbookViewId="0">
      <selection activeCell="A10" sqref="A10"/>
    </sheetView>
  </sheetViews>
  <sheetFormatPr defaultRowHeight="15" x14ac:dyDescent="0.25"/>
  <cols>
    <col min="1" max="1" width="13.28515625" bestFit="1" customWidth="1"/>
  </cols>
  <sheetData>
    <row r="46" spans="1:2" x14ac:dyDescent="0.25">
      <c r="B46" t="s">
        <v>1</v>
      </c>
    </row>
    <row r="47" spans="1:2" x14ac:dyDescent="0.25">
      <c r="A47" s="2" t="s">
        <v>2</v>
      </c>
      <c r="B47">
        <v>22.088481370222514</v>
      </c>
    </row>
    <row r="48" spans="1:2" x14ac:dyDescent="0.25">
      <c r="A48" s="4" t="s">
        <v>3</v>
      </c>
      <c r="B48">
        <v>5.6701570812880115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sheet1</vt:lpstr>
    </vt:vector>
  </TitlesOfParts>
  <Company>Humboldt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ab4577</dc:creator>
  <cp:lastModifiedBy>Andre Buchheister</cp:lastModifiedBy>
  <dcterms:created xsi:type="dcterms:W3CDTF">2018-02-06T06:31:43Z</dcterms:created>
  <dcterms:modified xsi:type="dcterms:W3CDTF">2024-02-13T16:17:58Z</dcterms:modified>
</cp:coreProperties>
</file>