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<sst xmlns="http://schemas.openxmlformats.org/spreadsheetml/2006/main" count="23">
  <si>
    <t>Error</t>
  </si>
  <si>
    <t>Accuracy</t>
  </si>
  <si>
    <t>Overall</t>
  </si>
  <si>
    <t>Type I</t>
  </si>
  <si>
    <t>Type II</t>
  </si>
  <si>
    <t>False +</t>
  </si>
  <si>
    <t>False -</t>
  </si>
  <si>
    <t>Cost</t>
  </si>
  <si>
    <t>Specificity</t>
  </si>
  <si>
    <t>Sensitivity</t>
  </si>
  <si>
    <t>True +</t>
  </si>
  <si>
    <t>True -</t>
  </si>
  <si>
    <t>Profit</t>
  </si>
  <si>
    <t>Cutoff</t>
  </si>
  <si>
    <t>Cut off Prob.Val. for Success</t>
  </si>
  <si>
    <t>Classification Confusion Matrix</t>
  </si>
  <si>
    <t>Cases</t>
  </si>
  <si>
    <t>Actual Class</t>
  </si>
  <si>
    <t>Prediction</t>
  </si>
  <si>
    <t>Classification Profit Matrix</t>
  </si>
  <si>
    <t>per Case</t>
  </si>
  <si>
    <t>Classification Regret Cost Matrix</t>
  </si>
  <si>
    <t>The are no data to identify, so the cutoff value is useless here. As a result, I observed the graph we tried in class.</t>
  </si>
</sst>
</file>

<file path=xl/styles.xml><?xml version="1.0" encoding="utf-8"?>
<styleSheet xmlns="http://schemas.openxmlformats.org/spreadsheetml/2006/main">
  <numFmts count="6">
    <numFmt numFmtId="176" formatCode="&quot;$&quot;#,##0"/>
    <numFmt numFmtId="43" formatCode="_ * #,##0.00_ ;_ * \-#,##0.00_ ;_ * &quot;-&quot;??_ ;_ @_ "/>
    <numFmt numFmtId="177" formatCode="&quot;$&quot;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indexed="8"/>
      <name val="Arial"/>
      <charset val="134"/>
    </font>
    <font>
      <b/>
      <sz val="10"/>
      <color indexed="10"/>
      <name val="Arial"/>
      <charset val="134"/>
    </font>
    <font>
      <sz val="10"/>
      <color indexed="62"/>
      <name val="Arial"/>
      <charset val="134"/>
    </font>
    <font>
      <b/>
      <sz val="10"/>
      <color indexed="62"/>
      <name val="Arial"/>
      <charset val="134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27" borderId="2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4" borderId="17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9" borderId="15" applyNumberFormat="0" applyAlignment="0" applyProtection="0">
      <alignment vertical="center"/>
    </xf>
    <xf numFmtId="0" fontId="25" fillId="9" borderId="20" applyNumberFormat="0" applyAlignment="0" applyProtection="0">
      <alignment vertical="center"/>
    </xf>
    <xf numFmtId="0" fontId="15" fillId="26" borderId="19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0" borderId="0"/>
    <xf numFmtId="0" fontId="11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horizontal="right"/>
    </xf>
    <xf numFmtId="0" fontId="1" fillId="0" borderId="0" xfId="0" applyFont="1" applyAlignment="1"/>
    <xf numFmtId="2" fontId="1" fillId="0" borderId="0" xfId="0" applyNumberFormat="1" applyFont="1" applyFill="1" applyAlignment="1"/>
    <xf numFmtId="0" fontId="3" fillId="2" borderId="1" xfId="42" applyNumberFormat="1" applyFont="1" applyFill="1" applyBorder="1" applyAlignment="1">
      <alignment horizontal="center" vertical="center" wrapText="1"/>
    </xf>
    <xf numFmtId="0" fontId="3" fillId="2" borderId="2" xfId="42" applyNumberFormat="1" applyFont="1" applyFill="1" applyBorder="1" applyAlignment="1">
      <alignment horizontal="center" vertical="center" wrapText="1"/>
    </xf>
    <xf numFmtId="0" fontId="4" fillId="3" borderId="3" xfId="42" applyNumberFormat="1" applyFont="1" applyFill="1" applyBorder="1" applyAlignment="1">
      <alignment horizontal="center" vertical="center"/>
    </xf>
    <xf numFmtId="0" fontId="5" fillId="0" borderId="0" xfId="42" applyNumberFormat="1" applyFont="1" applyAlignment="1">
      <alignment horizontal="center" vertical="center"/>
    </xf>
    <xf numFmtId="0" fontId="6" fillId="4" borderId="4" xfId="42" applyNumberFormat="1" applyFont="1" applyFill="1" applyBorder="1" applyAlignment="1">
      <alignment horizontal="center" vertical="center"/>
    </xf>
    <xf numFmtId="0" fontId="6" fillId="4" borderId="5" xfId="42" applyNumberFormat="1" applyFont="1" applyFill="1" applyBorder="1" applyAlignment="1">
      <alignment horizontal="center" vertical="center"/>
    </xf>
    <xf numFmtId="0" fontId="6" fillId="4" borderId="6" xfId="42" applyNumberFormat="1" applyFont="1" applyFill="1" applyBorder="1" applyAlignment="1">
      <alignment horizontal="center" vertical="center"/>
    </xf>
    <xf numFmtId="0" fontId="6" fillId="4" borderId="4" xfId="42" applyNumberFormat="1" applyFont="1" applyFill="1" applyBorder="1" applyAlignment="1">
      <alignment horizontal="center" vertical="center" wrapText="1"/>
    </xf>
    <xf numFmtId="0" fontId="6" fillId="4" borderId="4" xfId="42" applyNumberFormat="1" applyFont="1" applyFill="1" applyBorder="1" applyAlignment="1">
      <alignment horizontal="right" vertical="center" wrapText="1"/>
    </xf>
    <xf numFmtId="0" fontId="3" fillId="2" borderId="7" xfId="42" applyNumberFormat="1" applyFont="1" applyFill="1" applyBorder="1" applyAlignment="1">
      <alignment horizontal="center" vertical="center" wrapText="1"/>
    </xf>
    <xf numFmtId="0" fontId="3" fillId="2" borderId="4" xfId="42" applyNumberFormat="1" applyFont="1" applyFill="1" applyBorder="1" applyAlignment="1">
      <alignment horizontal="center" vertical="center" wrapText="1"/>
    </xf>
    <xf numFmtId="0" fontId="5" fillId="0" borderId="4" xfId="42" applyNumberFormat="1" applyFont="1" applyBorder="1" applyAlignment="1">
      <alignment horizontal="center" vertical="center"/>
    </xf>
    <xf numFmtId="0" fontId="5" fillId="0" borderId="7" xfId="42" applyNumberFormat="1" applyFont="1" applyBorder="1" applyAlignment="1">
      <alignment horizontal="center" vertical="center"/>
    </xf>
    <xf numFmtId="0" fontId="3" fillId="2" borderId="8" xfId="42" applyNumberFormat="1" applyFont="1" applyFill="1" applyBorder="1" applyAlignment="1">
      <alignment horizontal="center" vertical="center" wrapText="1"/>
    </xf>
    <xf numFmtId="0" fontId="5" fillId="0" borderId="8" xfId="42" applyNumberFormat="1" applyFont="1" applyBorder="1" applyAlignment="1">
      <alignment horizontal="center" vertical="center"/>
    </xf>
    <xf numFmtId="0" fontId="5" fillId="0" borderId="9" xfId="42" applyNumberFormat="1" applyFont="1" applyBorder="1" applyAlignment="1">
      <alignment horizontal="center" vertical="center"/>
    </xf>
    <xf numFmtId="2" fontId="7" fillId="0" borderId="0" xfId="0" applyNumberFormat="1" applyFont="1" applyFill="1" applyAlignment="1"/>
    <xf numFmtId="0" fontId="6" fillId="4" borderId="1" xfId="42" applyNumberFormat="1" applyFont="1" applyFill="1" applyBorder="1" applyAlignment="1">
      <alignment vertical="center"/>
    </xf>
    <xf numFmtId="0" fontId="6" fillId="4" borderId="2" xfId="42" applyNumberFormat="1" applyFont="1" applyFill="1" applyBorder="1" applyAlignment="1">
      <alignment vertical="center"/>
    </xf>
    <xf numFmtId="0" fontId="6" fillId="4" borderId="10" xfId="42" applyNumberFormat="1" applyFont="1" applyFill="1" applyBorder="1" applyAlignment="1">
      <alignment vertical="center"/>
    </xf>
    <xf numFmtId="0" fontId="3" fillId="5" borderId="7" xfId="42" applyNumberFormat="1" applyFont="1" applyFill="1" applyBorder="1" applyAlignment="1">
      <alignment horizontal="right" vertical="center" wrapText="1"/>
    </xf>
    <xf numFmtId="0" fontId="3" fillId="5" borderId="4" xfId="42" applyNumberFormat="1" applyFont="1" applyFill="1" applyBorder="1" applyAlignment="1">
      <alignment horizontal="right" vertical="center" wrapText="1"/>
    </xf>
    <xf numFmtId="177" fontId="5" fillId="0" borderId="4" xfId="42" applyNumberFormat="1" applyFont="1" applyBorder="1" applyAlignment="1">
      <alignment horizontal="right" vertical="center"/>
    </xf>
    <xf numFmtId="177" fontId="5" fillId="0" borderId="7" xfId="42" applyNumberFormat="1" applyFont="1" applyBorder="1" applyAlignment="1">
      <alignment horizontal="right" vertical="center"/>
    </xf>
    <xf numFmtId="0" fontId="3" fillId="5" borderId="8" xfId="42" applyNumberFormat="1" applyFont="1" applyFill="1" applyBorder="1" applyAlignment="1">
      <alignment horizontal="right" vertical="center" wrapText="1"/>
    </xf>
    <xf numFmtId="177" fontId="5" fillId="0" borderId="8" xfId="42" applyNumberFormat="1" applyFont="1" applyBorder="1" applyAlignment="1">
      <alignment horizontal="right" vertical="center"/>
    </xf>
    <xf numFmtId="177" fontId="5" fillId="0" borderId="9" xfId="42" applyNumberFormat="1" applyFont="1" applyBorder="1" applyAlignment="1">
      <alignment horizontal="right" vertical="center"/>
    </xf>
    <xf numFmtId="0" fontId="5" fillId="0" borderId="0" xfId="42" applyNumberFormat="1" applyFont="1" applyAlignment="1">
      <alignment horizontal="right" vertical="center"/>
    </xf>
    <xf numFmtId="177" fontId="5" fillId="0" borderId="0" xfId="42" applyNumberFormat="1" applyFont="1" applyAlignment="1">
      <alignment horizontal="right" vertical="center"/>
    </xf>
    <xf numFmtId="0" fontId="2" fillId="6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10" fontId="1" fillId="0" borderId="0" xfId="0" applyNumberFormat="1" applyFont="1" applyFill="1" applyAlignment="1">
      <alignment horizontal="center"/>
    </xf>
    <xf numFmtId="176" fontId="1" fillId="0" borderId="0" xfId="4" applyNumberFormat="1" applyFont="1" applyAlignment="1">
      <alignment horizontal="center"/>
    </xf>
    <xf numFmtId="10" fontId="1" fillId="0" borderId="0" xfId="0" applyNumberFormat="1" applyFont="1" applyFill="1" applyAlignment="1"/>
    <xf numFmtId="10" fontId="1" fillId="0" borderId="4" xfId="11" applyNumberFormat="1" applyFont="1" applyBorder="1" applyAlignment="1">
      <alignment horizontal="center"/>
    </xf>
    <xf numFmtId="10" fontId="1" fillId="0" borderId="5" xfId="11" applyNumberFormat="1" applyFont="1" applyBorder="1" applyAlignment="1">
      <alignment horizontal="center"/>
    </xf>
    <xf numFmtId="10" fontId="1" fillId="0" borderId="6" xfId="11" applyNumberFormat="1" applyFont="1" applyBorder="1" applyAlignment="1">
      <alignment horizontal="center"/>
    </xf>
    <xf numFmtId="176" fontId="1" fillId="0" borderId="5" xfId="11" applyNumberFormat="1" applyFont="1" applyBorder="1" applyAlignment="1">
      <alignment horizontal="center"/>
    </xf>
    <xf numFmtId="10" fontId="1" fillId="0" borderId="4" xfId="11" applyNumberFormat="1" applyFont="1" applyBorder="1" applyAlignment="1"/>
    <xf numFmtId="10" fontId="1" fillId="0" borderId="5" xfId="11" applyNumberFormat="1" applyFont="1" applyBorder="1" applyAlignment="1"/>
    <xf numFmtId="10" fontId="1" fillId="0" borderId="11" xfId="11" applyNumberFormat="1" applyFont="1" applyBorder="1" applyAlignment="1">
      <alignment horizontal="center"/>
    </xf>
    <xf numFmtId="10" fontId="1" fillId="0" borderId="0" xfId="11" applyNumberFormat="1" applyFont="1" applyBorder="1" applyAlignment="1">
      <alignment horizontal="center"/>
    </xf>
    <xf numFmtId="10" fontId="1" fillId="0" borderId="12" xfId="11" applyNumberFormat="1" applyFont="1" applyBorder="1" applyAlignment="1">
      <alignment horizontal="center"/>
    </xf>
    <xf numFmtId="176" fontId="1" fillId="0" borderId="0" xfId="11" applyNumberFormat="1" applyFont="1" applyBorder="1" applyAlignment="1">
      <alignment horizontal="center"/>
    </xf>
    <xf numFmtId="10" fontId="1" fillId="0" borderId="11" xfId="11" applyNumberFormat="1" applyFont="1" applyBorder="1" applyAlignment="1"/>
    <xf numFmtId="10" fontId="1" fillId="0" borderId="0" xfId="11" applyNumberFormat="1" applyFont="1" applyBorder="1" applyAlignment="1"/>
    <xf numFmtId="10" fontId="1" fillId="0" borderId="8" xfId="11" applyNumberFormat="1" applyFont="1" applyBorder="1" applyAlignment="1">
      <alignment horizontal="center"/>
    </xf>
    <xf numFmtId="10" fontId="1" fillId="0" borderId="13" xfId="11" applyNumberFormat="1" applyFont="1" applyBorder="1" applyAlignment="1">
      <alignment horizontal="center"/>
    </xf>
    <xf numFmtId="10" fontId="1" fillId="0" borderId="14" xfId="11" applyNumberFormat="1" applyFont="1" applyBorder="1" applyAlignment="1">
      <alignment horizontal="center"/>
    </xf>
    <xf numFmtId="176" fontId="1" fillId="0" borderId="13" xfId="11" applyNumberFormat="1" applyFont="1" applyBorder="1" applyAlignment="1">
      <alignment horizontal="center"/>
    </xf>
    <xf numFmtId="10" fontId="1" fillId="0" borderId="8" xfId="11" applyNumberFormat="1" applyFont="1" applyBorder="1" applyAlignment="1"/>
    <xf numFmtId="10" fontId="1" fillId="0" borderId="13" xfId="11" applyNumberFormat="1" applyFont="1" applyBorder="1" applyAlignment="1"/>
    <xf numFmtId="0" fontId="8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76" fontId="1" fillId="0" borderId="0" xfId="0" applyNumberFormat="1" applyFont="1" applyFill="1" applyAlignment="1"/>
    <xf numFmtId="10" fontId="1" fillId="0" borderId="6" xfId="11" applyNumberFormat="1" applyFont="1" applyBorder="1" applyAlignment="1"/>
    <xf numFmtId="10" fontId="1" fillId="0" borderId="12" xfId="11" applyNumberFormat="1" applyFont="1" applyBorder="1" applyAlignment="1"/>
    <xf numFmtId="10" fontId="1" fillId="0" borderId="14" xfId="11" applyNumberFormat="1" applyFont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31"/>
  <sheetViews>
    <sheetView tabSelected="1" workbookViewId="0">
      <selection activeCell="N4" sqref="N4"/>
    </sheetView>
  </sheetViews>
  <sheetFormatPr defaultColWidth="9" defaultRowHeight="14"/>
  <cols>
    <col min="2" max="2" width="10.7272727272727" customWidth="1"/>
    <col min="3" max="3" width="10.3636363636364"/>
    <col min="20" max="20" width="9.72727272727273"/>
  </cols>
  <sheetData>
    <row r="2" spans="8:20">
      <c r="H2" s="1"/>
      <c r="I2" s="34" t="s">
        <v>0</v>
      </c>
      <c r="J2" s="34"/>
      <c r="K2" s="34"/>
      <c r="L2" s="34"/>
      <c r="M2" s="34"/>
      <c r="N2" s="35"/>
      <c r="O2" s="36" t="s">
        <v>1</v>
      </c>
      <c r="P2" s="36"/>
      <c r="Q2" s="36"/>
      <c r="R2" s="36"/>
      <c r="S2" s="36"/>
      <c r="T2" s="1"/>
    </row>
    <row r="3" spans="8:20">
      <c r="H3" s="1"/>
      <c r="I3" s="37" t="s">
        <v>2</v>
      </c>
      <c r="J3" s="37" t="s">
        <v>3</v>
      </c>
      <c r="K3" s="37" t="s">
        <v>4</v>
      </c>
      <c r="L3" s="37" t="s">
        <v>5</v>
      </c>
      <c r="M3" s="37" t="s">
        <v>6</v>
      </c>
      <c r="N3" s="37" t="s">
        <v>7</v>
      </c>
      <c r="O3" s="38" t="s">
        <v>1</v>
      </c>
      <c r="P3" s="38" t="s">
        <v>8</v>
      </c>
      <c r="Q3" s="38" t="s">
        <v>9</v>
      </c>
      <c r="R3" s="37" t="s">
        <v>10</v>
      </c>
      <c r="S3" s="37" t="s">
        <v>11</v>
      </c>
      <c r="T3" s="37" t="s">
        <v>12</v>
      </c>
    </row>
    <row r="4" spans="8:20">
      <c r="H4" s="2" t="s">
        <v>13</v>
      </c>
      <c r="I4" s="39">
        <f>(C12+D11)/E13</f>
        <v>0.0865384615384615</v>
      </c>
      <c r="J4" s="39">
        <f>D11/D13</f>
        <v>0.0593047034764826</v>
      </c>
      <c r="K4" s="39">
        <f>C12/C13</f>
        <v>0.507936507936508</v>
      </c>
      <c r="L4" s="39">
        <f>D11/E11</f>
        <v>0.659090909090909</v>
      </c>
      <c r="M4" s="39">
        <f>C12/E12</f>
        <v>0.0336134453781513</v>
      </c>
      <c r="N4" s="40">
        <f>SUMPRODUCT(C29:D30,C11:D12)</f>
        <v>158400</v>
      </c>
      <c r="O4" s="41">
        <f t="shared" ref="O4:S4" si="0">1-I4</f>
        <v>0.913461538461538</v>
      </c>
      <c r="P4" s="41">
        <f t="shared" si="0"/>
        <v>0.940695296523517</v>
      </c>
      <c r="Q4" s="41">
        <f t="shared" si="0"/>
        <v>0.492063492063492</v>
      </c>
      <c r="R4" s="41">
        <f t="shared" si="0"/>
        <v>0.340909090909091</v>
      </c>
      <c r="S4" s="41">
        <f t="shared" si="0"/>
        <v>0.966386554621849</v>
      </c>
      <c r="T4" s="62">
        <f>SUMPRODUCT(C23:D24,C11:D12)</f>
        <v>-177000</v>
      </c>
    </row>
    <row r="5" ht="14.75" spans="2:20">
      <c r="B5" s="3"/>
      <c r="C5" s="3"/>
      <c r="D5" s="3"/>
      <c r="E5" s="3"/>
      <c r="H5" s="4">
        <v>0.99</v>
      </c>
      <c r="I5" s="42">
        <v>0.0865384615384615</v>
      </c>
      <c r="J5" s="43">
        <v>0.0593047034764826</v>
      </c>
      <c r="K5" s="43">
        <v>0.507936507936508</v>
      </c>
      <c r="L5" s="43">
        <v>0.659090909090909</v>
      </c>
      <c r="M5" s="44">
        <v>0.0336134453781513</v>
      </c>
      <c r="N5" s="45">
        <v>158400</v>
      </c>
      <c r="O5" s="46">
        <v>0.913461538461538</v>
      </c>
      <c r="P5" s="47">
        <v>0.940695296523517</v>
      </c>
      <c r="Q5" s="63">
        <v>0.492063492063492</v>
      </c>
      <c r="R5" s="63">
        <v>0.340909090909091</v>
      </c>
      <c r="S5" s="63">
        <v>0.966386554621849</v>
      </c>
      <c r="T5" s="62">
        <v>-177000</v>
      </c>
    </row>
    <row r="6" ht="14.75" spans="2:20">
      <c r="B6" s="5" t="s">
        <v>14</v>
      </c>
      <c r="C6" s="6"/>
      <c r="D6" s="6"/>
      <c r="E6" s="7">
        <v>0.6</v>
      </c>
      <c r="H6" s="4">
        <v>0.95</v>
      </c>
      <c r="I6" s="48">
        <v>0.0865384615384615</v>
      </c>
      <c r="J6" s="49">
        <v>0.0593047034764826</v>
      </c>
      <c r="K6" s="49">
        <v>0.507936507936508</v>
      </c>
      <c r="L6" s="49">
        <v>0.659090909090909</v>
      </c>
      <c r="M6" s="50">
        <v>0.0336134453781513</v>
      </c>
      <c r="N6" s="51">
        <v>158400</v>
      </c>
      <c r="O6" s="52">
        <v>0.913461538461538</v>
      </c>
      <c r="P6" s="53">
        <v>0.940695296523517</v>
      </c>
      <c r="Q6" s="64">
        <v>0.492063492063492</v>
      </c>
      <c r="R6" s="64">
        <v>0.340909090909091</v>
      </c>
      <c r="S6" s="64">
        <v>0.966386554621849</v>
      </c>
      <c r="T6" s="62">
        <v>-177000</v>
      </c>
    </row>
    <row r="7" spans="2:20">
      <c r="B7" s="8"/>
      <c r="C7" s="8"/>
      <c r="D7" s="8"/>
      <c r="E7" s="8"/>
      <c r="H7" s="4">
        <v>0.9</v>
      </c>
      <c r="I7" s="48">
        <v>0.0865384615384615</v>
      </c>
      <c r="J7" s="49">
        <v>0.0593047034764826</v>
      </c>
      <c r="K7" s="49">
        <v>0.507936507936508</v>
      </c>
      <c r="L7" s="49">
        <v>0.659090909090909</v>
      </c>
      <c r="M7" s="50">
        <v>0.0336134453781513</v>
      </c>
      <c r="N7" s="51">
        <v>158400</v>
      </c>
      <c r="O7" s="52">
        <v>0.913461538461538</v>
      </c>
      <c r="P7" s="53">
        <v>0.940695296523517</v>
      </c>
      <c r="Q7" s="64">
        <v>0.492063492063492</v>
      </c>
      <c r="R7" s="64">
        <v>0.340909090909091</v>
      </c>
      <c r="S7" s="64">
        <v>0.966386554621849</v>
      </c>
      <c r="T7" s="62">
        <v>-177000</v>
      </c>
    </row>
    <row r="8" spans="2:20">
      <c r="B8" s="9" t="s">
        <v>15</v>
      </c>
      <c r="C8" s="10"/>
      <c r="D8" s="11"/>
      <c r="E8" s="8"/>
      <c r="H8" s="4">
        <v>0.85</v>
      </c>
      <c r="I8" s="48">
        <v>0.0865384615384615</v>
      </c>
      <c r="J8" s="49">
        <v>0.0593047034764826</v>
      </c>
      <c r="K8" s="49">
        <v>0.507936507936508</v>
      </c>
      <c r="L8" s="49">
        <v>0.659090909090909</v>
      </c>
      <c r="M8" s="50">
        <v>0.0336134453781513</v>
      </c>
      <c r="N8" s="51">
        <v>158400</v>
      </c>
      <c r="O8" s="52">
        <v>0.913461538461538</v>
      </c>
      <c r="P8" s="53">
        <v>0.940695296523517</v>
      </c>
      <c r="Q8" s="64">
        <v>0.492063492063492</v>
      </c>
      <c r="R8" s="64">
        <v>0.340909090909091</v>
      </c>
      <c r="S8" s="64">
        <v>0.966386554621849</v>
      </c>
      <c r="T8" s="62">
        <v>-177000</v>
      </c>
    </row>
    <row r="9" spans="2:20">
      <c r="B9" s="12" t="s">
        <v>16</v>
      </c>
      <c r="C9" s="9" t="s">
        <v>17</v>
      </c>
      <c r="D9" s="11"/>
      <c r="E9" s="8"/>
      <c r="H9" s="4">
        <v>0.8</v>
      </c>
      <c r="I9" s="48">
        <v>0.0865384615384615</v>
      </c>
      <c r="J9" s="49">
        <v>0.0593047034764826</v>
      </c>
      <c r="K9" s="49">
        <v>0.507936507936508</v>
      </c>
      <c r="L9" s="49">
        <v>0.659090909090909</v>
      </c>
      <c r="M9" s="50">
        <v>0.0336134453781513</v>
      </c>
      <c r="N9" s="51">
        <v>158400</v>
      </c>
      <c r="O9" s="52">
        <v>0.913461538461538</v>
      </c>
      <c r="P9" s="53">
        <v>0.940695296523517</v>
      </c>
      <c r="Q9" s="64">
        <v>0.492063492063492</v>
      </c>
      <c r="R9" s="64">
        <v>0.340909090909091</v>
      </c>
      <c r="S9" s="64">
        <v>0.966386554621849</v>
      </c>
      <c r="T9" s="62">
        <v>-177000</v>
      </c>
    </row>
    <row r="10" spans="2:20">
      <c r="B10" s="13" t="s">
        <v>18</v>
      </c>
      <c r="C10" s="14">
        <v>1</v>
      </c>
      <c r="D10" s="14">
        <v>0</v>
      </c>
      <c r="E10" s="8"/>
      <c r="H10" s="4">
        <v>0.75</v>
      </c>
      <c r="I10" s="48">
        <v>0.0865384615384615</v>
      </c>
      <c r="J10" s="49">
        <v>0.0593047034764826</v>
      </c>
      <c r="K10" s="49">
        <v>0.507936507936508</v>
      </c>
      <c r="L10" s="49">
        <v>0.659090909090909</v>
      </c>
      <c r="M10" s="50">
        <v>0.0336134453781513</v>
      </c>
      <c r="N10" s="51">
        <v>158400</v>
      </c>
      <c r="O10" s="52">
        <v>0.913461538461538</v>
      </c>
      <c r="P10" s="53">
        <v>0.940695296523517</v>
      </c>
      <c r="Q10" s="64">
        <v>0.492063492063492</v>
      </c>
      <c r="R10" s="64">
        <v>0.340909090909091</v>
      </c>
      <c r="S10" s="64">
        <v>0.966386554621849</v>
      </c>
      <c r="T10" s="62">
        <v>-177000</v>
      </c>
    </row>
    <row r="11" spans="2:20">
      <c r="B11" s="15">
        <v>1</v>
      </c>
      <c r="C11" s="16">
        <v>30</v>
      </c>
      <c r="D11" s="17">
        <v>58</v>
      </c>
      <c r="E11" s="8">
        <f>SUM(C11,D11)</f>
        <v>88</v>
      </c>
      <c r="H11" s="4">
        <v>0.7</v>
      </c>
      <c r="I11" s="48">
        <v>0.0865384615384615</v>
      </c>
      <c r="J11" s="49">
        <v>0.0593047034764826</v>
      </c>
      <c r="K11" s="49">
        <v>0.507936507936508</v>
      </c>
      <c r="L11" s="49">
        <v>0.659090909090909</v>
      </c>
      <c r="M11" s="50">
        <v>0.0336134453781513</v>
      </c>
      <c r="N11" s="51">
        <v>158400</v>
      </c>
      <c r="O11" s="52">
        <v>0.913461538461538</v>
      </c>
      <c r="P11" s="53">
        <v>0.940695296523517</v>
      </c>
      <c r="Q11" s="64">
        <v>0.492063492063492</v>
      </c>
      <c r="R11" s="64">
        <v>0.340909090909091</v>
      </c>
      <c r="S11" s="64">
        <v>0.966386554621849</v>
      </c>
      <c r="T11" s="62">
        <v>-177000</v>
      </c>
    </row>
    <row r="12" spans="2:20">
      <c r="B12" s="18">
        <v>0</v>
      </c>
      <c r="C12" s="19">
        <v>32</v>
      </c>
      <c r="D12" s="20">
        <v>920</v>
      </c>
      <c r="E12" s="8">
        <f>SUM(B12:D12)</f>
        <v>952</v>
      </c>
      <c r="H12" s="21">
        <v>0.65</v>
      </c>
      <c r="I12" s="48">
        <v>0.0865384615384615</v>
      </c>
      <c r="J12" s="49">
        <v>0.0593047034764826</v>
      </c>
      <c r="K12" s="49">
        <v>0.507936507936508</v>
      </c>
      <c r="L12" s="49">
        <v>0.659090909090909</v>
      </c>
      <c r="M12" s="50">
        <v>0.0336134453781513</v>
      </c>
      <c r="N12" s="51">
        <v>158400</v>
      </c>
      <c r="O12" s="52">
        <v>0.913461538461538</v>
      </c>
      <c r="P12" s="53">
        <v>0.940695296523517</v>
      </c>
      <c r="Q12" s="64">
        <v>0.492063492063492</v>
      </c>
      <c r="R12" s="64">
        <v>0.340909090909091</v>
      </c>
      <c r="S12" s="64">
        <v>0.966386554621849</v>
      </c>
      <c r="T12" s="62">
        <v>-177000</v>
      </c>
    </row>
    <row r="13" spans="2:20">
      <c r="B13" s="8"/>
      <c r="C13" s="8">
        <f>SUM(C10:C12)</f>
        <v>63</v>
      </c>
      <c r="D13" s="8">
        <f>SUM(D10:D12)</f>
        <v>978</v>
      </c>
      <c r="E13" s="8">
        <f>SUM(E11:E12)</f>
        <v>1040</v>
      </c>
      <c r="H13" s="4">
        <v>0.6</v>
      </c>
      <c r="I13" s="48">
        <v>0.0865384615384615</v>
      </c>
      <c r="J13" s="49">
        <v>0.0593047034764826</v>
      </c>
      <c r="K13" s="49">
        <v>0.507936507936508</v>
      </c>
      <c r="L13" s="49">
        <v>0.659090909090909</v>
      </c>
      <c r="M13" s="50">
        <v>0.0336134453781513</v>
      </c>
      <c r="N13" s="51">
        <v>158400</v>
      </c>
      <c r="O13" s="52">
        <v>0.913461538461538</v>
      </c>
      <c r="P13" s="53">
        <v>0.940695296523517</v>
      </c>
      <c r="Q13" s="64">
        <v>0.492063492063492</v>
      </c>
      <c r="R13" s="64">
        <v>0.340909090909091</v>
      </c>
      <c r="S13" s="64">
        <v>0.966386554621849</v>
      </c>
      <c r="T13" s="62">
        <v>-177000</v>
      </c>
    </row>
    <row r="14" spans="8:20">
      <c r="H14" s="4">
        <v>0.55</v>
      </c>
      <c r="I14" s="48">
        <v>0.0865384615384615</v>
      </c>
      <c r="J14" s="49">
        <v>0.0593047034764826</v>
      </c>
      <c r="K14" s="49">
        <v>0.507936507936508</v>
      </c>
      <c r="L14" s="49">
        <v>0.659090909090909</v>
      </c>
      <c r="M14" s="50">
        <v>0.0336134453781513</v>
      </c>
      <c r="N14" s="51">
        <v>158400</v>
      </c>
      <c r="O14" s="52">
        <v>0.913461538461538</v>
      </c>
      <c r="P14" s="53">
        <v>0.940695296523517</v>
      </c>
      <c r="Q14" s="64">
        <v>0.492063492063492</v>
      </c>
      <c r="R14" s="64">
        <v>0.340909090909091</v>
      </c>
      <c r="S14" s="64">
        <v>0.966386554621849</v>
      </c>
      <c r="T14" s="62">
        <v>-177000</v>
      </c>
    </row>
    <row r="15" spans="8:20">
      <c r="H15" s="4">
        <v>0.5</v>
      </c>
      <c r="I15" s="48">
        <v>0.0865384615384615</v>
      </c>
      <c r="J15" s="49">
        <v>0.0593047034764826</v>
      </c>
      <c r="K15" s="49">
        <v>0.507936507936508</v>
      </c>
      <c r="L15" s="49">
        <v>0.659090909090909</v>
      </c>
      <c r="M15" s="50">
        <v>0.0336134453781513</v>
      </c>
      <c r="N15" s="51">
        <v>158400</v>
      </c>
      <c r="O15" s="52">
        <v>0.913461538461538</v>
      </c>
      <c r="P15" s="53">
        <v>0.940695296523517</v>
      </c>
      <c r="Q15" s="64">
        <v>0.492063492063492</v>
      </c>
      <c r="R15" s="64">
        <v>0.340909090909091</v>
      </c>
      <c r="S15" s="64">
        <v>0.966386554621849</v>
      </c>
      <c r="T15" s="62">
        <v>-177000</v>
      </c>
    </row>
    <row r="16" spans="8:20">
      <c r="H16" s="4">
        <v>0.45</v>
      </c>
      <c r="I16" s="48">
        <v>0.0865384615384615</v>
      </c>
      <c r="J16" s="49">
        <v>0.0593047034764826</v>
      </c>
      <c r="K16" s="49">
        <v>0.507936507936508</v>
      </c>
      <c r="L16" s="49">
        <v>0.659090909090909</v>
      </c>
      <c r="M16" s="50">
        <v>0.0336134453781513</v>
      </c>
      <c r="N16" s="51">
        <v>158400</v>
      </c>
      <c r="O16" s="52">
        <v>0.913461538461538</v>
      </c>
      <c r="P16" s="53">
        <v>0.940695296523517</v>
      </c>
      <c r="Q16" s="64">
        <v>0.492063492063492</v>
      </c>
      <c r="R16" s="64">
        <v>0.340909090909091</v>
      </c>
      <c r="S16" s="64">
        <v>0.966386554621849</v>
      </c>
      <c r="T16" s="62">
        <v>-177000</v>
      </c>
    </row>
    <row r="17" spans="8:20">
      <c r="H17" s="4">
        <v>0.399999999999999</v>
      </c>
      <c r="I17" s="48">
        <v>0.0865384615384615</v>
      </c>
      <c r="J17" s="49">
        <v>0.0593047034764826</v>
      </c>
      <c r="K17" s="49">
        <v>0.507936507936508</v>
      </c>
      <c r="L17" s="49">
        <v>0.659090909090909</v>
      </c>
      <c r="M17" s="50">
        <v>0.0336134453781513</v>
      </c>
      <c r="N17" s="51">
        <v>158400</v>
      </c>
      <c r="O17" s="52">
        <v>0.913461538461538</v>
      </c>
      <c r="P17" s="53">
        <v>0.940695296523517</v>
      </c>
      <c r="Q17" s="64">
        <v>0.492063492063492</v>
      </c>
      <c r="R17" s="64">
        <v>0.340909090909091</v>
      </c>
      <c r="S17" s="64">
        <v>0.966386554621849</v>
      </c>
      <c r="T17" s="62">
        <v>-177000</v>
      </c>
    </row>
    <row r="18" spans="8:20">
      <c r="H18" s="4">
        <v>0.349999999999999</v>
      </c>
      <c r="I18" s="48">
        <v>0.0865384615384615</v>
      </c>
      <c r="J18" s="49">
        <v>0.0593047034764826</v>
      </c>
      <c r="K18" s="49">
        <v>0.507936507936508</v>
      </c>
      <c r="L18" s="49">
        <v>0.659090909090909</v>
      </c>
      <c r="M18" s="50">
        <v>0.0336134453781513</v>
      </c>
      <c r="N18" s="51">
        <v>158400</v>
      </c>
      <c r="O18" s="52">
        <v>0.913461538461538</v>
      </c>
      <c r="P18" s="53">
        <v>0.940695296523517</v>
      </c>
      <c r="Q18" s="64">
        <v>0.492063492063492</v>
      </c>
      <c r="R18" s="64">
        <v>0.340909090909091</v>
      </c>
      <c r="S18" s="64">
        <v>0.966386554621849</v>
      </c>
      <c r="T18" s="62">
        <v>-177000</v>
      </c>
    </row>
    <row r="19" spans="8:20">
      <c r="H19" s="4">
        <v>0.299999999999999</v>
      </c>
      <c r="I19" s="48">
        <v>0.0865384615384615</v>
      </c>
      <c r="J19" s="49">
        <v>0.0593047034764826</v>
      </c>
      <c r="K19" s="49">
        <v>0.507936507936508</v>
      </c>
      <c r="L19" s="49">
        <v>0.659090909090909</v>
      </c>
      <c r="M19" s="50">
        <v>0.0336134453781513</v>
      </c>
      <c r="N19" s="51">
        <v>158400</v>
      </c>
      <c r="O19" s="52">
        <v>0.913461538461538</v>
      </c>
      <c r="P19" s="53">
        <v>0.940695296523517</v>
      </c>
      <c r="Q19" s="64">
        <v>0.492063492063492</v>
      </c>
      <c r="R19" s="64">
        <v>0.340909090909091</v>
      </c>
      <c r="S19" s="64">
        <v>0.966386554621849</v>
      </c>
      <c r="T19" s="62">
        <v>-177000</v>
      </c>
    </row>
    <row r="20" spans="2:20">
      <c r="B20" s="22" t="s">
        <v>19</v>
      </c>
      <c r="C20" s="23"/>
      <c r="D20" s="24"/>
      <c r="H20" s="4">
        <v>0.249999999999999</v>
      </c>
      <c r="I20" s="48">
        <v>0.0865384615384615</v>
      </c>
      <c r="J20" s="49">
        <v>0.0593047034764826</v>
      </c>
      <c r="K20" s="49">
        <v>0.507936507936508</v>
      </c>
      <c r="L20" s="49">
        <v>0.659090909090909</v>
      </c>
      <c r="M20" s="50">
        <v>0.0336134453781513</v>
      </c>
      <c r="N20" s="51">
        <v>158400</v>
      </c>
      <c r="O20" s="52">
        <v>0.913461538461538</v>
      </c>
      <c r="P20" s="53">
        <v>0.940695296523517</v>
      </c>
      <c r="Q20" s="64">
        <v>0.492063492063492</v>
      </c>
      <c r="R20" s="64">
        <v>0.340909090909091</v>
      </c>
      <c r="S20" s="64">
        <v>0.966386554621849</v>
      </c>
      <c r="T20" s="62">
        <v>-177000</v>
      </c>
    </row>
    <row r="21" spans="2:20">
      <c r="B21" s="13" t="s">
        <v>20</v>
      </c>
      <c r="C21" s="9" t="s">
        <v>17</v>
      </c>
      <c r="D21" s="11"/>
      <c r="H21" s="4">
        <v>0.199999999999999</v>
      </c>
      <c r="I21" s="48">
        <v>0.0865384615384615</v>
      </c>
      <c r="J21" s="49">
        <v>0.0593047034764826</v>
      </c>
      <c r="K21" s="49">
        <v>0.507936507936508</v>
      </c>
      <c r="L21" s="49">
        <v>0.659090909090909</v>
      </c>
      <c r="M21" s="50">
        <v>0.0336134453781513</v>
      </c>
      <c r="N21" s="51">
        <v>158400</v>
      </c>
      <c r="O21" s="52">
        <v>0.913461538461538</v>
      </c>
      <c r="P21" s="53">
        <v>0.940695296523517</v>
      </c>
      <c r="Q21" s="64">
        <v>0.492063492063492</v>
      </c>
      <c r="R21" s="64">
        <v>0.340909090909091</v>
      </c>
      <c r="S21" s="64">
        <v>0.966386554621849</v>
      </c>
      <c r="T21" s="62">
        <v>-177000</v>
      </c>
    </row>
    <row r="22" spans="2:20">
      <c r="B22" s="13" t="s">
        <v>18</v>
      </c>
      <c r="C22" s="25">
        <v>1</v>
      </c>
      <c r="D22" s="25">
        <v>0</v>
      </c>
      <c r="H22" s="4">
        <v>0.149999999999999</v>
      </c>
      <c r="I22" s="48">
        <v>0.0865384615384615</v>
      </c>
      <c r="J22" s="49">
        <v>0.0593047034764826</v>
      </c>
      <c r="K22" s="49">
        <v>0.507936507936508</v>
      </c>
      <c r="L22" s="49">
        <v>0.659090909090909</v>
      </c>
      <c r="M22" s="50">
        <v>0.0336134453781513</v>
      </c>
      <c r="N22" s="51">
        <v>158400</v>
      </c>
      <c r="O22" s="52">
        <v>0.913461538461538</v>
      </c>
      <c r="P22" s="53">
        <v>0.940695296523517</v>
      </c>
      <c r="Q22" s="64">
        <v>0.492063492063492</v>
      </c>
      <c r="R22" s="64">
        <v>0.340909090909091</v>
      </c>
      <c r="S22" s="64">
        <v>0.966386554621849</v>
      </c>
      <c r="T22" s="62">
        <v>-177000</v>
      </c>
    </row>
    <row r="23" spans="2:20">
      <c r="B23" s="26">
        <v>1</v>
      </c>
      <c r="C23" s="27">
        <v>-300</v>
      </c>
      <c r="D23" s="28">
        <v>-800</v>
      </c>
      <c r="H23" s="4">
        <v>0.099999999999999</v>
      </c>
      <c r="I23" s="48">
        <v>0.0865384615384615</v>
      </c>
      <c r="J23" s="49">
        <v>0.0593047034764826</v>
      </c>
      <c r="K23" s="49">
        <v>0.507936507936508</v>
      </c>
      <c r="L23" s="49">
        <v>0.659090909090909</v>
      </c>
      <c r="M23" s="50">
        <v>0.0336134453781513</v>
      </c>
      <c r="N23" s="51">
        <v>158400</v>
      </c>
      <c r="O23" s="52">
        <v>0.913461538461538</v>
      </c>
      <c r="P23" s="53">
        <v>0.940695296523517</v>
      </c>
      <c r="Q23" s="64">
        <v>0.492063492063492</v>
      </c>
      <c r="R23" s="64">
        <v>0.340909090909091</v>
      </c>
      <c r="S23" s="64">
        <v>0.966386554621849</v>
      </c>
      <c r="T23" s="62">
        <v>-177000</v>
      </c>
    </row>
    <row r="24" spans="2:20">
      <c r="B24" s="29">
        <v>0</v>
      </c>
      <c r="C24" s="30">
        <v>-3800</v>
      </c>
      <c r="D24" s="31">
        <v>0</v>
      </c>
      <c r="H24" s="4">
        <v>0.049999999999999</v>
      </c>
      <c r="I24" s="48">
        <v>0.0865384615384615</v>
      </c>
      <c r="J24" s="49">
        <v>0.0593047034764826</v>
      </c>
      <c r="K24" s="49">
        <v>0.507936507936508</v>
      </c>
      <c r="L24" s="49">
        <v>0.659090909090909</v>
      </c>
      <c r="M24" s="50">
        <v>0.0336134453781513</v>
      </c>
      <c r="N24" s="51">
        <v>158400</v>
      </c>
      <c r="O24" s="52">
        <v>0.913461538461538</v>
      </c>
      <c r="P24" s="53">
        <v>0.940695296523517</v>
      </c>
      <c r="Q24" s="64">
        <v>0.492063492063492</v>
      </c>
      <c r="R24" s="64">
        <v>0.340909090909091</v>
      </c>
      <c r="S24" s="64">
        <v>0.966386554621849</v>
      </c>
      <c r="T24" s="62">
        <v>-177000</v>
      </c>
    </row>
    <row r="25" spans="2:20">
      <c r="B25" s="32"/>
      <c r="C25" s="33"/>
      <c r="D25" s="33"/>
      <c r="H25" s="4">
        <v>0.01</v>
      </c>
      <c r="I25" s="54">
        <v>0.0865384615384615</v>
      </c>
      <c r="J25" s="55">
        <v>0.0593047034764826</v>
      </c>
      <c r="K25" s="55">
        <v>0.507936507936508</v>
      </c>
      <c r="L25" s="55">
        <v>0.659090909090909</v>
      </c>
      <c r="M25" s="56">
        <v>0.0336134453781513</v>
      </c>
      <c r="N25" s="57">
        <v>158400</v>
      </c>
      <c r="O25" s="58">
        <v>0.913461538461538</v>
      </c>
      <c r="P25" s="59">
        <v>0.940695296523517</v>
      </c>
      <c r="Q25" s="65">
        <v>0.492063492063492</v>
      </c>
      <c r="R25" s="65">
        <v>0.340909090909091</v>
      </c>
      <c r="S25" s="65">
        <v>0.966386554621849</v>
      </c>
      <c r="T25" s="62">
        <v>-177000</v>
      </c>
    </row>
    <row r="26" spans="2:4">
      <c r="B26" s="22" t="s">
        <v>21</v>
      </c>
      <c r="C26" s="23"/>
      <c r="D26" s="24"/>
    </row>
    <row r="27" spans="2:4">
      <c r="B27" s="13" t="s">
        <v>20</v>
      </c>
      <c r="C27" s="9" t="s">
        <v>17</v>
      </c>
      <c r="D27" s="11"/>
    </row>
    <row r="28" spans="2:20">
      <c r="B28" s="13" t="s">
        <v>18</v>
      </c>
      <c r="C28" s="25">
        <v>1</v>
      </c>
      <c r="D28" s="25">
        <v>0</v>
      </c>
      <c r="I28" s="60" t="s">
        <v>22</v>
      </c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</row>
    <row r="29" spans="2:20">
      <c r="B29" s="26">
        <v>1</v>
      </c>
      <c r="C29" s="27">
        <v>0</v>
      </c>
      <c r="D29" s="28">
        <v>800</v>
      </c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</row>
    <row r="30" spans="2:20">
      <c r="B30" s="29">
        <v>0</v>
      </c>
      <c r="C30" s="30">
        <v>3500</v>
      </c>
      <c r="D30" s="31">
        <v>0</v>
      </c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</row>
    <row r="31" spans="9:20"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</row>
  </sheetData>
  <mergeCells count="8">
    <mergeCell ref="I2:M2"/>
    <mergeCell ref="O2:S2"/>
    <mergeCell ref="B6:D6"/>
    <mergeCell ref="B8:D8"/>
    <mergeCell ref="C9:D9"/>
    <mergeCell ref="C21:D21"/>
    <mergeCell ref="C27:D27"/>
    <mergeCell ref="I28:T31"/>
  </mergeCells>
  <conditionalFormatting sqref="N5:N25">
    <cfRule type="colorScale" priority="3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5">
    <cfRule type="colorScale" priority="4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N25">
    <cfRule type="colorScale" priority="6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O5:S25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Caruce</cp:lastModifiedBy>
  <dcterms:created xsi:type="dcterms:W3CDTF">2019-02-27T18:35:00Z</dcterms:created>
  <dcterms:modified xsi:type="dcterms:W3CDTF">2019-02-28T04:39:07Z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