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 Mining\Homework\"/>
    </mc:Choice>
  </mc:AlternateContent>
  <bookViews>
    <workbookView xWindow="120" yWindow="180" windowWidth="15480" windowHeight="11580" tabRatio="649" activeTab="1"/>
  </bookViews>
  <sheets>
    <sheet name="NearNbhr (a) (M&amp;M)" sheetId="37" r:id="rId1"/>
    <sheet name="NearNbhr (b) (M&amp;M)" sheetId="44" r:id="rId2"/>
    <sheet name="NearNbhr (c) (M&amp;M)" sheetId="45" r:id="rId3"/>
    <sheet name="NearNbhr (a) (M&amp;M Norm)" sheetId="46" r:id="rId4"/>
    <sheet name="NearNbhr (b) (M&amp;M Norm) (2)" sheetId="47" r:id="rId5"/>
    <sheet name="NearNbhr (c) (M&amp;M Norm)" sheetId="48" r:id="rId6"/>
  </sheets>
  <definedNames>
    <definedName name="BuildDate" localSheetId="3" hidden="1">3636</definedName>
    <definedName name="BuildDate" localSheetId="0" hidden="1">3636</definedName>
    <definedName name="BuildDate" localSheetId="4" hidden="1">3636</definedName>
    <definedName name="BuildDate" localSheetId="1" hidden="1">3636</definedName>
    <definedName name="BuildDate" localSheetId="5" hidden="1">3636</definedName>
    <definedName name="BuildDate" localSheetId="2" hidden="1">3636</definedName>
    <definedName name="BuildDate" hidden="1">4202</definedName>
    <definedName name="BuildNo" localSheetId="3" hidden="1">74</definedName>
    <definedName name="BuildNo" localSheetId="0" hidden="1">74</definedName>
    <definedName name="BuildNo" localSheetId="4" hidden="1">74</definedName>
    <definedName name="BuildNo" localSheetId="1" hidden="1">74</definedName>
    <definedName name="BuildNo" localSheetId="5" hidden="1">74</definedName>
    <definedName name="BuildNo" localSheetId="2" hidden="1">74</definedName>
    <definedName name="BuildNo" hidden="1">83</definedName>
    <definedName name="solver_adj_ob" localSheetId="3" hidden="1">0</definedName>
    <definedName name="solver_adj_ob" localSheetId="0" hidden="1">0</definedName>
    <definedName name="solver_adj_ob" localSheetId="4" hidden="1">0</definedName>
    <definedName name="solver_adj_ob" localSheetId="1" hidden="1">0</definedName>
    <definedName name="solver_adj_ob" localSheetId="5" hidden="1">0</definedName>
    <definedName name="solver_adj_ob" localSheetId="2" hidden="1">0</definedName>
    <definedName name="solver_adj_ob1" localSheetId="3" hidden="1">0</definedName>
    <definedName name="solver_adj_ob1" localSheetId="0" hidden="1">0</definedName>
    <definedName name="solver_adj_ob1" localSheetId="4" hidden="1">0</definedName>
    <definedName name="solver_adj_ob1" localSheetId="1" hidden="1">0</definedName>
    <definedName name="solver_adj_ob1" localSheetId="5" hidden="1">0</definedName>
    <definedName name="solver_adj_ob1" localSheetId="2" hidden="1">0</definedName>
    <definedName name="solver_adj1" localSheetId="3" hidden="1">'NearNbhr (a) (M&amp;M Norm)'!#REF!</definedName>
    <definedName name="solver_adj1" localSheetId="0" hidden="1">'NearNbhr (a) (M&amp;M)'!#REF!</definedName>
    <definedName name="solver_adj1" localSheetId="4" hidden="1">'NearNbhr (b) (M&amp;M Norm) (2)'!#REF!</definedName>
    <definedName name="solver_adj1" localSheetId="1" hidden="1">'NearNbhr (b) (M&amp;M)'!#REF!</definedName>
    <definedName name="solver_adj1" localSheetId="5" hidden="1">'NearNbhr (c) (M&amp;M Norm)'!#REF!</definedName>
    <definedName name="solver_adj1" localSheetId="2" hidden="1">'NearNbhr (c) (M&amp;M)'!#REF!</definedName>
    <definedName name="solver_cct" localSheetId="3" hidden="1">20</definedName>
    <definedName name="solver_cct" localSheetId="0" hidden="1">20</definedName>
    <definedName name="solver_cct" localSheetId="4" hidden="1">20</definedName>
    <definedName name="solver_cct" localSheetId="1" hidden="1">20</definedName>
    <definedName name="solver_cct" localSheetId="5" hidden="1">20</definedName>
    <definedName name="solver_cct" localSheetId="2" hidden="1">20</definedName>
    <definedName name="solver_cgt" localSheetId="3" hidden="1">1</definedName>
    <definedName name="solver_cgt" localSheetId="0" hidden="1">1</definedName>
    <definedName name="solver_cgt" localSheetId="4" hidden="1">1</definedName>
    <definedName name="solver_cgt" localSheetId="1" hidden="1">1</definedName>
    <definedName name="solver_cgt" localSheetId="5" hidden="1">1</definedName>
    <definedName name="solver_cgt" localSheetId="2" hidden="1">1</definedName>
    <definedName name="solver_chc1" localSheetId="3" hidden="1">0</definedName>
    <definedName name="solver_chc1" localSheetId="0" hidden="1">0</definedName>
    <definedName name="solver_chc1" localSheetId="4" hidden="1">0</definedName>
    <definedName name="solver_chc1" localSheetId="1" hidden="1">0</definedName>
    <definedName name="solver_chc1" localSheetId="5" hidden="1">0</definedName>
    <definedName name="solver_chc1" localSheetId="2" hidden="1">0</definedName>
    <definedName name="solver_chc2" localSheetId="3" hidden="1">0</definedName>
    <definedName name="solver_chc2" localSheetId="0" hidden="1">0</definedName>
    <definedName name="solver_chc2" localSheetId="4" hidden="1">0</definedName>
    <definedName name="solver_chc2" localSheetId="1" hidden="1">0</definedName>
    <definedName name="solver_chc2" localSheetId="5" hidden="1">0</definedName>
    <definedName name="solver_chc2" localSheetId="2" hidden="1">0</definedName>
    <definedName name="solver_chc3" localSheetId="3" hidden="1">0</definedName>
    <definedName name="solver_chc3" localSheetId="0" hidden="1">0</definedName>
    <definedName name="solver_chc3" localSheetId="4" hidden="1">0</definedName>
    <definedName name="solver_chc3" localSheetId="1" hidden="1">0</definedName>
    <definedName name="solver_chc3" localSheetId="5" hidden="1">0</definedName>
    <definedName name="solver_chc3" localSheetId="2" hidden="1">0</definedName>
    <definedName name="solver_chc4" localSheetId="3" hidden="1">0</definedName>
    <definedName name="solver_chc4" localSheetId="0" hidden="1">0</definedName>
    <definedName name="solver_chc4" localSheetId="4" hidden="1">0</definedName>
    <definedName name="solver_chc4" localSheetId="1" hidden="1">0</definedName>
    <definedName name="solver_chc4" localSheetId="5" hidden="1">0</definedName>
    <definedName name="solver_chc4" localSheetId="2" hidden="1">0</definedName>
    <definedName name="solver_chc5" localSheetId="3" hidden="1">0</definedName>
    <definedName name="solver_chc5" localSheetId="0" hidden="1">0</definedName>
    <definedName name="solver_chc5" localSheetId="4" hidden="1">0</definedName>
    <definedName name="solver_chc5" localSheetId="1" hidden="1">0</definedName>
    <definedName name="solver_chc5" localSheetId="5" hidden="1">0</definedName>
    <definedName name="solver_chc5" localSheetId="2" hidden="1">0</definedName>
    <definedName name="solver_chn" localSheetId="3" hidden="1">4</definedName>
    <definedName name="solver_chn" localSheetId="0" hidden="1">4</definedName>
    <definedName name="solver_chn" localSheetId="4" hidden="1">4</definedName>
    <definedName name="solver_chn" localSheetId="1" hidden="1">4</definedName>
    <definedName name="solver_chn" localSheetId="5" hidden="1">4</definedName>
    <definedName name="solver_chn" localSheetId="2" hidden="1">4</definedName>
    <definedName name="solver_chp1" localSheetId="3" hidden="1">0</definedName>
    <definedName name="solver_chp1" localSheetId="0" hidden="1">0</definedName>
    <definedName name="solver_chp1" localSheetId="4" hidden="1">0</definedName>
    <definedName name="solver_chp1" localSheetId="1" hidden="1">0</definedName>
    <definedName name="solver_chp1" localSheetId="5" hidden="1">0</definedName>
    <definedName name="solver_chp1" localSheetId="2" hidden="1">0</definedName>
    <definedName name="solver_chp2" localSheetId="3" hidden="1">0</definedName>
    <definedName name="solver_chp2" localSheetId="0" hidden="1">0</definedName>
    <definedName name="solver_chp2" localSheetId="4" hidden="1">0</definedName>
    <definedName name="solver_chp2" localSheetId="1" hidden="1">0</definedName>
    <definedName name="solver_chp2" localSheetId="5" hidden="1">0</definedName>
    <definedName name="solver_chp2" localSheetId="2" hidden="1">0</definedName>
    <definedName name="solver_chp3" localSheetId="3" hidden="1">0</definedName>
    <definedName name="solver_chp3" localSheetId="0" hidden="1">0</definedName>
    <definedName name="solver_chp3" localSheetId="4" hidden="1">0</definedName>
    <definedName name="solver_chp3" localSheetId="1" hidden="1">0</definedName>
    <definedName name="solver_chp3" localSheetId="5" hidden="1">0</definedName>
    <definedName name="solver_chp3" localSheetId="2" hidden="1">0</definedName>
    <definedName name="solver_chp4" localSheetId="3" hidden="1">0</definedName>
    <definedName name="solver_chp4" localSheetId="0" hidden="1">0</definedName>
    <definedName name="solver_chp4" localSheetId="4" hidden="1">0</definedName>
    <definedName name="solver_chp4" localSheetId="1" hidden="1">0</definedName>
    <definedName name="solver_chp4" localSheetId="5" hidden="1">0</definedName>
    <definedName name="solver_chp4" localSheetId="2" hidden="1">0</definedName>
    <definedName name="solver_chp5" localSheetId="3" hidden="1">0</definedName>
    <definedName name="solver_chp5" localSheetId="0" hidden="1">0</definedName>
    <definedName name="solver_chp5" localSheetId="4" hidden="1">0</definedName>
    <definedName name="solver_chp5" localSheetId="1" hidden="1">0</definedName>
    <definedName name="solver_chp5" localSheetId="5" hidden="1">0</definedName>
    <definedName name="solver_chp5" localSheetId="2" hidden="1">0</definedName>
    <definedName name="solver_cht" localSheetId="3" hidden="1">0</definedName>
    <definedName name="solver_cht" localSheetId="0" hidden="1">0</definedName>
    <definedName name="solver_cht" localSheetId="4" hidden="1">0</definedName>
    <definedName name="solver_cht" localSheetId="1" hidden="1">0</definedName>
    <definedName name="solver_cht" localSheetId="5" hidden="1">0</definedName>
    <definedName name="solver_cht" localSheetId="2" hidden="1">0</definedName>
    <definedName name="solver_cir1" localSheetId="3" hidden="1">1</definedName>
    <definedName name="solver_cir1" localSheetId="0" hidden="1">1</definedName>
    <definedName name="solver_cir1" localSheetId="4" hidden="1">1</definedName>
    <definedName name="solver_cir1" localSheetId="1" hidden="1">1</definedName>
    <definedName name="solver_cir1" localSheetId="5" hidden="1">1</definedName>
    <definedName name="solver_cir1" localSheetId="2" hidden="1">1</definedName>
    <definedName name="solver_cir2" localSheetId="3" hidden="1">1</definedName>
    <definedName name="solver_cir2" localSheetId="0" hidden="1">1</definedName>
    <definedName name="solver_cir2" localSheetId="4" hidden="1">1</definedName>
    <definedName name="solver_cir2" localSheetId="1" hidden="1">1</definedName>
    <definedName name="solver_cir2" localSheetId="5" hidden="1">1</definedName>
    <definedName name="solver_cir2" localSheetId="2" hidden="1">1</definedName>
    <definedName name="solver_cir3" localSheetId="3" hidden="1">1</definedName>
    <definedName name="solver_cir3" localSheetId="0" hidden="1">1</definedName>
    <definedName name="solver_cir3" localSheetId="4" hidden="1">1</definedName>
    <definedName name="solver_cir3" localSheetId="1" hidden="1">1</definedName>
    <definedName name="solver_cir3" localSheetId="5" hidden="1">1</definedName>
    <definedName name="solver_cir3" localSheetId="2" hidden="1">1</definedName>
    <definedName name="solver_cir4" localSheetId="3" hidden="1">1</definedName>
    <definedName name="solver_cir4" localSheetId="0" hidden="1">1</definedName>
    <definedName name="solver_cir4" localSheetId="4" hidden="1">1</definedName>
    <definedName name="solver_cir4" localSheetId="1" hidden="1">1</definedName>
    <definedName name="solver_cir4" localSheetId="5" hidden="1">1</definedName>
    <definedName name="solver_cir4" localSheetId="2" hidden="1">1</definedName>
    <definedName name="solver_cir5" localSheetId="3" hidden="1">1</definedName>
    <definedName name="solver_cir5" localSheetId="0" hidden="1">1</definedName>
    <definedName name="solver_cir5" localSheetId="4" hidden="1">1</definedName>
    <definedName name="solver_cir5" localSheetId="1" hidden="1">1</definedName>
    <definedName name="solver_cir5" localSheetId="5" hidden="1">1</definedName>
    <definedName name="solver_cir5" localSheetId="2" hidden="1">1</definedName>
    <definedName name="solver_con" localSheetId="3" hidden="1">" "</definedName>
    <definedName name="solver_con" localSheetId="0" hidden="1">" "</definedName>
    <definedName name="solver_con" localSheetId="4" hidden="1">" "</definedName>
    <definedName name="solver_con" localSheetId="1" hidden="1">" "</definedName>
    <definedName name="solver_con" localSheetId="5" hidden="1">" "</definedName>
    <definedName name="solver_con" localSheetId="2" hidden="1">" "</definedName>
    <definedName name="solver_con1" localSheetId="3" hidden="1">" "</definedName>
    <definedName name="solver_con1" localSheetId="0" hidden="1">" "</definedName>
    <definedName name="solver_con1" localSheetId="4" hidden="1">" "</definedName>
    <definedName name="solver_con1" localSheetId="1" hidden="1">" "</definedName>
    <definedName name="solver_con1" localSheetId="5" hidden="1">" "</definedName>
    <definedName name="solver_con1" localSheetId="2" hidden="1">" "</definedName>
    <definedName name="solver_con2" localSheetId="3" hidden="1">" "</definedName>
    <definedName name="solver_con2" localSheetId="0" hidden="1">" "</definedName>
    <definedName name="solver_con2" localSheetId="4" hidden="1">" "</definedName>
    <definedName name="solver_con2" localSheetId="1" hidden="1">" "</definedName>
    <definedName name="solver_con2" localSheetId="5" hidden="1">" "</definedName>
    <definedName name="solver_con2" localSheetId="2" hidden="1">" "</definedName>
    <definedName name="solver_con3" localSheetId="3" hidden="1">" "</definedName>
    <definedName name="solver_con3" localSheetId="0" hidden="1">" "</definedName>
    <definedName name="solver_con3" localSheetId="4" hidden="1">" "</definedName>
    <definedName name="solver_con3" localSheetId="1" hidden="1">" "</definedName>
    <definedName name="solver_con3" localSheetId="5" hidden="1">" "</definedName>
    <definedName name="solver_con3" localSheetId="2" hidden="1">" "</definedName>
    <definedName name="solver_con4" localSheetId="3" hidden="1">" "</definedName>
    <definedName name="solver_con4" localSheetId="0" hidden="1">" "</definedName>
    <definedName name="solver_con4" localSheetId="4" hidden="1">" "</definedName>
    <definedName name="solver_con4" localSheetId="1" hidden="1">" "</definedName>
    <definedName name="solver_con4" localSheetId="5" hidden="1">" "</definedName>
    <definedName name="solver_con4" localSheetId="2" hidden="1">" "</definedName>
    <definedName name="solver_con5" localSheetId="3" hidden="1">" "</definedName>
    <definedName name="solver_con5" localSheetId="0" hidden="1">" "</definedName>
    <definedName name="solver_con5" localSheetId="4" hidden="1">" "</definedName>
    <definedName name="solver_con5" localSheetId="1" hidden="1">" "</definedName>
    <definedName name="solver_con5" localSheetId="5" hidden="1">" "</definedName>
    <definedName name="solver_con5" localSheetId="2" hidden="1">" "</definedName>
    <definedName name="solver_dia" localSheetId="3" hidden="1">1</definedName>
    <definedName name="solver_dia" localSheetId="0" hidden="1">1</definedName>
    <definedName name="solver_dia" localSheetId="4" hidden="1">1</definedName>
    <definedName name="solver_dia" localSheetId="1" hidden="1">1</definedName>
    <definedName name="solver_dia" localSheetId="5" hidden="1">1</definedName>
    <definedName name="solver_dia" localSheetId="2" hidden="1">1</definedName>
    <definedName name="solver_dua" localSheetId="3" hidden="1">2</definedName>
    <definedName name="solver_dua" localSheetId="0" hidden="1">2</definedName>
    <definedName name="solver_dua" localSheetId="4" hidden="1">2</definedName>
    <definedName name="solver_dua" localSheetId="1" hidden="1">2</definedName>
    <definedName name="solver_dua" localSheetId="5" hidden="1">2</definedName>
    <definedName name="solver_dua" localSheetId="2" hidden="1">2</definedName>
    <definedName name="solver_eng" localSheetId="3" hidden="1">2</definedName>
    <definedName name="solver_eng" localSheetId="0" hidden="1">2</definedName>
    <definedName name="solver_eng" localSheetId="4" hidden="1">2</definedName>
    <definedName name="solver_eng" localSheetId="1" hidden="1">2</definedName>
    <definedName name="solver_eng" localSheetId="5" hidden="1">2</definedName>
    <definedName name="solver_eng" localSheetId="2" hidden="1">2</definedName>
    <definedName name="solver_gct" localSheetId="3" hidden="1">20</definedName>
    <definedName name="solver_gct" localSheetId="0" hidden="1">20</definedName>
    <definedName name="solver_gct" localSheetId="4" hidden="1">20</definedName>
    <definedName name="solver_gct" localSheetId="1" hidden="1">20</definedName>
    <definedName name="solver_gct" localSheetId="5" hidden="1">20</definedName>
    <definedName name="solver_gct" localSheetId="2" hidden="1">20</definedName>
    <definedName name="solver_gop" localSheetId="3" hidden="1">1</definedName>
    <definedName name="solver_gop" localSheetId="0" hidden="1">1</definedName>
    <definedName name="solver_gop" localSheetId="4" hidden="1">1</definedName>
    <definedName name="solver_gop" localSheetId="1" hidden="1">1</definedName>
    <definedName name="solver_gop" localSheetId="5" hidden="1">1</definedName>
    <definedName name="solver_gop" localSheetId="2" hidden="1">1</definedName>
    <definedName name="solver_ibd" localSheetId="3" hidden="1">0</definedName>
    <definedName name="solver_ibd" localSheetId="0" hidden="1">0</definedName>
    <definedName name="solver_ibd" localSheetId="4" hidden="1">0</definedName>
    <definedName name="solver_ibd" localSheetId="1" hidden="1">0</definedName>
    <definedName name="solver_ibd" localSheetId="5" hidden="1">0</definedName>
    <definedName name="solver_ibd" localSheetId="2" hidden="1">0</definedName>
    <definedName name="solver_itr" localSheetId="3" hidden="1">2147483647</definedName>
    <definedName name="solver_itr" localSheetId="0" hidden="1">2147483647</definedName>
    <definedName name="solver_itr" localSheetId="4" hidden="1">2147483647</definedName>
    <definedName name="solver_itr" localSheetId="1" hidden="1">2147483647</definedName>
    <definedName name="solver_itr" localSheetId="5" hidden="1">2147483647</definedName>
    <definedName name="solver_itr" localSheetId="2" hidden="1">2147483647</definedName>
    <definedName name="solver_lhs_ob1" localSheetId="3" hidden="1">0</definedName>
    <definedName name="solver_lhs_ob1" localSheetId="0" hidden="1">0</definedName>
    <definedName name="solver_lhs_ob1" localSheetId="4" hidden="1">0</definedName>
    <definedName name="solver_lhs_ob1" localSheetId="1" hidden="1">0</definedName>
    <definedName name="solver_lhs_ob1" localSheetId="5" hidden="1">0</definedName>
    <definedName name="solver_lhs_ob1" localSheetId="2" hidden="1">0</definedName>
    <definedName name="solver_lhs_ob2" localSheetId="3" hidden="1">0</definedName>
    <definedName name="solver_lhs_ob2" localSheetId="0" hidden="1">0</definedName>
    <definedName name="solver_lhs_ob2" localSheetId="4" hidden="1">0</definedName>
    <definedName name="solver_lhs_ob2" localSheetId="1" hidden="1">0</definedName>
    <definedName name="solver_lhs_ob2" localSheetId="5" hidden="1">0</definedName>
    <definedName name="solver_lhs_ob2" localSheetId="2" hidden="1">0</definedName>
    <definedName name="solver_lhs_ob3" localSheetId="3" hidden="1">0</definedName>
    <definedName name="solver_lhs_ob3" localSheetId="0" hidden="1">0</definedName>
    <definedName name="solver_lhs_ob3" localSheetId="4" hidden="1">0</definedName>
    <definedName name="solver_lhs_ob3" localSheetId="1" hidden="1">0</definedName>
    <definedName name="solver_lhs_ob3" localSheetId="5" hidden="1">0</definedName>
    <definedName name="solver_lhs_ob3" localSheetId="2" hidden="1">0</definedName>
    <definedName name="solver_lhs_ob4" localSheetId="3" hidden="1">0</definedName>
    <definedName name="solver_lhs_ob4" localSheetId="0" hidden="1">0</definedName>
    <definedName name="solver_lhs_ob4" localSheetId="4" hidden="1">0</definedName>
    <definedName name="solver_lhs_ob4" localSheetId="1" hidden="1">0</definedName>
    <definedName name="solver_lhs_ob4" localSheetId="5" hidden="1">0</definedName>
    <definedName name="solver_lhs_ob4" localSheetId="2" hidden="1">0</definedName>
    <definedName name="solver_lhs_ob5" localSheetId="3" hidden="1">0</definedName>
    <definedName name="solver_lhs_ob5" localSheetId="0" hidden="1">0</definedName>
    <definedName name="solver_lhs_ob5" localSheetId="4" hidden="1">0</definedName>
    <definedName name="solver_lhs_ob5" localSheetId="1" hidden="1">0</definedName>
    <definedName name="solver_lhs_ob5" localSheetId="5" hidden="1">0</definedName>
    <definedName name="solver_lhs_ob5" localSheetId="2" hidden="1">0</definedName>
    <definedName name="solver_lhs1" localSheetId="3" hidden="1">'NearNbhr (a) (M&amp;M Norm)'!#REF!</definedName>
    <definedName name="solver_lhs1" localSheetId="0" hidden="1">'NearNbhr (a) (M&amp;M)'!#REF!</definedName>
    <definedName name="solver_lhs1" localSheetId="4" hidden="1">'NearNbhr (b) (M&amp;M Norm) (2)'!#REF!</definedName>
    <definedName name="solver_lhs1" localSheetId="1" hidden="1">'NearNbhr (b) (M&amp;M)'!#REF!</definedName>
    <definedName name="solver_lhs1" localSheetId="5" hidden="1">'NearNbhr (c) (M&amp;M Norm)'!#REF!</definedName>
    <definedName name="solver_lhs1" localSheetId="2" hidden="1">'NearNbhr (c) (M&amp;M)'!#REF!</definedName>
    <definedName name="solver_lhs2" localSheetId="3" hidden="1">'NearNbhr (a) (M&amp;M Norm)'!#REF!</definedName>
    <definedName name="solver_lhs2" localSheetId="0" hidden="1">'NearNbhr (a) (M&amp;M)'!#REF!</definedName>
    <definedName name="solver_lhs2" localSheetId="4" hidden="1">'NearNbhr (b) (M&amp;M Norm) (2)'!#REF!</definedName>
    <definedName name="solver_lhs2" localSheetId="1" hidden="1">'NearNbhr (b) (M&amp;M)'!#REF!</definedName>
    <definedName name="solver_lhs2" localSheetId="5" hidden="1">'NearNbhr (c) (M&amp;M Norm)'!#REF!</definedName>
    <definedName name="solver_lhs2" localSheetId="2" hidden="1">'NearNbhr (c) (M&amp;M)'!#REF!</definedName>
    <definedName name="solver_lhs3" localSheetId="3" hidden="1">'NearNbhr (a) (M&amp;M Norm)'!#REF!</definedName>
    <definedName name="solver_lhs3" localSheetId="0" hidden="1">'NearNbhr (a) (M&amp;M)'!#REF!</definedName>
    <definedName name="solver_lhs3" localSheetId="4" hidden="1">'NearNbhr (b) (M&amp;M Norm) (2)'!#REF!</definedName>
    <definedName name="solver_lhs3" localSheetId="1" hidden="1">'NearNbhr (b) (M&amp;M)'!#REF!</definedName>
    <definedName name="solver_lhs3" localSheetId="5" hidden="1">'NearNbhr (c) (M&amp;M Norm)'!#REF!</definedName>
    <definedName name="solver_lhs3" localSheetId="2" hidden="1">'NearNbhr (c) (M&amp;M)'!#REF!</definedName>
    <definedName name="solver_lhs4" localSheetId="3" hidden="1">'NearNbhr (a) (M&amp;M Norm)'!#REF!</definedName>
    <definedName name="solver_lhs4" localSheetId="0" hidden="1">'NearNbhr (a) (M&amp;M)'!#REF!</definedName>
    <definedName name="solver_lhs4" localSheetId="4" hidden="1">'NearNbhr (b) (M&amp;M Norm) (2)'!#REF!</definedName>
    <definedName name="solver_lhs4" localSheetId="1" hidden="1">'NearNbhr (b) (M&amp;M)'!#REF!</definedName>
    <definedName name="solver_lhs4" localSheetId="5" hidden="1">'NearNbhr (c) (M&amp;M Norm)'!#REF!</definedName>
    <definedName name="solver_lhs4" localSheetId="2" hidden="1">'NearNbhr (c) (M&amp;M)'!#REF!</definedName>
    <definedName name="solver_lhs5" localSheetId="3" hidden="1">'NearNbhr (a) (M&amp;M Norm)'!#REF!</definedName>
    <definedName name="solver_lhs5" localSheetId="0" hidden="1">'NearNbhr (a) (M&amp;M)'!#REF!</definedName>
    <definedName name="solver_lhs5" localSheetId="4" hidden="1">'NearNbhr (b) (M&amp;M Norm) (2)'!#REF!</definedName>
    <definedName name="solver_lhs5" localSheetId="1" hidden="1">'NearNbhr (b) (M&amp;M)'!#REF!</definedName>
    <definedName name="solver_lhs5" localSheetId="5" hidden="1">'NearNbhr (c) (M&amp;M Norm)'!#REF!</definedName>
    <definedName name="solver_lhs5" localSheetId="2" hidden="1">'NearNbhr (c) (M&amp;M)'!#REF!</definedName>
    <definedName name="solver_lin" localSheetId="3" hidden="1">1</definedName>
    <definedName name="solver_lin" localSheetId="0" hidden="1">1</definedName>
    <definedName name="solver_lin" localSheetId="4" hidden="1">1</definedName>
    <definedName name="solver_lin" localSheetId="1" hidden="1">1</definedName>
    <definedName name="solver_lin" localSheetId="5" hidden="1">1</definedName>
    <definedName name="solver_lin" localSheetId="2" hidden="1">1</definedName>
    <definedName name="solver_mip" localSheetId="3" hidden="1">2147483647</definedName>
    <definedName name="solver_mip" localSheetId="0" hidden="1">2147483647</definedName>
    <definedName name="solver_mip" localSheetId="4" hidden="1">2147483647</definedName>
    <definedName name="solver_mip" localSheetId="1" hidden="1">2147483647</definedName>
    <definedName name="solver_mip" localSheetId="5" hidden="1">2147483647</definedName>
    <definedName name="solver_mip" localSheetId="2" hidden="1">2147483647</definedName>
    <definedName name="solver_neg" localSheetId="3" hidden="1">1</definedName>
    <definedName name="solver_neg" localSheetId="0" hidden="1">1</definedName>
    <definedName name="solver_neg" localSheetId="4" hidden="1">1</definedName>
    <definedName name="solver_neg" localSheetId="1" hidden="1">1</definedName>
    <definedName name="solver_neg" localSheetId="5" hidden="1">1</definedName>
    <definedName name="solver_neg" localSheetId="2" hidden="1">1</definedName>
    <definedName name="solver_nod" localSheetId="3" hidden="1">2147483647</definedName>
    <definedName name="solver_nod" localSheetId="0" hidden="1">2147483647</definedName>
    <definedName name="solver_nod" localSheetId="4" hidden="1">2147483647</definedName>
    <definedName name="solver_nod" localSheetId="1" hidden="1">2147483647</definedName>
    <definedName name="solver_nod" localSheetId="5" hidden="1">2147483647</definedName>
    <definedName name="solver_nod" localSheetId="2" hidden="1">2147483647</definedName>
    <definedName name="solver_ntri" hidden="1">1000</definedName>
    <definedName name="solver_num" localSheetId="3" hidden="1">0</definedName>
    <definedName name="solver_num" localSheetId="0" hidden="1">0</definedName>
    <definedName name="solver_num" localSheetId="4" hidden="1">0</definedName>
    <definedName name="solver_num" localSheetId="1" hidden="1">0</definedName>
    <definedName name="solver_num" localSheetId="5" hidden="1">0</definedName>
    <definedName name="solver_num" localSheetId="2" hidden="1">0</definedName>
    <definedName name="solver_obc" localSheetId="3" hidden="1">0</definedName>
    <definedName name="solver_obc" localSheetId="0" hidden="1">0</definedName>
    <definedName name="solver_obc" localSheetId="4" hidden="1">0</definedName>
    <definedName name="solver_obc" localSheetId="1" hidden="1">0</definedName>
    <definedName name="solver_obc" localSheetId="5" hidden="1">0</definedName>
    <definedName name="solver_obc" localSheetId="2" hidden="1">0</definedName>
    <definedName name="solver_obp" localSheetId="3" hidden="1">0</definedName>
    <definedName name="solver_obp" localSheetId="0" hidden="1">0</definedName>
    <definedName name="solver_obp" localSheetId="4" hidden="1">0</definedName>
    <definedName name="solver_obp" localSheetId="1" hidden="1">0</definedName>
    <definedName name="solver_obp" localSheetId="5" hidden="1">0</definedName>
    <definedName name="solver_obp" localSheetId="2" hidden="1">0</definedName>
    <definedName name="solver_ofx" localSheetId="3" hidden="1">0</definedName>
    <definedName name="solver_ofx" localSheetId="0" hidden="1">0</definedName>
    <definedName name="solver_ofx" localSheetId="4" hidden="1">0</definedName>
    <definedName name="solver_ofx" localSheetId="1" hidden="1">0</definedName>
    <definedName name="solver_ofx" localSheetId="5" hidden="1">0</definedName>
    <definedName name="solver_ofx" localSheetId="2" hidden="1">0</definedName>
    <definedName name="solver_opt_ob" localSheetId="3" hidden="1">1</definedName>
    <definedName name="solver_opt_ob" localSheetId="0" hidden="1">1</definedName>
    <definedName name="solver_opt_ob" localSheetId="4" hidden="1">1</definedName>
    <definedName name="solver_opt_ob" localSheetId="1" hidden="1">1</definedName>
    <definedName name="solver_opt_ob" localSheetId="5" hidden="1">1</definedName>
    <definedName name="solver_opt_ob" localSheetId="2" hidden="1">1</definedName>
    <definedName name="solver_phr" localSheetId="3" hidden="1">0</definedName>
    <definedName name="solver_phr" localSheetId="0" hidden="1">0</definedName>
    <definedName name="solver_phr" localSheetId="4" hidden="1">0</definedName>
    <definedName name="solver_phr" localSheetId="1" hidden="1">0</definedName>
    <definedName name="solver_phr" localSheetId="5" hidden="1">0</definedName>
    <definedName name="solver_phr" localSheetId="2" hidden="1">0</definedName>
    <definedName name="solver_piv" localSheetId="3" hidden="1">0.000001</definedName>
    <definedName name="solver_piv" localSheetId="0" hidden="1">0.000001</definedName>
    <definedName name="solver_piv" localSheetId="4" hidden="1">0.000001</definedName>
    <definedName name="solver_piv" localSheetId="1" hidden="1">0.000001</definedName>
    <definedName name="solver_piv" localSheetId="5" hidden="1">0.000001</definedName>
    <definedName name="solver_piv" localSheetId="2" hidden="1">0.000001</definedName>
    <definedName name="solver_pre" localSheetId="3" hidden="1">0.00000001</definedName>
    <definedName name="solver_pre" localSheetId="0" hidden="1">0.00000001</definedName>
    <definedName name="solver_pre" localSheetId="4" hidden="1">0.00000001</definedName>
    <definedName name="solver_pre" localSheetId="1" hidden="1">0.00000001</definedName>
    <definedName name="solver_pre" localSheetId="5" hidden="1">0.00000001</definedName>
    <definedName name="solver_pre" localSheetId="2" hidden="1">0.00000001</definedName>
    <definedName name="solver_pro" localSheetId="3" hidden="1">0</definedName>
    <definedName name="solver_pro" localSheetId="0" hidden="1">0</definedName>
    <definedName name="solver_pro" localSheetId="4" hidden="1">0</definedName>
    <definedName name="solver_pro" localSheetId="1" hidden="1">0</definedName>
    <definedName name="solver_pro" localSheetId="5" hidden="1">0</definedName>
    <definedName name="solver_pro" localSheetId="2" hidden="1">0</definedName>
    <definedName name="solver_psi" localSheetId="3" hidden="1">0</definedName>
    <definedName name="solver_psi" localSheetId="0" hidden="1">0</definedName>
    <definedName name="solver_psi" localSheetId="4" hidden="1">0</definedName>
    <definedName name="solver_psi" localSheetId="1" hidden="1">0</definedName>
    <definedName name="solver_psi" localSheetId="5" hidden="1">0</definedName>
    <definedName name="solver_psi" localSheetId="2" hidden="1">0</definedName>
    <definedName name="solver_red" localSheetId="3" hidden="1">0.000001</definedName>
    <definedName name="solver_red" localSheetId="0" hidden="1">0.000001</definedName>
    <definedName name="solver_red" localSheetId="4" hidden="1">0.000001</definedName>
    <definedName name="solver_red" localSheetId="1" hidden="1">0.000001</definedName>
    <definedName name="solver_red" localSheetId="5" hidden="1">0.000001</definedName>
    <definedName name="solver_red" localSheetId="2" hidden="1">0.000001</definedName>
    <definedName name="solver_rel1" localSheetId="3" hidden="1">5</definedName>
    <definedName name="solver_rel1" localSheetId="0" hidden="1">5</definedName>
    <definedName name="solver_rel1" localSheetId="4" hidden="1">5</definedName>
    <definedName name="solver_rel1" localSheetId="1" hidden="1">5</definedName>
    <definedName name="solver_rel1" localSheetId="5" hidden="1">5</definedName>
    <definedName name="solver_rel1" localSheetId="2" hidden="1">5</definedName>
    <definedName name="solver_rel2" localSheetId="3" hidden="1">1</definedName>
    <definedName name="solver_rel2" localSheetId="0" hidden="1">1</definedName>
    <definedName name="solver_rel2" localSheetId="4" hidden="1">1</definedName>
    <definedName name="solver_rel2" localSheetId="1" hidden="1">1</definedName>
    <definedName name="solver_rel2" localSheetId="5" hidden="1">1</definedName>
    <definedName name="solver_rel2" localSheetId="2" hidden="1">1</definedName>
    <definedName name="solver_rel3" localSheetId="3" hidden="1">5</definedName>
    <definedName name="solver_rel3" localSheetId="0" hidden="1">5</definedName>
    <definedName name="solver_rel3" localSheetId="4" hidden="1">5</definedName>
    <definedName name="solver_rel3" localSheetId="1" hidden="1">5</definedName>
    <definedName name="solver_rel3" localSheetId="5" hidden="1">5</definedName>
    <definedName name="solver_rel3" localSheetId="2" hidden="1">5</definedName>
    <definedName name="solver_rel4" localSheetId="3" hidden="1">2</definedName>
    <definedName name="solver_rel4" localSheetId="0" hidden="1">2</definedName>
    <definedName name="solver_rel4" localSheetId="4" hidden="1">2</definedName>
    <definedName name="solver_rel4" localSheetId="1" hidden="1">2</definedName>
    <definedName name="solver_rel4" localSheetId="5" hidden="1">2</definedName>
    <definedName name="solver_rel4" localSheetId="2" hidden="1">2</definedName>
    <definedName name="solver_rel5" localSheetId="3" hidden="1">2</definedName>
    <definedName name="solver_rel5" localSheetId="0" hidden="1">2</definedName>
    <definedName name="solver_rel5" localSheetId="4" hidden="1">2</definedName>
    <definedName name="solver_rel5" localSheetId="1" hidden="1">2</definedName>
    <definedName name="solver_rel5" localSheetId="5" hidden="1">2</definedName>
    <definedName name="solver_rel5" localSheetId="2" hidden="1">2</definedName>
    <definedName name="solver_rep" localSheetId="3" hidden="1">0</definedName>
    <definedName name="solver_rep" localSheetId="0" hidden="1">0</definedName>
    <definedName name="solver_rep" localSheetId="4" hidden="1">0</definedName>
    <definedName name="solver_rep" localSheetId="1" hidden="1">0</definedName>
    <definedName name="solver_rep" localSheetId="5" hidden="1">0</definedName>
    <definedName name="solver_rep" localSheetId="2" hidden="1">0</definedName>
    <definedName name="solver_rhs1" localSheetId="3" hidden="1">'NearNbhr (a) (M&amp;M Norm)'!#REF!</definedName>
    <definedName name="solver_rhs1" localSheetId="0" hidden="1">'NearNbhr (a) (M&amp;M)'!#REF!</definedName>
    <definedName name="solver_rhs1" localSheetId="4" hidden="1">'NearNbhr (b) (M&amp;M Norm) (2)'!#REF!</definedName>
    <definedName name="solver_rhs1" localSheetId="1" hidden="1">'NearNbhr (b) (M&amp;M)'!#REF!</definedName>
    <definedName name="solver_rhs1" localSheetId="5" hidden="1">'NearNbhr (c) (M&amp;M Norm)'!#REF!</definedName>
    <definedName name="solver_rhs1" localSheetId="2" hidden="1">'NearNbhr (c) (M&amp;M)'!#REF!</definedName>
    <definedName name="solver_rhs2" localSheetId="3" hidden="1">'NearNbhr (a) (M&amp;M Norm)'!#REF!</definedName>
    <definedName name="solver_rhs2" localSheetId="0" hidden="1">'NearNbhr (a) (M&amp;M)'!#REF!</definedName>
    <definedName name="solver_rhs2" localSheetId="4" hidden="1">'NearNbhr (b) (M&amp;M Norm) (2)'!#REF!</definedName>
    <definedName name="solver_rhs2" localSheetId="1" hidden="1">'NearNbhr (b) (M&amp;M)'!#REF!</definedName>
    <definedName name="solver_rhs2" localSheetId="5" hidden="1">'NearNbhr (c) (M&amp;M Norm)'!#REF!</definedName>
    <definedName name="solver_rhs2" localSheetId="2" hidden="1">'NearNbhr (c) (M&amp;M)'!#REF!</definedName>
    <definedName name="solver_rhs3" localSheetId="3" hidden="1">'NearNbhr (a) (M&amp;M Norm)'!#REF!</definedName>
    <definedName name="solver_rhs3" localSheetId="0" hidden="1">'NearNbhr (a) (M&amp;M)'!#REF!</definedName>
    <definedName name="solver_rhs3" localSheetId="4" hidden="1">'NearNbhr (b) (M&amp;M Norm) (2)'!#REF!</definedName>
    <definedName name="solver_rhs3" localSheetId="1" hidden="1">'NearNbhr (b) (M&amp;M)'!#REF!</definedName>
    <definedName name="solver_rhs3" localSheetId="5" hidden="1">'NearNbhr (c) (M&amp;M Norm)'!#REF!</definedName>
    <definedName name="solver_rhs3" localSheetId="2" hidden="1">'NearNbhr (c) (M&amp;M)'!#REF!</definedName>
    <definedName name="solver_rhs4" localSheetId="3" hidden="1">1</definedName>
    <definedName name="solver_rhs4" localSheetId="0" hidden="1">1</definedName>
    <definedName name="solver_rhs4" localSheetId="4" hidden="1">1</definedName>
    <definedName name="solver_rhs4" localSheetId="1" hidden="1">1</definedName>
    <definedName name="solver_rhs4" localSheetId="5" hidden="1">1</definedName>
    <definedName name="solver_rhs4" localSheetId="2" hidden="1">1</definedName>
    <definedName name="solver_rhs5" localSheetId="3" hidden="1">'NearNbhr (a) (M&amp;M Norm)'!#REF!</definedName>
    <definedName name="solver_rhs5" localSheetId="0" hidden="1">'NearNbhr (a) (M&amp;M)'!#REF!</definedName>
    <definedName name="solver_rhs5" localSheetId="4" hidden="1">'NearNbhr (b) (M&amp;M Norm) (2)'!#REF!</definedName>
    <definedName name="solver_rhs5" localSheetId="1" hidden="1">'NearNbhr (b) (M&amp;M)'!#REF!</definedName>
    <definedName name="solver_rhs5" localSheetId="5" hidden="1">'NearNbhr (c) (M&amp;M Norm)'!#REF!</definedName>
    <definedName name="solver_rhs5" localSheetId="2" hidden="1">'NearNbhr (c) (M&amp;M)'!#REF!</definedName>
    <definedName name="solver_rlx" localSheetId="3" hidden="1">0</definedName>
    <definedName name="solver_rlx" localSheetId="0" hidden="1">0</definedName>
    <definedName name="solver_rlx" localSheetId="4" hidden="1">0</definedName>
    <definedName name="solver_rlx" localSheetId="1" hidden="1">0</definedName>
    <definedName name="solver_rlx" localSheetId="5" hidden="1">0</definedName>
    <definedName name="solver_rlx" localSheetId="2" hidden="1">0</definedName>
    <definedName name="solver_rsmp" hidden="1">2</definedName>
    <definedName name="solver_rxc1" localSheetId="3" hidden="1">1</definedName>
    <definedName name="solver_rxc1" localSheetId="0" hidden="1">1</definedName>
    <definedName name="solver_rxc1" localSheetId="4" hidden="1">1</definedName>
    <definedName name="solver_rxc1" localSheetId="1" hidden="1">1</definedName>
    <definedName name="solver_rxc1" localSheetId="5" hidden="1">1</definedName>
    <definedName name="solver_rxc1" localSheetId="2" hidden="1">1</definedName>
    <definedName name="solver_rxc2" localSheetId="3" hidden="1">1</definedName>
    <definedName name="solver_rxc2" localSheetId="0" hidden="1">1</definedName>
    <definedName name="solver_rxc2" localSheetId="4" hidden="1">1</definedName>
    <definedName name="solver_rxc2" localSheetId="1" hidden="1">1</definedName>
    <definedName name="solver_rxc2" localSheetId="5" hidden="1">1</definedName>
    <definedName name="solver_rxc2" localSheetId="2" hidden="1">1</definedName>
    <definedName name="solver_rxc3" localSheetId="3" hidden="1">1</definedName>
    <definedName name="solver_rxc3" localSheetId="0" hidden="1">1</definedName>
    <definedName name="solver_rxc3" localSheetId="4" hidden="1">1</definedName>
    <definedName name="solver_rxc3" localSheetId="1" hidden="1">1</definedName>
    <definedName name="solver_rxc3" localSheetId="5" hidden="1">1</definedName>
    <definedName name="solver_rxc3" localSheetId="2" hidden="1">1</definedName>
    <definedName name="solver_rxc4" localSheetId="3" hidden="1">1</definedName>
    <definedName name="solver_rxc4" localSheetId="0" hidden="1">1</definedName>
    <definedName name="solver_rxc4" localSheetId="4" hidden="1">1</definedName>
    <definedName name="solver_rxc4" localSheetId="1" hidden="1">1</definedName>
    <definedName name="solver_rxc4" localSheetId="5" hidden="1">1</definedName>
    <definedName name="solver_rxc4" localSheetId="2" hidden="1">1</definedName>
    <definedName name="solver_rxc5" localSheetId="3" hidden="1">1</definedName>
    <definedName name="solver_rxc5" localSheetId="0" hidden="1">1</definedName>
    <definedName name="solver_rxc5" localSheetId="4" hidden="1">1</definedName>
    <definedName name="solver_rxc5" localSheetId="1" hidden="1">1</definedName>
    <definedName name="solver_rxc5" localSheetId="5" hidden="1">1</definedName>
    <definedName name="solver_rxc5" localSheetId="2" hidden="1">1</definedName>
    <definedName name="solver_rxv" localSheetId="3" hidden="1">1</definedName>
    <definedName name="solver_rxv" localSheetId="0" hidden="1">1</definedName>
    <definedName name="solver_rxv" localSheetId="4" hidden="1">1</definedName>
    <definedName name="solver_rxv" localSheetId="1" hidden="1">1</definedName>
    <definedName name="solver_rxv" localSheetId="5" hidden="1">1</definedName>
    <definedName name="solver_rxv" localSheetId="2" hidden="1">1</definedName>
    <definedName name="solver_rxv1" localSheetId="3" hidden="1">1</definedName>
    <definedName name="solver_rxv1" localSheetId="0" hidden="1">1</definedName>
    <definedName name="solver_rxv1" localSheetId="4" hidden="1">1</definedName>
    <definedName name="solver_rxv1" localSheetId="1" hidden="1">1</definedName>
    <definedName name="solver_rxv1" localSheetId="5" hidden="1">1</definedName>
    <definedName name="solver_rxv1" localSheetId="2" hidden="1">1</definedName>
    <definedName name="solver_scl" localSheetId="3" hidden="1">0</definedName>
    <definedName name="solver_scl" localSheetId="0" hidden="1">0</definedName>
    <definedName name="solver_scl" localSheetId="4" hidden="1">0</definedName>
    <definedName name="solver_scl" localSheetId="1" hidden="1">0</definedName>
    <definedName name="solver_scl" localSheetId="5" hidden="1">0</definedName>
    <definedName name="solver_scl" localSheetId="2" hidden="1">0</definedName>
    <definedName name="solver_seed" hidden="1">0</definedName>
    <definedName name="solver_sho" localSheetId="3" hidden="1">0</definedName>
    <definedName name="solver_sho" localSheetId="0" hidden="1">0</definedName>
    <definedName name="solver_sho" localSheetId="4" hidden="1">0</definedName>
    <definedName name="solver_sho" localSheetId="1" hidden="1">0</definedName>
    <definedName name="solver_sho" localSheetId="5" hidden="1">0</definedName>
    <definedName name="solver_sho" localSheetId="2" hidden="1">0</definedName>
    <definedName name="solver_tim" localSheetId="3" hidden="1">2147483647</definedName>
    <definedName name="solver_tim" localSheetId="0" hidden="1">2147483647</definedName>
    <definedName name="solver_tim" localSheetId="4" hidden="1">2147483647</definedName>
    <definedName name="solver_tim" localSheetId="1" hidden="1">2147483647</definedName>
    <definedName name="solver_tim" localSheetId="5" hidden="1">2147483647</definedName>
    <definedName name="solver_tim" localSheetId="2" hidden="1">2147483647</definedName>
    <definedName name="solver_tol" localSheetId="3" hidden="1">0</definedName>
    <definedName name="solver_tol" localSheetId="0" hidden="1">0</definedName>
    <definedName name="solver_tol" localSheetId="4" hidden="1">0</definedName>
    <definedName name="solver_tol" localSheetId="1" hidden="1">0</definedName>
    <definedName name="solver_tol" localSheetId="5" hidden="1">0</definedName>
    <definedName name="solver_tol" localSheetId="2" hidden="1">0</definedName>
    <definedName name="solver_typ" localSheetId="3" hidden="1">1</definedName>
    <definedName name="solver_typ" localSheetId="0" hidden="1">1</definedName>
    <definedName name="solver_typ" localSheetId="4" hidden="1">1</definedName>
    <definedName name="solver_typ" localSheetId="1" hidden="1">1</definedName>
    <definedName name="solver_typ" localSheetId="5" hidden="1">1</definedName>
    <definedName name="solver_typ" localSheetId="2" hidden="1">1</definedName>
    <definedName name="solver_urs" localSheetId="3" hidden="1">0</definedName>
    <definedName name="solver_urs" localSheetId="0" hidden="1">0</definedName>
    <definedName name="solver_urs" localSheetId="4" hidden="1">0</definedName>
    <definedName name="solver_urs" localSheetId="1" hidden="1">0</definedName>
    <definedName name="solver_urs" localSheetId="5" hidden="1">0</definedName>
    <definedName name="solver_urs" localSheetId="2" hidden="1">0</definedName>
    <definedName name="solver_val" localSheetId="3" hidden="1">0</definedName>
    <definedName name="solver_val" localSheetId="0" hidden="1">0</definedName>
    <definedName name="solver_val" localSheetId="4" hidden="1">0</definedName>
    <definedName name="solver_val" localSheetId="1" hidden="1">0</definedName>
    <definedName name="solver_val" localSheetId="5" hidden="1">0</definedName>
    <definedName name="solver_val" localSheetId="2" hidden="1">0</definedName>
    <definedName name="solver_var" localSheetId="3" hidden="1">" "</definedName>
    <definedName name="solver_var" localSheetId="0" hidden="1">" "</definedName>
    <definedName name="solver_var" localSheetId="4" hidden="1">" "</definedName>
    <definedName name="solver_var" localSheetId="1" hidden="1">" "</definedName>
    <definedName name="solver_var" localSheetId="5" hidden="1">" "</definedName>
    <definedName name="solver_var" localSheetId="2" hidden="1">" "</definedName>
    <definedName name="solver_var1" localSheetId="3" hidden="1">" "</definedName>
    <definedName name="solver_var1" localSheetId="0" hidden="1">" "</definedName>
    <definedName name="solver_var1" localSheetId="4" hidden="1">" "</definedName>
    <definedName name="solver_var1" localSheetId="1" hidden="1">" "</definedName>
    <definedName name="solver_var1" localSheetId="5" hidden="1">" "</definedName>
    <definedName name="solver_var1" localSheetId="2" hidden="1">" "</definedName>
    <definedName name="solver_ver" localSheetId="3" hidden="1">3</definedName>
    <definedName name="solver_ver" localSheetId="0" hidden="1">3</definedName>
    <definedName name="solver_ver" localSheetId="4" hidden="1">3</definedName>
    <definedName name="solver_ver" localSheetId="1" hidden="1">3</definedName>
    <definedName name="solver_ver" localSheetId="5" hidden="1">3</definedName>
    <definedName name="solver_ver" localSheetId="2" hidden="1">3</definedName>
    <definedName name="solver_vir" localSheetId="3" hidden="1">1</definedName>
    <definedName name="solver_vir" localSheetId="0" hidden="1">1</definedName>
    <definedName name="solver_vir" localSheetId="4" hidden="1">1</definedName>
    <definedName name="solver_vir" localSheetId="1" hidden="1">1</definedName>
    <definedName name="solver_vir" localSheetId="5" hidden="1">1</definedName>
    <definedName name="solver_vir" localSheetId="2" hidden="1">1</definedName>
    <definedName name="solver_vir1" localSheetId="3" hidden="1">1</definedName>
    <definedName name="solver_vir1" localSheetId="0" hidden="1">1</definedName>
    <definedName name="solver_vir1" localSheetId="4" hidden="1">1</definedName>
    <definedName name="solver_vir1" localSheetId="1" hidden="1">1</definedName>
    <definedName name="solver_vir1" localSheetId="5" hidden="1">1</definedName>
    <definedName name="solver_vir1" localSheetId="2" hidden="1">1</definedName>
    <definedName name="solver_vol" localSheetId="3" hidden="1">0</definedName>
    <definedName name="solver_vol" localSheetId="0" hidden="1">0</definedName>
    <definedName name="solver_vol" localSheetId="4" hidden="1">0</definedName>
    <definedName name="solver_vol" localSheetId="1" hidden="1">0</definedName>
    <definedName name="solver_vol" localSheetId="5" hidden="1">0</definedName>
    <definedName name="solver_vol" localSheetId="2" hidden="1">0</definedName>
    <definedName name="solver_vst" localSheetId="3" hidden="1">0</definedName>
    <definedName name="solver_vst" localSheetId="0" hidden="1">0</definedName>
    <definedName name="solver_vst" localSheetId="4" hidden="1">0</definedName>
    <definedName name="solver_vst" localSheetId="1" hidden="1">0</definedName>
    <definedName name="solver_vst" localSheetId="5" hidden="1">0</definedName>
    <definedName name="solver_vst" localSheetId="2" hidden="1">0</definedName>
    <definedName name="solver_vst1" localSheetId="3" hidden="1">0</definedName>
    <definedName name="solver_vst1" localSheetId="0" hidden="1">0</definedName>
    <definedName name="solver_vst1" localSheetId="4" hidden="1">0</definedName>
    <definedName name="solver_vst1" localSheetId="1" hidden="1">0</definedName>
    <definedName name="solver_vst1" localSheetId="5" hidden="1">0</definedName>
    <definedName name="solver_vst1" localSheetId="2" hidden="1">0</definedName>
    <definedName name="Vers" localSheetId="3" hidden="1">" 3.2.6.E"</definedName>
    <definedName name="Vers" localSheetId="0" hidden="1">" 3.2.6.E"</definedName>
    <definedName name="Vers" localSheetId="4" hidden="1">" 3.2.6.E"</definedName>
    <definedName name="Vers" localSheetId="1" hidden="1">" 3.2.6.E"</definedName>
    <definedName name="Vers" localSheetId="5" hidden="1">" 3.2.6.E"</definedName>
    <definedName name="Vers" localSheetId="2" hidden="1">" 3.2.6.E"</definedName>
    <definedName name="Vers" hidden="1">" 3.3E)"</definedName>
    <definedName name="VersionMajor" hidden="1">3</definedName>
    <definedName name="VersionMinor" hidden="1">2</definedName>
    <definedName name="VersionPatch" localSheetId="3" hidden="1">6</definedName>
    <definedName name="VersionPatch" localSheetId="0" hidden="1">6</definedName>
    <definedName name="VersionPatch" localSheetId="4" hidden="1">6</definedName>
    <definedName name="VersionPatch" localSheetId="1" hidden="1">6</definedName>
    <definedName name="VersionPatch" localSheetId="5" hidden="1">6</definedName>
    <definedName name="VersionPatch" localSheetId="2" hidden="1">6</definedName>
    <definedName name="VersionPatch" hidden="1">10</definedName>
  </definedNames>
  <calcPr calcId="162913"/>
</workbook>
</file>

<file path=xl/calcChain.xml><?xml version="1.0" encoding="utf-8"?>
<calcChain xmlns="http://schemas.openxmlformats.org/spreadsheetml/2006/main">
  <c r="N18" i="48" l="1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N18" i="47"/>
  <c r="N17" i="47"/>
  <c r="N16" i="47"/>
  <c r="N15" i="47"/>
  <c r="N14" i="47"/>
  <c r="N13" i="47"/>
  <c r="N12" i="47"/>
  <c r="N11" i="47"/>
  <c r="N10" i="47"/>
  <c r="N9" i="47"/>
  <c r="N8" i="47"/>
  <c r="N7" i="47"/>
  <c r="N6" i="47"/>
  <c r="N5" i="47"/>
  <c r="N4" i="47"/>
  <c r="N18" i="46"/>
  <c r="N17" i="46"/>
  <c r="N16" i="46"/>
  <c r="N15" i="46"/>
  <c r="N14" i="46"/>
  <c r="N13" i="46"/>
  <c r="N12" i="46"/>
  <c r="N11" i="46"/>
  <c r="N10" i="46"/>
  <c r="N9" i="46"/>
  <c r="N8" i="46"/>
  <c r="N7" i="46"/>
  <c r="N6" i="46"/>
  <c r="N5" i="46"/>
  <c r="N4" i="46"/>
  <c r="N18" i="45"/>
  <c r="N17" i="45"/>
  <c r="N16" i="45"/>
  <c r="N15" i="45"/>
  <c r="N14" i="45"/>
  <c r="N13" i="45"/>
  <c r="N12" i="45"/>
  <c r="N11" i="45"/>
  <c r="N10" i="45"/>
  <c r="N9" i="45"/>
  <c r="N8" i="45"/>
  <c r="N7" i="45"/>
  <c r="N6" i="45"/>
  <c r="N5" i="45"/>
  <c r="N4" i="45"/>
  <c r="N18" i="44"/>
  <c r="N17" i="44"/>
  <c r="N16" i="44"/>
  <c r="N15" i="44"/>
  <c r="N14" i="44"/>
  <c r="N13" i="44"/>
  <c r="N12" i="44"/>
  <c r="N11" i="44"/>
  <c r="N10" i="44"/>
  <c r="N9" i="44"/>
  <c r="N8" i="44"/>
  <c r="N7" i="44"/>
  <c r="N6" i="44"/>
  <c r="N5" i="44"/>
  <c r="N4" i="44"/>
  <c r="N5" i="37"/>
  <c r="N6" i="37"/>
  <c r="N7" i="37"/>
  <c r="N8" i="37"/>
  <c r="N9" i="37"/>
  <c r="N10" i="37"/>
  <c r="N11" i="37"/>
  <c r="N12" i="37"/>
  <c r="N13" i="37"/>
  <c r="N14" i="37"/>
  <c r="N15" i="37"/>
  <c r="N16" i="37"/>
  <c r="N17" i="37"/>
  <c r="N18" i="37"/>
  <c r="N4" i="37"/>
  <c r="H5" i="48"/>
  <c r="I5" i="48"/>
  <c r="J5" i="48"/>
  <c r="H6" i="48"/>
  <c r="L6" i="48" s="1"/>
  <c r="I6" i="48"/>
  <c r="J6" i="48"/>
  <c r="H7" i="48"/>
  <c r="I7" i="48"/>
  <c r="J7" i="48"/>
  <c r="H8" i="48"/>
  <c r="I8" i="48"/>
  <c r="J8" i="48"/>
  <c r="H9" i="48"/>
  <c r="I9" i="48"/>
  <c r="J9" i="48"/>
  <c r="H10" i="48"/>
  <c r="I10" i="48"/>
  <c r="J10" i="48"/>
  <c r="H11" i="48"/>
  <c r="I11" i="48"/>
  <c r="J11" i="48"/>
  <c r="H12" i="48"/>
  <c r="I12" i="48"/>
  <c r="J12" i="48"/>
  <c r="H13" i="48"/>
  <c r="I13" i="48"/>
  <c r="J13" i="48"/>
  <c r="H14" i="48"/>
  <c r="I14" i="48"/>
  <c r="J14" i="48"/>
  <c r="H15" i="48"/>
  <c r="I15" i="48"/>
  <c r="J15" i="48"/>
  <c r="H16" i="48"/>
  <c r="I16" i="48"/>
  <c r="J16" i="48"/>
  <c r="H17" i="48"/>
  <c r="I17" i="48"/>
  <c r="J17" i="48"/>
  <c r="H18" i="48"/>
  <c r="I18" i="48"/>
  <c r="J18" i="48"/>
  <c r="I4" i="48"/>
  <c r="J4" i="48"/>
  <c r="H4" i="48"/>
  <c r="D22" i="48"/>
  <c r="C22" i="48"/>
  <c r="B22" i="48"/>
  <c r="D21" i="48"/>
  <c r="C21" i="48"/>
  <c r="B21" i="48"/>
  <c r="D20" i="48"/>
  <c r="C20" i="48"/>
  <c r="B20" i="48"/>
  <c r="E19" i="48"/>
  <c r="F18" i="48"/>
  <c r="D18" i="48"/>
  <c r="C18" i="48"/>
  <c r="B18" i="48"/>
  <c r="F17" i="48"/>
  <c r="D17" i="48"/>
  <c r="C17" i="48"/>
  <c r="B17" i="48"/>
  <c r="F16" i="48"/>
  <c r="D16" i="48"/>
  <c r="C16" i="48"/>
  <c r="B16" i="48"/>
  <c r="F15" i="48"/>
  <c r="D15" i="48"/>
  <c r="C15" i="48"/>
  <c r="B15" i="48"/>
  <c r="F14" i="48"/>
  <c r="D14" i="48"/>
  <c r="C14" i="48"/>
  <c r="B14" i="48"/>
  <c r="F13" i="48"/>
  <c r="D13" i="48"/>
  <c r="C13" i="48"/>
  <c r="B13" i="48"/>
  <c r="F12" i="48"/>
  <c r="D12" i="48"/>
  <c r="C12" i="48"/>
  <c r="B12" i="48"/>
  <c r="F11" i="48"/>
  <c r="D11" i="48"/>
  <c r="C11" i="48"/>
  <c r="B11" i="48"/>
  <c r="F10" i="48"/>
  <c r="D10" i="48"/>
  <c r="C10" i="48"/>
  <c r="M10" i="48" s="1"/>
  <c r="B10" i="48"/>
  <c r="F9" i="48"/>
  <c r="D9" i="48"/>
  <c r="C9" i="48"/>
  <c r="B9" i="48"/>
  <c r="F8" i="48"/>
  <c r="D8" i="48"/>
  <c r="C8" i="48"/>
  <c r="B8" i="48"/>
  <c r="F7" i="48"/>
  <c r="D7" i="48"/>
  <c r="C7" i="48"/>
  <c r="B7" i="48"/>
  <c r="F6" i="48"/>
  <c r="D6" i="48"/>
  <c r="C6" i="48"/>
  <c r="B6" i="48"/>
  <c r="F5" i="48"/>
  <c r="F19" i="48" s="1"/>
  <c r="D5" i="48"/>
  <c r="C5" i="48"/>
  <c r="B5" i="48"/>
  <c r="F4" i="48"/>
  <c r="D4" i="48"/>
  <c r="C4" i="48"/>
  <c r="B4" i="48"/>
  <c r="H5" i="47"/>
  <c r="I5" i="47"/>
  <c r="J5" i="47"/>
  <c r="H6" i="47"/>
  <c r="I6" i="47"/>
  <c r="J6" i="47"/>
  <c r="H7" i="47"/>
  <c r="I7" i="47"/>
  <c r="J7" i="47"/>
  <c r="H8" i="47"/>
  <c r="I8" i="47"/>
  <c r="J8" i="47"/>
  <c r="H9" i="47"/>
  <c r="I9" i="47"/>
  <c r="J9" i="47"/>
  <c r="H10" i="47"/>
  <c r="I10" i="47"/>
  <c r="J10" i="47"/>
  <c r="H11" i="47"/>
  <c r="I11" i="47"/>
  <c r="J11" i="47"/>
  <c r="H12" i="47"/>
  <c r="I12" i="47"/>
  <c r="J12" i="47"/>
  <c r="H13" i="47"/>
  <c r="I13" i="47"/>
  <c r="J13" i="47"/>
  <c r="H14" i="47"/>
  <c r="I14" i="47"/>
  <c r="J14" i="47"/>
  <c r="H15" i="47"/>
  <c r="I15" i="47"/>
  <c r="J15" i="47"/>
  <c r="H16" i="47"/>
  <c r="I16" i="47"/>
  <c r="J16" i="47"/>
  <c r="H17" i="47"/>
  <c r="I17" i="47"/>
  <c r="J17" i="47"/>
  <c r="H18" i="47"/>
  <c r="I18" i="47"/>
  <c r="J18" i="47"/>
  <c r="I4" i="47"/>
  <c r="J4" i="47"/>
  <c r="H4" i="47"/>
  <c r="D22" i="47"/>
  <c r="C22" i="47"/>
  <c r="B22" i="47"/>
  <c r="D21" i="47"/>
  <c r="C21" i="47"/>
  <c r="B21" i="47"/>
  <c r="D20" i="47"/>
  <c r="C20" i="47"/>
  <c r="B20" i="47"/>
  <c r="E19" i="47"/>
  <c r="F18" i="47"/>
  <c r="D18" i="47"/>
  <c r="C18" i="47"/>
  <c r="B18" i="47"/>
  <c r="F17" i="47"/>
  <c r="D17" i="47"/>
  <c r="C17" i="47"/>
  <c r="B17" i="47"/>
  <c r="F16" i="47"/>
  <c r="D16" i="47"/>
  <c r="C16" i="47"/>
  <c r="B16" i="47"/>
  <c r="F15" i="47"/>
  <c r="D15" i="47"/>
  <c r="C15" i="47"/>
  <c r="B15" i="47"/>
  <c r="F14" i="47"/>
  <c r="D14" i="47"/>
  <c r="C14" i="47"/>
  <c r="B14" i="47"/>
  <c r="F13" i="47"/>
  <c r="D13" i="47"/>
  <c r="C13" i="47"/>
  <c r="B13" i="47"/>
  <c r="F12" i="47"/>
  <c r="D12" i="47"/>
  <c r="C12" i="47"/>
  <c r="B12" i="47"/>
  <c r="F11" i="47"/>
  <c r="D11" i="47"/>
  <c r="C11" i="47"/>
  <c r="B11" i="47"/>
  <c r="F10" i="47"/>
  <c r="D10" i="47"/>
  <c r="C10" i="47"/>
  <c r="B10" i="47"/>
  <c r="F9" i="47"/>
  <c r="D9" i="47"/>
  <c r="C9" i="47"/>
  <c r="B9" i="47"/>
  <c r="F8" i="47"/>
  <c r="D8" i="47"/>
  <c r="C8" i="47"/>
  <c r="B8" i="47"/>
  <c r="F7" i="47"/>
  <c r="D7" i="47"/>
  <c r="C7" i="47"/>
  <c r="B7" i="47"/>
  <c r="F6" i="47"/>
  <c r="D6" i="47"/>
  <c r="C6" i="47"/>
  <c r="B6" i="47"/>
  <c r="F5" i="47"/>
  <c r="D5" i="47"/>
  <c r="C5" i="47"/>
  <c r="B5" i="47"/>
  <c r="F4" i="47"/>
  <c r="F19" i="47" s="1"/>
  <c r="D4" i="47"/>
  <c r="C4" i="47"/>
  <c r="B4" i="47"/>
  <c r="D22" i="46"/>
  <c r="C22" i="46"/>
  <c r="B22" i="46"/>
  <c r="D21" i="46"/>
  <c r="C21" i="46"/>
  <c r="B21" i="46"/>
  <c r="D20" i="46"/>
  <c r="J12" i="46" s="1"/>
  <c r="C20" i="46"/>
  <c r="I13" i="46" s="1"/>
  <c r="B20" i="46"/>
  <c r="C4" i="46"/>
  <c r="D4" i="46"/>
  <c r="C5" i="46"/>
  <c r="D5" i="46"/>
  <c r="C6" i="46"/>
  <c r="D6" i="46"/>
  <c r="C7" i="46"/>
  <c r="D7" i="46"/>
  <c r="C8" i="46"/>
  <c r="D8" i="46"/>
  <c r="C9" i="46"/>
  <c r="D9" i="46"/>
  <c r="C10" i="46"/>
  <c r="D10" i="46"/>
  <c r="C11" i="46"/>
  <c r="D11" i="46"/>
  <c r="C12" i="46"/>
  <c r="D12" i="46"/>
  <c r="C13" i="46"/>
  <c r="D13" i="46"/>
  <c r="C14" i="46"/>
  <c r="D14" i="46"/>
  <c r="C15" i="46"/>
  <c r="D15" i="46"/>
  <c r="J15" i="46" s="1"/>
  <c r="C16" i="46"/>
  <c r="D16" i="46"/>
  <c r="C17" i="46"/>
  <c r="D17" i="46"/>
  <c r="C18" i="46"/>
  <c r="D18" i="46"/>
  <c r="B5" i="46"/>
  <c r="B6" i="46"/>
  <c r="B7" i="46"/>
  <c r="H7" i="46" s="1"/>
  <c r="B8" i="46"/>
  <c r="B9" i="46"/>
  <c r="B10" i="46"/>
  <c r="B11" i="46"/>
  <c r="B12" i="46"/>
  <c r="B13" i="46"/>
  <c r="B14" i="46"/>
  <c r="H14" i="46" s="1"/>
  <c r="B15" i="46"/>
  <c r="H15" i="46" s="1"/>
  <c r="B16" i="46"/>
  <c r="H16" i="46" s="1"/>
  <c r="B17" i="46"/>
  <c r="B18" i="46"/>
  <c r="B4" i="46"/>
  <c r="C23" i="37"/>
  <c r="D23" i="37"/>
  <c r="B23" i="37"/>
  <c r="B19" i="37"/>
  <c r="C19" i="37"/>
  <c r="D19" i="37"/>
  <c r="E19" i="46"/>
  <c r="F18" i="46"/>
  <c r="F17" i="46"/>
  <c r="J16" i="46"/>
  <c r="F16" i="46"/>
  <c r="F15" i="46"/>
  <c r="F14" i="46"/>
  <c r="J13" i="46"/>
  <c r="H13" i="46"/>
  <c r="F13" i="46"/>
  <c r="F12" i="46"/>
  <c r="J11" i="46"/>
  <c r="I11" i="46"/>
  <c r="H11" i="46"/>
  <c r="F11" i="46"/>
  <c r="J10" i="46"/>
  <c r="F10" i="46"/>
  <c r="F9" i="46"/>
  <c r="J8" i="46"/>
  <c r="H8" i="46"/>
  <c r="F8" i="46"/>
  <c r="J7" i="46"/>
  <c r="I7" i="46"/>
  <c r="F7" i="46"/>
  <c r="H6" i="46"/>
  <c r="F6" i="46"/>
  <c r="H5" i="46"/>
  <c r="F5" i="46"/>
  <c r="J4" i="46"/>
  <c r="F4" i="46"/>
  <c r="F19" i="46" s="1"/>
  <c r="M6" i="48" l="1"/>
  <c r="M4" i="48"/>
  <c r="K7" i="48"/>
  <c r="M7" i="48"/>
  <c r="L7" i="48"/>
  <c r="K13" i="48"/>
  <c r="L13" i="48"/>
  <c r="M13" i="48"/>
  <c r="L8" i="48"/>
  <c r="K15" i="48"/>
  <c r="M15" i="48"/>
  <c r="L15" i="48"/>
  <c r="M16" i="48"/>
  <c r="L16" i="48"/>
  <c r="K16" i="48"/>
  <c r="K9" i="48"/>
  <c r="M9" i="48"/>
  <c r="L9" i="48"/>
  <c r="L4" i="48"/>
  <c r="K17" i="48"/>
  <c r="M17" i="48"/>
  <c r="L17" i="48"/>
  <c r="K5" i="48"/>
  <c r="M5" i="48"/>
  <c r="L5" i="48"/>
  <c r="L10" i="48"/>
  <c r="K11" i="48"/>
  <c r="L11" i="48"/>
  <c r="M11" i="48"/>
  <c r="M8" i="48"/>
  <c r="K4" i="48"/>
  <c r="K6" i="48"/>
  <c r="K8" i="48"/>
  <c r="K10" i="48"/>
  <c r="M18" i="47"/>
  <c r="K18" i="47"/>
  <c r="L18" i="47"/>
  <c r="K6" i="47"/>
  <c r="M6" i="47"/>
  <c r="L6" i="47"/>
  <c r="M7" i="47"/>
  <c r="M8" i="47"/>
  <c r="L8" i="47"/>
  <c r="K8" i="47"/>
  <c r="M10" i="47"/>
  <c r="L10" i="47"/>
  <c r="K10" i="47"/>
  <c r="K11" i="47"/>
  <c r="L12" i="47"/>
  <c r="M12" i="47"/>
  <c r="K12" i="47"/>
  <c r="L14" i="47"/>
  <c r="K14" i="47"/>
  <c r="M14" i="47"/>
  <c r="M16" i="47"/>
  <c r="L16" i="47"/>
  <c r="K16" i="47"/>
  <c r="M17" i="47"/>
  <c r="L4" i="47"/>
  <c r="K4" i="47"/>
  <c r="M4" i="47"/>
  <c r="K5" i="47"/>
  <c r="L11" i="47"/>
  <c r="L17" i="47"/>
  <c r="M13" i="47"/>
  <c r="M15" i="47"/>
  <c r="L7" i="47"/>
  <c r="L9" i="47"/>
  <c r="K7" i="47"/>
  <c r="K13" i="47"/>
  <c r="K17" i="47"/>
  <c r="M11" i="47"/>
  <c r="H12" i="46"/>
  <c r="I6" i="46"/>
  <c r="J14" i="46"/>
  <c r="J18" i="46"/>
  <c r="H4" i="46"/>
  <c r="L4" i="46" s="1"/>
  <c r="I18" i="46"/>
  <c r="K18" i="46" s="1"/>
  <c r="I14" i="46"/>
  <c r="M14" i="46" s="1"/>
  <c r="I10" i="46"/>
  <c r="M10" i="46" s="1"/>
  <c r="J6" i="46"/>
  <c r="L6" i="46" s="1"/>
  <c r="I9" i="46"/>
  <c r="I12" i="46"/>
  <c r="M12" i="46" s="1"/>
  <c r="H18" i="46"/>
  <c r="H10" i="46"/>
  <c r="J17" i="46"/>
  <c r="K17" i="46" s="1"/>
  <c r="J9" i="46"/>
  <c r="M9" i="46" s="1"/>
  <c r="J5" i="46"/>
  <c r="M5" i="46" s="1"/>
  <c r="I4" i="46"/>
  <c r="I15" i="46"/>
  <c r="H17" i="46"/>
  <c r="L17" i="46" s="1"/>
  <c r="H9" i="46"/>
  <c r="I17" i="46"/>
  <c r="I5" i="46"/>
  <c r="L5" i="46" s="1"/>
  <c r="I16" i="46"/>
  <c r="L16" i="46" s="1"/>
  <c r="I8" i="46"/>
  <c r="M8" i="46" s="1"/>
  <c r="M6" i="46"/>
  <c r="M13" i="46"/>
  <c r="M4" i="46"/>
  <c r="M15" i="46"/>
  <c r="M7" i="46"/>
  <c r="M17" i="46"/>
  <c r="K12" i="46"/>
  <c r="K9" i="46"/>
  <c r="M11" i="46"/>
  <c r="K6" i="46"/>
  <c r="L13" i="46"/>
  <c r="K14" i="46"/>
  <c r="K11" i="46"/>
  <c r="L12" i="46"/>
  <c r="K15" i="46"/>
  <c r="L7" i="46"/>
  <c r="L11" i="46"/>
  <c r="K5" i="46"/>
  <c r="K13" i="46"/>
  <c r="K7" i="46"/>
  <c r="L15" i="46"/>
  <c r="J18" i="45"/>
  <c r="L18" i="45" s="1"/>
  <c r="I18" i="45"/>
  <c r="H18" i="45"/>
  <c r="J17" i="45"/>
  <c r="I17" i="45"/>
  <c r="H17" i="45"/>
  <c r="J16" i="45"/>
  <c r="I16" i="45"/>
  <c r="H16" i="45"/>
  <c r="L16" i="45" s="1"/>
  <c r="J15" i="45"/>
  <c r="I15" i="45"/>
  <c r="H15" i="45"/>
  <c r="J14" i="45"/>
  <c r="I14" i="45"/>
  <c r="H14" i="45"/>
  <c r="J13" i="45"/>
  <c r="I13" i="45"/>
  <c r="M13" i="45" s="1"/>
  <c r="H13" i="45"/>
  <c r="J12" i="45"/>
  <c r="I12" i="45"/>
  <c r="H12" i="45"/>
  <c r="J11" i="45"/>
  <c r="I11" i="45"/>
  <c r="H11" i="45"/>
  <c r="M11" i="45" s="1"/>
  <c r="J10" i="45"/>
  <c r="L10" i="45" s="1"/>
  <c r="I10" i="45"/>
  <c r="H10" i="45"/>
  <c r="J9" i="45"/>
  <c r="I9" i="45"/>
  <c r="H9" i="45"/>
  <c r="J8" i="45"/>
  <c r="I8" i="45"/>
  <c r="H8" i="45"/>
  <c r="J7" i="45"/>
  <c r="I7" i="45"/>
  <c r="H7" i="45"/>
  <c r="K7" i="45" s="1"/>
  <c r="J6" i="45"/>
  <c r="I6" i="45"/>
  <c r="H6" i="45"/>
  <c r="M6" i="45" s="1"/>
  <c r="J5" i="45"/>
  <c r="L5" i="45" s="1"/>
  <c r="I5" i="45"/>
  <c r="K5" i="45" s="1"/>
  <c r="H5" i="45"/>
  <c r="J4" i="45"/>
  <c r="I4" i="45"/>
  <c r="H4" i="45"/>
  <c r="M4" i="45" s="1"/>
  <c r="E19" i="45"/>
  <c r="F18" i="45"/>
  <c r="M17" i="45"/>
  <c r="F17" i="45"/>
  <c r="F16" i="45"/>
  <c r="M15" i="45"/>
  <c r="F15" i="45"/>
  <c r="M14" i="45"/>
  <c r="L14" i="45"/>
  <c r="K14" i="45"/>
  <c r="F14" i="45"/>
  <c r="F13" i="45"/>
  <c r="M12" i="45"/>
  <c r="L12" i="45"/>
  <c r="F12" i="45"/>
  <c r="F11" i="45"/>
  <c r="F10" i="45"/>
  <c r="L9" i="45"/>
  <c r="F9" i="45"/>
  <c r="L8" i="45"/>
  <c r="F8" i="45"/>
  <c r="F7" i="45"/>
  <c r="F6" i="45"/>
  <c r="M5" i="45"/>
  <c r="F5" i="45"/>
  <c r="L4" i="45"/>
  <c r="F4" i="45"/>
  <c r="F19" i="45" s="1"/>
  <c r="J18" i="44"/>
  <c r="I18" i="44"/>
  <c r="H18" i="44"/>
  <c r="J17" i="44"/>
  <c r="I17" i="44"/>
  <c r="H17" i="44"/>
  <c r="M17" i="44" s="1"/>
  <c r="J16" i="44"/>
  <c r="I16" i="44"/>
  <c r="L16" i="44" s="1"/>
  <c r="H16" i="44"/>
  <c r="J15" i="44"/>
  <c r="I15" i="44"/>
  <c r="H15" i="44"/>
  <c r="M15" i="44" s="1"/>
  <c r="J14" i="44"/>
  <c r="I14" i="44"/>
  <c r="H14" i="44"/>
  <c r="K14" i="44" s="1"/>
  <c r="J13" i="44"/>
  <c r="M13" i="44" s="1"/>
  <c r="I13" i="44"/>
  <c r="H13" i="44"/>
  <c r="K13" i="44" s="1"/>
  <c r="J12" i="44"/>
  <c r="I12" i="44"/>
  <c r="M12" i="44" s="1"/>
  <c r="H12" i="44"/>
  <c r="J11" i="44"/>
  <c r="I11" i="44"/>
  <c r="H11" i="44"/>
  <c r="M11" i="44" s="1"/>
  <c r="J10" i="44"/>
  <c r="I10" i="44"/>
  <c r="H10" i="44"/>
  <c r="J9" i="44"/>
  <c r="M9" i="44" s="1"/>
  <c r="I9" i="44"/>
  <c r="H9" i="44"/>
  <c r="J8" i="44"/>
  <c r="I8" i="44"/>
  <c r="H8" i="44"/>
  <c r="J7" i="44"/>
  <c r="I7" i="44"/>
  <c r="H7" i="44"/>
  <c r="L7" i="44" s="1"/>
  <c r="J6" i="44"/>
  <c r="I6" i="44"/>
  <c r="H6" i="44"/>
  <c r="L6" i="44" s="1"/>
  <c r="J5" i="44"/>
  <c r="K5" i="44" s="1"/>
  <c r="I5" i="44"/>
  <c r="H5" i="44"/>
  <c r="L5" i="44" s="1"/>
  <c r="J4" i="44"/>
  <c r="I4" i="44"/>
  <c r="L4" i="44" s="1"/>
  <c r="H4" i="44"/>
  <c r="E19" i="44"/>
  <c r="L18" i="44"/>
  <c r="F18" i="44"/>
  <c r="F17" i="44"/>
  <c r="F16" i="44"/>
  <c r="F15" i="44"/>
  <c r="M14" i="44"/>
  <c r="L14" i="44"/>
  <c r="F14" i="44"/>
  <c r="L13" i="44"/>
  <c r="F13" i="44"/>
  <c r="F12" i="44"/>
  <c r="F11" i="44"/>
  <c r="M10" i="44"/>
  <c r="F10" i="44"/>
  <c r="F9" i="44"/>
  <c r="M8" i="44"/>
  <c r="F8" i="44"/>
  <c r="F7" i="44"/>
  <c r="M6" i="44"/>
  <c r="F6" i="44"/>
  <c r="M5" i="44"/>
  <c r="F5" i="44"/>
  <c r="M4" i="44"/>
  <c r="F4" i="44"/>
  <c r="F19" i="44" s="1"/>
  <c r="O5" i="37"/>
  <c r="O6" i="37"/>
  <c r="O7" i="37"/>
  <c r="O8" i="37"/>
  <c r="O9" i="37"/>
  <c r="O10" i="37"/>
  <c r="O11" i="37"/>
  <c r="O12" i="37"/>
  <c r="O13" i="37"/>
  <c r="O14" i="37"/>
  <c r="O15" i="37"/>
  <c r="O16" i="37"/>
  <c r="O17" i="37"/>
  <c r="O18" i="37"/>
  <c r="O4" i="37"/>
  <c r="E19" i="37"/>
  <c r="J18" i="37"/>
  <c r="I18" i="37"/>
  <c r="H18" i="37"/>
  <c r="F18" i="37"/>
  <c r="J17" i="37"/>
  <c r="I17" i="37"/>
  <c r="H17" i="37"/>
  <c r="F17" i="37"/>
  <c r="J16" i="37"/>
  <c r="I16" i="37"/>
  <c r="H16" i="37"/>
  <c r="K16" i="37" s="1"/>
  <c r="F16" i="37"/>
  <c r="J15" i="37"/>
  <c r="I15" i="37"/>
  <c r="H15" i="37"/>
  <c r="F15" i="37"/>
  <c r="J14" i="37"/>
  <c r="I14" i="37"/>
  <c r="H14" i="37"/>
  <c r="K14" i="37" s="1"/>
  <c r="F14" i="37"/>
  <c r="J13" i="37"/>
  <c r="I13" i="37"/>
  <c r="H13" i="37"/>
  <c r="F13" i="37"/>
  <c r="J12" i="37"/>
  <c r="I12" i="37"/>
  <c r="H12" i="37"/>
  <c r="F12" i="37"/>
  <c r="J11" i="37"/>
  <c r="I11" i="37"/>
  <c r="H11" i="37"/>
  <c r="K11" i="37" s="1"/>
  <c r="F11" i="37"/>
  <c r="J10" i="37"/>
  <c r="I10" i="37"/>
  <c r="H10" i="37"/>
  <c r="F10" i="37"/>
  <c r="J9" i="37"/>
  <c r="I9" i="37"/>
  <c r="H9" i="37"/>
  <c r="F9" i="37"/>
  <c r="J8" i="37"/>
  <c r="I8" i="37"/>
  <c r="H8" i="37"/>
  <c r="K8" i="37" s="1"/>
  <c r="F8" i="37"/>
  <c r="J7" i="37"/>
  <c r="I7" i="37"/>
  <c r="H7" i="37"/>
  <c r="F7" i="37"/>
  <c r="J6" i="37"/>
  <c r="I6" i="37"/>
  <c r="H6" i="37"/>
  <c r="K6" i="37" s="1"/>
  <c r="F6" i="37"/>
  <c r="J5" i="37"/>
  <c r="I5" i="37"/>
  <c r="H5" i="37"/>
  <c r="F5" i="37"/>
  <c r="J4" i="37"/>
  <c r="I4" i="37"/>
  <c r="H4" i="37"/>
  <c r="F4" i="37"/>
  <c r="E26" i="37" l="1"/>
  <c r="F26" i="37"/>
  <c r="M12" i="48"/>
  <c r="L12" i="48"/>
  <c r="K12" i="48"/>
  <c r="M18" i="48"/>
  <c r="L18" i="48"/>
  <c r="K18" i="48"/>
  <c r="M14" i="48"/>
  <c r="L14" i="48"/>
  <c r="K14" i="48"/>
  <c r="K15" i="47"/>
  <c r="M9" i="47"/>
  <c r="L15" i="47"/>
  <c r="L13" i="47"/>
  <c r="K9" i="47"/>
  <c r="L5" i="47"/>
  <c r="M5" i="47"/>
  <c r="K16" i="46"/>
  <c r="K10" i="46"/>
  <c r="M16" i="46"/>
  <c r="L10" i="46"/>
  <c r="K8" i="46"/>
  <c r="K4" i="46"/>
  <c r="L18" i="46"/>
  <c r="L14" i="46"/>
  <c r="M18" i="46"/>
  <c r="L9" i="46"/>
  <c r="L8" i="46"/>
  <c r="K6" i="45"/>
  <c r="L6" i="45"/>
  <c r="K13" i="45"/>
  <c r="L13" i="45"/>
  <c r="K15" i="45"/>
  <c r="L7" i="45"/>
  <c r="K16" i="45"/>
  <c r="M7" i="45"/>
  <c r="K9" i="45"/>
  <c r="M8" i="45"/>
  <c r="K10" i="45"/>
  <c r="M16" i="45"/>
  <c r="L17" i="45"/>
  <c r="K18" i="45"/>
  <c r="M9" i="45"/>
  <c r="K4" i="45"/>
  <c r="M10" i="45"/>
  <c r="L11" i="45"/>
  <c r="K12" i="45"/>
  <c r="M18" i="45"/>
  <c r="K8" i="45"/>
  <c r="L15" i="45"/>
  <c r="K17" i="45"/>
  <c r="K11" i="45"/>
  <c r="L12" i="44"/>
  <c r="K6" i="44"/>
  <c r="K15" i="44"/>
  <c r="K8" i="44"/>
  <c r="L15" i="44"/>
  <c r="M7" i="44"/>
  <c r="K9" i="44"/>
  <c r="L9" i="44"/>
  <c r="K10" i="44"/>
  <c r="M16" i="44"/>
  <c r="L17" i="44"/>
  <c r="K18" i="44"/>
  <c r="L10" i="44"/>
  <c r="K4" i="44"/>
  <c r="L11" i="44"/>
  <c r="K12" i="44"/>
  <c r="M18" i="44"/>
  <c r="K7" i="44"/>
  <c r="K16" i="44"/>
  <c r="L8" i="44"/>
  <c r="K17" i="44"/>
  <c r="K11" i="44"/>
  <c r="F19" i="37"/>
  <c r="B26" i="37"/>
  <c r="C26" i="37"/>
  <c r="M5" i="37"/>
  <c r="L7" i="37"/>
  <c r="M9" i="37"/>
  <c r="M13" i="37"/>
  <c r="L15" i="37"/>
  <c r="K17" i="37"/>
  <c r="K4" i="37"/>
  <c r="K12" i="37"/>
  <c r="K18" i="37"/>
  <c r="K10" i="37"/>
  <c r="M11" i="37"/>
  <c r="K9" i="37"/>
  <c r="K15" i="37"/>
  <c r="K7" i="37"/>
  <c r="M6" i="37"/>
  <c r="M10" i="37"/>
  <c r="M18" i="37"/>
  <c r="K13" i="37"/>
  <c r="K5" i="37"/>
  <c r="L14" i="37"/>
  <c r="M8" i="37"/>
  <c r="L10" i="37"/>
  <c r="L18" i="37"/>
  <c r="M16" i="37"/>
  <c r="M4" i="37"/>
  <c r="M7" i="37"/>
  <c r="L6" i="37"/>
  <c r="L11" i="37"/>
  <c r="M12" i="37"/>
  <c r="M14" i="37"/>
  <c r="M15" i="37"/>
  <c r="M17" i="37"/>
  <c r="L4" i="37"/>
  <c r="L8" i="37"/>
  <c r="L12" i="37"/>
  <c r="L16" i="37"/>
  <c r="L5" i="37"/>
  <c r="L9" i="37"/>
  <c r="L13" i="37"/>
  <c r="L17" i="37"/>
  <c r="O7" i="48" l="1"/>
  <c r="O18" i="48"/>
  <c r="O10" i="48"/>
  <c r="O4" i="48"/>
  <c r="O15" i="48"/>
  <c r="O14" i="48"/>
  <c r="O16" i="48"/>
  <c r="O5" i="48"/>
  <c r="O6" i="48"/>
  <c r="O12" i="47"/>
  <c r="O11" i="47"/>
  <c r="O15" i="47"/>
  <c r="O8" i="46"/>
  <c r="O13" i="46"/>
  <c r="O10" i="46"/>
  <c r="O4" i="46"/>
  <c r="O12" i="46"/>
  <c r="O16" i="46"/>
  <c r="O14" i="46"/>
  <c r="O6" i="46"/>
  <c r="O5" i="46"/>
  <c r="O11" i="46"/>
  <c r="O15" i="46"/>
  <c r="O17" i="46"/>
  <c r="O7" i="46"/>
  <c r="O18" i="46"/>
  <c r="O9" i="46"/>
  <c r="O18" i="44"/>
  <c r="O7" i="44"/>
  <c r="O5" i="44"/>
  <c r="O6" i="44"/>
  <c r="O13" i="44"/>
  <c r="O4" i="44"/>
  <c r="O14" i="44"/>
  <c r="O12" i="44"/>
  <c r="O9" i="44"/>
  <c r="O16" i="44"/>
  <c r="O8" i="44"/>
  <c r="O11" i="44"/>
  <c r="O10" i="44"/>
  <c r="O15" i="44"/>
  <c r="O17" i="44"/>
  <c r="O9" i="48" l="1"/>
  <c r="O11" i="48"/>
  <c r="O13" i="48"/>
  <c r="O12" i="48"/>
  <c r="O17" i="48"/>
  <c r="O8" i="48"/>
  <c r="O5" i="47"/>
  <c r="O14" i="47"/>
  <c r="O4" i="47"/>
  <c r="O18" i="47"/>
  <c r="O7" i="47"/>
  <c r="O6" i="47"/>
  <c r="O16" i="47"/>
  <c r="O8" i="47"/>
  <c r="O17" i="47"/>
  <c r="O13" i="47"/>
  <c r="O9" i="47"/>
  <c r="O10" i="47"/>
  <c r="E26" i="46"/>
  <c r="B26" i="46"/>
  <c r="F26" i="46"/>
  <c r="C26" i="46"/>
  <c r="O7" i="45"/>
  <c r="O4" i="45"/>
  <c r="O14" i="45"/>
  <c r="O6" i="45"/>
  <c r="O12" i="45"/>
  <c r="O13" i="45"/>
  <c r="O5" i="45"/>
  <c r="O16" i="45"/>
  <c r="O17" i="45"/>
  <c r="O18" i="45"/>
  <c r="O15" i="45"/>
  <c r="O10" i="45"/>
  <c r="O8" i="45"/>
  <c r="O11" i="45"/>
  <c r="O9" i="45"/>
  <c r="F26" i="44"/>
  <c r="C26" i="44"/>
  <c r="E26" i="44"/>
  <c r="B26" i="44"/>
  <c r="F26" i="48" l="1"/>
  <c r="B26" i="48"/>
  <c r="C26" i="48"/>
  <c r="E26" i="48"/>
  <c r="E26" i="47"/>
  <c r="C26" i="47"/>
  <c r="F26" i="47"/>
  <c r="B26" i="47"/>
  <c r="D26" i="46"/>
  <c r="F26" i="45"/>
  <c r="C26" i="45"/>
  <c r="E26" i="45"/>
  <c r="B26" i="45"/>
  <c r="D26" i="44"/>
  <c r="D26" i="37"/>
  <c r="D26" i="48" l="1"/>
  <c r="D26" i="47"/>
  <c r="D26" i="45"/>
</calcChain>
</file>

<file path=xl/comments1.xml><?xml version="1.0" encoding="utf-8"?>
<comments xmlns="http://schemas.openxmlformats.org/spreadsheetml/2006/main">
  <authors>
    <author>CRump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Threshold defining of a Good cookie; you can type any number here - it is not a text field.</t>
        </r>
      </text>
    </comment>
  </commentList>
</comments>
</file>

<file path=xl/comments2.xml><?xml version="1.0" encoding="utf-8"?>
<comments xmlns="http://schemas.openxmlformats.org/spreadsheetml/2006/main">
  <authors>
    <author>CRump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Threshold defining of a Good cookie; you can type any number here - it is not a text field.</t>
        </r>
      </text>
    </comment>
  </commentList>
</comments>
</file>

<file path=xl/comments3.xml><?xml version="1.0" encoding="utf-8"?>
<comments xmlns="http://schemas.openxmlformats.org/spreadsheetml/2006/main">
  <authors>
    <author>CRump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Threshold defining of a Good cookie; you can type any number here - it is not a text field.</t>
        </r>
      </text>
    </comment>
  </commentList>
</comments>
</file>

<file path=xl/comments4.xml><?xml version="1.0" encoding="utf-8"?>
<comments xmlns="http://schemas.openxmlformats.org/spreadsheetml/2006/main">
  <authors>
    <author>CRump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Threshold defining of a Good cookie; you can type any number here - it is not a text field.</t>
        </r>
      </text>
    </comment>
  </commentList>
</comments>
</file>

<file path=xl/comments5.xml><?xml version="1.0" encoding="utf-8"?>
<comments xmlns="http://schemas.openxmlformats.org/spreadsheetml/2006/main">
  <authors>
    <author>CRump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Threshold defining of a Good cookie; you can type any number here - it is not a text field.</t>
        </r>
      </text>
    </comment>
  </commentList>
</comments>
</file>

<file path=xl/comments6.xml><?xml version="1.0" encoding="utf-8"?>
<comments xmlns="http://schemas.openxmlformats.org/spreadsheetml/2006/main">
  <authors>
    <author>CRump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CRump:</t>
        </r>
        <r>
          <rPr>
            <sz val="9"/>
            <color indexed="81"/>
            <rFont val="Tahoma"/>
            <family val="2"/>
          </rPr>
          <t xml:space="preserve">
Threshold defining of a Good cookie; you can type any number here - it is not a text field.</t>
        </r>
      </text>
    </comment>
  </commentList>
</comments>
</file>

<file path=xl/sharedStrings.xml><?xml version="1.0" encoding="utf-8"?>
<sst xmlns="http://schemas.openxmlformats.org/spreadsheetml/2006/main" count="162" uniqueCount="22">
  <si>
    <t>Source:</t>
  </si>
  <si>
    <t>k</t>
  </si>
  <si>
    <t>Absolute Pairwise Differences</t>
  </si>
  <si>
    <t>Max</t>
  </si>
  <si>
    <t>Distance</t>
  </si>
  <si>
    <t>Prob</t>
  </si>
  <si>
    <t>http://www.puzzlor.com/2012-12_CookieBakeOff.html</t>
  </si>
  <si>
    <t>Batch</t>
  </si>
  <si>
    <t>Sugar</t>
  </si>
  <si>
    <t>Flour</t>
  </si>
  <si>
    <t>Butter</t>
  </si>
  <si>
    <t>Score</t>
  </si>
  <si>
    <t>Good?</t>
  </si>
  <si>
    <t>Rank</t>
  </si>
  <si>
    <t>a</t>
  </si>
  <si>
    <t>Voters</t>
  </si>
  <si>
    <t>+Votes</t>
  </si>
  <si>
    <t>Euclid2</t>
  </si>
  <si>
    <t>Sum (City)</t>
  </si>
  <si>
    <t>b</t>
  </si>
  <si>
    <t>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</si>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</sst>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&gt;\=\ 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0" fontId="8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13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3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3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5">
    <cellStyle name="Hyperlink" xfId="1" builtinId="8"/>
    <cellStyle name="Hyperlink 2" xfId="4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110159</xdr:colOff>
      <xdr:row>3</xdr:row>
      <xdr:rowOff>13253</xdr:rowOff>
    </xdr:from>
    <xdr:to>
      <xdr:col>20</xdr:col>
      <xdr:colOff>110159</xdr:colOff>
      <xdr:row>15</xdr:row>
      <xdr:rowOff>165653</xdr:rowOff>
    </xdr:to>
    <xdr:pic>
      <xdr:nvPicPr>
        <xdr:cNvPr id="2" name="Picture 1" descr="cooki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3359" y="680003"/>
          <a:ext cx="243840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110159</xdr:colOff>
      <xdr:row>3</xdr:row>
      <xdr:rowOff>13253</xdr:rowOff>
    </xdr:from>
    <xdr:to>
      <xdr:col>20</xdr:col>
      <xdr:colOff>110159</xdr:colOff>
      <xdr:row>15</xdr:row>
      <xdr:rowOff>165653</xdr:rowOff>
    </xdr:to>
    <xdr:pic>
      <xdr:nvPicPr>
        <xdr:cNvPr id="2" name="Picture 1" descr="cooki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3759" y="680003"/>
          <a:ext cx="243840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110159</xdr:colOff>
      <xdr:row>3</xdr:row>
      <xdr:rowOff>13253</xdr:rowOff>
    </xdr:from>
    <xdr:to>
      <xdr:col>20</xdr:col>
      <xdr:colOff>110159</xdr:colOff>
      <xdr:row>15</xdr:row>
      <xdr:rowOff>165653</xdr:rowOff>
    </xdr:to>
    <xdr:pic>
      <xdr:nvPicPr>
        <xdr:cNvPr id="2" name="Picture 1" descr="cooki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3759" y="680003"/>
          <a:ext cx="243840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110159</xdr:colOff>
      <xdr:row>3</xdr:row>
      <xdr:rowOff>13253</xdr:rowOff>
    </xdr:from>
    <xdr:to>
      <xdr:col>20</xdr:col>
      <xdr:colOff>110159</xdr:colOff>
      <xdr:row>15</xdr:row>
      <xdr:rowOff>165653</xdr:rowOff>
    </xdr:to>
    <xdr:pic>
      <xdr:nvPicPr>
        <xdr:cNvPr id="2" name="Picture 1" descr="cooki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3759" y="680003"/>
          <a:ext cx="243840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110159</xdr:colOff>
      <xdr:row>3</xdr:row>
      <xdr:rowOff>13253</xdr:rowOff>
    </xdr:from>
    <xdr:to>
      <xdr:col>20</xdr:col>
      <xdr:colOff>110159</xdr:colOff>
      <xdr:row>15</xdr:row>
      <xdr:rowOff>165653</xdr:rowOff>
    </xdr:to>
    <xdr:pic>
      <xdr:nvPicPr>
        <xdr:cNvPr id="2" name="Picture 1" descr="cooki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3759" y="680003"/>
          <a:ext cx="243840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110159</xdr:colOff>
      <xdr:row>3</xdr:row>
      <xdr:rowOff>13253</xdr:rowOff>
    </xdr:from>
    <xdr:to>
      <xdr:col>20</xdr:col>
      <xdr:colOff>110159</xdr:colOff>
      <xdr:row>15</xdr:row>
      <xdr:rowOff>165653</xdr:rowOff>
    </xdr:to>
    <xdr:pic>
      <xdr:nvPicPr>
        <xdr:cNvPr id="2" name="Picture 1" descr="cooki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3759" y="680003"/>
          <a:ext cx="243840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9.9978637043366805E-2"/>
  </sheetPr>
  <dimension ref="A1:P41"/>
  <sheetViews>
    <sheetView zoomScale="115" zoomScaleNormal="115" workbookViewId="0">
      <selection activeCell="N4" sqref="N4:N18"/>
    </sheetView>
  </sheetViews>
  <sheetFormatPr defaultRowHeight="15" x14ac:dyDescent="0.25"/>
  <cols>
    <col min="1" max="4" width="9.140625" style="10"/>
    <col min="5" max="15" width="9.140625" style="10" customWidth="1"/>
    <col min="16" max="16384" width="9.140625" style="10"/>
  </cols>
  <sheetData>
    <row r="1" spans="1:16" s="3" customFormat="1" ht="18.75" x14ac:dyDescent="0.3">
      <c r="A1" s="2" t="s">
        <v>0</v>
      </c>
      <c r="B1" s="4" t="s">
        <v>6</v>
      </c>
    </row>
    <row r="2" spans="1:16" s="3" customFormat="1" ht="18.75" x14ac:dyDescent="0.3">
      <c r="A2" s="2"/>
      <c r="B2" s="4"/>
      <c r="E2" s="9">
        <v>80</v>
      </c>
      <c r="H2" s="28" t="s">
        <v>2</v>
      </c>
      <c r="I2" s="28"/>
      <c r="J2" s="28"/>
      <c r="K2" s="11"/>
      <c r="L2" s="11"/>
      <c r="M2" s="11"/>
    </row>
    <row r="3" spans="1:16" x14ac:dyDescent="0.25">
      <c r="A3" s="11" t="s">
        <v>7</v>
      </c>
      <c r="B3" s="11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1"/>
      <c r="H3" s="11" t="s">
        <v>8</v>
      </c>
      <c r="I3" s="11" t="s">
        <v>9</v>
      </c>
      <c r="J3" s="11" t="s">
        <v>10</v>
      </c>
      <c r="K3" s="11" t="s">
        <v>17</v>
      </c>
      <c r="L3" s="11" t="s">
        <v>18</v>
      </c>
      <c r="M3" s="11" t="s">
        <v>3</v>
      </c>
      <c r="N3" s="11" t="s">
        <v>4</v>
      </c>
      <c r="O3" s="11" t="s">
        <v>13</v>
      </c>
    </row>
    <row r="4" spans="1:16" x14ac:dyDescent="0.25">
      <c r="A4" s="10">
        <v>1</v>
      </c>
      <c r="B4" s="5">
        <v>3</v>
      </c>
      <c r="C4" s="5">
        <v>4</v>
      </c>
      <c r="D4" s="5">
        <v>1</v>
      </c>
      <c r="E4" s="5">
        <v>70</v>
      </c>
      <c r="F4" s="10">
        <f t="shared" ref="F4:F18" si="0">IF(E4&gt;=$E$2,1,0)</f>
        <v>0</v>
      </c>
      <c r="H4" s="10">
        <f t="shared" ref="H4:J18" si="1">ABS(B4-B$20)</f>
        <v>2</v>
      </c>
      <c r="I4" s="10">
        <f t="shared" si="1"/>
        <v>2</v>
      </c>
      <c r="J4" s="10">
        <f t="shared" si="1"/>
        <v>4</v>
      </c>
      <c r="K4" s="10">
        <f t="shared" ref="K4:K18" si="2">SUMSQ(H4:J4)</f>
        <v>24</v>
      </c>
      <c r="L4" s="10">
        <f t="shared" ref="L4:L18" si="3">SUM(H4:J4)</f>
        <v>8</v>
      </c>
      <c r="M4" s="10">
        <f t="shared" ref="M4:M18" si="4">MAX(H4:J4)</f>
        <v>4</v>
      </c>
      <c r="N4" s="10">
        <f>K4</f>
        <v>24</v>
      </c>
      <c r="O4" s="10">
        <f>RANK(N4,N$4:N$18,1)</f>
        <v>12</v>
      </c>
    </row>
    <row r="5" spans="1:16" x14ac:dyDescent="0.25">
      <c r="A5" s="10">
        <v>2</v>
      </c>
      <c r="B5" s="5">
        <v>1</v>
      </c>
      <c r="C5" s="5">
        <v>4</v>
      </c>
      <c r="D5" s="5">
        <v>3</v>
      </c>
      <c r="E5" s="5">
        <v>95</v>
      </c>
      <c r="F5" s="10">
        <f t="shared" si="0"/>
        <v>1</v>
      </c>
      <c r="H5" s="10">
        <f t="shared" si="1"/>
        <v>0</v>
      </c>
      <c r="I5" s="10">
        <f t="shared" si="1"/>
        <v>2</v>
      </c>
      <c r="J5" s="10">
        <f t="shared" si="1"/>
        <v>2</v>
      </c>
      <c r="K5" s="10">
        <f t="shared" si="2"/>
        <v>8</v>
      </c>
      <c r="L5" s="10">
        <f t="shared" si="3"/>
        <v>4</v>
      </c>
      <c r="M5" s="10">
        <f t="shared" si="4"/>
        <v>2</v>
      </c>
      <c r="N5" s="10">
        <f t="shared" ref="N5:N18" si="5">K5</f>
        <v>8</v>
      </c>
      <c r="O5" s="10">
        <f t="shared" ref="O5:O18" si="6">RANK(N5,N$4:N$18,1)</f>
        <v>6</v>
      </c>
    </row>
    <row r="6" spans="1:16" x14ac:dyDescent="0.25">
      <c r="A6" s="10">
        <v>3</v>
      </c>
      <c r="B6" s="5">
        <v>2</v>
      </c>
      <c r="C6" s="5">
        <v>2</v>
      </c>
      <c r="D6" s="5">
        <v>4</v>
      </c>
      <c r="E6" s="5">
        <v>45</v>
      </c>
      <c r="F6" s="10">
        <f t="shared" si="0"/>
        <v>0</v>
      </c>
      <c r="H6" s="10">
        <f t="shared" si="1"/>
        <v>1</v>
      </c>
      <c r="I6" s="10">
        <f t="shared" si="1"/>
        <v>0</v>
      </c>
      <c r="J6" s="10">
        <f t="shared" si="1"/>
        <v>1</v>
      </c>
      <c r="K6" s="10">
        <f t="shared" si="2"/>
        <v>2</v>
      </c>
      <c r="L6" s="10">
        <f t="shared" si="3"/>
        <v>2</v>
      </c>
      <c r="M6" s="10">
        <f t="shared" si="4"/>
        <v>1</v>
      </c>
      <c r="N6" s="10">
        <f t="shared" si="5"/>
        <v>2</v>
      </c>
      <c r="O6" s="10">
        <f t="shared" si="6"/>
        <v>1</v>
      </c>
    </row>
    <row r="7" spans="1:16" x14ac:dyDescent="0.25">
      <c r="A7" s="10">
        <v>4</v>
      </c>
      <c r="B7" s="5">
        <v>2</v>
      </c>
      <c r="C7" s="5">
        <v>1</v>
      </c>
      <c r="D7" s="5">
        <v>5</v>
      </c>
      <c r="E7" s="5">
        <v>20</v>
      </c>
      <c r="F7" s="10">
        <f t="shared" si="0"/>
        <v>0</v>
      </c>
      <c r="H7" s="10">
        <f t="shared" si="1"/>
        <v>1</v>
      </c>
      <c r="I7" s="10">
        <f t="shared" si="1"/>
        <v>1</v>
      </c>
      <c r="J7" s="10">
        <f t="shared" si="1"/>
        <v>0</v>
      </c>
      <c r="K7" s="10">
        <f t="shared" si="2"/>
        <v>2</v>
      </c>
      <c r="L7" s="10">
        <f t="shared" si="3"/>
        <v>2</v>
      </c>
      <c r="M7" s="10">
        <f t="shared" si="4"/>
        <v>1</v>
      </c>
      <c r="N7" s="10">
        <f t="shared" si="5"/>
        <v>2</v>
      </c>
      <c r="O7" s="10">
        <f t="shared" si="6"/>
        <v>1</v>
      </c>
    </row>
    <row r="8" spans="1:16" x14ac:dyDescent="0.25">
      <c r="A8" s="10">
        <v>5</v>
      </c>
      <c r="B8" s="5">
        <v>2</v>
      </c>
      <c r="C8" s="5">
        <v>3</v>
      </c>
      <c r="D8" s="5">
        <v>3</v>
      </c>
      <c r="E8" s="5">
        <v>85</v>
      </c>
      <c r="F8" s="10">
        <f t="shared" si="0"/>
        <v>1</v>
      </c>
      <c r="H8" s="10">
        <f t="shared" si="1"/>
        <v>1</v>
      </c>
      <c r="I8" s="10">
        <f t="shared" si="1"/>
        <v>1</v>
      </c>
      <c r="J8" s="10">
        <f t="shared" si="1"/>
        <v>2</v>
      </c>
      <c r="K8" s="10">
        <f t="shared" si="2"/>
        <v>6</v>
      </c>
      <c r="L8" s="10">
        <f t="shared" si="3"/>
        <v>4</v>
      </c>
      <c r="M8" s="10">
        <f t="shared" si="4"/>
        <v>2</v>
      </c>
      <c r="N8" s="10">
        <f t="shared" si="5"/>
        <v>6</v>
      </c>
      <c r="O8" s="10">
        <f t="shared" si="6"/>
        <v>5</v>
      </c>
      <c r="P8"/>
    </row>
    <row r="9" spans="1:16" x14ac:dyDescent="0.25">
      <c r="A9" s="10">
        <v>6</v>
      </c>
      <c r="B9" s="5">
        <v>3</v>
      </c>
      <c r="C9" s="5">
        <v>2</v>
      </c>
      <c r="D9" s="5">
        <v>3</v>
      </c>
      <c r="E9" s="5">
        <v>55</v>
      </c>
      <c r="F9" s="10">
        <f t="shared" si="0"/>
        <v>0</v>
      </c>
      <c r="H9" s="10">
        <f t="shared" si="1"/>
        <v>2</v>
      </c>
      <c r="I9" s="10">
        <f t="shared" si="1"/>
        <v>0</v>
      </c>
      <c r="J9" s="10">
        <f t="shared" si="1"/>
        <v>2</v>
      </c>
      <c r="K9" s="10">
        <f t="shared" si="2"/>
        <v>8</v>
      </c>
      <c r="L9" s="10">
        <f t="shared" si="3"/>
        <v>4</v>
      </c>
      <c r="M9" s="10">
        <f t="shared" si="4"/>
        <v>2</v>
      </c>
      <c r="N9" s="10">
        <f t="shared" si="5"/>
        <v>8</v>
      </c>
      <c r="O9" s="10">
        <f t="shared" si="6"/>
        <v>6</v>
      </c>
    </row>
    <row r="10" spans="1:16" x14ac:dyDescent="0.25">
      <c r="A10" s="10">
        <v>7</v>
      </c>
      <c r="B10" s="5">
        <v>2</v>
      </c>
      <c r="C10" s="5">
        <v>5</v>
      </c>
      <c r="D10" s="5">
        <v>1</v>
      </c>
      <c r="E10" s="5">
        <v>80</v>
      </c>
      <c r="F10" s="10">
        <f t="shared" si="0"/>
        <v>1</v>
      </c>
      <c r="H10" s="10">
        <f t="shared" si="1"/>
        <v>1</v>
      </c>
      <c r="I10" s="10">
        <f t="shared" si="1"/>
        <v>3</v>
      </c>
      <c r="J10" s="10">
        <f t="shared" si="1"/>
        <v>4</v>
      </c>
      <c r="K10" s="10">
        <f t="shared" si="2"/>
        <v>26</v>
      </c>
      <c r="L10" s="10">
        <f t="shared" si="3"/>
        <v>8</v>
      </c>
      <c r="M10" s="10">
        <f t="shared" si="4"/>
        <v>4</v>
      </c>
      <c r="N10" s="10">
        <f t="shared" si="5"/>
        <v>26</v>
      </c>
      <c r="O10" s="10">
        <f t="shared" si="6"/>
        <v>13</v>
      </c>
    </row>
    <row r="11" spans="1:16" x14ac:dyDescent="0.25">
      <c r="A11" s="10">
        <v>8</v>
      </c>
      <c r="B11" s="5">
        <v>1</v>
      </c>
      <c r="C11" s="5">
        <v>1</v>
      </c>
      <c r="D11" s="5">
        <v>6</v>
      </c>
      <c r="E11" s="5">
        <v>15</v>
      </c>
      <c r="F11" s="10">
        <f t="shared" si="0"/>
        <v>0</v>
      </c>
      <c r="H11" s="10">
        <f t="shared" si="1"/>
        <v>0</v>
      </c>
      <c r="I11" s="10">
        <f t="shared" si="1"/>
        <v>1</v>
      </c>
      <c r="J11" s="10">
        <f t="shared" si="1"/>
        <v>1</v>
      </c>
      <c r="K11" s="10">
        <f t="shared" si="2"/>
        <v>2</v>
      </c>
      <c r="L11" s="10">
        <f t="shared" si="3"/>
        <v>2</v>
      </c>
      <c r="M11" s="10">
        <f t="shared" si="4"/>
        <v>1</v>
      </c>
      <c r="N11" s="10">
        <f t="shared" si="5"/>
        <v>2</v>
      </c>
      <c r="O11" s="10">
        <f t="shared" si="6"/>
        <v>1</v>
      </c>
    </row>
    <row r="12" spans="1:16" x14ac:dyDescent="0.25">
      <c r="A12" s="10">
        <v>9</v>
      </c>
      <c r="B12" s="5">
        <v>1</v>
      </c>
      <c r="C12" s="5">
        <v>5</v>
      </c>
      <c r="D12" s="5">
        <v>2</v>
      </c>
      <c r="E12" s="5">
        <v>90</v>
      </c>
      <c r="F12" s="10">
        <f t="shared" si="0"/>
        <v>1</v>
      </c>
      <c r="H12" s="10">
        <f t="shared" si="1"/>
        <v>0</v>
      </c>
      <c r="I12" s="10">
        <f t="shared" si="1"/>
        <v>3</v>
      </c>
      <c r="J12" s="10">
        <f t="shared" si="1"/>
        <v>3</v>
      </c>
      <c r="K12" s="10">
        <f t="shared" si="2"/>
        <v>18</v>
      </c>
      <c r="L12" s="10">
        <f t="shared" si="3"/>
        <v>6</v>
      </c>
      <c r="M12" s="10">
        <f t="shared" si="4"/>
        <v>3</v>
      </c>
      <c r="N12" s="10">
        <f t="shared" si="5"/>
        <v>18</v>
      </c>
      <c r="O12" s="10">
        <f t="shared" si="6"/>
        <v>10</v>
      </c>
    </row>
    <row r="13" spans="1:16" x14ac:dyDescent="0.25">
      <c r="A13" s="10">
        <v>10</v>
      </c>
      <c r="B13" s="5">
        <v>3</v>
      </c>
      <c r="C13" s="5">
        <v>3</v>
      </c>
      <c r="D13" s="5">
        <v>2</v>
      </c>
      <c r="E13" s="5">
        <v>75</v>
      </c>
      <c r="F13" s="10">
        <f t="shared" si="0"/>
        <v>0</v>
      </c>
      <c r="H13" s="10">
        <f t="shared" si="1"/>
        <v>2</v>
      </c>
      <c r="I13" s="10">
        <f t="shared" si="1"/>
        <v>1</v>
      </c>
      <c r="J13" s="10">
        <f t="shared" si="1"/>
        <v>3</v>
      </c>
      <c r="K13" s="10">
        <f t="shared" si="2"/>
        <v>14</v>
      </c>
      <c r="L13" s="10">
        <f t="shared" si="3"/>
        <v>6</v>
      </c>
      <c r="M13" s="10">
        <f t="shared" si="4"/>
        <v>3</v>
      </c>
      <c r="N13" s="10">
        <f t="shared" si="5"/>
        <v>14</v>
      </c>
      <c r="O13" s="10">
        <f t="shared" si="6"/>
        <v>8</v>
      </c>
    </row>
    <row r="14" spans="1:16" x14ac:dyDescent="0.25">
      <c r="A14" s="10">
        <v>11</v>
      </c>
      <c r="B14" s="5">
        <v>4</v>
      </c>
      <c r="C14" s="5">
        <v>2</v>
      </c>
      <c r="D14" s="5">
        <v>2</v>
      </c>
      <c r="E14" s="5">
        <v>40</v>
      </c>
      <c r="F14" s="10">
        <f t="shared" si="0"/>
        <v>0</v>
      </c>
      <c r="H14" s="10">
        <f t="shared" si="1"/>
        <v>3</v>
      </c>
      <c r="I14" s="10">
        <f t="shared" si="1"/>
        <v>0</v>
      </c>
      <c r="J14" s="10">
        <f t="shared" si="1"/>
        <v>3</v>
      </c>
      <c r="K14" s="10">
        <f t="shared" si="2"/>
        <v>18</v>
      </c>
      <c r="L14" s="10">
        <f t="shared" si="3"/>
        <v>6</v>
      </c>
      <c r="M14" s="10">
        <f t="shared" si="4"/>
        <v>3</v>
      </c>
      <c r="N14" s="10">
        <f t="shared" si="5"/>
        <v>18</v>
      </c>
      <c r="O14" s="10">
        <f t="shared" si="6"/>
        <v>10</v>
      </c>
    </row>
    <row r="15" spans="1:16" x14ac:dyDescent="0.25">
      <c r="A15" s="10">
        <v>12</v>
      </c>
      <c r="B15" s="5">
        <v>1</v>
      </c>
      <c r="C15" s="5">
        <v>3</v>
      </c>
      <c r="D15" s="5">
        <v>4</v>
      </c>
      <c r="E15" s="5">
        <v>65</v>
      </c>
      <c r="F15" s="10">
        <f t="shared" si="0"/>
        <v>0</v>
      </c>
      <c r="H15" s="10">
        <f t="shared" si="1"/>
        <v>0</v>
      </c>
      <c r="I15" s="10">
        <f t="shared" si="1"/>
        <v>1</v>
      </c>
      <c r="J15" s="10">
        <f t="shared" si="1"/>
        <v>1</v>
      </c>
      <c r="K15" s="10">
        <f t="shared" si="2"/>
        <v>2</v>
      </c>
      <c r="L15" s="10">
        <f t="shared" si="3"/>
        <v>2</v>
      </c>
      <c r="M15" s="10">
        <f t="shared" si="4"/>
        <v>1</v>
      </c>
      <c r="N15" s="10">
        <f t="shared" si="5"/>
        <v>2</v>
      </c>
      <c r="O15" s="10">
        <f t="shared" si="6"/>
        <v>1</v>
      </c>
    </row>
    <row r="16" spans="1:16" x14ac:dyDescent="0.25">
      <c r="A16" s="10">
        <v>13</v>
      </c>
      <c r="B16" s="5">
        <v>1</v>
      </c>
      <c r="C16" s="5">
        <v>6</v>
      </c>
      <c r="D16" s="5">
        <v>1</v>
      </c>
      <c r="E16" s="5">
        <v>60</v>
      </c>
      <c r="F16" s="10">
        <f t="shared" si="0"/>
        <v>0</v>
      </c>
      <c r="H16" s="10">
        <f t="shared" si="1"/>
        <v>0</v>
      </c>
      <c r="I16" s="10">
        <f t="shared" si="1"/>
        <v>4</v>
      </c>
      <c r="J16" s="10">
        <f t="shared" si="1"/>
        <v>4</v>
      </c>
      <c r="K16" s="10">
        <f t="shared" si="2"/>
        <v>32</v>
      </c>
      <c r="L16" s="10">
        <f t="shared" si="3"/>
        <v>8</v>
      </c>
      <c r="M16" s="10">
        <f t="shared" si="4"/>
        <v>4</v>
      </c>
      <c r="N16" s="10">
        <f t="shared" si="5"/>
        <v>32</v>
      </c>
      <c r="O16" s="10">
        <f t="shared" si="6"/>
        <v>15</v>
      </c>
    </row>
    <row r="17" spans="1:15" x14ac:dyDescent="0.25">
      <c r="A17" s="10">
        <v>14</v>
      </c>
      <c r="B17" s="5">
        <v>4</v>
      </c>
      <c r="C17" s="5">
        <v>1</v>
      </c>
      <c r="D17" s="5">
        <v>3</v>
      </c>
      <c r="E17" s="5">
        <v>25</v>
      </c>
      <c r="F17" s="10">
        <f t="shared" si="0"/>
        <v>0</v>
      </c>
      <c r="H17" s="10">
        <f t="shared" si="1"/>
        <v>3</v>
      </c>
      <c r="I17" s="10">
        <f t="shared" si="1"/>
        <v>1</v>
      </c>
      <c r="J17" s="10">
        <f t="shared" si="1"/>
        <v>2</v>
      </c>
      <c r="K17" s="10">
        <f t="shared" si="2"/>
        <v>14</v>
      </c>
      <c r="L17" s="10">
        <f t="shared" si="3"/>
        <v>6</v>
      </c>
      <c r="M17" s="10">
        <f t="shared" si="4"/>
        <v>3</v>
      </c>
      <c r="N17" s="10">
        <f t="shared" si="5"/>
        <v>14</v>
      </c>
      <c r="O17" s="10">
        <f t="shared" si="6"/>
        <v>8</v>
      </c>
    </row>
    <row r="18" spans="1:15" x14ac:dyDescent="0.25">
      <c r="A18" s="10">
        <v>15</v>
      </c>
      <c r="B18" s="5">
        <v>4</v>
      </c>
      <c r="C18" s="5">
        <v>3</v>
      </c>
      <c r="D18" s="5">
        <v>1</v>
      </c>
      <c r="E18" s="5">
        <v>50</v>
      </c>
      <c r="F18" s="10">
        <f t="shared" si="0"/>
        <v>0</v>
      </c>
      <c r="H18" s="10">
        <f t="shared" si="1"/>
        <v>3</v>
      </c>
      <c r="I18" s="10">
        <f t="shared" si="1"/>
        <v>1</v>
      </c>
      <c r="J18" s="10">
        <f t="shared" si="1"/>
        <v>4</v>
      </c>
      <c r="K18" s="10">
        <f t="shared" si="2"/>
        <v>26</v>
      </c>
      <c r="L18" s="10">
        <f t="shared" si="3"/>
        <v>8</v>
      </c>
      <c r="M18" s="10">
        <f t="shared" si="4"/>
        <v>4</v>
      </c>
      <c r="N18" s="10">
        <f t="shared" si="5"/>
        <v>26</v>
      </c>
      <c r="O18" s="10">
        <f t="shared" si="6"/>
        <v>13</v>
      </c>
    </row>
    <row r="19" spans="1:15" x14ac:dyDescent="0.25">
      <c r="A19" s="10" t="s">
        <v>21</v>
      </c>
      <c r="B19" s="29">
        <f t="shared" ref="B19:D19" si="7">AVERAGE(B4:B18)</f>
        <v>2.2666666666666666</v>
      </c>
      <c r="C19" s="29">
        <f t="shared" si="7"/>
        <v>3</v>
      </c>
      <c r="D19" s="29">
        <f t="shared" si="7"/>
        <v>2.7333333333333334</v>
      </c>
      <c r="E19" s="15">
        <f>AVERAGE(E4:E18)</f>
        <v>58</v>
      </c>
      <c r="F19" s="14">
        <f>AVERAGE(F4:F18)</f>
        <v>0.26666666666666666</v>
      </c>
    </row>
    <row r="20" spans="1:15" x14ac:dyDescent="0.25">
      <c r="A20" s="10" t="s">
        <v>14</v>
      </c>
      <c r="B20" s="8">
        <v>1</v>
      </c>
      <c r="C20" s="8">
        <v>2</v>
      </c>
      <c r="D20" s="8">
        <v>5</v>
      </c>
      <c r="E20" s="13"/>
    </row>
    <row r="21" spans="1:15" x14ac:dyDescent="0.25">
      <c r="A21" s="10" t="s">
        <v>19</v>
      </c>
      <c r="B21" s="8">
        <v>2</v>
      </c>
      <c r="C21" s="8">
        <v>4</v>
      </c>
      <c r="D21" s="8">
        <v>2</v>
      </c>
      <c r="E21" s="11"/>
    </row>
    <row r="22" spans="1:15" x14ac:dyDescent="0.25">
      <c r="A22" s="10" t="s">
        <v>20</v>
      </c>
      <c r="B22" s="8">
        <v>3</v>
      </c>
      <c r="C22" s="8">
        <v>1</v>
      </c>
      <c r="D22" s="8">
        <v>4</v>
      </c>
    </row>
    <row r="23" spans="1:15" x14ac:dyDescent="0.25">
      <c r="B23" s="10">
        <f>STDEV(B4:B18)</f>
        <v>1.1629191512658792</v>
      </c>
      <c r="C23" s="10">
        <f t="shared" ref="C23:D23" si="8">STDEV(C4:C18)</f>
        <v>1.5583874449479591</v>
      </c>
      <c r="D23" s="10">
        <f t="shared" si="8"/>
        <v>1.5337473561121311</v>
      </c>
    </row>
    <row r="25" spans="1:15" x14ac:dyDescent="0.25">
      <c r="A25" s="11" t="s">
        <v>1</v>
      </c>
      <c r="B25" s="11" t="s">
        <v>15</v>
      </c>
      <c r="C25" s="6" t="s">
        <v>16</v>
      </c>
      <c r="D25" s="11" t="s">
        <v>5</v>
      </c>
      <c r="E25" s="11" t="s">
        <v>11</v>
      </c>
      <c r="F25" s="11" t="s">
        <v>12</v>
      </c>
    </row>
    <row r="26" spans="1:15" x14ac:dyDescent="0.25">
      <c r="A26" s="7">
        <v>5</v>
      </c>
      <c r="B26" s="10">
        <f>COUNTIFS($O$4:$O$18,"&lt;="&amp;$A$26)</f>
        <v>5</v>
      </c>
      <c r="C26" s="10">
        <f>SUMIFS($F$4:$F$18,$O$4:$O$18,"&lt;="&amp;$A$26)</f>
        <v>1</v>
      </c>
      <c r="D26" s="16">
        <f>C26/B26</f>
        <v>0.2</v>
      </c>
      <c r="E26" s="10">
        <f>AVERAGEIFS(E$4:E$18,$O$4:$O$18,"&lt;="&amp;$A$26)</f>
        <v>46</v>
      </c>
      <c r="F26" s="10">
        <f>AVERAGEIFS(F$4:F$18,$O$4:$O$18,"&lt;="&amp;$A$26)</f>
        <v>0.2</v>
      </c>
    </row>
    <row r="27" spans="1:15" x14ac:dyDescent="0.25">
      <c r="A27" s="10">
        <v>1</v>
      </c>
      <c r="B27" s="17">
        <f t="dataTable" ref="B27:F41" dt2D="0" dtr="0" r1="A26"/>
        <v>4</v>
      </c>
      <c r="C27" s="18">
        <v>0</v>
      </c>
      <c r="D27" s="19">
        <v>0</v>
      </c>
      <c r="E27" s="18">
        <v>36.25</v>
      </c>
      <c r="F27" s="20">
        <v>0</v>
      </c>
    </row>
    <row r="28" spans="1:15" x14ac:dyDescent="0.25">
      <c r="A28" s="10">
        <v>2</v>
      </c>
      <c r="B28" s="21">
        <v>4</v>
      </c>
      <c r="C28" s="1">
        <v>0</v>
      </c>
      <c r="D28" s="22">
        <v>0</v>
      </c>
      <c r="E28" s="1">
        <v>36.25</v>
      </c>
      <c r="F28" s="23">
        <v>0</v>
      </c>
    </row>
    <row r="29" spans="1:15" x14ac:dyDescent="0.25">
      <c r="A29" s="10">
        <v>3</v>
      </c>
      <c r="B29" s="21">
        <v>4</v>
      </c>
      <c r="C29" s="1">
        <v>0</v>
      </c>
      <c r="D29" s="22">
        <v>0</v>
      </c>
      <c r="E29" s="1">
        <v>36.25</v>
      </c>
      <c r="F29" s="23">
        <v>0</v>
      </c>
    </row>
    <row r="30" spans="1:15" x14ac:dyDescent="0.25">
      <c r="A30" s="10">
        <v>4</v>
      </c>
      <c r="B30" s="21">
        <v>4</v>
      </c>
      <c r="C30" s="1">
        <v>0</v>
      </c>
      <c r="D30" s="22">
        <v>0</v>
      </c>
      <c r="E30" s="1">
        <v>36.25</v>
      </c>
      <c r="F30" s="23">
        <v>0</v>
      </c>
    </row>
    <row r="31" spans="1:15" x14ac:dyDescent="0.25">
      <c r="A31" s="10">
        <v>5</v>
      </c>
      <c r="B31" s="21">
        <v>5</v>
      </c>
      <c r="C31" s="1">
        <v>1</v>
      </c>
      <c r="D31" s="22">
        <v>0.2</v>
      </c>
      <c r="E31" s="1">
        <v>46</v>
      </c>
      <c r="F31" s="23">
        <v>0.2</v>
      </c>
    </row>
    <row r="32" spans="1:15" x14ac:dyDescent="0.25">
      <c r="A32" s="10">
        <v>6</v>
      </c>
      <c r="B32" s="21">
        <v>7</v>
      </c>
      <c r="C32" s="1">
        <v>2</v>
      </c>
      <c r="D32" s="22">
        <v>0.2857142857142857</v>
      </c>
      <c r="E32" s="1">
        <v>54.285714285714285</v>
      </c>
      <c r="F32" s="23">
        <v>0.2857142857142857</v>
      </c>
    </row>
    <row r="33" spans="1:6" x14ac:dyDescent="0.25">
      <c r="A33" s="10">
        <v>7</v>
      </c>
      <c r="B33" s="21">
        <v>7</v>
      </c>
      <c r="C33" s="1">
        <v>2</v>
      </c>
      <c r="D33" s="22">
        <v>0.2857142857142857</v>
      </c>
      <c r="E33" s="1">
        <v>54.285714285714285</v>
      </c>
      <c r="F33" s="23">
        <v>0.2857142857142857</v>
      </c>
    </row>
    <row r="34" spans="1:6" x14ac:dyDescent="0.25">
      <c r="A34" s="10">
        <v>8</v>
      </c>
      <c r="B34" s="21">
        <v>9</v>
      </c>
      <c r="C34" s="1">
        <v>2</v>
      </c>
      <c r="D34" s="22">
        <v>0.22222222222222221</v>
      </c>
      <c r="E34" s="1">
        <v>53.333333333333336</v>
      </c>
      <c r="F34" s="23">
        <v>0.22222222222222221</v>
      </c>
    </row>
    <row r="35" spans="1:6" x14ac:dyDescent="0.25">
      <c r="A35" s="10">
        <v>9</v>
      </c>
      <c r="B35" s="21">
        <v>9</v>
      </c>
      <c r="C35" s="1">
        <v>2</v>
      </c>
      <c r="D35" s="22">
        <v>0.22222222222222221</v>
      </c>
      <c r="E35" s="1">
        <v>53.333333333333336</v>
      </c>
      <c r="F35" s="23">
        <v>0.22222222222222221</v>
      </c>
    </row>
    <row r="36" spans="1:6" x14ac:dyDescent="0.25">
      <c r="A36" s="10">
        <v>10</v>
      </c>
      <c r="B36" s="21">
        <v>11</v>
      </c>
      <c r="C36" s="1">
        <v>3</v>
      </c>
      <c r="D36" s="22">
        <v>0.27272727272727271</v>
      </c>
      <c r="E36" s="1">
        <v>55.454545454545453</v>
      </c>
      <c r="F36" s="23">
        <v>0.27272727272727271</v>
      </c>
    </row>
    <row r="37" spans="1:6" x14ac:dyDescent="0.25">
      <c r="A37" s="10">
        <v>11</v>
      </c>
      <c r="B37" s="21">
        <v>11</v>
      </c>
      <c r="C37" s="1">
        <v>3</v>
      </c>
      <c r="D37" s="22">
        <v>0.27272727272727271</v>
      </c>
      <c r="E37" s="1">
        <v>55.454545454545453</v>
      </c>
      <c r="F37" s="23">
        <v>0.27272727272727271</v>
      </c>
    </row>
    <row r="38" spans="1:6" x14ac:dyDescent="0.25">
      <c r="A38" s="10">
        <v>12</v>
      </c>
      <c r="B38" s="21">
        <v>12</v>
      </c>
      <c r="C38" s="1">
        <v>3</v>
      </c>
      <c r="D38" s="22">
        <v>0.25</v>
      </c>
      <c r="E38" s="1">
        <v>56.666666666666664</v>
      </c>
      <c r="F38" s="23">
        <v>0.25</v>
      </c>
    </row>
    <row r="39" spans="1:6" x14ac:dyDescent="0.25">
      <c r="A39" s="10">
        <v>13</v>
      </c>
      <c r="B39" s="21">
        <v>14</v>
      </c>
      <c r="C39" s="1">
        <v>4</v>
      </c>
      <c r="D39" s="22">
        <v>0.2857142857142857</v>
      </c>
      <c r="E39" s="1">
        <v>57.857142857142854</v>
      </c>
      <c r="F39" s="23">
        <v>0.2857142857142857</v>
      </c>
    </row>
    <row r="40" spans="1:6" x14ac:dyDescent="0.25">
      <c r="A40" s="10">
        <v>14</v>
      </c>
      <c r="B40" s="21">
        <v>14</v>
      </c>
      <c r="C40" s="1">
        <v>4</v>
      </c>
      <c r="D40" s="22">
        <v>0.2857142857142857</v>
      </c>
      <c r="E40" s="1">
        <v>57.857142857142854</v>
      </c>
      <c r="F40" s="23">
        <v>0.2857142857142857</v>
      </c>
    </row>
    <row r="41" spans="1:6" x14ac:dyDescent="0.25">
      <c r="A41" s="10">
        <v>15</v>
      </c>
      <c r="B41" s="24">
        <v>15</v>
      </c>
      <c r="C41" s="25">
        <v>4</v>
      </c>
      <c r="D41" s="26">
        <v>0.26666666666666666</v>
      </c>
      <c r="E41" s="25">
        <v>58</v>
      </c>
      <c r="F41" s="27">
        <v>0.26666666666666666</v>
      </c>
    </row>
  </sheetData>
  <mergeCells count="1">
    <mergeCell ref="H2:J2"/>
  </mergeCells>
  <conditionalFormatting sqref="B4:E18 E19:F19">
    <cfRule type="colorScale" priority="4">
      <colorScale>
        <cfvo type="min"/>
        <cfvo type="max"/>
        <color rgb="FFFFEF9C"/>
        <color rgb="FF63BE7B"/>
      </colorScale>
    </cfRule>
  </conditionalFormatting>
  <conditionalFormatting sqref="E4:E19 F1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4:G18 G19:G2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:O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249977111117893"/>
  </sheetPr>
  <dimension ref="A1:P41"/>
  <sheetViews>
    <sheetView tabSelected="1" zoomScale="115" zoomScaleNormal="115" workbookViewId="0">
      <selection activeCell="N4" sqref="N4:N18"/>
    </sheetView>
  </sheetViews>
  <sheetFormatPr defaultRowHeight="15" x14ac:dyDescent="0.25"/>
  <cols>
    <col min="1" max="4" width="9.140625" style="10"/>
    <col min="5" max="15" width="9.140625" style="10" customWidth="1"/>
    <col min="16" max="16384" width="9.140625" style="10"/>
  </cols>
  <sheetData>
    <row r="1" spans="1:16" s="3" customFormat="1" ht="18.75" x14ac:dyDescent="0.3">
      <c r="A1" s="2" t="s">
        <v>0</v>
      </c>
      <c r="B1" s="4" t="s">
        <v>6</v>
      </c>
    </row>
    <row r="2" spans="1:16" s="3" customFormat="1" ht="18.75" x14ac:dyDescent="0.3">
      <c r="A2" s="2"/>
      <c r="B2" s="4"/>
      <c r="E2" s="9">
        <v>80</v>
      </c>
      <c r="H2" s="28" t="s">
        <v>2</v>
      </c>
      <c r="I2" s="28"/>
      <c r="J2" s="28"/>
      <c r="K2" s="11"/>
      <c r="L2" s="11"/>
      <c r="M2" s="11"/>
    </row>
    <row r="3" spans="1:16" x14ac:dyDescent="0.25">
      <c r="A3" s="11" t="s">
        <v>7</v>
      </c>
      <c r="B3" s="11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1"/>
      <c r="H3" s="11" t="s">
        <v>8</v>
      </c>
      <c r="I3" s="11" t="s">
        <v>9</v>
      </c>
      <c r="J3" s="11" t="s">
        <v>10</v>
      </c>
      <c r="K3" s="11" t="s">
        <v>17</v>
      </c>
      <c r="L3" s="11" t="s">
        <v>18</v>
      </c>
      <c r="M3" s="11" t="s">
        <v>3</v>
      </c>
      <c r="N3" s="11" t="s">
        <v>4</v>
      </c>
      <c r="O3" s="11" t="s">
        <v>13</v>
      </c>
    </row>
    <row r="4" spans="1:16" x14ac:dyDescent="0.25">
      <c r="A4" s="10">
        <v>1</v>
      </c>
      <c r="B4" s="5">
        <v>3</v>
      </c>
      <c r="C4" s="5">
        <v>4</v>
      </c>
      <c r="D4" s="5">
        <v>1</v>
      </c>
      <c r="E4" s="5">
        <v>70</v>
      </c>
      <c r="F4" s="10">
        <f t="shared" ref="F4:F18" si="0">IF(E4&gt;=$E$2,1,0)</f>
        <v>0</v>
      </c>
      <c r="H4" s="10">
        <f>ABS(B4-B$21)</f>
        <v>1</v>
      </c>
      <c r="I4" s="10">
        <f t="shared" ref="I4:J18" si="1">ABS(C4-C$21)</f>
        <v>0</v>
      </c>
      <c r="J4" s="10">
        <f t="shared" si="1"/>
        <v>1</v>
      </c>
      <c r="K4" s="10">
        <f t="shared" ref="K4:K18" si="2">SUMSQ(H4:J4)</f>
        <v>2</v>
      </c>
      <c r="L4" s="10">
        <f t="shared" ref="L4:L18" si="3">SUM(H4:J4)</f>
        <v>2</v>
      </c>
      <c r="M4" s="10">
        <f t="shared" ref="M4:M18" si="4">MAX(H4:J4)</f>
        <v>1</v>
      </c>
      <c r="N4" s="10">
        <f>K4</f>
        <v>2</v>
      </c>
      <c r="O4" s="10">
        <f>RANK(N4,N$4:N$18,1)</f>
        <v>1</v>
      </c>
    </row>
    <row r="5" spans="1:16" x14ac:dyDescent="0.25">
      <c r="A5" s="10">
        <v>2</v>
      </c>
      <c r="B5" s="5">
        <v>1</v>
      </c>
      <c r="C5" s="5">
        <v>4</v>
      </c>
      <c r="D5" s="5">
        <v>3</v>
      </c>
      <c r="E5" s="5">
        <v>95</v>
      </c>
      <c r="F5" s="10">
        <f t="shared" si="0"/>
        <v>1</v>
      </c>
      <c r="H5" s="10">
        <f t="shared" ref="H5:H18" si="5">ABS(B5-B$21)</f>
        <v>1</v>
      </c>
      <c r="I5" s="10">
        <f t="shared" si="1"/>
        <v>0</v>
      </c>
      <c r="J5" s="10">
        <f t="shared" si="1"/>
        <v>1</v>
      </c>
      <c r="K5" s="10">
        <f t="shared" si="2"/>
        <v>2</v>
      </c>
      <c r="L5" s="10">
        <f t="shared" si="3"/>
        <v>2</v>
      </c>
      <c r="M5" s="10">
        <f t="shared" si="4"/>
        <v>1</v>
      </c>
      <c r="N5" s="10">
        <f t="shared" ref="N5:N18" si="6">K5</f>
        <v>2</v>
      </c>
      <c r="O5" s="10">
        <f t="shared" ref="O5:O18" si="7">RANK(N5,N$4:N$18,1)</f>
        <v>1</v>
      </c>
    </row>
    <row r="6" spans="1:16" x14ac:dyDescent="0.25">
      <c r="A6" s="10">
        <v>3</v>
      </c>
      <c r="B6" s="5">
        <v>2</v>
      </c>
      <c r="C6" s="5">
        <v>2</v>
      </c>
      <c r="D6" s="5">
        <v>4</v>
      </c>
      <c r="E6" s="5">
        <v>45</v>
      </c>
      <c r="F6" s="10">
        <f t="shared" si="0"/>
        <v>0</v>
      </c>
      <c r="H6" s="10">
        <f t="shared" si="5"/>
        <v>0</v>
      </c>
      <c r="I6" s="10">
        <f t="shared" si="1"/>
        <v>2</v>
      </c>
      <c r="J6" s="10">
        <f t="shared" si="1"/>
        <v>2</v>
      </c>
      <c r="K6" s="10">
        <f t="shared" si="2"/>
        <v>8</v>
      </c>
      <c r="L6" s="10">
        <f t="shared" si="3"/>
        <v>4</v>
      </c>
      <c r="M6" s="10">
        <f t="shared" si="4"/>
        <v>2</v>
      </c>
      <c r="N6" s="10">
        <f t="shared" si="6"/>
        <v>8</v>
      </c>
      <c r="O6" s="10">
        <f t="shared" si="7"/>
        <v>11</v>
      </c>
    </row>
    <row r="7" spans="1:16" x14ac:dyDescent="0.25">
      <c r="A7" s="10">
        <v>4</v>
      </c>
      <c r="B7" s="5">
        <v>2</v>
      </c>
      <c r="C7" s="5">
        <v>1</v>
      </c>
      <c r="D7" s="5">
        <v>5</v>
      </c>
      <c r="E7" s="5">
        <v>20</v>
      </c>
      <c r="F7" s="10">
        <f t="shared" si="0"/>
        <v>0</v>
      </c>
      <c r="H7" s="10">
        <f t="shared" si="5"/>
        <v>0</v>
      </c>
      <c r="I7" s="10">
        <f t="shared" si="1"/>
        <v>3</v>
      </c>
      <c r="J7" s="10">
        <f t="shared" si="1"/>
        <v>3</v>
      </c>
      <c r="K7" s="10">
        <f t="shared" si="2"/>
        <v>18</v>
      </c>
      <c r="L7" s="10">
        <f t="shared" si="3"/>
        <v>6</v>
      </c>
      <c r="M7" s="10">
        <f t="shared" si="4"/>
        <v>3</v>
      </c>
      <c r="N7" s="10">
        <f t="shared" si="6"/>
        <v>18</v>
      </c>
      <c r="O7" s="10">
        <f t="shared" si="7"/>
        <v>14</v>
      </c>
    </row>
    <row r="8" spans="1:16" x14ac:dyDescent="0.25">
      <c r="A8" s="10">
        <v>5</v>
      </c>
      <c r="B8" s="5">
        <v>2</v>
      </c>
      <c r="C8" s="5">
        <v>3</v>
      </c>
      <c r="D8" s="5">
        <v>3</v>
      </c>
      <c r="E8" s="5">
        <v>85</v>
      </c>
      <c r="F8" s="10">
        <f t="shared" si="0"/>
        <v>1</v>
      </c>
      <c r="H8" s="10">
        <f t="shared" si="5"/>
        <v>0</v>
      </c>
      <c r="I8" s="10">
        <f t="shared" si="1"/>
        <v>1</v>
      </c>
      <c r="J8" s="10">
        <f t="shared" si="1"/>
        <v>1</v>
      </c>
      <c r="K8" s="10">
        <f t="shared" si="2"/>
        <v>2</v>
      </c>
      <c r="L8" s="10">
        <f t="shared" si="3"/>
        <v>2</v>
      </c>
      <c r="M8" s="10">
        <f t="shared" si="4"/>
        <v>1</v>
      </c>
      <c r="N8" s="10">
        <f t="shared" si="6"/>
        <v>2</v>
      </c>
      <c r="O8" s="10">
        <f t="shared" si="7"/>
        <v>1</v>
      </c>
      <c r="P8"/>
    </row>
    <row r="9" spans="1:16" x14ac:dyDescent="0.25">
      <c r="A9" s="10">
        <v>6</v>
      </c>
      <c r="B9" s="5">
        <v>3</v>
      </c>
      <c r="C9" s="5">
        <v>2</v>
      </c>
      <c r="D9" s="5">
        <v>3</v>
      </c>
      <c r="E9" s="5">
        <v>55</v>
      </c>
      <c r="F9" s="10">
        <f t="shared" si="0"/>
        <v>0</v>
      </c>
      <c r="H9" s="10">
        <f t="shared" si="5"/>
        <v>1</v>
      </c>
      <c r="I9" s="10">
        <f t="shared" si="1"/>
        <v>2</v>
      </c>
      <c r="J9" s="10">
        <f t="shared" si="1"/>
        <v>1</v>
      </c>
      <c r="K9" s="10">
        <f t="shared" si="2"/>
        <v>6</v>
      </c>
      <c r="L9" s="10">
        <f t="shared" si="3"/>
        <v>4</v>
      </c>
      <c r="M9" s="10">
        <f t="shared" si="4"/>
        <v>2</v>
      </c>
      <c r="N9" s="10">
        <f t="shared" si="6"/>
        <v>6</v>
      </c>
      <c r="O9" s="10">
        <f t="shared" si="7"/>
        <v>7</v>
      </c>
    </row>
    <row r="10" spans="1:16" x14ac:dyDescent="0.25">
      <c r="A10" s="10">
        <v>7</v>
      </c>
      <c r="B10" s="5">
        <v>2</v>
      </c>
      <c r="C10" s="5">
        <v>5</v>
      </c>
      <c r="D10" s="5">
        <v>1</v>
      </c>
      <c r="E10" s="5">
        <v>80</v>
      </c>
      <c r="F10" s="10">
        <f t="shared" si="0"/>
        <v>1</v>
      </c>
      <c r="H10" s="10">
        <f t="shared" si="5"/>
        <v>0</v>
      </c>
      <c r="I10" s="10">
        <f t="shared" si="1"/>
        <v>1</v>
      </c>
      <c r="J10" s="10">
        <f t="shared" si="1"/>
        <v>1</v>
      </c>
      <c r="K10" s="10">
        <f t="shared" si="2"/>
        <v>2</v>
      </c>
      <c r="L10" s="10">
        <f t="shared" si="3"/>
        <v>2</v>
      </c>
      <c r="M10" s="10">
        <f t="shared" si="4"/>
        <v>1</v>
      </c>
      <c r="N10" s="10">
        <f t="shared" si="6"/>
        <v>2</v>
      </c>
      <c r="O10" s="10">
        <f t="shared" si="7"/>
        <v>1</v>
      </c>
    </row>
    <row r="11" spans="1:16" x14ac:dyDescent="0.25">
      <c r="A11" s="10">
        <v>8</v>
      </c>
      <c r="B11" s="5">
        <v>1</v>
      </c>
      <c r="C11" s="5">
        <v>1</v>
      </c>
      <c r="D11" s="5">
        <v>6</v>
      </c>
      <c r="E11" s="5">
        <v>15</v>
      </c>
      <c r="F11" s="10">
        <f t="shared" si="0"/>
        <v>0</v>
      </c>
      <c r="H11" s="10">
        <f t="shared" si="5"/>
        <v>1</v>
      </c>
      <c r="I11" s="10">
        <f t="shared" si="1"/>
        <v>3</v>
      </c>
      <c r="J11" s="10">
        <f t="shared" si="1"/>
        <v>4</v>
      </c>
      <c r="K11" s="10">
        <f t="shared" si="2"/>
        <v>26</v>
      </c>
      <c r="L11" s="10">
        <f t="shared" si="3"/>
        <v>8</v>
      </c>
      <c r="M11" s="10">
        <f t="shared" si="4"/>
        <v>4</v>
      </c>
      <c r="N11" s="10">
        <f t="shared" si="6"/>
        <v>26</v>
      </c>
      <c r="O11" s="10">
        <f t="shared" si="7"/>
        <v>15</v>
      </c>
    </row>
    <row r="12" spans="1:16" x14ac:dyDescent="0.25">
      <c r="A12" s="10">
        <v>9</v>
      </c>
      <c r="B12" s="5">
        <v>1</v>
      </c>
      <c r="C12" s="5">
        <v>5</v>
      </c>
      <c r="D12" s="5">
        <v>2</v>
      </c>
      <c r="E12" s="5">
        <v>90</v>
      </c>
      <c r="F12" s="10">
        <f t="shared" si="0"/>
        <v>1</v>
      </c>
      <c r="H12" s="10">
        <f t="shared" si="5"/>
        <v>1</v>
      </c>
      <c r="I12" s="10">
        <f t="shared" si="1"/>
        <v>1</v>
      </c>
      <c r="J12" s="10">
        <f t="shared" si="1"/>
        <v>0</v>
      </c>
      <c r="K12" s="10">
        <f t="shared" si="2"/>
        <v>2</v>
      </c>
      <c r="L12" s="10">
        <f t="shared" si="3"/>
        <v>2</v>
      </c>
      <c r="M12" s="10">
        <f t="shared" si="4"/>
        <v>1</v>
      </c>
      <c r="N12" s="10">
        <f t="shared" si="6"/>
        <v>2</v>
      </c>
      <c r="O12" s="10">
        <f t="shared" si="7"/>
        <v>1</v>
      </c>
    </row>
    <row r="13" spans="1:16" x14ac:dyDescent="0.25">
      <c r="A13" s="10">
        <v>10</v>
      </c>
      <c r="B13" s="5">
        <v>3</v>
      </c>
      <c r="C13" s="5">
        <v>3</v>
      </c>
      <c r="D13" s="5">
        <v>2</v>
      </c>
      <c r="E13" s="5">
        <v>75</v>
      </c>
      <c r="F13" s="10">
        <f t="shared" si="0"/>
        <v>0</v>
      </c>
      <c r="H13" s="10">
        <f t="shared" si="5"/>
        <v>1</v>
      </c>
      <c r="I13" s="10">
        <f t="shared" si="1"/>
        <v>1</v>
      </c>
      <c r="J13" s="10">
        <f t="shared" si="1"/>
        <v>0</v>
      </c>
      <c r="K13" s="10">
        <f t="shared" si="2"/>
        <v>2</v>
      </c>
      <c r="L13" s="10">
        <f t="shared" si="3"/>
        <v>2</v>
      </c>
      <c r="M13" s="10">
        <f t="shared" si="4"/>
        <v>1</v>
      </c>
      <c r="N13" s="10">
        <f t="shared" si="6"/>
        <v>2</v>
      </c>
      <c r="O13" s="10">
        <f t="shared" si="7"/>
        <v>1</v>
      </c>
    </row>
    <row r="14" spans="1:16" x14ac:dyDescent="0.25">
      <c r="A14" s="10">
        <v>11</v>
      </c>
      <c r="B14" s="5">
        <v>4</v>
      </c>
      <c r="C14" s="5">
        <v>2</v>
      </c>
      <c r="D14" s="5">
        <v>2</v>
      </c>
      <c r="E14" s="5">
        <v>40</v>
      </c>
      <c r="F14" s="10">
        <f t="shared" si="0"/>
        <v>0</v>
      </c>
      <c r="H14" s="10">
        <f t="shared" si="5"/>
        <v>2</v>
      </c>
      <c r="I14" s="10">
        <f t="shared" si="1"/>
        <v>2</v>
      </c>
      <c r="J14" s="10">
        <f t="shared" si="1"/>
        <v>0</v>
      </c>
      <c r="K14" s="10">
        <f t="shared" si="2"/>
        <v>8</v>
      </c>
      <c r="L14" s="10">
        <f t="shared" si="3"/>
        <v>4</v>
      </c>
      <c r="M14" s="10">
        <f t="shared" si="4"/>
        <v>2</v>
      </c>
      <c r="N14" s="10">
        <f t="shared" si="6"/>
        <v>8</v>
      </c>
      <c r="O14" s="10">
        <f t="shared" si="7"/>
        <v>11</v>
      </c>
    </row>
    <row r="15" spans="1:16" x14ac:dyDescent="0.25">
      <c r="A15" s="10">
        <v>12</v>
      </c>
      <c r="B15" s="5">
        <v>1</v>
      </c>
      <c r="C15" s="5">
        <v>3</v>
      </c>
      <c r="D15" s="5">
        <v>4</v>
      </c>
      <c r="E15" s="5">
        <v>65</v>
      </c>
      <c r="F15" s="10">
        <f t="shared" si="0"/>
        <v>0</v>
      </c>
      <c r="H15" s="10">
        <f t="shared" si="5"/>
        <v>1</v>
      </c>
      <c r="I15" s="10">
        <f t="shared" si="1"/>
        <v>1</v>
      </c>
      <c r="J15" s="10">
        <f t="shared" si="1"/>
        <v>2</v>
      </c>
      <c r="K15" s="10">
        <f t="shared" si="2"/>
        <v>6</v>
      </c>
      <c r="L15" s="10">
        <f t="shared" si="3"/>
        <v>4</v>
      </c>
      <c r="M15" s="10">
        <f t="shared" si="4"/>
        <v>2</v>
      </c>
      <c r="N15" s="10">
        <f t="shared" si="6"/>
        <v>6</v>
      </c>
      <c r="O15" s="10">
        <f t="shared" si="7"/>
        <v>7</v>
      </c>
    </row>
    <row r="16" spans="1:16" x14ac:dyDescent="0.25">
      <c r="A16" s="10">
        <v>13</v>
      </c>
      <c r="B16" s="5">
        <v>1</v>
      </c>
      <c r="C16" s="5">
        <v>6</v>
      </c>
      <c r="D16" s="5">
        <v>1</v>
      </c>
      <c r="E16" s="5">
        <v>60</v>
      </c>
      <c r="F16" s="10">
        <f t="shared" si="0"/>
        <v>0</v>
      </c>
      <c r="H16" s="10">
        <f t="shared" si="5"/>
        <v>1</v>
      </c>
      <c r="I16" s="10">
        <f t="shared" si="1"/>
        <v>2</v>
      </c>
      <c r="J16" s="10">
        <f t="shared" si="1"/>
        <v>1</v>
      </c>
      <c r="K16" s="10">
        <f t="shared" si="2"/>
        <v>6</v>
      </c>
      <c r="L16" s="10">
        <f t="shared" si="3"/>
        <v>4</v>
      </c>
      <c r="M16" s="10">
        <f t="shared" si="4"/>
        <v>2</v>
      </c>
      <c r="N16" s="10">
        <f t="shared" si="6"/>
        <v>6</v>
      </c>
      <c r="O16" s="10">
        <f t="shared" si="7"/>
        <v>7</v>
      </c>
    </row>
    <row r="17" spans="1:15" x14ac:dyDescent="0.25">
      <c r="A17" s="10">
        <v>14</v>
      </c>
      <c r="B17" s="5">
        <v>4</v>
      </c>
      <c r="C17" s="5">
        <v>1</v>
      </c>
      <c r="D17" s="5">
        <v>3</v>
      </c>
      <c r="E17" s="5">
        <v>25</v>
      </c>
      <c r="F17" s="10">
        <f t="shared" si="0"/>
        <v>0</v>
      </c>
      <c r="H17" s="10">
        <f t="shared" si="5"/>
        <v>2</v>
      </c>
      <c r="I17" s="10">
        <f t="shared" si="1"/>
        <v>3</v>
      </c>
      <c r="J17" s="10">
        <f t="shared" si="1"/>
        <v>1</v>
      </c>
      <c r="K17" s="10">
        <f t="shared" si="2"/>
        <v>14</v>
      </c>
      <c r="L17" s="10">
        <f t="shared" si="3"/>
        <v>6</v>
      </c>
      <c r="M17" s="10">
        <f t="shared" si="4"/>
        <v>3</v>
      </c>
      <c r="N17" s="10">
        <f t="shared" si="6"/>
        <v>14</v>
      </c>
      <c r="O17" s="10">
        <f t="shared" si="7"/>
        <v>13</v>
      </c>
    </row>
    <row r="18" spans="1:15" x14ac:dyDescent="0.25">
      <c r="A18" s="10">
        <v>15</v>
      </c>
      <c r="B18" s="5">
        <v>4</v>
      </c>
      <c r="C18" s="5">
        <v>3</v>
      </c>
      <c r="D18" s="5">
        <v>1</v>
      </c>
      <c r="E18" s="5">
        <v>50</v>
      </c>
      <c r="F18" s="10">
        <f t="shared" si="0"/>
        <v>0</v>
      </c>
      <c r="H18" s="10">
        <f t="shared" si="5"/>
        <v>2</v>
      </c>
      <c r="I18" s="10">
        <f t="shared" si="1"/>
        <v>1</v>
      </c>
      <c r="J18" s="10">
        <f t="shared" si="1"/>
        <v>1</v>
      </c>
      <c r="K18" s="10">
        <f t="shared" si="2"/>
        <v>6</v>
      </c>
      <c r="L18" s="10">
        <f t="shared" si="3"/>
        <v>4</v>
      </c>
      <c r="M18" s="10">
        <f t="shared" si="4"/>
        <v>2</v>
      </c>
      <c r="N18" s="10">
        <f t="shared" si="6"/>
        <v>6</v>
      </c>
      <c r="O18" s="10">
        <f t="shared" si="7"/>
        <v>7</v>
      </c>
    </row>
    <row r="19" spans="1:15" x14ac:dyDescent="0.25">
      <c r="A19" s="10" t="s">
        <v>21</v>
      </c>
      <c r="B19" s="5"/>
      <c r="C19" s="5"/>
      <c r="D19" s="5"/>
      <c r="E19" s="15">
        <f>AVERAGE(E4:E18)</f>
        <v>58</v>
      </c>
      <c r="F19" s="14">
        <f>AVERAGE(F4:F18)</f>
        <v>0.26666666666666666</v>
      </c>
    </row>
    <row r="20" spans="1:15" x14ac:dyDescent="0.25">
      <c r="A20" s="10" t="s">
        <v>14</v>
      </c>
      <c r="B20" s="8">
        <v>1</v>
      </c>
      <c r="C20" s="8">
        <v>2</v>
      </c>
      <c r="D20" s="8">
        <v>5</v>
      </c>
      <c r="E20" s="13"/>
    </row>
    <row r="21" spans="1:15" x14ac:dyDescent="0.25">
      <c r="A21" s="10" t="s">
        <v>19</v>
      </c>
      <c r="B21" s="8">
        <v>2</v>
      </c>
      <c r="C21" s="8">
        <v>4</v>
      </c>
      <c r="D21" s="8">
        <v>2</v>
      </c>
      <c r="E21" s="11"/>
    </row>
    <row r="22" spans="1:15" x14ac:dyDescent="0.25">
      <c r="A22" s="10" t="s">
        <v>20</v>
      </c>
      <c r="B22" s="8">
        <v>3</v>
      </c>
      <c r="C22" s="8">
        <v>1</v>
      </c>
      <c r="D22" s="8">
        <v>4</v>
      </c>
    </row>
    <row r="25" spans="1:15" x14ac:dyDescent="0.25">
      <c r="A25" s="11" t="s">
        <v>1</v>
      </c>
      <c r="B25" s="11" t="s">
        <v>15</v>
      </c>
      <c r="C25" s="6" t="s">
        <v>16</v>
      </c>
      <c r="D25" s="11" t="s">
        <v>5</v>
      </c>
      <c r="E25" s="11" t="s">
        <v>11</v>
      </c>
      <c r="F25" s="11" t="s">
        <v>12</v>
      </c>
    </row>
    <row r="26" spans="1:15" x14ac:dyDescent="0.25">
      <c r="A26" s="7">
        <v>5</v>
      </c>
      <c r="B26" s="10">
        <f>COUNTIFS($O$4:$O$18,"&lt;="&amp;$A$26)</f>
        <v>6</v>
      </c>
      <c r="C26" s="10">
        <f>SUMIFS($F$4:$F$18,$O$4:$O$18,"&lt;="&amp;$A$26)</f>
        <v>4</v>
      </c>
      <c r="D26" s="16">
        <f>C26/B26</f>
        <v>0.66666666666666663</v>
      </c>
      <c r="E26" s="10">
        <f>AVERAGEIFS(E$4:E$18,$O$4:$O$18,"&lt;="&amp;$A$26)</f>
        <v>82.5</v>
      </c>
      <c r="F26" s="10">
        <f>AVERAGEIFS(F$4:F$18,$O$4:$O$18,"&lt;="&amp;$A$26)</f>
        <v>0.66666666666666663</v>
      </c>
    </row>
    <row r="27" spans="1:15" x14ac:dyDescent="0.25">
      <c r="A27" s="10">
        <v>1</v>
      </c>
      <c r="B27" s="17">
        <f t="dataTable" ref="B27:F41" dt2D="0" dtr="0" r1="A26"/>
        <v>6</v>
      </c>
      <c r="C27" s="18">
        <v>4</v>
      </c>
      <c r="D27" s="19">
        <v>0.66666666666666663</v>
      </c>
      <c r="E27" s="18">
        <v>82.5</v>
      </c>
      <c r="F27" s="20">
        <v>0.66666666666666663</v>
      </c>
    </row>
    <row r="28" spans="1:15" x14ac:dyDescent="0.25">
      <c r="A28" s="10">
        <v>2</v>
      </c>
      <c r="B28" s="21">
        <v>6</v>
      </c>
      <c r="C28" s="1">
        <v>4</v>
      </c>
      <c r="D28" s="22">
        <v>0.66666666666666663</v>
      </c>
      <c r="E28" s="1">
        <v>82.5</v>
      </c>
      <c r="F28" s="23">
        <v>0.66666666666666663</v>
      </c>
    </row>
    <row r="29" spans="1:15" x14ac:dyDescent="0.25">
      <c r="A29" s="10">
        <v>3</v>
      </c>
      <c r="B29" s="21">
        <v>6</v>
      </c>
      <c r="C29" s="1">
        <v>4</v>
      </c>
      <c r="D29" s="22">
        <v>0.66666666666666663</v>
      </c>
      <c r="E29" s="1">
        <v>82.5</v>
      </c>
      <c r="F29" s="23">
        <v>0.66666666666666663</v>
      </c>
    </row>
    <row r="30" spans="1:15" x14ac:dyDescent="0.25">
      <c r="A30" s="10">
        <v>4</v>
      </c>
      <c r="B30" s="21">
        <v>6</v>
      </c>
      <c r="C30" s="1">
        <v>4</v>
      </c>
      <c r="D30" s="22">
        <v>0.66666666666666663</v>
      </c>
      <c r="E30" s="1">
        <v>82.5</v>
      </c>
      <c r="F30" s="23">
        <v>0.66666666666666663</v>
      </c>
    </row>
    <row r="31" spans="1:15" x14ac:dyDescent="0.25">
      <c r="A31" s="10">
        <v>5</v>
      </c>
      <c r="B31" s="21">
        <v>6</v>
      </c>
      <c r="C31" s="1">
        <v>4</v>
      </c>
      <c r="D31" s="22">
        <v>0.66666666666666663</v>
      </c>
      <c r="E31" s="1">
        <v>82.5</v>
      </c>
      <c r="F31" s="23">
        <v>0.66666666666666663</v>
      </c>
    </row>
    <row r="32" spans="1:15" x14ac:dyDescent="0.25">
      <c r="A32" s="10">
        <v>6</v>
      </c>
      <c r="B32" s="21">
        <v>6</v>
      </c>
      <c r="C32" s="1">
        <v>4</v>
      </c>
      <c r="D32" s="22">
        <v>0.66666666666666663</v>
      </c>
      <c r="E32" s="1">
        <v>82.5</v>
      </c>
      <c r="F32" s="23">
        <v>0.66666666666666663</v>
      </c>
    </row>
    <row r="33" spans="1:6" x14ac:dyDescent="0.25">
      <c r="A33" s="10">
        <v>7</v>
      </c>
      <c r="B33" s="21">
        <v>10</v>
      </c>
      <c r="C33" s="1">
        <v>4</v>
      </c>
      <c r="D33" s="22">
        <v>0.4</v>
      </c>
      <c r="E33" s="1">
        <v>72.5</v>
      </c>
      <c r="F33" s="23">
        <v>0.4</v>
      </c>
    </row>
    <row r="34" spans="1:6" x14ac:dyDescent="0.25">
      <c r="A34" s="10">
        <v>8</v>
      </c>
      <c r="B34" s="21">
        <v>10</v>
      </c>
      <c r="C34" s="1">
        <v>4</v>
      </c>
      <c r="D34" s="22">
        <v>0.4</v>
      </c>
      <c r="E34" s="1">
        <v>72.5</v>
      </c>
      <c r="F34" s="23">
        <v>0.4</v>
      </c>
    </row>
    <row r="35" spans="1:6" x14ac:dyDescent="0.25">
      <c r="A35" s="10">
        <v>9</v>
      </c>
      <c r="B35" s="21">
        <v>10</v>
      </c>
      <c r="C35" s="1">
        <v>4</v>
      </c>
      <c r="D35" s="22">
        <v>0.4</v>
      </c>
      <c r="E35" s="1">
        <v>72.5</v>
      </c>
      <c r="F35" s="23">
        <v>0.4</v>
      </c>
    </row>
    <row r="36" spans="1:6" x14ac:dyDescent="0.25">
      <c r="A36" s="10">
        <v>10</v>
      </c>
      <c r="B36" s="21">
        <v>10</v>
      </c>
      <c r="C36" s="1">
        <v>4</v>
      </c>
      <c r="D36" s="22">
        <v>0.4</v>
      </c>
      <c r="E36" s="1">
        <v>72.5</v>
      </c>
      <c r="F36" s="23">
        <v>0.4</v>
      </c>
    </row>
    <row r="37" spans="1:6" x14ac:dyDescent="0.25">
      <c r="A37" s="10">
        <v>11</v>
      </c>
      <c r="B37" s="21">
        <v>12</v>
      </c>
      <c r="C37" s="1">
        <v>4</v>
      </c>
      <c r="D37" s="22">
        <v>0.33333333333333331</v>
      </c>
      <c r="E37" s="1">
        <v>67.5</v>
      </c>
      <c r="F37" s="23">
        <v>0.33333333333333331</v>
      </c>
    </row>
    <row r="38" spans="1:6" x14ac:dyDescent="0.25">
      <c r="A38" s="10">
        <v>12</v>
      </c>
      <c r="B38" s="21">
        <v>12</v>
      </c>
      <c r="C38" s="1">
        <v>4</v>
      </c>
      <c r="D38" s="22">
        <v>0.33333333333333331</v>
      </c>
      <c r="E38" s="1">
        <v>67.5</v>
      </c>
      <c r="F38" s="23">
        <v>0.33333333333333331</v>
      </c>
    </row>
    <row r="39" spans="1:6" x14ac:dyDescent="0.25">
      <c r="A39" s="10">
        <v>13</v>
      </c>
      <c r="B39" s="21">
        <v>13</v>
      </c>
      <c r="C39" s="1">
        <v>4</v>
      </c>
      <c r="D39" s="22">
        <v>0.30769230769230771</v>
      </c>
      <c r="E39" s="1">
        <v>64.230769230769226</v>
      </c>
      <c r="F39" s="23">
        <v>0.30769230769230771</v>
      </c>
    </row>
    <row r="40" spans="1:6" x14ac:dyDescent="0.25">
      <c r="A40" s="10">
        <v>14</v>
      </c>
      <c r="B40" s="21">
        <v>14</v>
      </c>
      <c r="C40" s="1">
        <v>4</v>
      </c>
      <c r="D40" s="22">
        <v>0.2857142857142857</v>
      </c>
      <c r="E40" s="1">
        <v>61.071428571428569</v>
      </c>
      <c r="F40" s="23">
        <v>0.2857142857142857</v>
      </c>
    </row>
    <row r="41" spans="1:6" x14ac:dyDescent="0.25">
      <c r="A41" s="10">
        <v>15</v>
      </c>
      <c r="B41" s="24">
        <v>15</v>
      </c>
      <c r="C41" s="25">
        <v>4</v>
      </c>
      <c r="D41" s="26">
        <v>0.26666666666666666</v>
      </c>
      <c r="E41" s="25">
        <v>58</v>
      </c>
      <c r="F41" s="27">
        <v>0.26666666666666666</v>
      </c>
    </row>
  </sheetData>
  <mergeCells count="1">
    <mergeCell ref="H2:J2"/>
  </mergeCells>
  <conditionalFormatting sqref="B4:E19 F19">
    <cfRule type="colorScale" priority="3">
      <colorScale>
        <cfvo type="min"/>
        <cfvo type="max"/>
        <color rgb="FFFFEF9C"/>
        <color rgb="FF63BE7B"/>
      </colorScale>
    </cfRule>
  </conditionalFormatting>
  <conditionalFormatting sqref="E4:E19 F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4:G18 G19:G20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:O2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499984740745262"/>
  </sheetPr>
  <dimension ref="A1:P41"/>
  <sheetViews>
    <sheetView zoomScale="115" zoomScaleNormal="115" workbookViewId="0">
      <selection activeCell="N4" sqref="N4:N18"/>
    </sheetView>
  </sheetViews>
  <sheetFormatPr defaultRowHeight="15" x14ac:dyDescent="0.25"/>
  <cols>
    <col min="1" max="4" width="9.140625" style="10"/>
    <col min="5" max="15" width="9.140625" style="10" customWidth="1"/>
    <col min="16" max="16384" width="9.140625" style="10"/>
  </cols>
  <sheetData>
    <row r="1" spans="1:16" s="3" customFormat="1" ht="18.75" x14ac:dyDescent="0.3">
      <c r="A1" s="2" t="s">
        <v>0</v>
      </c>
      <c r="B1" s="4" t="s">
        <v>6</v>
      </c>
    </row>
    <row r="2" spans="1:16" s="3" customFormat="1" ht="18.75" x14ac:dyDescent="0.3">
      <c r="A2" s="2"/>
      <c r="B2" s="4"/>
      <c r="E2" s="9">
        <v>80</v>
      </c>
      <c r="H2" s="28" t="s">
        <v>2</v>
      </c>
      <c r="I2" s="28"/>
      <c r="J2" s="28"/>
      <c r="K2" s="11"/>
      <c r="L2" s="11"/>
      <c r="M2" s="11"/>
    </row>
    <row r="3" spans="1:16" x14ac:dyDescent="0.25">
      <c r="A3" s="11" t="s">
        <v>7</v>
      </c>
      <c r="B3" s="11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1"/>
      <c r="H3" s="11" t="s">
        <v>8</v>
      </c>
      <c r="I3" s="11" t="s">
        <v>9</v>
      </c>
      <c r="J3" s="11" t="s">
        <v>10</v>
      </c>
      <c r="K3" s="11" t="s">
        <v>17</v>
      </c>
      <c r="L3" s="11" t="s">
        <v>18</v>
      </c>
      <c r="M3" s="11" t="s">
        <v>3</v>
      </c>
      <c r="N3" s="11" t="s">
        <v>4</v>
      </c>
      <c r="O3" s="11" t="s">
        <v>13</v>
      </c>
    </row>
    <row r="4" spans="1:16" x14ac:dyDescent="0.25">
      <c r="A4" s="10">
        <v>1</v>
      </c>
      <c r="B4" s="5">
        <v>3</v>
      </c>
      <c r="C4" s="5">
        <v>4</v>
      </c>
      <c r="D4" s="5">
        <v>1</v>
      </c>
      <c r="E4" s="5">
        <v>70</v>
      </c>
      <c r="F4" s="10">
        <f t="shared" ref="F4:F18" si="0">IF(E4&gt;=$E$2,1,0)</f>
        <v>0</v>
      </c>
      <c r="H4" s="10">
        <f>ABS(B4-B$22)</f>
        <v>0</v>
      </c>
      <c r="I4" s="10">
        <f t="shared" ref="I4:J18" si="1">ABS(C4-C$22)</f>
        <v>3</v>
      </c>
      <c r="J4" s="10">
        <f t="shared" si="1"/>
        <v>3</v>
      </c>
      <c r="K4" s="10">
        <f t="shared" ref="K4:K18" si="2">SUMSQ(H4:J4)</f>
        <v>18</v>
      </c>
      <c r="L4" s="10">
        <f t="shared" ref="L4:L18" si="3">SUM(H4:J4)</f>
        <v>6</v>
      </c>
      <c r="M4" s="10">
        <f t="shared" ref="M4:M18" si="4">MAX(H4:J4)</f>
        <v>3</v>
      </c>
      <c r="N4" s="10">
        <f>K4</f>
        <v>18</v>
      </c>
      <c r="O4" s="10">
        <f>RANK(N4,N$4:N$18,1)</f>
        <v>12</v>
      </c>
    </row>
    <row r="5" spans="1:16" x14ac:dyDescent="0.25">
      <c r="A5" s="10">
        <v>2</v>
      </c>
      <c r="B5" s="5">
        <v>1</v>
      </c>
      <c r="C5" s="5">
        <v>4</v>
      </c>
      <c r="D5" s="5">
        <v>3</v>
      </c>
      <c r="E5" s="5">
        <v>95</v>
      </c>
      <c r="F5" s="10">
        <f t="shared" si="0"/>
        <v>1</v>
      </c>
      <c r="H5" s="10">
        <f t="shared" ref="H5:H18" si="5">ABS(B5-B$22)</f>
        <v>2</v>
      </c>
      <c r="I5" s="10">
        <f t="shared" si="1"/>
        <v>3</v>
      </c>
      <c r="J5" s="10">
        <f t="shared" si="1"/>
        <v>1</v>
      </c>
      <c r="K5" s="10">
        <f t="shared" si="2"/>
        <v>14</v>
      </c>
      <c r="L5" s="10">
        <f t="shared" si="3"/>
        <v>6</v>
      </c>
      <c r="M5" s="10">
        <f t="shared" si="4"/>
        <v>3</v>
      </c>
      <c r="N5" s="10">
        <f t="shared" ref="N5:N18" si="6">K5</f>
        <v>14</v>
      </c>
      <c r="O5" s="10">
        <f t="shared" ref="O5:O18" si="7">RANK(N5,N$4:N$18,1)</f>
        <v>10</v>
      </c>
    </row>
    <row r="6" spans="1:16" x14ac:dyDescent="0.25">
      <c r="A6" s="10">
        <v>3</v>
      </c>
      <c r="B6" s="5">
        <v>2</v>
      </c>
      <c r="C6" s="5">
        <v>2</v>
      </c>
      <c r="D6" s="5">
        <v>4</v>
      </c>
      <c r="E6" s="5">
        <v>45</v>
      </c>
      <c r="F6" s="10">
        <f t="shared" si="0"/>
        <v>0</v>
      </c>
      <c r="H6" s="10">
        <f t="shared" si="5"/>
        <v>1</v>
      </c>
      <c r="I6" s="10">
        <f t="shared" si="1"/>
        <v>1</v>
      </c>
      <c r="J6" s="10">
        <f t="shared" si="1"/>
        <v>0</v>
      </c>
      <c r="K6" s="10">
        <f t="shared" si="2"/>
        <v>2</v>
      </c>
      <c r="L6" s="10">
        <f t="shared" si="3"/>
        <v>2</v>
      </c>
      <c r="M6" s="10">
        <f t="shared" si="4"/>
        <v>1</v>
      </c>
      <c r="N6" s="10">
        <f t="shared" si="6"/>
        <v>2</v>
      </c>
      <c r="O6" s="10">
        <f t="shared" si="7"/>
        <v>1</v>
      </c>
    </row>
    <row r="7" spans="1:16" x14ac:dyDescent="0.25">
      <c r="A7" s="10">
        <v>4</v>
      </c>
      <c r="B7" s="5">
        <v>2</v>
      </c>
      <c r="C7" s="5">
        <v>1</v>
      </c>
      <c r="D7" s="5">
        <v>5</v>
      </c>
      <c r="E7" s="5">
        <v>20</v>
      </c>
      <c r="F7" s="10">
        <f t="shared" si="0"/>
        <v>0</v>
      </c>
      <c r="H7" s="10">
        <f t="shared" si="5"/>
        <v>1</v>
      </c>
      <c r="I7" s="10">
        <f t="shared" si="1"/>
        <v>0</v>
      </c>
      <c r="J7" s="10">
        <f t="shared" si="1"/>
        <v>1</v>
      </c>
      <c r="K7" s="10">
        <f t="shared" si="2"/>
        <v>2</v>
      </c>
      <c r="L7" s="10">
        <f t="shared" si="3"/>
        <v>2</v>
      </c>
      <c r="M7" s="10">
        <f t="shared" si="4"/>
        <v>1</v>
      </c>
      <c r="N7" s="10">
        <f t="shared" si="6"/>
        <v>2</v>
      </c>
      <c r="O7" s="10">
        <f t="shared" si="7"/>
        <v>1</v>
      </c>
    </row>
    <row r="8" spans="1:16" x14ac:dyDescent="0.25">
      <c r="A8" s="10">
        <v>5</v>
      </c>
      <c r="B8" s="5">
        <v>2</v>
      </c>
      <c r="C8" s="5">
        <v>3</v>
      </c>
      <c r="D8" s="5">
        <v>3</v>
      </c>
      <c r="E8" s="5">
        <v>85</v>
      </c>
      <c r="F8" s="10">
        <f t="shared" si="0"/>
        <v>1</v>
      </c>
      <c r="H8" s="10">
        <f t="shared" si="5"/>
        <v>1</v>
      </c>
      <c r="I8" s="10">
        <f t="shared" si="1"/>
        <v>2</v>
      </c>
      <c r="J8" s="10">
        <f t="shared" si="1"/>
        <v>1</v>
      </c>
      <c r="K8" s="10">
        <f t="shared" si="2"/>
        <v>6</v>
      </c>
      <c r="L8" s="10">
        <f t="shared" si="3"/>
        <v>4</v>
      </c>
      <c r="M8" s="10">
        <f t="shared" si="4"/>
        <v>2</v>
      </c>
      <c r="N8" s="10">
        <f t="shared" si="6"/>
        <v>6</v>
      </c>
      <c r="O8" s="10">
        <f t="shared" si="7"/>
        <v>5</v>
      </c>
      <c r="P8"/>
    </row>
    <row r="9" spans="1:16" x14ac:dyDescent="0.25">
      <c r="A9" s="10">
        <v>6</v>
      </c>
      <c r="B9" s="5">
        <v>3</v>
      </c>
      <c r="C9" s="5">
        <v>2</v>
      </c>
      <c r="D9" s="5">
        <v>3</v>
      </c>
      <c r="E9" s="5">
        <v>55</v>
      </c>
      <c r="F9" s="10">
        <f t="shared" si="0"/>
        <v>0</v>
      </c>
      <c r="H9" s="10">
        <f t="shared" si="5"/>
        <v>0</v>
      </c>
      <c r="I9" s="10">
        <f t="shared" si="1"/>
        <v>1</v>
      </c>
      <c r="J9" s="10">
        <f t="shared" si="1"/>
        <v>1</v>
      </c>
      <c r="K9" s="10">
        <f t="shared" si="2"/>
        <v>2</v>
      </c>
      <c r="L9" s="10">
        <f t="shared" si="3"/>
        <v>2</v>
      </c>
      <c r="M9" s="10">
        <f t="shared" si="4"/>
        <v>1</v>
      </c>
      <c r="N9" s="10">
        <f t="shared" si="6"/>
        <v>2</v>
      </c>
      <c r="O9" s="10">
        <f t="shared" si="7"/>
        <v>1</v>
      </c>
    </row>
    <row r="10" spans="1:16" x14ac:dyDescent="0.25">
      <c r="A10" s="10">
        <v>7</v>
      </c>
      <c r="B10" s="5">
        <v>2</v>
      </c>
      <c r="C10" s="5">
        <v>5</v>
      </c>
      <c r="D10" s="5">
        <v>1</v>
      </c>
      <c r="E10" s="5">
        <v>80</v>
      </c>
      <c r="F10" s="10">
        <f t="shared" si="0"/>
        <v>1</v>
      </c>
      <c r="H10" s="10">
        <f t="shared" si="5"/>
        <v>1</v>
      </c>
      <c r="I10" s="10">
        <f t="shared" si="1"/>
        <v>4</v>
      </c>
      <c r="J10" s="10">
        <f t="shared" si="1"/>
        <v>3</v>
      </c>
      <c r="K10" s="10">
        <f t="shared" si="2"/>
        <v>26</v>
      </c>
      <c r="L10" s="10">
        <f t="shared" si="3"/>
        <v>8</v>
      </c>
      <c r="M10" s="10">
        <f t="shared" si="4"/>
        <v>4</v>
      </c>
      <c r="N10" s="10">
        <f t="shared" si="6"/>
        <v>26</v>
      </c>
      <c r="O10" s="10">
        <f t="shared" si="7"/>
        <v>14</v>
      </c>
    </row>
    <row r="11" spans="1:16" x14ac:dyDescent="0.25">
      <c r="A11" s="10">
        <v>8</v>
      </c>
      <c r="B11" s="5">
        <v>1</v>
      </c>
      <c r="C11" s="5">
        <v>1</v>
      </c>
      <c r="D11" s="5">
        <v>6</v>
      </c>
      <c r="E11" s="5">
        <v>15</v>
      </c>
      <c r="F11" s="10">
        <f t="shared" si="0"/>
        <v>0</v>
      </c>
      <c r="H11" s="10">
        <f t="shared" si="5"/>
        <v>2</v>
      </c>
      <c r="I11" s="10">
        <f t="shared" si="1"/>
        <v>0</v>
      </c>
      <c r="J11" s="10">
        <f t="shared" si="1"/>
        <v>2</v>
      </c>
      <c r="K11" s="10">
        <f t="shared" si="2"/>
        <v>8</v>
      </c>
      <c r="L11" s="10">
        <f t="shared" si="3"/>
        <v>4</v>
      </c>
      <c r="M11" s="10">
        <f t="shared" si="4"/>
        <v>2</v>
      </c>
      <c r="N11" s="10">
        <f t="shared" si="6"/>
        <v>8</v>
      </c>
      <c r="O11" s="10">
        <f t="shared" si="7"/>
        <v>7</v>
      </c>
    </row>
    <row r="12" spans="1:16" x14ac:dyDescent="0.25">
      <c r="A12" s="10">
        <v>9</v>
      </c>
      <c r="B12" s="5">
        <v>1</v>
      </c>
      <c r="C12" s="5">
        <v>5</v>
      </c>
      <c r="D12" s="5">
        <v>2</v>
      </c>
      <c r="E12" s="5">
        <v>90</v>
      </c>
      <c r="F12" s="10">
        <f t="shared" si="0"/>
        <v>1</v>
      </c>
      <c r="H12" s="10">
        <f t="shared" si="5"/>
        <v>2</v>
      </c>
      <c r="I12" s="10">
        <f t="shared" si="1"/>
        <v>4</v>
      </c>
      <c r="J12" s="10">
        <f t="shared" si="1"/>
        <v>2</v>
      </c>
      <c r="K12" s="10">
        <f t="shared" si="2"/>
        <v>24</v>
      </c>
      <c r="L12" s="10">
        <f t="shared" si="3"/>
        <v>8</v>
      </c>
      <c r="M12" s="10">
        <f t="shared" si="4"/>
        <v>4</v>
      </c>
      <c r="N12" s="10">
        <f t="shared" si="6"/>
        <v>24</v>
      </c>
      <c r="O12" s="10">
        <f t="shared" si="7"/>
        <v>13</v>
      </c>
    </row>
    <row r="13" spans="1:16" x14ac:dyDescent="0.25">
      <c r="A13" s="10">
        <v>10</v>
      </c>
      <c r="B13" s="5">
        <v>3</v>
      </c>
      <c r="C13" s="5">
        <v>3</v>
      </c>
      <c r="D13" s="5">
        <v>2</v>
      </c>
      <c r="E13" s="5">
        <v>75</v>
      </c>
      <c r="F13" s="10">
        <f t="shared" si="0"/>
        <v>0</v>
      </c>
      <c r="H13" s="10">
        <f t="shared" si="5"/>
        <v>0</v>
      </c>
      <c r="I13" s="10">
        <f t="shared" si="1"/>
        <v>2</v>
      </c>
      <c r="J13" s="10">
        <f t="shared" si="1"/>
        <v>2</v>
      </c>
      <c r="K13" s="10">
        <f t="shared" si="2"/>
        <v>8</v>
      </c>
      <c r="L13" s="10">
        <f t="shared" si="3"/>
        <v>4</v>
      </c>
      <c r="M13" s="10">
        <f t="shared" si="4"/>
        <v>2</v>
      </c>
      <c r="N13" s="10">
        <f t="shared" si="6"/>
        <v>8</v>
      </c>
      <c r="O13" s="10">
        <f t="shared" si="7"/>
        <v>7</v>
      </c>
    </row>
    <row r="14" spans="1:16" x14ac:dyDescent="0.25">
      <c r="A14" s="10">
        <v>11</v>
      </c>
      <c r="B14" s="5">
        <v>4</v>
      </c>
      <c r="C14" s="5">
        <v>2</v>
      </c>
      <c r="D14" s="5">
        <v>2</v>
      </c>
      <c r="E14" s="5">
        <v>40</v>
      </c>
      <c r="F14" s="10">
        <f t="shared" si="0"/>
        <v>0</v>
      </c>
      <c r="H14" s="10">
        <f t="shared" si="5"/>
        <v>1</v>
      </c>
      <c r="I14" s="10">
        <f t="shared" si="1"/>
        <v>1</v>
      </c>
      <c r="J14" s="10">
        <f t="shared" si="1"/>
        <v>2</v>
      </c>
      <c r="K14" s="10">
        <f t="shared" si="2"/>
        <v>6</v>
      </c>
      <c r="L14" s="10">
        <f t="shared" si="3"/>
        <v>4</v>
      </c>
      <c r="M14" s="10">
        <f t="shared" si="4"/>
        <v>2</v>
      </c>
      <c r="N14" s="10">
        <f t="shared" si="6"/>
        <v>6</v>
      </c>
      <c r="O14" s="10">
        <f t="shared" si="7"/>
        <v>5</v>
      </c>
    </row>
    <row r="15" spans="1:16" x14ac:dyDescent="0.25">
      <c r="A15" s="10">
        <v>12</v>
      </c>
      <c r="B15" s="5">
        <v>1</v>
      </c>
      <c r="C15" s="5">
        <v>3</v>
      </c>
      <c r="D15" s="5">
        <v>4</v>
      </c>
      <c r="E15" s="5">
        <v>65</v>
      </c>
      <c r="F15" s="10">
        <f t="shared" si="0"/>
        <v>0</v>
      </c>
      <c r="H15" s="10">
        <f t="shared" si="5"/>
        <v>2</v>
      </c>
      <c r="I15" s="10">
        <f t="shared" si="1"/>
        <v>2</v>
      </c>
      <c r="J15" s="10">
        <f t="shared" si="1"/>
        <v>0</v>
      </c>
      <c r="K15" s="10">
        <f t="shared" si="2"/>
        <v>8</v>
      </c>
      <c r="L15" s="10">
        <f t="shared" si="3"/>
        <v>4</v>
      </c>
      <c r="M15" s="10">
        <f t="shared" si="4"/>
        <v>2</v>
      </c>
      <c r="N15" s="10">
        <f t="shared" si="6"/>
        <v>8</v>
      </c>
      <c r="O15" s="10">
        <f t="shared" si="7"/>
        <v>7</v>
      </c>
    </row>
    <row r="16" spans="1:16" x14ac:dyDescent="0.25">
      <c r="A16" s="10">
        <v>13</v>
      </c>
      <c r="B16" s="5">
        <v>1</v>
      </c>
      <c r="C16" s="5">
        <v>6</v>
      </c>
      <c r="D16" s="5">
        <v>1</v>
      </c>
      <c r="E16" s="5">
        <v>60</v>
      </c>
      <c r="F16" s="10">
        <f t="shared" si="0"/>
        <v>0</v>
      </c>
      <c r="H16" s="10">
        <f t="shared" si="5"/>
        <v>2</v>
      </c>
      <c r="I16" s="10">
        <f t="shared" si="1"/>
        <v>5</v>
      </c>
      <c r="J16" s="10">
        <f t="shared" si="1"/>
        <v>3</v>
      </c>
      <c r="K16" s="10">
        <f t="shared" si="2"/>
        <v>38</v>
      </c>
      <c r="L16" s="10">
        <f t="shared" si="3"/>
        <v>10</v>
      </c>
      <c r="M16" s="10">
        <f t="shared" si="4"/>
        <v>5</v>
      </c>
      <c r="N16" s="10">
        <f t="shared" si="6"/>
        <v>38</v>
      </c>
      <c r="O16" s="10">
        <f t="shared" si="7"/>
        <v>15</v>
      </c>
    </row>
    <row r="17" spans="1:15" x14ac:dyDescent="0.25">
      <c r="A17" s="10">
        <v>14</v>
      </c>
      <c r="B17" s="5">
        <v>4</v>
      </c>
      <c r="C17" s="5">
        <v>1</v>
      </c>
      <c r="D17" s="5">
        <v>3</v>
      </c>
      <c r="E17" s="5">
        <v>25</v>
      </c>
      <c r="F17" s="10">
        <f t="shared" si="0"/>
        <v>0</v>
      </c>
      <c r="H17" s="10">
        <f t="shared" si="5"/>
        <v>1</v>
      </c>
      <c r="I17" s="10">
        <f t="shared" si="1"/>
        <v>0</v>
      </c>
      <c r="J17" s="10">
        <f t="shared" si="1"/>
        <v>1</v>
      </c>
      <c r="K17" s="10">
        <f t="shared" si="2"/>
        <v>2</v>
      </c>
      <c r="L17" s="10">
        <f t="shared" si="3"/>
        <v>2</v>
      </c>
      <c r="M17" s="10">
        <f t="shared" si="4"/>
        <v>1</v>
      </c>
      <c r="N17" s="10">
        <f t="shared" si="6"/>
        <v>2</v>
      </c>
      <c r="O17" s="10">
        <f t="shared" si="7"/>
        <v>1</v>
      </c>
    </row>
    <row r="18" spans="1:15" x14ac:dyDescent="0.25">
      <c r="A18" s="10">
        <v>15</v>
      </c>
      <c r="B18" s="5">
        <v>4</v>
      </c>
      <c r="C18" s="5">
        <v>3</v>
      </c>
      <c r="D18" s="5">
        <v>1</v>
      </c>
      <c r="E18" s="5">
        <v>50</v>
      </c>
      <c r="F18" s="10">
        <f t="shared" si="0"/>
        <v>0</v>
      </c>
      <c r="H18" s="10">
        <f t="shared" si="5"/>
        <v>1</v>
      </c>
      <c r="I18" s="10">
        <f t="shared" si="1"/>
        <v>2</v>
      </c>
      <c r="J18" s="10">
        <f t="shared" si="1"/>
        <v>3</v>
      </c>
      <c r="K18" s="10">
        <f t="shared" si="2"/>
        <v>14</v>
      </c>
      <c r="L18" s="10">
        <f t="shared" si="3"/>
        <v>6</v>
      </c>
      <c r="M18" s="10">
        <f t="shared" si="4"/>
        <v>3</v>
      </c>
      <c r="N18" s="10">
        <f t="shared" si="6"/>
        <v>14</v>
      </c>
      <c r="O18" s="10">
        <f t="shared" si="7"/>
        <v>10</v>
      </c>
    </row>
    <row r="19" spans="1:15" x14ac:dyDescent="0.25">
      <c r="A19" s="10" t="s">
        <v>21</v>
      </c>
      <c r="B19" s="5"/>
      <c r="C19" s="5"/>
      <c r="D19" s="5"/>
      <c r="E19" s="15">
        <f>AVERAGE(E4:E18)</f>
        <v>58</v>
      </c>
      <c r="F19" s="14">
        <f>AVERAGE(F4:F18)</f>
        <v>0.26666666666666666</v>
      </c>
    </row>
    <row r="20" spans="1:15" x14ac:dyDescent="0.25">
      <c r="A20" s="10" t="s">
        <v>14</v>
      </c>
      <c r="B20" s="8">
        <v>1</v>
      </c>
      <c r="C20" s="8">
        <v>2</v>
      </c>
      <c r="D20" s="8">
        <v>5</v>
      </c>
      <c r="E20" s="13"/>
    </row>
    <row r="21" spans="1:15" x14ac:dyDescent="0.25">
      <c r="A21" s="10" t="s">
        <v>19</v>
      </c>
      <c r="B21" s="8">
        <v>2</v>
      </c>
      <c r="C21" s="8">
        <v>4</v>
      </c>
      <c r="D21" s="8">
        <v>2</v>
      </c>
      <c r="E21" s="11"/>
    </row>
    <row r="22" spans="1:15" x14ac:dyDescent="0.25">
      <c r="A22" s="10" t="s">
        <v>20</v>
      </c>
      <c r="B22" s="8">
        <v>3</v>
      </c>
      <c r="C22" s="8">
        <v>1</v>
      </c>
      <c r="D22" s="8">
        <v>4</v>
      </c>
    </row>
    <row r="25" spans="1:15" x14ac:dyDescent="0.25">
      <c r="A25" s="11" t="s">
        <v>1</v>
      </c>
      <c r="B25" s="11" t="s">
        <v>15</v>
      </c>
      <c r="C25" s="6" t="s">
        <v>16</v>
      </c>
      <c r="D25" s="11" t="s">
        <v>5</v>
      </c>
      <c r="E25" s="11" t="s">
        <v>11</v>
      </c>
      <c r="F25" s="11" t="s">
        <v>12</v>
      </c>
    </row>
    <row r="26" spans="1:15" x14ac:dyDescent="0.25">
      <c r="A26" s="7">
        <v>5</v>
      </c>
      <c r="B26" s="10">
        <f>COUNTIFS($O$4:$O$18,"&lt;="&amp;$A$26)</f>
        <v>6</v>
      </c>
      <c r="C26" s="10">
        <f>SUMIFS($F$4:$F$18,$O$4:$O$18,"&lt;="&amp;$A$26)</f>
        <v>1</v>
      </c>
      <c r="D26" s="16">
        <f>C26/B26</f>
        <v>0.16666666666666666</v>
      </c>
      <c r="E26" s="10">
        <f>AVERAGEIFS(E$4:E$18,$O$4:$O$18,"&lt;="&amp;$A$26)</f>
        <v>45</v>
      </c>
      <c r="F26" s="10">
        <f>AVERAGEIFS(F$4:F$18,$O$4:$O$18,"&lt;="&amp;$A$26)</f>
        <v>0.16666666666666666</v>
      </c>
    </row>
    <row r="27" spans="1:15" x14ac:dyDescent="0.25">
      <c r="A27" s="10">
        <v>1</v>
      </c>
      <c r="B27" s="17">
        <f t="dataTable" ref="B27:F41" dt2D="0" dtr="0" r1="A26"/>
        <v>4</v>
      </c>
      <c r="C27" s="18">
        <v>0</v>
      </c>
      <c r="D27" s="19">
        <v>0</v>
      </c>
      <c r="E27" s="18">
        <v>36.25</v>
      </c>
      <c r="F27" s="20">
        <v>0</v>
      </c>
    </row>
    <row r="28" spans="1:15" x14ac:dyDescent="0.25">
      <c r="A28" s="10">
        <v>2</v>
      </c>
      <c r="B28" s="21">
        <v>4</v>
      </c>
      <c r="C28" s="1">
        <v>0</v>
      </c>
      <c r="D28" s="22">
        <v>0</v>
      </c>
      <c r="E28" s="1">
        <v>36.25</v>
      </c>
      <c r="F28" s="23">
        <v>0</v>
      </c>
    </row>
    <row r="29" spans="1:15" x14ac:dyDescent="0.25">
      <c r="A29" s="10">
        <v>3</v>
      </c>
      <c r="B29" s="21">
        <v>4</v>
      </c>
      <c r="C29" s="1">
        <v>0</v>
      </c>
      <c r="D29" s="22">
        <v>0</v>
      </c>
      <c r="E29" s="1">
        <v>36.25</v>
      </c>
      <c r="F29" s="23">
        <v>0</v>
      </c>
    </row>
    <row r="30" spans="1:15" x14ac:dyDescent="0.25">
      <c r="A30" s="10">
        <v>4</v>
      </c>
      <c r="B30" s="21">
        <v>4</v>
      </c>
      <c r="C30" s="1">
        <v>0</v>
      </c>
      <c r="D30" s="22">
        <v>0</v>
      </c>
      <c r="E30" s="1">
        <v>36.25</v>
      </c>
      <c r="F30" s="23">
        <v>0</v>
      </c>
    </row>
    <row r="31" spans="1:15" x14ac:dyDescent="0.25">
      <c r="A31" s="10">
        <v>5</v>
      </c>
      <c r="B31" s="21">
        <v>6</v>
      </c>
      <c r="C31" s="1">
        <v>1</v>
      </c>
      <c r="D31" s="22">
        <v>0.16666666666666666</v>
      </c>
      <c r="E31" s="1">
        <v>45</v>
      </c>
      <c r="F31" s="23">
        <v>0.16666666666666666</v>
      </c>
    </row>
    <row r="32" spans="1:15" x14ac:dyDescent="0.25">
      <c r="A32" s="10">
        <v>6</v>
      </c>
      <c r="B32" s="21">
        <v>6</v>
      </c>
      <c r="C32" s="1">
        <v>1</v>
      </c>
      <c r="D32" s="22">
        <v>0.16666666666666666</v>
      </c>
      <c r="E32" s="1">
        <v>45</v>
      </c>
      <c r="F32" s="23">
        <v>0.16666666666666666</v>
      </c>
    </row>
    <row r="33" spans="1:6" x14ac:dyDescent="0.25">
      <c r="A33" s="10">
        <v>7</v>
      </c>
      <c r="B33" s="21">
        <v>9</v>
      </c>
      <c r="C33" s="1">
        <v>1</v>
      </c>
      <c r="D33" s="22">
        <v>0.1111111111111111</v>
      </c>
      <c r="E33" s="1">
        <v>47.222222222222221</v>
      </c>
      <c r="F33" s="23">
        <v>0.1111111111111111</v>
      </c>
    </row>
    <row r="34" spans="1:6" x14ac:dyDescent="0.25">
      <c r="A34" s="10">
        <v>8</v>
      </c>
      <c r="B34" s="21">
        <v>9</v>
      </c>
      <c r="C34" s="1">
        <v>1</v>
      </c>
      <c r="D34" s="22">
        <v>0.1111111111111111</v>
      </c>
      <c r="E34" s="1">
        <v>47.222222222222221</v>
      </c>
      <c r="F34" s="23">
        <v>0.1111111111111111</v>
      </c>
    </row>
    <row r="35" spans="1:6" x14ac:dyDescent="0.25">
      <c r="A35" s="10">
        <v>9</v>
      </c>
      <c r="B35" s="21">
        <v>9</v>
      </c>
      <c r="C35" s="1">
        <v>1</v>
      </c>
      <c r="D35" s="22">
        <v>0.1111111111111111</v>
      </c>
      <c r="E35" s="1">
        <v>47.222222222222221</v>
      </c>
      <c r="F35" s="23">
        <v>0.1111111111111111</v>
      </c>
    </row>
    <row r="36" spans="1:6" x14ac:dyDescent="0.25">
      <c r="A36" s="10">
        <v>10</v>
      </c>
      <c r="B36" s="21">
        <v>11</v>
      </c>
      <c r="C36" s="1">
        <v>2</v>
      </c>
      <c r="D36" s="22">
        <v>0.18181818181818182</v>
      </c>
      <c r="E36" s="1">
        <v>51.81818181818182</v>
      </c>
      <c r="F36" s="23">
        <v>0.18181818181818182</v>
      </c>
    </row>
    <row r="37" spans="1:6" x14ac:dyDescent="0.25">
      <c r="A37" s="10">
        <v>11</v>
      </c>
      <c r="B37" s="21">
        <v>11</v>
      </c>
      <c r="C37" s="1">
        <v>2</v>
      </c>
      <c r="D37" s="22">
        <v>0.18181818181818182</v>
      </c>
      <c r="E37" s="1">
        <v>51.81818181818182</v>
      </c>
      <c r="F37" s="23">
        <v>0.18181818181818182</v>
      </c>
    </row>
    <row r="38" spans="1:6" x14ac:dyDescent="0.25">
      <c r="A38" s="10">
        <v>12</v>
      </c>
      <c r="B38" s="21">
        <v>12</v>
      </c>
      <c r="C38" s="1">
        <v>2</v>
      </c>
      <c r="D38" s="22">
        <v>0.16666666666666666</v>
      </c>
      <c r="E38" s="1">
        <v>53.333333333333336</v>
      </c>
      <c r="F38" s="23">
        <v>0.16666666666666666</v>
      </c>
    </row>
    <row r="39" spans="1:6" x14ac:dyDescent="0.25">
      <c r="A39" s="10">
        <v>13</v>
      </c>
      <c r="B39" s="21">
        <v>13</v>
      </c>
      <c r="C39" s="1">
        <v>3</v>
      </c>
      <c r="D39" s="22">
        <v>0.23076923076923078</v>
      </c>
      <c r="E39" s="1">
        <v>56.153846153846153</v>
      </c>
      <c r="F39" s="23">
        <v>0.23076923076923078</v>
      </c>
    </row>
    <row r="40" spans="1:6" x14ac:dyDescent="0.25">
      <c r="A40" s="10">
        <v>14</v>
      </c>
      <c r="B40" s="21">
        <v>14</v>
      </c>
      <c r="C40" s="1">
        <v>4</v>
      </c>
      <c r="D40" s="22">
        <v>0.2857142857142857</v>
      </c>
      <c r="E40" s="1">
        <v>57.857142857142854</v>
      </c>
      <c r="F40" s="23">
        <v>0.2857142857142857</v>
      </c>
    </row>
    <row r="41" spans="1:6" x14ac:dyDescent="0.25">
      <c r="A41" s="10">
        <v>15</v>
      </c>
      <c r="B41" s="24">
        <v>15</v>
      </c>
      <c r="C41" s="25">
        <v>4</v>
      </c>
      <c r="D41" s="26">
        <v>0.26666666666666666</v>
      </c>
      <c r="E41" s="25">
        <v>58</v>
      </c>
      <c r="F41" s="27">
        <v>0.26666666666666666</v>
      </c>
    </row>
  </sheetData>
  <mergeCells count="1">
    <mergeCell ref="H2:J2"/>
  </mergeCells>
  <conditionalFormatting sqref="B4:E19 F19">
    <cfRule type="colorScale" priority="3">
      <colorScale>
        <cfvo type="min"/>
        <cfvo type="max"/>
        <color rgb="FFFFEF9C"/>
        <color rgb="FF63BE7B"/>
      </colorScale>
    </cfRule>
  </conditionalFormatting>
  <conditionalFormatting sqref="E4:E19 F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4:G18 G19:G20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:O2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4.9989318521683403E-2"/>
  </sheetPr>
  <dimension ref="A1:P41"/>
  <sheetViews>
    <sheetView zoomScale="115" zoomScaleNormal="115" workbookViewId="0">
      <selection activeCell="N4" sqref="N4:N18"/>
    </sheetView>
  </sheetViews>
  <sheetFormatPr defaultRowHeight="15" x14ac:dyDescent="0.25"/>
  <cols>
    <col min="1" max="4" width="9.140625" style="10"/>
    <col min="5" max="15" width="9.140625" style="10" customWidth="1"/>
    <col min="16" max="16384" width="9.140625" style="10"/>
  </cols>
  <sheetData>
    <row r="1" spans="1:16" s="3" customFormat="1" ht="18.75" x14ac:dyDescent="0.3">
      <c r="A1" s="2" t="s">
        <v>0</v>
      </c>
      <c r="B1" s="4" t="s">
        <v>6</v>
      </c>
    </row>
    <row r="2" spans="1:16" s="3" customFormat="1" ht="18.75" x14ac:dyDescent="0.3">
      <c r="A2" s="2"/>
      <c r="B2" s="4"/>
      <c r="E2" s="9">
        <v>80</v>
      </c>
      <c r="H2" s="28" t="s">
        <v>2</v>
      </c>
      <c r="I2" s="28"/>
      <c r="J2" s="28"/>
      <c r="K2" s="12"/>
      <c r="L2" s="12"/>
      <c r="M2" s="12"/>
    </row>
    <row r="3" spans="1:16" x14ac:dyDescent="0.25">
      <c r="A3" s="12" t="s">
        <v>7</v>
      </c>
      <c r="B3" s="12" t="s">
        <v>8</v>
      </c>
      <c r="C3" s="12" t="s">
        <v>9</v>
      </c>
      <c r="D3" s="12" t="s">
        <v>10</v>
      </c>
      <c r="E3" s="12" t="s">
        <v>11</v>
      </c>
      <c r="F3" s="12" t="s">
        <v>12</v>
      </c>
      <c r="G3" s="12"/>
      <c r="H3" s="12" t="s">
        <v>8</v>
      </c>
      <c r="I3" s="12" t="s">
        <v>9</v>
      </c>
      <c r="J3" s="12" t="s">
        <v>10</v>
      </c>
      <c r="K3" s="12" t="s">
        <v>17</v>
      </c>
      <c r="L3" s="12" t="s">
        <v>18</v>
      </c>
      <c r="M3" s="12" t="s">
        <v>3</v>
      </c>
      <c r="N3" s="12" t="s">
        <v>4</v>
      </c>
      <c r="O3" s="12" t="s">
        <v>13</v>
      </c>
    </row>
    <row r="4" spans="1:16" x14ac:dyDescent="0.25">
      <c r="A4" s="10">
        <v>1</v>
      </c>
      <c r="B4" s="5">
        <f>('NearNbhr (a) (M&amp;M)'!B4-'NearNbhr (a) (M&amp;M)'!B$19)/'NearNbhr (a) (M&amp;M)'!B$23</f>
        <v>0.63059700455966672</v>
      </c>
      <c r="C4" s="5">
        <f>('NearNbhr (a) (M&amp;M)'!C4-'NearNbhr (a) (M&amp;M)'!C$19)/'NearNbhr (a) (M&amp;M)'!C$23</f>
        <v>0.64168894791974795</v>
      </c>
      <c r="D4" s="5">
        <f>('NearNbhr (a) (M&amp;M)'!D4-'NearNbhr (a) (M&amp;M)'!D$19)/'NearNbhr (a) (M&amp;M)'!D$23</f>
        <v>-1.130129630819465</v>
      </c>
      <c r="E4" s="5">
        <v>70</v>
      </c>
      <c r="F4" s="10">
        <f t="shared" ref="F4:F18" si="0">IF(E4&gt;=$E$2,1,0)</f>
        <v>0</v>
      </c>
      <c r="H4" s="10">
        <f t="shared" ref="H4:J18" si="1">ABS(B4-B$20)</f>
        <v>1.7198100124354545</v>
      </c>
      <c r="I4" s="10">
        <f t="shared" si="1"/>
        <v>1.2833778958394959</v>
      </c>
      <c r="J4" s="10">
        <f t="shared" si="1"/>
        <v>2.6079914557372268</v>
      </c>
      <c r="K4" s="10">
        <f t="shared" ref="K4:K18" si="2">SUMSQ(H4:J4)</f>
        <v>11.406424735601028</v>
      </c>
      <c r="L4" s="10">
        <f t="shared" ref="L4:L18" si="3">SUM(H4:J4)</f>
        <v>5.6111793640121768</v>
      </c>
      <c r="M4" s="10">
        <f t="shared" ref="M4:M18" si="4">MAX(H4:J4)</f>
        <v>2.6079914557372268</v>
      </c>
      <c r="N4" s="10">
        <f>K4</f>
        <v>11.406424735601028</v>
      </c>
      <c r="O4" s="10">
        <f>RANK(N4,N$4:N$18,1)</f>
        <v>13</v>
      </c>
    </row>
    <row r="5" spans="1:16" x14ac:dyDescent="0.25">
      <c r="A5" s="10">
        <v>2</v>
      </c>
      <c r="B5" s="5">
        <f>('NearNbhr (a) (M&amp;M)'!B5-'NearNbhr (a) (M&amp;M)'!B$19)/'NearNbhr (a) (M&amp;M)'!B$23</f>
        <v>-1.0892130078757878</v>
      </c>
      <c r="C5" s="5">
        <f>('NearNbhr (a) (M&amp;M)'!C5-'NearNbhr (a) (M&amp;M)'!C$19)/'NearNbhr (a) (M&amp;M)'!C$23</f>
        <v>0.64168894791974795</v>
      </c>
      <c r="D5" s="5">
        <f>('NearNbhr (a) (M&amp;M)'!D5-'NearNbhr (a) (M&amp;M)'!D$19)/'NearNbhr (a) (M&amp;M)'!D$23</f>
        <v>0.17386609704914843</v>
      </c>
      <c r="E5" s="5">
        <v>95</v>
      </c>
      <c r="F5" s="10">
        <f t="shared" si="0"/>
        <v>1</v>
      </c>
      <c r="H5" s="10">
        <f t="shared" si="1"/>
        <v>0</v>
      </c>
      <c r="I5" s="10">
        <f t="shared" si="1"/>
        <v>1.2833778958394959</v>
      </c>
      <c r="J5" s="10">
        <f t="shared" si="1"/>
        <v>1.3039957278686136</v>
      </c>
      <c r="K5" s="10">
        <f t="shared" si="2"/>
        <v>3.3474636818290073</v>
      </c>
      <c r="L5" s="10">
        <f t="shared" si="3"/>
        <v>2.5873736237081095</v>
      </c>
      <c r="M5" s="10">
        <f t="shared" si="4"/>
        <v>1.3039957278686136</v>
      </c>
      <c r="N5" s="10">
        <f t="shared" ref="N5:N18" si="5">K5</f>
        <v>3.3474636818290073</v>
      </c>
      <c r="O5" s="10">
        <f t="shared" ref="O5:O18" si="6">RANK(N5,N$4:N$18,1)</f>
        <v>6</v>
      </c>
    </row>
    <row r="6" spans="1:16" x14ac:dyDescent="0.25">
      <c r="A6" s="10">
        <v>3</v>
      </c>
      <c r="B6" s="5">
        <f>('NearNbhr (a) (M&amp;M)'!B6-'NearNbhr (a) (M&amp;M)'!B$19)/'NearNbhr (a) (M&amp;M)'!B$23</f>
        <v>-0.22930800165806056</v>
      </c>
      <c r="C6" s="5">
        <f>('NearNbhr (a) (M&amp;M)'!C6-'NearNbhr (a) (M&amp;M)'!C$19)/'NearNbhr (a) (M&amp;M)'!C$23</f>
        <v>-0.64168894791974795</v>
      </c>
      <c r="D6" s="5">
        <f>('NearNbhr (a) (M&amp;M)'!D6-'NearNbhr (a) (M&amp;M)'!D$19)/'NearNbhr (a) (M&amp;M)'!D$23</f>
        <v>0.82586396098345516</v>
      </c>
      <c r="E6" s="5">
        <v>45</v>
      </c>
      <c r="F6" s="10">
        <f t="shared" si="0"/>
        <v>0</v>
      </c>
      <c r="H6" s="10">
        <f t="shared" si="1"/>
        <v>0.85990500621772725</v>
      </c>
      <c r="I6" s="10">
        <f t="shared" si="1"/>
        <v>0</v>
      </c>
      <c r="J6" s="10">
        <f t="shared" si="1"/>
        <v>0.65199786393430681</v>
      </c>
      <c r="K6" s="10">
        <f t="shared" si="2"/>
        <v>1.1645378342932085</v>
      </c>
      <c r="L6" s="10">
        <f t="shared" si="3"/>
        <v>1.5119028701520341</v>
      </c>
      <c r="M6" s="10">
        <f t="shared" si="4"/>
        <v>0.85990500621772725</v>
      </c>
      <c r="N6" s="10">
        <f t="shared" si="5"/>
        <v>1.1645378342932085</v>
      </c>
      <c r="O6" s="10">
        <f t="shared" si="6"/>
        <v>4</v>
      </c>
    </row>
    <row r="7" spans="1:16" x14ac:dyDescent="0.25">
      <c r="A7" s="10">
        <v>4</v>
      </c>
      <c r="B7" s="5">
        <f>('NearNbhr (a) (M&amp;M)'!B7-'NearNbhr (a) (M&amp;M)'!B$19)/'NearNbhr (a) (M&amp;M)'!B$23</f>
        <v>-0.22930800165806056</v>
      </c>
      <c r="C7" s="5">
        <f>('NearNbhr (a) (M&amp;M)'!C7-'NearNbhr (a) (M&amp;M)'!C$19)/'NearNbhr (a) (M&amp;M)'!C$23</f>
        <v>-1.2833778958394959</v>
      </c>
      <c r="D7" s="5">
        <f>('NearNbhr (a) (M&amp;M)'!D7-'NearNbhr (a) (M&amp;M)'!D$19)/'NearNbhr (a) (M&amp;M)'!D$23</f>
        <v>1.477861824917762</v>
      </c>
      <c r="E7" s="5">
        <v>20</v>
      </c>
      <c r="F7" s="10">
        <f t="shared" si="0"/>
        <v>0</v>
      </c>
      <c r="H7" s="10">
        <f t="shared" si="1"/>
        <v>0.85990500621772725</v>
      </c>
      <c r="I7" s="10">
        <f t="shared" si="1"/>
        <v>0.64168894791974795</v>
      </c>
      <c r="J7" s="10">
        <f t="shared" si="1"/>
        <v>0</v>
      </c>
      <c r="K7" s="10">
        <f t="shared" si="2"/>
        <v>1.1512013256006626</v>
      </c>
      <c r="L7" s="10">
        <f t="shared" si="3"/>
        <v>1.5015939541374752</v>
      </c>
      <c r="M7" s="10">
        <f t="shared" si="4"/>
        <v>0.85990500621772725</v>
      </c>
      <c r="N7" s="10">
        <f t="shared" si="5"/>
        <v>1.1512013256006626</v>
      </c>
      <c r="O7" s="10">
        <f t="shared" si="6"/>
        <v>3</v>
      </c>
    </row>
    <row r="8" spans="1:16" x14ac:dyDescent="0.25">
      <c r="A8" s="10">
        <v>5</v>
      </c>
      <c r="B8" s="5">
        <f>('NearNbhr (a) (M&amp;M)'!B8-'NearNbhr (a) (M&amp;M)'!B$19)/'NearNbhr (a) (M&amp;M)'!B$23</f>
        <v>-0.22930800165806056</v>
      </c>
      <c r="C8" s="5">
        <f>('NearNbhr (a) (M&amp;M)'!C8-'NearNbhr (a) (M&amp;M)'!C$19)/'NearNbhr (a) (M&amp;M)'!C$23</f>
        <v>0</v>
      </c>
      <c r="D8" s="5">
        <f>('NearNbhr (a) (M&amp;M)'!D8-'NearNbhr (a) (M&amp;M)'!D$19)/'NearNbhr (a) (M&amp;M)'!D$23</f>
        <v>0.17386609704914843</v>
      </c>
      <c r="E8" s="5">
        <v>85</v>
      </c>
      <c r="F8" s="10">
        <f t="shared" si="0"/>
        <v>1</v>
      </c>
      <c r="H8" s="10">
        <f t="shared" si="1"/>
        <v>0.85990500621772725</v>
      </c>
      <c r="I8" s="10">
        <f t="shared" si="1"/>
        <v>0.64168894791974795</v>
      </c>
      <c r="J8" s="10">
        <f t="shared" si="1"/>
        <v>1.3039957278686136</v>
      </c>
      <c r="K8" s="10">
        <f t="shared" si="2"/>
        <v>2.851606183900258</v>
      </c>
      <c r="L8" s="10">
        <f t="shared" si="3"/>
        <v>2.8055896820060888</v>
      </c>
      <c r="M8" s="10">
        <f t="shared" si="4"/>
        <v>1.3039957278686136</v>
      </c>
      <c r="N8" s="10">
        <f t="shared" si="5"/>
        <v>2.851606183900258</v>
      </c>
      <c r="O8" s="10">
        <f t="shared" si="6"/>
        <v>5</v>
      </c>
      <c r="P8"/>
    </row>
    <row r="9" spans="1:16" x14ac:dyDescent="0.25">
      <c r="A9" s="10">
        <v>6</v>
      </c>
      <c r="B9" s="5">
        <f>('NearNbhr (a) (M&amp;M)'!B9-'NearNbhr (a) (M&amp;M)'!B$19)/'NearNbhr (a) (M&amp;M)'!B$23</f>
        <v>0.63059700455966672</v>
      </c>
      <c r="C9" s="5">
        <f>('NearNbhr (a) (M&amp;M)'!C9-'NearNbhr (a) (M&amp;M)'!C$19)/'NearNbhr (a) (M&amp;M)'!C$23</f>
        <v>-0.64168894791974795</v>
      </c>
      <c r="D9" s="5">
        <f>('NearNbhr (a) (M&amp;M)'!D9-'NearNbhr (a) (M&amp;M)'!D$19)/'NearNbhr (a) (M&amp;M)'!D$23</f>
        <v>0.17386609704914843</v>
      </c>
      <c r="E9" s="5">
        <v>55</v>
      </c>
      <c r="F9" s="10">
        <f t="shared" si="0"/>
        <v>0</v>
      </c>
      <c r="H9" s="10">
        <f t="shared" si="1"/>
        <v>1.7198100124354545</v>
      </c>
      <c r="I9" s="10">
        <f t="shared" si="1"/>
        <v>0</v>
      </c>
      <c r="J9" s="10">
        <f t="shared" si="1"/>
        <v>1.3039957278686136</v>
      </c>
      <c r="K9" s="10">
        <f t="shared" si="2"/>
        <v>4.6581513371728338</v>
      </c>
      <c r="L9" s="10">
        <f t="shared" si="3"/>
        <v>3.0238057403040681</v>
      </c>
      <c r="M9" s="10">
        <f t="shared" si="4"/>
        <v>1.7198100124354545</v>
      </c>
      <c r="N9" s="10">
        <f t="shared" si="5"/>
        <v>4.6581513371728338</v>
      </c>
      <c r="O9" s="10">
        <f t="shared" si="6"/>
        <v>7</v>
      </c>
    </row>
    <row r="10" spans="1:16" x14ac:dyDescent="0.25">
      <c r="A10" s="10">
        <v>7</v>
      </c>
      <c r="B10" s="5">
        <f>('NearNbhr (a) (M&amp;M)'!B10-'NearNbhr (a) (M&amp;M)'!B$19)/'NearNbhr (a) (M&amp;M)'!B$23</f>
        <v>-0.22930800165806056</v>
      </c>
      <c r="C10" s="5">
        <f>('NearNbhr (a) (M&amp;M)'!C10-'NearNbhr (a) (M&amp;M)'!C$19)/'NearNbhr (a) (M&amp;M)'!C$23</f>
        <v>1.2833778958394959</v>
      </c>
      <c r="D10" s="5">
        <f>('NearNbhr (a) (M&amp;M)'!D10-'NearNbhr (a) (M&amp;M)'!D$19)/'NearNbhr (a) (M&amp;M)'!D$23</f>
        <v>-1.130129630819465</v>
      </c>
      <c r="E10" s="5">
        <v>80</v>
      </c>
      <c r="F10" s="10">
        <f t="shared" si="0"/>
        <v>1</v>
      </c>
      <c r="H10" s="10">
        <f t="shared" si="1"/>
        <v>0.85990500621772725</v>
      </c>
      <c r="I10" s="10">
        <f t="shared" si="1"/>
        <v>1.925066843759244</v>
      </c>
      <c r="J10" s="10">
        <f t="shared" si="1"/>
        <v>2.6079914557372268</v>
      </c>
      <c r="K10" s="10">
        <f t="shared" si="2"/>
        <v>11.246938405857867</v>
      </c>
      <c r="L10" s="10">
        <f t="shared" si="3"/>
        <v>5.3929633057141979</v>
      </c>
      <c r="M10" s="10">
        <f t="shared" si="4"/>
        <v>2.6079914557372268</v>
      </c>
      <c r="N10" s="10">
        <f t="shared" si="5"/>
        <v>11.246938405857867</v>
      </c>
      <c r="O10" s="10">
        <f t="shared" si="6"/>
        <v>12</v>
      </c>
    </row>
    <row r="11" spans="1:16" x14ac:dyDescent="0.25">
      <c r="A11" s="10">
        <v>8</v>
      </c>
      <c r="B11" s="5">
        <f>('NearNbhr (a) (M&amp;M)'!B11-'NearNbhr (a) (M&amp;M)'!B$19)/'NearNbhr (a) (M&amp;M)'!B$23</f>
        <v>-1.0892130078757878</v>
      </c>
      <c r="C11" s="5">
        <f>('NearNbhr (a) (M&amp;M)'!C11-'NearNbhr (a) (M&amp;M)'!C$19)/'NearNbhr (a) (M&amp;M)'!C$23</f>
        <v>-1.2833778958394959</v>
      </c>
      <c r="D11" s="5">
        <f>('NearNbhr (a) (M&amp;M)'!D11-'NearNbhr (a) (M&amp;M)'!D$19)/'NearNbhr (a) (M&amp;M)'!D$23</f>
        <v>2.1298596888520689</v>
      </c>
      <c r="E11" s="5">
        <v>15</v>
      </c>
      <c r="F11" s="10">
        <f t="shared" si="0"/>
        <v>0</v>
      </c>
      <c r="H11" s="10">
        <f t="shared" si="1"/>
        <v>0</v>
      </c>
      <c r="I11" s="10">
        <f t="shared" si="1"/>
        <v>0.64168894791974795</v>
      </c>
      <c r="J11" s="10">
        <f t="shared" si="1"/>
        <v>0.65199786393430692</v>
      </c>
      <c r="K11" s="10">
        <f t="shared" si="2"/>
        <v>0.83686592045725194</v>
      </c>
      <c r="L11" s="10">
        <f t="shared" si="3"/>
        <v>1.2936868118540548</v>
      </c>
      <c r="M11" s="10">
        <f t="shared" si="4"/>
        <v>0.65199786393430692</v>
      </c>
      <c r="N11" s="10">
        <f t="shared" si="5"/>
        <v>0.83686592045725194</v>
      </c>
      <c r="O11" s="10">
        <f t="shared" si="6"/>
        <v>2</v>
      </c>
    </row>
    <row r="12" spans="1:16" x14ac:dyDescent="0.25">
      <c r="A12" s="10">
        <v>9</v>
      </c>
      <c r="B12" s="5">
        <f>('NearNbhr (a) (M&amp;M)'!B12-'NearNbhr (a) (M&amp;M)'!B$19)/'NearNbhr (a) (M&amp;M)'!B$23</f>
        <v>-1.0892130078757878</v>
      </c>
      <c r="C12" s="5">
        <f>('NearNbhr (a) (M&amp;M)'!C12-'NearNbhr (a) (M&amp;M)'!C$19)/'NearNbhr (a) (M&amp;M)'!C$23</f>
        <v>1.2833778958394959</v>
      </c>
      <c r="D12" s="5">
        <f>('NearNbhr (a) (M&amp;M)'!D12-'NearNbhr (a) (M&amp;M)'!D$19)/'NearNbhr (a) (M&amp;M)'!D$23</f>
        <v>-0.47813176688515835</v>
      </c>
      <c r="E12" s="5">
        <v>90</v>
      </c>
      <c r="F12" s="10">
        <f t="shared" si="0"/>
        <v>1</v>
      </c>
      <c r="H12" s="10">
        <f t="shared" si="1"/>
        <v>0</v>
      </c>
      <c r="I12" s="10">
        <f t="shared" si="1"/>
        <v>1.925066843759244</v>
      </c>
      <c r="J12" s="10">
        <f t="shared" si="1"/>
        <v>1.9559935918029203</v>
      </c>
      <c r="K12" s="10">
        <f t="shared" si="2"/>
        <v>7.5317932841152668</v>
      </c>
      <c r="L12" s="10">
        <f t="shared" si="3"/>
        <v>3.8810604355621643</v>
      </c>
      <c r="M12" s="10">
        <f t="shared" si="4"/>
        <v>1.9559935918029203</v>
      </c>
      <c r="N12" s="10">
        <f t="shared" si="5"/>
        <v>7.5317932841152668</v>
      </c>
      <c r="O12" s="10">
        <f t="shared" si="6"/>
        <v>9</v>
      </c>
    </row>
    <row r="13" spans="1:16" x14ac:dyDescent="0.25">
      <c r="A13" s="10">
        <v>10</v>
      </c>
      <c r="B13" s="5">
        <f>('NearNbhr (a) (M&amp;M)'!B13-'NearNbhr (a) (M&amp;M)'!B$19)/'NearNbhr (a) (M&amp;M)'!B$23</f>
        <v>0.63059700455966672</v>
      </c>
      <c r="C13" s="5">
        <f>('NearNbhr (a) (M&amp;M)'!C13-'NearNbhr (a) (M&amp;M)'!C$19)/'NearNbhr (a) (M&amp;M)'!C$23</f>
        <v>0</v>
      </c>
      <c r="D13" s="5">
        <f>('NearNbhr (a) (M&amp;M)'!D13-'NearNbhr (a) (M&amp;M)'!D$19)/'NearNbhr (a) (M&amp;M)'!D$23</f>
        <v>-0.47813176688515835</v>
      </c>
      <c r="E13" s="5">
        <v>75</v>
      </c>
      <c r="F13" s="10">
        <f t="shared" si="0"/>
        <v>0</v>
      </c>
      <c r="H13" s="10">
        <f t="shared" si="1"/>
        <v>1.7198100124354545</v>
      </c>
      <c r="I13" s="10">
        <f t="shared" si="1"/>
        <v>0.64168894791974795</v>
      </c>
      <c r="J13" s="10">
        <f t="shared" si="1"/>
        <v>1.9559935918029203</v>
      </c>
      <c r="K13" s="10">
        <f t="shared" si="2"/>
        <v>7.1954221159296807</v>
      </c>
      <c r="L13" s="10">
        <f t="shared" si="3"/>
        <v>4.3174925521581233</v>
      </c>
      <c r="M13" s="10">
        <f t="shared" si="4"/>
        <v>1.9559935918029203</v>
      </c>
      <c r="N13" s="10">
        <f t="shared" si="5"/>
        <v>7.1954221159296807</v>
      </c>
      <c r="O13" s="10">
        <f t="shared" si="6"/>
        <v>8</v>
      </c>
    </row>
    <row r="14" spans="1:16" x14ac:dyDescent="0.25">
      <c r="A14" s="10">
        <v>11</v>
      </c>
      <c r="B14" s="5">
        <f>('NearNbhr (a) (M&amp;M)'!B14-'NearNbhr (a) (M&amp;M)'!B$19)/'NearNbhr (a) (M&amp;M)'!B$23</f>
        <v>1.4905020107773941</v>
      </c>
      <c r="C14" s="5">
        <f>('NearNbhr (a) (M&amp;M)'!C14-'NearNbhr (a) (M&amp;M)'!C$19)/'NearNbhr (a) (M&amp;M)'!C$23</f>
        <v>-0.64168894791974795</v>
      </c>
      <c r="D14" s="5">
        <f>('NearNbhr (a) (M&amp;M)'!D14-'NearNbhr (a) (M&amp;M)'!D$19)/'NearNbhr (a) (M&amp;M)'!D$23</f>
        <v>-0.47813176688515835</v>
      </c>
      <c r="E14" s="5">
        <v>40</v>
      </c>
      <c r="F14" s="10">
        <f t="shared" si="0"/>
        <v>0</v>
      </c>
      <c r="H14" s="10">
        <f t="shared" si="1"/>
        <v>2.5797150186531819</v>
      </c>
      <c r="I14" s="10">
        <f t="shared" si="1"/>
        <v>0</v>
      </c>
      <c r="J14" s="10">
        <f t="shared" si="1"/>
        <v>1.9559935918029203</v>
      </c>
      <c r="K14" s="10">
        <f t="shared" si="2"/>
        <v>10.480840508638876</v>
      </c>
      <c r="L14" s="10">
        <f t="shared" si="3"/>
        <v>4.5357086104561022</v>
      </c>
      <c r="M14" s="10">
        <f t="shared" si="4"/>
        <v>2.5797150186531819</v>
      </c>
      <c r="N14" s="10">
        <f t="shared" si="5"/>
        <v>10.480840508638876</v>
      </c>
      <c r="O14" s="10">
        <f t="shared" si="6"/>
        <v>11</v>
      </c>
    </row>
    <row r="15" spans="1:16" x14ac:dyDescent="0.25">
      <c r="A15" s="10">
        <v>12</v>
      </c>
      <c r="B15" s="5">
        <f>('NearNbhr (a) (M&amp;M)'!B15-'NearNbhr (a) (M&amp;M)'!B$19)/'NearNbhr (a) (M&amp;M)'!B$23</f>
        <v>-1.0892130078757878</v>
      </c>
      <c r="C15" s="5">
        <f>('NearNbhr (a) (M&amp;M)'!C15-'NearNbhr (a) (M&amp;M)'!C$19)/'NearNbhr (a) (M&amp;M)'!C$23</f>
        <v>0</v>
      </c>
      <c r="D15" s="5">
        <f>('NearNbhr (a) (M&amp;M)'!D15-'NearNbhr (a) (M&amp;M)'!D$19)/'NearNbhr (a) (M&amp;M)'!D$23</f>
        <v>0.82586396098345516</v>
      </c>
      <c r="E15" s="5">
        <v>65</v>
      </c>
      <c r="F15" s="10">
        <f t="shared" si="0"/>
        <v>0</v>
      </c>
      <c r="H15" s="10">
        <f t="shared" si="1"/>
        <v>0</v>
      </c>
      <c r="I15" s="10">
        <f t="shared" si="1"/>
        <v>0.64168894791974795</v>
      </c>
      <c r="J15" s="10">
        <f t="shared" si="1"/>
        <v>0.65199786393430681</v>
      </c>
      <c r="K15" s="10">
        <f t="shared" si="2"/>
        <v>0.83686592045725183</v>
      </c>
      <c r="L15" s="10">
        <f t="shared" si="3"/>
        <v>1.2936868118540548</v>
      </c>
      <c r="M15" s="10">
        <f t="shared" si="4"/>
        <v>0.65199786393430681</v>
      </c>
      <c r="N15" s="10">
        <f t="shared" si="5"/>
        <v>0.83686592045725183</v>
      </c>
      <c r="O15" s="10">
        <f t="shared" si="6"/>
        <v>1</v>
      </c>
    </row>
    <row r="16" spans="1:16" x14ac:dyDescent="0.25">
      <c r="A16" s="10">
        <v>13</v>
      </c>
      <c r="B16" s="5">
        <f>('NearNbhr (a) (M&amp;M)'!B16-'NearNbhr (a) (M&amp;M)'!B$19)/'NearNbhr (a) (M&amp;M)'!B$23</f>
        <v>-1.0892130078757878</v>
      </c>
      <c r="C16" s="5">
        <f>('NearNbhr (a) (M&amp;M)'!C16-'NearNbhr (a) (M&amp;M)'!C$19)/'NearNbhr (a) (M&amp;M)'!C$23</f>
        <v>1.9250668437592438</v>
      </c>
      <c r="D16" s="5">
        <f>('NearNbhr (a) (M&amp;M)'!D16-'NearNbhr (a) (M&amp;M)'!D$19)/'NearNbhr (a) (M&amp;M)'!D$23</f>
        <v>-1.130129630819465</v>
      </c>
      <c r="E16" s="5">
        <v>60</v>
      </c>
      <c r="F16" s="10">
        <f t="shared" si="0"/>
        <v>0</v>
      </c>
      <c r="H16" s="10">
        <f t="shared" si="1"/>
        <v>0</v>
      </c>
      <c r="I16" s="10">
        <f t="shared" si="1"/>
        <v>2.5667557916789918</v>
      </c>
      <c r="J16" s="10">
        <f t="shared" si="1"/>
        <v>2.6079914557372268</v>
      </c>
      <c r="K16" s="10">
        <f t="shared" si="2"/>
        <v>13.389854727316028</v>
      </c>
      <c r="L16" s="10">
        <f t="shared" si="3"/>
        <v>5.1747472474162191</v>
      </c>
      <c r="M16" s="10">
        <f t="shared" si="4"/>
        <v>2.6079914557372268</v>
      </c>
      <c r="N16" s="10">
        <f t="shared" si="5"/>
        <v>13.389854727316028</v>
      </c>
      <c r="O16" s="10">
        <f t="shared" si="6"/>
        <v>14</v>
      </c>
    </row>
    <row r="17" spans="1:15" x14ac:dyDescent="0.25">
      <c r="A17" s="10">
        <v>14</v>
      </c>
      <c r="B17" s="5">
        <f>('NearNbhr (a) (M&amp;M)'!B17-'NearNbhr (a) (M&amp;M)'!B$19)/'NearNbhr (a) (M&amp;M)'!B$23</f>
        <v>1.4905020107773941</v>
      </c>
      <c r="C17" s="5">
        <f>('NearNbhr (a) (M&amp;M)'!C17-'NearNbhr (a) (M&amp;M)'!C$19)/'NearNbhr (a) (M&amp;M)'!C$23</f>
        <v>-1.2833778958394959</v>
      </c>
      <c r="D17" s="5">
        <f>('NearNbhr (a) (M&amp;M)'!D17-'NearNbhr (a) (M&amp;M)'!D$19)/'NearNbhr (a) (M&amp;M)'!D$23</f>
        <v>0.17386609704914843</v>
      </c>
      <c r="E17" s="5">
        <v>25</v>
      </c>
      <c r="F17" s="10">
        <f t="shared" si="0"/>
        <v>0</v>
      </c>
      <c r="H17" s="10">
        <f t="shared" si="1"/>
        <v>2.5797150186531819</v>
      </c>
      <c r="I17" s="10">
        <f t="shared" si="1"/>
        <v>0.64168894791974795</v>
      </c>
      <c r="J17" s="10">
        <f t="shared" si="1"/>
        <v>1.3039957278686136</v>
      </c>
      <c r="K17" s="10">
        <f t="shared" si="2"/>
        <v>8.7670991416467352</v>
      </c>
      <c r="L17" s="10">
        <f t="shared" si="3"/>
        <v>4.5253996944415436</v>
      </c>
      <c r="M17" s="10">
        <f t="shared" si="4"/>
        <v>2.5797150186531819</v>
      </c>
      <c r="N17" s="10">
        <f t="shared" si="5"/>
        <v>8.7670991416467352</v>
      </c>
      <c r="O17" s="10">
        <f t="shared" si="6"/>
        <v>10</v>
      </c>
    </row>
    <row r="18" spans="1:15" x14ac:dyDescent="0.25">
      <c r="A18" s="10">
        <v>15</v>
      </c>
      <c r="B18" s="5">
        <f>('NearNbhr (a) (M&amp;M)'!B18-'NearNbhr (a) (M&amp;M)'!B$19)/'NearNbhr (a) (M&amp;M)'!B$23</f>
        <v>1.4905020107773941</v>
      </c>
      <c r="C18" s="5">
        <f>('NearNbhr (a) (M&amp;M)'!C18-'NearNbhr (a) (M&amp;M)'!C$19)/'NearNbhr (a) (M&amp;M)'!C$23</f>
        <v>0</v>
      </c>
      <c r="D18" s="5">
        <f>('NearNbhr (a) (M&amp;M)'!D18-'NearNbhr (a) (M&amp;M)'!D$19)/'NearNbhr (a) (M&amp;M)'!D$23</f>
        <v>-1.130129630819465</v>
      </c>
      <c r="E18" s="5">
        <v>50</v>
      </c>
      <c r="F18" s="10">
        <f t="shared" si="0"/>
        <v>0</v>
      </c>
      <c r="H18" s="10">
        <f t="shared" si="1"/>
        <v>2.5797150186531819</v>
      </c>
      <c r="I18" s="10">
        <f t="shared" si="1"/>
        <v>0.64168894791974795</v>
      </c>
      <c r="J18" s="10">
        <f t="shared" si="1"/>
        <v>2.6079914557372268</v>
      </c>
      <c r="K18" s="10">
        <f t="shared" si="2"/>
        <v>13.868313716545519</v>
      </c>
      <c r="L18" s="10">
        <f t="shared" si="3"/>
        <v>5.8293954223101565</v>
      </c>
      <c r="M18" s="10">
        <f t="shared" si="4"/>
        <v>2.6079914557372268</v>
      </c>
      <c r="N18" s="10">
        <f t="shared" si="5"/>
        <v>13.868313716545519</v>
      </c>
      <c r="O18" s="10">
        <f t="shared" si="6"/>
        <v>15</v>
      </c>
    </row>
    <row r="19" spans="1:15" x14ac:dyDescent="0.25">
      <c r="A19" s="10" t="s">
        <v>21</v>
      </c>
      <c r="B19" s="5"/>
      <c r="C19" s="5"/>
      <c r="D19" s="5"/>
      <c r="E19" s="15">
        <f>AVERAGE(E4:E18)</f>
        <v>58</v>
      </c>
      <c r="F19" s="14">
        <f>AVERAGE(F4:F18)</f>
        <v>0.26666666666666666</v>
      </c>
    </row>
    <row r="20" spans="1:15" x14ac:dyDescent="0.25">
      <c r="A20" s="10" t="s">
        <v>14</v>
      </c>
      <c r="B20" s="8">
        <f>('NearNbhr (a) (M&amp;M)'!B20-'NearNbhr (a) (M&amp;M)'!B$19)/'NearNbhr (a) (M&amp;M)'!B$23</f>
        <v>-1.0892130078757878</v>
      </c>
      <c r="C20" s="8">
        <f>('NearNbhr (a) (M&amp;M)'!C20-'NearNbhr (a) (M&amp;M)'!C$19)/'NearNbhr (a) (M&amp;M)'!C$23</f>
        <v>-0.64168894791974795</v>
      </c>
      <c r="D20" s="8">
        <f>('NearNbhr (a) (M&amp;M)'!D20-'NearNbhr (a) (M&amp;M)'!D$19)/'NearNbhr (a) (M&amp;M)'!D$23</f>
        <v>1.477861824917762</v>
      </c>
      <c r="E20" s="13"/>
    </row>
    <row r="21" spans="1:15" x14ac:dyDescent="0.25">
      <c r="A21" s="10" t="s">
        <v>19</v>
      </c>
      <c r="B21" s="8">
        <f>('NearNbhr (a) (M&amp;M)'!B21-'NearNbhr (a) (M&amp;M)'!B$19)/'NearNbhr (a) (M&amp;M)'!B$23</f>
        <v>-0.22930800165806056</v>
      </c>
      <c r="C21" s="8">
        <f>('NearNbhr (a) (M&amp;M)'!C21-'NearNbhr (a) (M&amp;M)'!C$19)/'NearNbhr (a) (M&amp;M)'!C$23</f>
        <v>0.64168894791974795</v>
      </c>
      <c r="D21" s="8">
        <f>('NearNbhr (a) (M&amp;M)'!D21-'NearNbhr (a) (M&amp;M)'!D$19)/'NearNbhr (a) (M&amp;M)'!D$23</f>
        <v>-0.47813176688515835</v>
      </c>
      <c r="E21" s="12"/>
    </row>
    <row r="22" spans="1:15" x14ac:dyDescent="0.25">
      <c r="A22" s="10" t="s">
        <v>20</v>
      </c>
      <c r="B22" s="8">
        <f>('NearNbhr (a) (M&amp;M)'!B22-'NearNbhr (a) (M&amp;M)'!B$19)/'NearNbhr (a) (M&amp;M)'!B$23</f>
        <v>0.63059700455966672</v>
      </c>
      <c r="C22" s="8">
        <f>('NearNbhr (a) (M&amp;M)'!C22-'NearNbhr (a) (M&amp;M)'!C$19)/'NearNbhr (a) (M&amp;M)'!C$23</f>
        <v>-1.2833778958394959</v>
      </c>
      <c r="D22" s="8">
        <f>('NearNbhr (a) (M&amp;M)'!D22-'NearNbhr (a) (M&amp;M)'!D$19)/'NearNbhr (a) (M&amp;M)'!D$23</f>
        <v>0.82586396098345516</v>
      </c>
    </row>
    <row r="25" spans="1:15" x14ac:dyDescent="0.25">
      <c r="A25" s="12" t="s">
        <v>1</v>
      </c>
      <c r="B25" s="12" t="s">
        <v>15</v>
      </c>
      <c r="C25" s="6" t="s">
        <v>16</v>
      </c>
      <c r="D25" s="12" t="s">
        <v>5</v>
      </c>
      <c r="E25" s="12" t="s">
        <v>11</v>
      </c>
      <c r="F25" s="12" t="s">
        <v>12</v>
      </c>
    </row>
    <row r="26" spans="1:15" x14ac:dyDescent="0.25">
      <c r="A26" s="7">
        <v>5</v>
      </c>
      <c r="B26" s="10">
        <f>COUNTIFS($O$4:$O$18,"&lt;="&amp;$A$26)</f>
        <v>5</v>
      </c>
      <c r="C26" s="10">
        <f>SUMIFS($F$4:$F$18,$O$4:$O$18,"&lt;="&amp;$A$26)</f>
        <v>1</v>
      </c>
      <c r="D26" s="16">
        <f>C26/B26</f>
        <v>0.2</v>
      </c>
      <c r="E26" s="10">
        <f>AVERAGEIFS(E$4:E$18,$O$4:$O$18,"&lt;="&amp;$A$26)</f>
        <v>46</v>
      </c>
      <c r="F26" s="10">
        <f>AVERAGEIFS(F$4:F$18,$O$4:$O$18,"&lt;="&amp;$A$26)</f>
        <v>0.2</v>
      </c>
    </row>
    <row r="27" spans="1:15" x14ac:dyDescent="0.25">
      <c r="A27" s="10">
        <v>1</v>
      </c>
      <c r="B27" s="17">
        <f t="dataTable" ref="B27:F41" dt2D="0" dtr="0" r1="A26"/>
        <v>1</v>
      </c>
      <c r="C27" s="18">
        <v>0</v>
      </c>
      <c r="D27" s="19">
        <v>0</v>
      </c>
      <c r="E27" s="18">
        <v>65</v>
      </c>
      <c r="F27" s="20">
        <v>0</v>
      </c>
    </row>
    <row r="28" spans="1:15" x14ac:dyDescent="0.25">
      <c r="A28" s="10">
        <v>2</v>
      </c>
      <c r="B28" s="21">
        <v>2</v>
      </c>
      <c r="C28" s="1">
        <v>0</v>
      </c>
      <c r="D28" s="22">
        <v>0</v>
      </c>
      <c r="E28" s="1">
        <v>40</v>
      </c>
      <c r="F28" s="23">
        <v>0</v>
      </c>
    </row>
    <row r="29" spans="1:15" x14ac:dyDescent="0.25">
      <c r="A29" s="10">
        <v>3</v>
      </c>
      <c r="B29" s="21">
        <v>3</v>
      </c>
      <c r="C29" s="1">
        <v>0</v>
      </c>
      <c r="D29" s="22">
        <v>0</v>
      </c>
      <c r="E29" s="1">
        <v>33.333333333333336</v>
      </c>
      <c r="F29" s="23">
        <v>0</v>
      </c>
    </row>
    <row r="30" spans="1:15" x14ac:dyDescent="0.25">
      <c r="A30" s="10">
        <v>4</v>
      </c>
      <c r="B30" s="21">
        <v>4</v>
      </c>
      <c r="C30" s="1">
        <v>0</v>
      </c>
      <c r="D30" s="22">
        <v>0</v>
      </c>
      <c r="E30" s="30">
        <v>36.25</v>
      </c>
      <c r="F30" s="31">
        <v>0</v>
      </c>
    </row>
    <row r="31" spans="1:15" x14ac:dyDescent="0.25">
      <c r="A31" s="10">
        <v>5</v>
      </c>
      <c r="B31" s="21">
        <v>5</v>
      </c>
      <c r="C31" s="1">
        <v>1</v>
      </c>
      <c r="D31" s="22">
        <v>0.2</v>
      </c>
      <c r="E31" s="1">
        <v>46</v>
      </c>
      <c r="F31" s="23">
        <v>0.2</v>
      </c>
    </row>
    <row r="32" spans="1:15" x14ac:dyDescent="0.25">
      <c r="A32" s="10">
        <v>6</v>
      </c>
      <c r="B32" s="21">
        <v>6</v>
      </c>
      <c r="C32" s="1">
        <v>2</v>
      </c>
      <c r="D32" s="22">
        <v>0.33333333333333331</v>
      </c>
      <c r="E32" s="1">
        <v>54.166666666666664</v>
      </c>
      <c r="F32" s="23">
        <v>0.33333333333333331</v>
      </c>
    </row>
    <row r="33" spans="1:6" x14ac:dyDescent="0.25">
      <c r="A33" s="10">
        <v>7</v>
      </c>
      <c r="B33" s="21">
        <v>7</v>
      </c>
      <c r="C33" s="1">
        <v>2</v>
      </c>
      <c r="D33" s="22">
        <v>0.2857142857142857</v>
      </c>
      <c r="E33" s="1">
        <v>54.285714285714285</v>
      </c>
      <c r="F33" s="23">
        <v>0.2857142857142857</v>
      </c>
    </row>
    <row r="34" spans="1:6" x14ac:dyDescent="0.25">
      <c r="A34" s="10">
        <v>8</v>
      </c>
      <c r="B34" s="21">
        <v>8</v>
      </c>
      <c r="C34" s="1">
        <v>2</v>
      </c>
      <c r="D34" s="22">
        <v>0.25</v>
      </c>
      <c r="E34" s="1">
        <v>56.875</v>
      </c>
      <c r="F34" s="23">
        <v>0.25</v>
      </c>
    </row>
    <row r="35" spans="1:6" x14ac:dyDescent="0.25">
      <c r="A35" s="10">
        <v>9</v>
      </c>
      <c r="B35" s="21">
        <v>9</v>
      </c>
      <c r="C35" s="1">
        <v>3</v>
      </c>
      <c r="D35" s="22">
        <v>0.33333333333333331</v>
      </c>
      <c r="E35" s="1">
        <v>60.555555555555557</v>
      </c>
      <c r="F35" s="23">
        <v>0.33333333333333331</v>
      </c>
    </row>
    <row r="36" spans="1:6" x14ac:dyDescent="0.25">
      <c r="A36" s="10">
        <v>10</v>
      </c>
      <c r="B36" s="21">
        <v>10</v>
      </c>
      <c r="C36" s="1">
        <v>3</v>
      </c>
      <c r="D36" s="22">
        <v>0.3</v>
      </c>
      <c r="E36" s="1">
        <v>57</v>
      </c>
      <c r="F36" s="23">
        <v>0.3</v>
      </c>
    </row>
    <row r="37" spans="1:6" x14ac:dyDescent="0.25">
      <c r="A37" s="10">
        <v>11</v>
      </c>
      <c r="B37" s="21">
        <v>11</v>
      </c>
      <c r="C37" s="1">
        <v>3</v>
      </c>
      <c r="D37" s="22">
        <v>0.27272727272727271</v>
      </c>
      <c r="E37" s="1">
        <v>55.454545454545453</v>
      </c>
      <c r="F37" s="23">
        <v>0.27272727272727271</v>
      </c>
    </row>
    <row r="38" spans="1:6" x14ac:dyDescent="0.25">
      <c r="A38" s="10">
        <v>12</v>
      </c>
      <c r="B38" s="21">
        <v>12</v>
      </c>
      <c r="C38" s="1">
        <v>4</v>
      </c>
      <c r="D38" s="22">
        <v>0.33333333333333331</v>
      </c>
      <c r="E38" s="1">
        <v>57.5</v>
      </c>
      <c r="F38" s="23">
        <v>0.33333333333333331</v>
      </c>
    </row>
    <row r="39" spans="1:6" x14ac:dyDescent="0.25">
      <c r="A39" s="10">
        <v>13</v>
      </c>
      <c r="B39" s="21">
        <v>13</v>
      </c>
      <c r="C39" s="1">
        <v>4</v>
      </c>
      <c r="D39" s="22">
        <v>0.30769230769230771</v>
      </c>
      <c r="E39" s="1">
        <v>58.46153846153846</v>
      </c>
      <c r="F39" s="23">
        <v>0.30769230769230771</v>
      </c>
    </row>
    <row r="40" spans="1:6" x14ac:dyDescent="0.25">
      <c r="A40" s="10">
        <v>14</v>
      </c>
      <c r="B40" s="21">
        <v>14</v>
      </c>
      <c r="C40" s="1">
        <v>4</v>
      </c>
      <c r="D40" s="22">
        <v>0.2857142857142857</v>
      </c>
      <c r="E40" s="1">
        <v>58.571428571428569</v>
      </c>
      <c r="F40" s="23">
        <v>0.2857142857142857</v>
      </c>
    </row>
    <row r="41" spans="1:6" x14ac:dyDescent="0.25">
      <c r="A41" s="10">
        <v>15</v>
      </c>
      <c r="B41" s="24">
        <v>15</v>
      </c>
      <c r="C41" s="25">
        <v>4</v>
      </c>
      <c r="D41" s="26">
        <v>0.26666666666666666</v>
      </c>
      <c r="E41" s="25">
        <v>58</v>
      </c>
      <c r="F41" s="27">
        <v>0.26666666666666666</v>
      </c>
    </row>
  </sheetData>
  <mergeCells count="1">
    <mergeCell ref="H2:J2"/>
  </mergeCells>
  <conditionalFormatting sqref="B4:E19 F19">
    <cfRule type="colorScale" priority="3">
      <colorScale>
        <cfvo type="min"/>
        <cfvo type="max"/>
        <color rgb="FFFFEF9C"/>
        <color rgb="FF63BE7B"/>
      </colorScale>
    </cfRule>
  </conditionalFormatting>
  <conditionalFormatting sqref="E4:E19 F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4:G18 G19:G20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:O2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14999847407452621"/>
  </sheetPr>
  <dimension ref="A1:P41"/>
  <sheetViews>
    <sheetView zoomScale="115" zoomScaleNormal="115" workbookViewId="0">
      <selection activeCell="N4" sqref="N4:N18"/>
    </sheetView>
  </sheetViews>
  <sheetFormatPr defaultRowHeight="15" x14ac:dyDescent="0.25"/>
  <cols>
    <col min="1" max="4" width="9.140625" style="10"/>
    <col min="5" max="15" width="9.140625" style="10" customWidth="1"/>
    <col min="16" max="16384" width="9.140625" style="10"/>
  </cols>
  <sheetData>
    <row r="1" spans="1:16" s="3" customFormat="1" ht="18.75" x14ac:dyDescent="0.3">
      <c r="A1" s="2" t="s">
        <v>0</v>
      </c>
      <c r="B1" s="4" t="s">
        <v>6</v>
      </c>
    </row>
    <row r="2" spans="1:16" s="3" customFormat="1" ht="18.75" x14ac:dyDescent="0.3">
      <c r="A2" s="2"/>
      <c r="B2" s="4"/>
      <c r="E2" s="9">
        <v>80</v>
      </c>
      <c r="H2" s="28" t="s">
        <v>2</v>
      </c>
      <c r="I2" s="28"/>
      <c r="J2" s="28"/>
      <c r="K2" s="12"/>
      <c r="L2" s="12"/>
      <c r="M2" s="12"/>
    </row>
    <row r="3" spans="1:16" x14ac:dyDescent="0.25">
      <c r="A3" s="12" t="s">
        <v>7</v>
      </c>
      <c r="B3" s="12" t="s">
        <v>8</v>
      </c>
      <c r="C3" s="12" t="s">
        <v>9</v>
      </c>
      <c r="D3" s="12" t="s">
        <v>10</v>
      </c>
      <c r="E3" s="12" t="s">
        <v>11</v>
      </c>
      <c r="F3" s="12" t="s">
        <v>12</v>
      </c>
      <c r="G3" s="12"/>
      <c r="H3" s="12" t="s">
        <v>8</v>
      </c>
      <c r="I3" s="12" t="s">
        <v>9</v>
      </c>
      <c r="J3" s="12" t="s">
        <v>10</v>
      </c>
      <c r="K3" s="12" t="s">
        <v>17</v>
      </c>
      <c r="L3" s="12" t="s">
        <v>18</v>
      </c>
      <c r="M3" s="12" t="s">
        <v>3</v>
      </c>
      <c r="N3" s="12" t="s">
        <v>4</v>
      </c>
      <c r="O3" s="12" t="s">
        <v>13</v>
      </c>
    </row>
    <row r="4" spans="1:16" x14ac:dyDescent="0.25">
      <c r="A4" s="10">
        <v>1</v>
      </c>
      <c r="B4" s="5">
        <f>('NearNbhr (a) (M&amp;M)'!B4-'NearNbhr (a) (M&amp;M)'!B$19)/'NearNbhr (a) (M&amp;M)'!B$23</f>
        <v>0.63059700455966672</v>
      </c>
      <c r="C4" s="5">
        <f>('NearNbhr (a) (M&amp;M)'!C4-'NearNbhr (a) (M&amp;M)'!C$19)/'NearNbhr (a) (M&amp;M)'!C$23</f>
        <v>0.64168894791974795</v>
      </c>
      <c r="D4" s="5">
        <f>('NearNbhr (a) (M&amp;M)'!D4-'NearNbhr (a) (M&amp;M)'!D$19)/'NearNbhr (a) (M&amp;M)'!D$23</f>
        <v>-1.130129630819465</v>
      </c>
      <c r="E4" s="5">
        <v>70</v>
      </c>
      <c r="F4" s="10">
        <f t="shared" ref="F4:F18" si="0">IF(E4&gt;=$E$2,1,0)</f>
        <v>0</v>
      </c>
      <c r="H4" s="10">
        <f>ABS(B4-B$21)</f>
        <v>0.85990500621772725</v>
      </c>
      <c r="I4" s="10">
        <f t="shared" ref="I4:J4" si="1">ABS(C4-C$21)</f>
        <v>0</v>
      </c>
      <c r="J4" s="10">
        <f t="shared" si="1"/>
        <v>0.6519978639343067</v>
      </c>
      <c r="K4" s="10">
        <f t="shared" ref="K4:K18" si="2">SUMSQ(H4:J4)</f>
        <v>1.1645378342932082</v>
      </c>
      <c r="L4" s="10">
        <f t="shared" ref="L4:L18" si="3">SUM(H4:J4)</f>
        <v>1.5119028701520341</v>
      </c>
      <c r="M4" s="10">
        <f t="shared" ref="M4:M18" si="4">MAX(H4:J4)</f>
        <v>0.85990500621772725</v>
      </c>
      <c r="N4" s="10">
        <f>K4</f>
        <v>1.1645378342932082</v>
      </c>
      <c r="O4" s="10">
        <f>RANK(N4,N$4:N$18,1)</f>
        <v>5</v>
      </c>
    </row>
    <row r="5" spans="1:16" x14ac:dyDescent="0.25">
      <c r="A5" s="10">
        <v>2</v>
      </c>
      <c r="B5" s="5">
        <f>('NearNbhr (a) (M&amp;M)'!B5-'NearNbhr (a) (M&amp;M)'!B$19)/'NearNbhr (a) (M&amp;M)'!B$23</f>
        <v>-1.0892130078757878</v>
      </c>
      <c r="C5" s="5">
        <f>('NearNbhr (a) (M&amp;M)'!C5-'NearNbhr (a) (M&amp;M)'!C$19)/'NearNbhr (a) (M&amp;M)'!C$23</f>
        <v>0.64168894791974795</v>
      </c>
      <c r="D5" s="5">
        <f>('NearNbhr (a) (M&amp;M)'!D5-'NearNbhr (a) (M&amp;M)'!D$19)/'NearNbhr (a) (M&amp;M)'!D$23</f>
        <v>0.17386609704914843</v>
      </c>
      <c r="E5" s="5">
        <v>95</v>
      </c>
      <c r="F5" s="10">
        <f t="shared" si="0"/>
        <v>1</v>
      </c>
      <c r="H5" s="10">
        <f t="shared" ref="H5:H18" si="5">ABS(B5-B$21)</f>
        <v>0.85990500621772725</v>
      </c>
      <c r="I5" s="10">
        <f t="shared" ref="I5:I18" si="6">ABS(C5-C$21)</f>
        <v>0</v>
      </c>
      <c r="J5" s="10">
        <f t="shared" ref="J5:J18" si="7">ABS(D5-D$21)</f>
        <v>0.65199786393430681</v>
      </c>
      <c r="K5" s="10">
        <f t="shared" si="2"/>
        <v>1.1645378342932085</v>
      </c>
      <c r="L5" s="10">
        <f t="shared" si="3"/>
        <v>1.5119028701520341</v>
      </c>
      <c r="M5" s="10">
        <f t="shared" si="4"/>
        <v>0.85990500621772725</v>
      </c>
      <c r="N5" s="10">
        <f t="shared" ref="N5:N18" si="8">K5</f>
        <v>1.1645378342932085</v>
      </c>
      <c r="O5" s="10">
        <f t="shared" ref="O5:O18" si="9">RANK(N5,N$4:N$18,1)</f>
        <v>6</v>
      </c>
    </row>
    <row r="6" spans="1:16" x14ac:dyDescent="0.25">
      <c r="A6" s="10">
        <v>3</v>
      </c>
      <c r="B6" s="5">
        <f>('NearNbhr (a) (M&amp;M)'!B6-'NearNbhr (a) (M&amp;M)'!B$19)/'NearNbhr (a) (M&amp;M)'!B$23</f>
        <v>-0.22930800165806056</v>
      </c>
      <c r="C6" s="5">
        <f>('NearNbhr (a) (M&amp;M)'!C6-'NearNbhr (a) (M&amp;M)'!C$19)/'NearNbhr (a) (M&amp;M)'!C$23</f>
        <v>-0.64168894791974795</v>
      </c>
      <c r="D6" s="5">
        <f>('NearNbhr (a) (M&amp;M)'!D6-'NearNbhr (a) (M&amp;M)'!D$19)/'NearNbhr (a) (M&amp;M)'!D$23</f>
        <v>0.82586396098345516</v>
      </c>
      <c r="E6" s="5">
        <v>45</v>
      </c>
      <c r="F6" s="10">
        <f t="shared" si="0"/>
        <v>0</v>
      </c>
      <c r="H6" s="10">
        <f t="shared" si="5"/>
        <v>0</v>
      </c>
      <c r="I6" s="10">
        <f t="shared" si="6"/>
        <v>1.2833778958394959</v>
      </c>
      <c r="J6" s="10">
        <f t="shared" si="7"/>
        <v>1.3039957278686134</v>
      </c>
      <c r="K6" s="10">
        <f t="shared" si="2"/>
        <v>3.3474636818290069</v>
      </c>
      <c r="L6" s="10">
        <f t="shared" si="3"/>
        <v>2.5873736237081095</v>
      </c>
      <c r="M6" s="10">
        <f t="shared" si="4"/>
        <v>1.3039957278686134</v>
      </c>
      <c r="N6" s="10">
        <f t="shared" si="8"/>
        <v>3.3474636818290069</v>
      </c>
      <c r="O6" s="10">
        <f t="shared" si="9"/>
        <v>10</v>
      </c>
    </row>
    <row r="7" spans="1:16" x14ac:dyDescent="0.25">
      <c r="A7" s="10">
        <v>4</v>
      </c>
      <c r="B7" s="5">
        <f>('NearNbhr (a) (M&amp;M)'!B7-'NearNbhr (a) (M&amp;M)'!B$19)/'NearNbhr (a) (M&amp;M)'!B$23</f>
        <v>-0.22930800165806056</v>
      </c>
      <c r="C7" s="5">
        <f>('NearNbhr (a) (M&amp;M)'!C7-'NearNbhr (a) (M&amp;M)'!C$19)/'NearNbhr (a) (M&amp;M)'!C$23</f>
        <v>-1.2833778958394959</v>
      </c>
      <c r="D7" s="5">
        <f>('NearNbhr (a) (M&amp;M)'!D7-'NearNbhr (a) (M&amp;M)'!D$19)/'NearNbhr (a) (M&amp;M)'!D$23</f>
        <v>1.477861824917762</v>
      </c>
      <c r="E7" s="5">
        <v>20</v>
      </c>
      <c r="F7" s="10">
        <f t="shared" si="0"/>
        <v>0</v>
      </c>
      <c r="H7" s="10">
        <f t="shared" si="5"/>
        <v>0</v>
      </c>
      <c r="I7" s="10">
        <f t="shared" si="6"/>
        <v>1.925066843759244</v>
      </c>
      <c r="J7" s="10">
        <f t="shared" si="7"/>
        <v>1.9559935918029203</v>
      </c>
      <c r="K7" s="10">
        <f t="shared" si="2"/>
        <v>7.5317932841152668</v>
      </c>
      <c r="L7" s="10">
        <f t="shared" si="3"/>
        <v>3.8810604355621643</v>
      </c>
      <c r="M7" s="10">
        <f t="shared" si="4"/>
        <v>1.9559935918029203</v>
      </c>
      <c r="N7" s="10">
        <f t="shared" si="8"/>
        <v>7.5317932841152668</v>
      </c>
      <c r="O7" s="10">
        <f t="shared" si="9"/>
        <v>14</v>
      </c>
    </row>
    <row r="8" spans="1:16" x14ac:dyDescent="0.25">
      <c r="A8" s="10">
        <v>5</v>
      </c>
      <c r="B8" s="5">
        <f>('NearNbhr (a) (M&amp;M)'!B8-'NearNbhr (a) (M&amp;M)'!B$19)/'NearNbhr (a) (M&amp;M)'!B$23</f>
        <v>-0.22930800165806056</v>
      </c>
      <c r="C8" s="5">
        <f>('NearNbhr (a) (M&amp;M)'!C8-'NearNbhr (a) (M&amp;M)'!C$19)/'NearNbhr (a) (M&amp;M)'!C$23</f>
        <v>0</v>
      </c>
      <c r="D8" s="5">
        <f>('NearNbhr (a) (M&amp;M)'!D8-'NearNbhr (a) (M&amp;M)'!D$19)/'NearNbhr (a) (M&amp;M)'!D$23</f>
        <v>0.17386609704914843</v>
      </c>
      <c r="E8" s="5">
        <v>85</v>
      </c>
      <c r="F8" s="10">
        <f t="shared" si="0"/>
        <v>1</v>
      </c>
      <c r="H8" s="10">
        <f t="shared" si="5"/>
        <v>0</v>
      </c>
      <c r="I8" s="10">
        <f t="shared" si="6"/>
        <v>0.64168894791974795</v>
      </c>
      <c r="J8" s="10">
        <f t="shared" si="7"/>
        <v>0.65199786393430681</v>
      </c>
      <c r="K8" s="10">
        <f t="shared" si="2"/>
        <v>0.83686592045725183</v>
      </c>
      <c r="L8" s="10">
        <f t="shared" si="3"/>
        <v>1.2936868118540548</v>
      </c>
      <c r="M8" s="10">
        <f t="shared" si="4"/>
        <v>0.65199786393430681</v>
      </c>
      <c r="N8" s="10">
        <f t="shared" si="8"/>
        <v>0.83686592045725183</v>
      </c>
      <c r="O8" s="10">
        <f t="shared" si="9"/>
        <v>2</v>
      </c>
      <c r="P8"/>
    </row>
    <row r="9" spans="1:16" x14ac:dyDescent="0.25">
      <c r="A9" s="10">
        <v>6</v>
      </c>
      <c r="B9" s="5">
        <f>('NearNbhr (a) (M&amp;M)'!B9-'NearNbhr (a) (M&amp;M)'!B$19)/'NearNbhr (a) (M&amp;M)'!B$23</f>
        <v>0.63059700455966672</v>
      </c>
      <c r="C9" s="5">
        <f>('NearNbhr (a) (M&amp;M)'!C9-'NearNbhr (a) (M&amp;M)'!C$19)/'NearNbhr (a) (M&amp;M)'!C$23</f>
        <v>-0.64168894791974795</v>
      </c>
      <c r="D9" s="5">
        <f>('NearNbhr (a) (M&amp;M)'!D9-'NearNbhr (a) (M&amp;M)'!D$19)/'NearNbhr (a) (M&amp;M)'!D$23</f>
        <v>0.17386609704914843</v>
      </c>
      <c r="E9" s="5">
        <v>55</v>
      </c>
      <c r="F9" s="10">
        <f t="shared" si="0"/>
        <v>0</v>
      </c>
      <c r="H9" s="10">
        <f t="shared" si="5"/>
        <v>0.85990500621772725</v>
      </c>
      <c r="I9" s="10">
        <f t="shared" si="6"/>
        <v>1.2833778958394959</v>
      </c>
      <c r="J9" s="10">
        <f t="shared" si="7"/>
        <v>0.65199786393430681</v>
      </c>
      <c r="K9" s="10">
        <f t="shared" si="2"/>
        <v>2.8115966578226201</v>
      </c>
      <c r="L9" s="10">
        <f t="shared" si="3"/>
        <v>2.7952807659915302</v>
      </c>
      <c r="M9" s="10">
        <f t="shared" si="4"/>
        <v>1.2833778958394959</v>
      </c>
      <c r="N9" s="10">
        <f t="shared" si="8"/>
        <v>2.8115966578226201</v>
      </c>
      <c r="O9" s="10">
        <f t="shared" si="9"/>
        <v>7</v>
      </c>
    </row>
    <row r="10" spans="1:16" x14ac:dyDescent="0.25">
      <c r="A10" s="10">
        <v>7</v>
      </c>
      <c r="B10" s="5">
        <f>('NearNbhr (a) (M&amp;M)'!B10-'NearNbhr (a) (M&amp;M)'!B$19)/'NearNbhr (a) (M&amp;M)'!B$23</f>
        <v>-0.22930800165806056</v>
      </c>
      <c r="C10" s="5">
        <f>('NearNbhr (a) (M&amp;M)'!C10-'NearNbhr (a) (M&amp;M)'!C$19)/'NearNbhr (a) (M&amp;M)'!C$23</f>
        <v>1.2833778958394959</v>
      </c>
      <c r="D10" s="5">
        <f>('NearNbhr (a) (M&amp;M)'!D10-'NearNbhr (a) (M&amp;M)'!D$19)/'NearNbhr (a) (M&amp;M)'!D$23</f>
        <v>-1.130129630819465</v>
      </c>
      <c r="E10" s="5">
        <v>80</v>
      </c>
      <c r="F10" s="10">
        <f t="shared" si="0"/>
        <v>1</v>
      </c>
      <c r="H10" s="10">
        <f t="shared" si="5"/>
        <v>0</v>
      </c>
      <c r="I10" s="10">
        <f t="shared" si="6"/>
        <v>0.64168894791974795</v>
      </c>
      <c r="J10" s="10">
        <f t="shared" si="7"/>
        <v>0.6519978639343067</v>
      </c>
      <c r="K10" s="10">
        <f t="shared" si="2"/>
        <v>0.83686592045725172</v>
      </c>
      <c r="L10" s="10">
        <f t="shared" si="3"/>
        <v>1.2936868118540548</v>
      </c>
      <c r="M10" s="10">
        <f t="shared" si="4"/>
        <v>0.6519978639343067</v>
      </c>
      <c r="N10" s="10">
        <f t="shared" si="8"/>
        <v>0.83686592045725172</v>
      </c>
      <c r="O10" s="10">
        <f t="shared" si="9"/>
        <v>1</v>
      </c>
    </row>
    <row r="11" spans="1:16" x14ac:dyDescent="0.25">
      <c r="A11" s="10">
        <v>8</v>
      </c>
      <c r="B11" s="5">
        <f>('NearNbhr (a) (M&amp;M)'!B11-'NearNbhr (a) (M&amp;M)'!B$19)/'NearNbhr (a) (M&amp;M)'!B$23</f>
        <v>-1.0892130078757878</v>
      </c>
      <c r="C11" s="5">
        <f>('NearNbhr (a) (M&amp;M)'!C11-'NearNbhr (a) (M&amp;M)'!C$19)/'NearNbhr (a) (M&amp;M)'!C$23</f>
        <v>-1.2833778958394959</v>
      </c>
      <c r="D11" s="5">
        <f>('NearNbhr (a) (M&amp;M)'!D11-'NearNbhr (a) (M&amp;M)'!D$19)/'NearNbhr (a) (M&amp;M)'!D$23</f>
        <v>2.1298596888520689</v>
      </c>
      <c r="E11" s="5">
        <v>15</v>
      </c>
      <c r="F11" s="10">
        <f t="shared" si="0"/>
        <v>0</v>
      </c>
      <c r="H11" s="10">
        <f t="shared" si="5"/>
        <v>0.85990500621772725</v>
      </c>
      <c r="I11" s="10">
        <f t="shared" si="6"/>
        <v>1.925066843759244</v>
      </c>
      <c r="J11" s="10">
        <f t="shared" si="7"/>
        <v>2.6079914557372272</v>
      </c>
      <c r="K11" s="10">
        <f t="shared" si="2"/>
        <v>11.246938405857868</v>
      </c>
      <c r="L11" s="10">
        <f t="shared" si="3"/>
        <v>5.3929633057141988</v>
      </c>
      <c r="M11" s="10">
        <f t="shared" si="4"/>
        <v>2.6079914557372272</v>
      </c>
      <c r="N11" s="10">
        <f t="shared" si="8"/>
        <v>11.246938405857868</v>
      </c>
      <c r="O11" s="10">
        <f t="shared" si="9"/>
        <v>15</v>
      </c>
    </row>
    <row r="12" spans="1:16" x14ac:dyDescent="0.25">
      <c r="A12" s="10">
        <v>9</v>
      </c>
      <c r="B12" s="5">
        <f>('NearNbhr (a) (M&amp;M)'!B12-'NearNbhr (a) (M&amp;M)'!B$19)/'NearNbhr (a) (M&amp;M)'!B$23</f>
        <v>-1.0892130078757878</v>
      </c>
      <c r="C12" s="5">
        <f>('NearNbhr (a) (M&amp;M)'!C12-'NearNbhr (a) (M&amp;M)'!C$19)/'NearNbhr (a) (M&amp;M)'!C$23</f>
        <v>1.2833778958394959</v>
      </c>
      <c r="D12" s="5">
        <f>('NearNbhr (a) (M&amp;M)'!D12-'NearNbhr (a) (M&amp;M)'!D$19)/'NearNbhr (a) (M&amp;M)'!D$23</f>
        <v>-0.47813176688515835</v>
      </c>
      <c r="E12" s="5">
        <v>90</v>
      </c>
      <c r="F12" s="10">
        <f t="shared" si="0"/>
        <v>1</v>
      </c>
      <c r="H12" s="10">
        <f t="shared" si="5"/>
        <v>0.85990500621772725</v>
      </c>
      <c r="I12" s="10">
        <f t="shared" si="6"/>
        <v>0.64168894791974795</v>
      </c>
      <c r="J12" s="10">
        <f t="shared" si="7"/>
        <v>0</v>
      </c>
      <c r="K12" s="10">
        <f t="shared" si="2"/>
        <v>1.1512013256006626</v>
      </c>
      <c r="L12" s="10">
        <f t="shared" si="3"/>
        <v>1.5015939541374752</v>
      </c>
      <c r="M12" s="10">
        <f t="shared" si="4"/>
        <v>0.85990500621772725</v>
      </c>
      <c r="N12" s="10">
        <f t="shared" si="8"/>
        <v>1.1512013256006626</v>
      </c>
      <c r="O12" s="10">
        <f t="shared" si="9"/>
        <v>3</v>
      </c>
    </row>
    <row r="13" spans="1:16" x14ac:dyDescent="0.25">
      <c r="A13" s="10">
        <v>10</v>
      </c>
      <c r="B13" s="5">
        <f>('NearNbhr (a) (M&amp;M)'!B13-'NearNbhr (a) (M&amp;M)'!B$19)/'NearNbhr (a) (M&amp;M)'!B$23</f>
        <v>0.63059700455966672</v>
      </c>
      <c r="C13" s="5">
        <f>('NearNbhr (a) (M&amp;M)'!C13-'NearNbhr (a) (M&amp;M)'!C$19)/'NearNbhr (a) (M&amp;M)'!C$23</f>
        <v>0</v>
      </c>
      <c r="D13" s="5">
        <f>('NearNbhr (a) (M&amp;M)'!D13-'NearNbhr (a) (M&amp;M)'!D$19)/'NearNbhr (a) (M&amp;M)'!D$23</f>
        <v>-0.47813176688515835</v>
      </c>
      <c r="E13" s="5">
        <v>75</v>
      </c>
      <c r="F13" s="10">
        <f t="shared" si="0"/>
        <v>0</v>
      </c>
      <c r="H13" s="10">
        <f t="shared" si="5"/>
        <v>0.85990500621772725</v>
      </c>
      <c r="I13" s="10">
        <f t="shared" si="6"/>
        <v>0.64168894791974795</v>
      </c>
      <c r="J13" s="10">
        <f t="shared" si="7"/>
        <v>0</v>
      </c>
      <c r="K13" s="10">
        <f t="shared" si="2"/>
        <v>1.1512013256006626</v>
      </c>
      <c r="L13" s="10">
        <f t="shared" si="3"/>
        <v>1.5015939541374752</v>
      </c>
      <c r="M13" s="10">
        <f t="shared" si="4"/>
        <v>0.85990500621772725</v>
      </c>
      <c r="N13" s="10">
        <f t="shared" si="8"/>
        <v>1.1512013256006626</v>
      </c>
      <c r="O13" s="10">
        <f t="shared" si="9"/>
        <v>3</v>
      </c>
    </row>
    <row r="14" spans="1:16" x14ac:dyDescent="0.25">
      <c r="A14" s="10">
        <v>11</v>
      </c>
      <c r="B14" s="5">
        <f>('NearNbhr (a) (M&amp;M)'!B14-'NearNbhr (a) (M&amp;M)'!B$19)/'NearNbhr (a) (M&amp;M)'!B$23</f>
        <v>1.4905020107773941</v>
      </c>
      <c r="C14" s="5">
        <f>('NearNbhr (a) (M&amp;M)'!C14-'NearNbhr (a) (M&amp;M)'!C$19)/'NearNbhr (a) (M&amp;M)'!C$23</f>
        <v>-0.64168894791974795</v>
      </c>
      <c r="D14" s="5">
        <f>('NearNbhr (a) (M&amp;M)'!D14-'NearNbhr (a) (M&amp;M)'!D$19)/'NearNbhr (a) (M&amp;M)'!D$23</f>
        <v>-0.47813176688515835</v>
      </c>
      <c r="E14" s="5">
        <v>40</v>
      </c>
      <c r="F14" s="10">
        <f t="shared" si="0"/>
        <v>0</v>
      </c>
      <c r="H14" s="10">
        <f t="shared" si="5"/>
        <v>1.7198100124354547</v>
      </c>
      <c r="I14" s="10">
        <f t="shared" si="6"/>
        <v>1.2833778958394959</v>
      </c>
      <c r="J14" s="10">
        <f t="shared" si="7"/>
        <v>0</v>
      </c>
      <c r="K14" s="10">
        <f t="shared" si="2"/>
        <v>4.6048053024026512</v>
      </c>
      <c r="L14" s="10">
        <f t="shared" si="3"/>
        <v>3.0031879082749509</v>
      </c>
      <c r="M14" s="10">
        <f t="shared" si="4"/>
        <v>1.7198100124354547</v>
      </c>
      <c r="N14" s="10">
        <f t="shared" si="8"/>
        <v>4.6048053024026512</v>
      </c>
      <c r="O14" s="10">
        <f t="shared" si="9"/>
        <v>12</v>
      </c>
    </row>
    <row r="15" spans="1:16" x14ac:dyDescent="0.25">
      <c r="A15" s="10">
        <v>12</v>
      </c>
      <c r="B15" s="5">
        <f>('NearNbhr (a) (M&amp;M)'!B15-'NearNbhr (a) (M&amp;M)'!B$19)/'NearNbhr (a) (M&amp;M)'!B$23</f>
        <v>-1.0892130078757878</v>
      </c>
      <c r="C15" s="5">
        <f>('NearNbhr (a) (M&amp;M)'!C15-'NearNbhr (a) (M&amp;M)'!C$19)/'NearNbhr (a) (M&amp;M)'!C$23</f>
        <v>0</v>
      </c>
      <c r="D15" s="5">
        <f>('NearNbhr (a) (M&amp;M)'!D15-'NearNbhr (a) (M&amp;M)'!D$19)/'NearNbhr (a) (M&amp;M)'!D$23</f>
        <v>0.82586396098345516</v>
      </c>
      <c r="E15" s="5">
        <v>65</v>
      </c>
      <c r="F15" s="10">
        <f t="shared" si="0"/>
        <v>0</v>
      </c>
      <c r="H15" s="10">
        <f t="shared" si="5"/>
        <v>0.85990500621772725</v>
      </c>
      <c r="I15" s="10">
        <f t="shared" si="6"/>
        <v>0.64168894791974795</v>
      </c>
      <c r="J15" s="10">
        <f t="shared" si="7"/>
        <v>1.3039957278686134</v>
      </c>
      <c r="K15" s="10">
        <f t="shared" si="2"/>
        <v>2.8516061839002571</v>
      </c>
      <c r="L15" s="10">
        <f t="shared" si="3"/>
        <v>2.8055896820060884</v>
      </c>
      <c r="M15" s="10">
        <f t="shared" si="4"/>
        <v>1.3039957278686134</v>
      </c>
      <c r="N15" s="10">
        <f t="shared" si="8"/>
        <v>2.8516061839002571</v>
      </c>
      <c r="O15" s="10">
        <f t="shared" si="9"/>
        <v>9</v>
      </c>
    </row>
    <row r="16" spans="1:16" x14ac:dyDescent="0.25">
      <c r="A16" s="10">
        <v>13</v>
      </c>
      <c r="B16" s="5">
        <f>('NearNbhr (a) (M&amp;M)'!B16-'NearNbhr (a) (M&amp;M)'!B$19)/'NearNbhr (a) (M&amp;M)'!B$23</f>
        <v>-1.0892130078757878</v>
      </c>
      <c r="C16" s="5">
        <f>('NearNbhr (a) (M&amp;M)'!C16-'NearNbhr (a) (M&amp;M)'!C$19)/'NearNbhr (a) (M&amp;M)'!C$23</f>
        <v>1.9250668437592438</v>
      </c>
      <c r="D16" s="5">
        <f>('NearNbhr (a) (M&amp;M)'!D16-'NearNbhr (a) (M&amp;M)'!D$19)/'NearNbhr (a) (M&amp;M)'!D$23</f>
        <v>-1.130129630819465</v>
      </c>
      <c r="E16" s="5">
        <v>60</v>
      </c>
      <c r="F16" s="10">
        <f t="shared" si="0"/>
        <v>0</v>
      </c>
      <c r="H16" s="10">
        <f t="shared" si="5"/>
        <v>0.85990500621772725</v>
      </c>
      <c r="I16" s="10">
        <f t="shared" si="6"/>
        <v>1.2833778958394957</v>
      </c>
      <c r="J16" s="10">
        <f t="shared" si="7"/>
        <v>0.6519978639343067</v>
      </c>
      <c r="K16" s="10">
        <f t="shared" si="2"/>
        <v>2.8115966578226201</v>
      </c>
      <c r="L16" s="10">
        <f t="shared" si="3"/>
        <v>2.7952807659915297</v>
      </c>
      <c r="M16" s="10">
        <f t="shared" si="4"/>
        <v>1.2833778958394957</v>
      </c>
      <c r="N16" s="10">
        <f t="shared" si="8"/>
        <v>2.8115966578226201</v>
      </c>
      <c r="O16" s="10">
        <f t="shared" si="9"/>
        <v>7</v>
      </c>
    </row>
    <row r="17" spans="1:15" x14ac:dyDescent="0.25">
      <c r="A17" s="10">
        <v>14</v>
      </c>
      <c r="B17" s="5">
        <f>('NearNbhr (a) (M&amp;M)'!B17-'NearNbhr (a) (M&amp;M)'!B$19)/'NearNbhr (a) (M&amp;M)'!B$23</f>
        <v>1.4905020107773941</v>
      </c>
      <c r="C17" s="5">
        <f>('NearNbhr (a) (M&amp;M)'!C17-'NearNbhr (a) (M&amp;M)'!C$19)/'NearNbhr (a) (M&amp;M)'!C$23</f>
        <v>-1.2833778958394959</v>
      </c>
      <c r="D17" s="5">
        <f>('NearNbhr (a) (M&amp;M)'!D17-'NearNbhr (a) (M&amp;M)'!D$19)/'NearNbhr (a) (M&amp;M)'!D$23</f>
        <v>0.17386609704914843</v>
      </c>
      <c r="E17" s="5">
        <v>25</v>
      </c>
      <c r="F17" s="10">
        <f t="shared" si="0"/>
        <v>0</v>
      </c>
      <c r="H17" s="10">
        <f t="shared" si="5"/>
        <v>1.7198100124354547</v>
      </c>
      <c r="I17" s="10">
        <f t="shared" si="6"/>
        <v>1.925066843759244</v>
      </c>
      <c r="J17" s="10">
        <f t="shared" si="7"/>
        <v>0.65199786393430681</v>
      </c>
      <c r="K17" s="10">
        <f t="shared" si="2"/>
        <v>7.0887300463893155</v>
      </c>
      <c r="L17" s="10">
        <f t="shared" si="3"/>
        <v>4.2968747201290052</v>
      </c>
      <c r="M17" s="10">
        <f t="shared" si="4"/>
        <v>1.925066843759244</v>
      </c>
      <c r="N17" s="10">
        <f t="shared" si="8"/>
        <v>7.0887300463893155</v>
      </c>
      <c r="O17" s="10">
        <f t="shared" si="9"/>
        <v>13</v>
      </c>
    </row>
    <row r="18" spans="1:15" x14ac:dyDescent="0.25">
      <c r="A18" s="10">
        <v>15</v>
      </c>
      <c r="B18" s="5">
        <f>('NearNbhr (a) (M&amp;M)'!B18-'NearNbhr (a) (M&amp;M)'!B$19)/'NearNbhr (a) (M&amp;M)'!B$23</f>
        <v>1.4905020107773941</v>
      </c>
      <c r="C18" s="5">
        <f>('NearNbhr (a) (M&amp;M)'!C18-'NearNbhr (a) (M&amp;M)'!C$19)/'NearNbhr (a) (M&amp;M)'!C$23</f>
        <v>0</v>
      </c>
      <c r="D18" s="5">
        <f>('NearNbhr (a) (M&amp;M)'!D18-'NearNbhr (a) (M&amp;M)'!D$19)/'NearNbhr (a) (M&amp;M)'!D$23</f>
        <v>-1.130129630819465</v>
      </c>
      <c r="E18" s="5">
        <v>50</v>
      </c>
      <c r="F18" s="10">
        <f t="shared" si="0"/>
        <v>0</v>
      </c>
      <c r="H18" s="10">
        <f t="shared" si="5"/>
        <v>1.7198100124354547</v>
      </c>
      <c r="I18" s="10">
        <f t="shared" si="6"/>
        <v>0.64168894791974795</v>
      </c>
      <c r="J18" s="10">
        <f t="shared" si="7"/>
        <v>0.6519978639343067</v>
      </c>
      <c r="K18" s="10">
        <f t="shared" si="2"/>
        <v>3.7946123993304903</v>
      </c>
      <c r="L18" s="10">
        <f t="shared" si="3"/>
        <v>3.0134968242895095</v>
      </c>
      <c r="M18" s="10">
        <f t="shared" si="4"/>
        <v>1.7198100124354547</v>
      </c>
      <c r="N18" s="10">
        <f t="shared" si="8"/>
        <v>3.7946123993304903</v>
      </c>
      <c r="O18" s="10">
        <f t="shared" si="9"/>
        <v>11</v>
      </c>
    </row>
    <row r="19" spans="1:15" x14ac:dyDescent="0.25">
      <c r="A19" s="10" t="s">
        <v>21</v>
      </c>
      <c r="B19" s="5"/>
      <c r="C19" s="5"/>
      <c r="D19" s="5"/>
      <c r="E19" s="15">
        <f>AVERAGE(E4:E18)</f>
        <v>58</v>
      </c>
      <c r="F19" s="14">
        <f>AVERAGE(F4:F18)</f>
        <v>0.26666666666666666</v>
      </c>
    </row>
    <row r="20" spans="1:15" x14ac:dyDescent="0.25">
      <c r="A20" s="10" t="s">
        <v>14</v>
      </c>
      <c r="B20" s="8">
        <f>('NearNbhr (a) (M&amp;M)'!B20-'NearNbhr (a) (M&amp;M)'!B$19)/'NearNbhr (a) (M&amp;M)'!B$23</f>
        <v>-1.0892130078757878</v>
      </c>
      <c r="C20" s="8">
        <f>('NearNbhr (a) (M&amp;M)'!C20-'NearNbhr (a) (M&amp;M)'!C$19)/'NearNbhr (a) (M&amp;M)'!C$23</f>
        <v>-0.64168894791974795</v>
      </c>
      <c r="D20" s="8">
        <f>('NearNbhr (a) (M&amp;M)'!D20-'NearNbhr (a) (M&amp;M)'!D$19)/'NearNbhr (a) (M&amp;M)'!D$23</f>
        <v>1.477861824917762</v>
      </c>
      <c r="E20" s="13"/>
    </row>
    <row r="21" spans="1:15" x14ac:dyDescent="0.25">
      <c r="A21" s="10" t="s">
        <v>19</v>
      </c>
      <c r="B21" s="8">
        <f>('NearNbhr (a) (M&amp;M)'!B21-'NearNbhr (a) (M&amp;M)'!B$19)/'NearNbhr (a) (M&amp;M)'!B$23</f>
        <v>-0.22930800165806056</v>
      </c>
      <c r="C21" s="8">
        <f>('NearNbhr (a) (M&amp;M)'!C21-'NearNbhr (a) (M&amp;M)'!C$19)/'NearNbhr (a) (M&amp;M)'!C$23</f>
        <v>0.64168894791974795</v>
      </c>
      <c r="D21" s="8">
        <f>('NearNbhr (a) (M&amp;M)'!D21-'NearNbhr (a) (M&amp;M)'!D$19)/'NearNbhr (a) (M&amp;M)'!D$23</f>
        <v>-0.47813176688515835</v>
      </c>
      <c r="E21" s="12"/>
    </row>
    <row r="22" spans="1:15" x14ac:dyDescent="0.25">
      <c r="A22" s="10" t="s">
        <v>20</v>
      </c>
      <c r="B22" s="8">
        <f>('NearNbhr (a) (M&amp;M)'!B22-'NearNbhr (a) (M&amp;M)'!B$19)/'NearNbhr (a) (M&amp;M)'!B$23</f>
        <v>0.63059700455966672</v>
      </c>
      <c r="C22" s="8">
        <f>('NearNbhr (a) (M&amp;M)'!C22-'NearNbhr (a) (M&amp;M)'!C$19)/'NearNbhr (a) (M&amp;M)'!C$23</f>
        <v>-1.2833778958394959</v>
      </c>
      <c r="D22" s="8">
        <f>('NearNbhr (a) (M&amp;M)'!D22-'NearNbhr (a) (M&amp;M)'!D$19)/'NearNbhr (a) (M&amp;M)'!D$23</f>
        <v>0.82586396098345516</v>
      </c>
    </row>
    <row r="25" spans="1:15" x14ac:dyDescent="0.25">
      <c r="A25" s="12" t="s">
        <v>1</v>
      </c>
      <c r="B25" s="12" t="s">
        <v>15</v>
      </c>
      <c r="C25" s="6" t="s">
        <v>16</v>
      </c>
      <c r="D25" s="12" t="s">
        <v>5</v>
      </c>
      <c r="E25" s="12" t="s">
        <v>11</v>
      </c>
      <c r="F25" s="12" t="s">
        <v>12</v>
      </c>
    </row>
    <row r="26" spans="1:15" x14ac:dyDescent="0.25">
      <c r="A26" s="7">
        <v>5</v>
      </c>
      <c r="B26" s="10">
        <f>COUNTIFS($O$4:$O$18,"&lt;="&amp;$A$26)</f>
        <v>5</v>
      </c>
      <c r="C26" s="10">
        <f>SUMIFS($F$4:$F$18,$O$4:$O$18,"&lt;="&amp;$A$26)</f>
        <v>3</v>
      </c>
      <c r="D26" s="16">
        <f>C26/B26</f>
        <v>0.6</v>
      </c>
      <c r="E26" s="10">
        <f>AVERAGEIFS(E$4:E$18,$O$4:$O$18,"&lt;="&amp;$A$26)</f>
        <v>80</v>
      </c>
      <c r="F26" s="10">
        <f>AVERAGEIFS(F$4:F$18,$O$4:$O$18,"&lt;="&amp;$A$26)</f>
        <v>0.6</v>
      </c>
    </row>
    <row r="27" spans="1:15" x14ac:dyDescent="0.25">
      <c r="A27" s="10">
        <v>1</v>
      </c>
      <c r="B27" s="17">
        <f t="dataTable" ref="B27:F41" dt2D="0" dtr="0" r1="A26"/>
        <v>1</v>
      </c>
      <c r="C27" s="18">
        <v>1</v>
      </c>
      <c r="D27" s="19">
        <v>1</v>
      </c>
      <c r="E27" s="18">
        <v>80</v>
      </c>
      <c r="F27" s="20">
        <v>1</v>
      </c>
    </row>
    <row r="28" spans="1:15" x14ac:dyDescent="0.25">
      <c r="A28" s="10">
        <v>2</v>
      </c>
      <c r="B28" s="21">
        <v>2</v>
      </c>
      <c r="C28" s="1">
        <v>2</v>
      </c>
      <c r="D28" s="22">
        <v>1</v>
      </c>
      <c r="E28" s="1">
        <v>82.5</v>
      </c>
      <c r="F28" s="23">
        <v>1</v>
      </c>
    </row>
    <row r="29" spans="1:15" x14ac:dyDescent="0.25">
      <c r="A29" s="10">
        <v>3</v>
      </c>
      <c r="B29" s="21">
        <v>4</v>
      </c>
      <c r="C29" s="1">
        <v>3</v>
      </c>
      <c r="D29" s="22">
        <v>0.75</v>
      </c>
      <c r="E29" s="1">
        <v>82.5</v>
      </c>
      <c r="F29" s="23">
        <v>0.75</v>
      </c>
    </row>
    <row r="30" spans="1:15" x14ac:dyDescent="0.25">
      <c r="A30" s="10">
        <v>4</v>
      </c>
      <c r="B30" s="21">
        <v>4</v>
      </c>
      <c r="C30" s="1">
        <v>3</v>
      </c>
      <c r="D30" s="22">
        <v>0.75</v>
      </c>
      <c r="E30" s="30">
        <v>82.5</v>
      </c>
      <c r="F30" s="31">
        <v>0.75</v>
      </c>
    </row>
    <row r="31" spans="1:15" x14ac:dyDescent="0.25">
      <c r="A31" s="10">
        <v>5</v>
      </c>
      <c r="B31" s="21">
        <v>5</v>
      </c>
      <c r="C31" s="1">
        <v>3</v>
      </c>
      <c r="D31" s="22">
        <v>0.6</v>
      </c>
      <c r="E31" s="1">
        <v>80</v>
      </c>
      <c r="F31" s="23">
        <v>0.6</v>
      </c>
    </row>
    <row r="32" spans="1:15" x14ac:dyDescent="0.25">
      <c r="A32" s="10">
        <v>6</v>
      </c>
      <c r="B32" s="21">
        <v>6</v>
      </c>
      <c r="C32" s="1">
        <v>4</v>
      </c>
      <c r="D32" s="22">
        <v>0.66666666666666663</v>
      </c>
      <c r="E32" s="1">
        <v>82.5</v>
      </c>
      <c r="F32" s="23">
        <v>0.66666666666666663</v>
      </c>
    </row>
    <row r="33" spans="1:6" x14ac:dyDescent="0.25">
      <c r="A33" s="10">
        <v>7</v>
      </c>
      <c r="B33" s="21">
        <v>8</v>
      </c>
      <c r="C33" s="1">
        <v>4</v>
      </c>
      <c r="D33" s="22">
        <v>0.5</v>
      </c>
      <c r="E33" s="1">
        <v>76.25</v>
      </c>
      <c r="F33" s="23">
        <v>0.5</v>
      </c>
    </row>
    <row r="34" spans="1:6" x14ac:dyDescent="0.25">
      <c r="A34" s="10">
        <v>8</v>
      </c>
      <c r="B34" s="21">
        <v>8</v>
      </c>
      <c r="C34" s="1">
        <v>4</v>
      </c>
      <c r="D34" s="22">
        <v>0.5</v>
      </c>
      <c r="E34" s="1">
        <v>76.25</v>
      </c>
      <c r="F34" s="23">
        <v>0.5</v>
      </c>
    </row>
    <row r="35" spans="1:6" x14ac:dyDescent="0.25">
      <c r="A35" s="10">
        <v>9</v>
      </c>
      <c r="B35" s="21">
        <v>9</v>
      </c>
      <c r="C35" s="1">
        <v>4</v>
      </c>
      <c r="D35" s="22">
        <v>0.44444444444444442</v>
      </c>
      <c r="E35" s="1">
        <v>75</v>
      </c>
      <c r="F35" s="23">
        <v>0.44444444444444442</v>
      </c>
    </row>
    <row r="36" spans="1:6" x14ac:dyDescent="0.25">
      <c r="A36" s="10">
        <v>10</v>
      </c>
      <c r="B36" s="21">
        <v>10</v>
      </c>
      <c r="C36" s="1">
        <v>4</v>
      </c>
      <c r="D36" s="22">
        <v>0.4</v>
      </c>
      <c r="E36" s="1">
        <v>72</v>
      </c>
      <c r="F36" s="23">
        <v>0.4</v>
      </c>
    </row>
    <row r="37" spans="1:6" x14ac:dyDescent="0.25">
      <c r="A37" s="10">
        <v>11</v>
      </c>
      <c r="B37" s="21">
        <v>11</v>
      </c>
      <c r="C37" s="1">
        <v>4</v>
      </c>
      <c r="D37" s="22">
        <v>0.36363636363636365</v>
      </c>
      <c r="E37" s="1">
        <v>70</v>
      </c>
      <c r="F37" s="23">
        <v>0.36363636363636365</v>
      </c>
    </row>
    <row r="38" spans="1:6" x14ac:dyDescent="0.25">
      <c r="A38" s="10">
        <v>12</v>
      </c>
      <c r="B38" s="21">
        <v>12</v>
      </c>
      <c r="C38" s="1">
        <v>4</v>
      </c>
      <c r="D38" s="22">
        <v>0.33333333333333331</v>
      </c>
      <c r="E38" s="1">
        <v>67.5</v>
      </c>
      <c r="F38" s="23">
        <v>0.33333333333333331</v>
      </c>
    </row>
    <row r="39" spans="1:6" x14ac:dyDescent="0.25">
      <c r="A39" s="10">
        <v>13</v>
      </c>
      <c r="B39" s="21">
        <v>13</v>
      </c>
      <c r="C39" s="1">
        <v>4</v>
      </c>
      <c r="D39" s="22">
        <v>0.30769230769230771</v>
      </c>
      <c r="E39" s="1">
        <v>64.230769230769226</v>
      </c>
      <c r="F39" s="23">
        <v>0.30769230769230771</v>
      </c>
    </row>
    <row r="40" spans="1:6" x14ac:dyDescent="0.25">
      <c r="A40" s="10">
        <v>14</v>
      </c>
      <c r="B40" s="21">
        <v>14</v>
      </c>
      <c r="C40" s="1">
        <v>4</v>
      </c>
      <c r="D40" s="22">
        <v>0.2857142857142857</v>
      </c>
      <c r="E40" s="1">
        <v>61.071428571428569</v>
      </c>
      <c r="F40" s="23">
        <v>0.2857142857142857</v>
      </c>
    </row>
    <row r="41" spans="1:6" x14ac:dyDescent="0.25">
      <c r="A41" s="10">
        <v>15</v>
      </c>
      <c r="B41" s="24">
        <v>15</v>
      </c>
      <c r="C41" s="25">
        <v>4</v>
      </c>
      <c r="D41" s="26">
        <v>0.26666666666666666</v>
      </c>
      <c r="E41" s="25">
        <v>58</v>
      </c>
      <c r="F41" s="27">
        <v>0.26666666666666666</v>
      </c>
    </row>
  </sheetData>
  <mergeCells count="1">
    <mergeCell ref="H2:J2"/>
  </mergeCells>
  <conditionalFormatting sqref="B4:E19 F19">
    <cfRule type="colorScale" priority="3">
      <colorScale>
        <cfvo type="min"/>
        <cfvo type="max"/>
        <color rgb="FFFFEF9C"/>
        <color rgb="FF63BE7B"/>
      </colorScale>
    </cfRule>
  </conditionalFormatting>
  <conditionalFormatting sqref="E4:E19 F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4:G18 G19:G20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:O2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P41"/>
  <sheetViews>
    <sheetView topLeftCell="A10" zoomScale="115" zoomScaleNormal="115" workbookViewId="0">
      <selection activeCell="N4" sqref="N4:N18"/>
    </sheetView>
  </sheetViews>
  <sheetFormatPr defaultRowHeight="15" x14ac:dyDescent="0.25"/>
  <cols>
    <col min="1" max="4" width="9.140625" style="10"/>
    <col min="5" max="15" width="9.140625" style="10" customWidth="1"/>
    <col min="16" max="16384" width="9.140625" style="10"/>
  </cols>
  <sheetData>
    <row r="1" spans="1:16" s="3" customFormat="1" ht="18.75" x14ac:dyDescent="0.3">
      <c r="A1" s="2" t="s">
        <v>0</v>
      </c>
      <c r="B1" s="4" t="s">
        <v>6</v>
      </c>
    </row>
    <row r="2" spans="1:16" s="3" customFormat="1" ht="18.75" x14ac:dyDescent="0.3">
      <c r="A2" s="2"/>
      <c r="B2" s="4"/>
      <c r="E2" s="9">
        <v>80</v>
      </c>
      <c r="H2" s="28" t="s">
        <v>2</v>
      </c>
      <c r="I2" s="28"/>
      <c r="J2" s="28"/>
      <c r="K2" s="12"/>
      <c r="L2" s="12"/>
      <c r="M2" s="12"/>
    </row>
    <row r="3" spans="1:16" x14ac:dyDescent="0.25">
      <c r="A3" s="12" t="s">
        <v>7</v>
      </c>
      <c r="B3" s="12" t="s">
        <v>8</v>
      </c>
      <c r="C3" s="12" t="s">
        <v>9</v>
      </c>
      <c r="D3" s="12" t="s">
        <v>10</v>
      </c>
      <c r="E3" s="12" t="s">
        <v>11</v>
      </c>
      <c r="F3" s="12" t="s">
        <v>12</v>
      </c>
      <c r="G3" s="12"/>
      <c r="H3" s="12" t="s">
        <v>8</v>
      </c>
      <c r="I3" s="12" t="s">
        <v>9</v>
      </c>
      <c r="J3" s="12" t="s">
        <v>10</v>
      </c>
      <c r="K3" s="12" t="s">
        <v>17</v>
      </c>
      <c r="L3" s="12" t="s">
        <v>18</v>
      </c>
      <c r="M3" s="12" t="s">
        <v>3</v>
      </c>
      <c r="N3" s="12" t="s">
        <v>4</v>
      </c>
      <c r="O3" s="12" t="s">
        <v>13</v>
      </c>
    </row>
    <row r="4" spans="1:16" x14ac:dyDescent="0.25">
      <c r="A4" s="10">
        <v>1</v>
      </c>
      <c r="B4" s="5">
        <f>('NearNbhr (a) (M&amp;M)'!B4-'NearNbhr (a) (M&amp;M)'!B$19)/'NearNbhr (a) (M&amp;M)'!B$23</f>
        <v>0.63059700455966672</v>
      </c>
      <c r="C4" s="5">
        <f>('NearNbhr (a) (M&amp;M)'!C4-'NearNbhr (a) (M&amp;M)'!C$19)/'NearNbhr (a) (M&amp;M)'!C$23</f>
        <v>0.64168894791974795</v>
      </c>
      <c r="D4" s="5">
        <f>('NearNbhr (a) (M&amp;M)'!D4-'NearNbhr (a) (M&amp;M)'!D$19)/'NearNbhr (a) (M&amp;M)'!D$23</f>
        <v>-1.130129630819465</v>
      </c>
      <c r="E4" s="5">
        <v>70</v>
      </c>
      <c r="F4" s="10">
        <f t="shared" ref="F4:F18" si="0">IF(E4&gt;=$E$2,1,0)</f>
        <v>0</v>
      </c>
      <c r="H4" s="10">
        <f>ABS(B4-B$22)</f>
        <v>0</v>
      </c>
      <c r="I4" s="10">
        <f t="shared" ref="I4:J4" si="1">ABS(C4-C$22)</f>
        <v>1.925066843759244</v>
      </c>
      <c r="J4" s="10">
        <f t="shared" si="1"/>
        <v>1.9559935918029203</v>
      </c>
      <c r="K4" s="10">
        <f t="shared" ref="K4:K18" si="2">SUMSQ(H4:J4)</f>
        <v>7.5317932841152668</v>
      </c>
      <c r="L4" s="10">
        <f t="shared" ref="L4:L18" si="3">SUM(H4:J4)</f>
        <v>3.8810604355621643</v>
      </c>
      <c r="M4" s="10">
        <f t="shared" ref="M4:M18" si="4">MAX(H4:J4)</f>
        <v>1.9559935918029203</v>
      </c>
      <c r="N4" s="10">
        <f>K4</f>
        <v>7.5317932841152668</v>
      </c>
      <c r="O4" s="10">
        <f>RANK(N4,N$4:N$18,1)</f>
        <v>12</v>
      </c>
    </row>
    <row r="5" spans="1:16" x14ac:dyDescent="0.25">
      <c r="A5" s="10">
        <v>2</v>
      </c>
      <c r="B5" s="5">
        <f>('NearNbhr (a) (M&amp;M)'!B5-'NearNbhr (a) (M&amp;M)'!B$19)/'NearNbhr (a) (M&amp;M)'!B$23</f>
        <v>-1.0892130078757878</v>
      </c>
      <c r="C5" s="5">
        <f>('NearNbhr (a) (M&amp;M)'!C5-'NearNbhr (a) (M&amp;M)'!C$19)/'NearNbhr (a) (M&amp;M)'!C$23</f>
        <v>0.64168894791974795</v>
      </c>
      <c r="D5" s="5">
        <f>('NearNbhr (a) (M&amp;M)'!D5-'NearNbhr (a) (M&amp;M)'!D$19)/'NearNbhr (a) (M&amp;M)'!D$23</f>
        <v>0.17386609704914843</v>
      </c>
      <c r="E5" s="5">
        <v>95</v>
      </c>
      <c r="F5" s="10">
        <f t="shared" si="0"/>
        <v>1</v>
      </c>
      <c r="H5" s="10">
        <f t="shared" ref="H5:H18" si="5">ABS(B5-B$22)</f>
        <v>1.7198100124354545</v>
      </c>
      <c r="I5" s="10">
        <f t="shared" ref="I5:I18" si="6">ABS(C5-C$22)</f>
        <v>1.925066843759244</v>
      </c>
      <c r="J5" s="10">
        <f t="shared" ref="J5:J18" si="7">ABS(D5-D$22)</f>
        <v>0.6519978639343067</v>
      </c>
      <c r="K5" s="10">
        <f t="shared" si="2"/>
        <v>7.0887300463893146</v>
      </c>
      <c r="L5" s="10">
        <f t="shared" si="3"/>
        <v>4.2968747201290052</v>
      </c>
      <c r="M5" s="10">
        <f t="shared" si="4"/>
        <v>1.925066843759244</v>
      </c>
      <c r="N5" s="10">
        <f t="shared" ref="N5:N18" si="8">K5</f>
        <v>7.0887300463893146</v>
      </c>
      <c r="O5" s="10">
        <f t="shared" ref="O5:O18" si="9">RANK(N5,N$4:N$18,1)</f>
        <v>11</v>
      </c>
    </row>
    <row r="6" spans="1:16" x14ac:dyDescent="0.25">
      <c r="A6" s="10">
        <v>3</v>
      </c>
      <c r="B6" s="5">
        <f>('NearNbhr (a) (M&amp;M)'!B6-'NearNbhr (a) (M&amp;M)'!B$19)/'NearNbhr (a) (M&amp;M)'!B$23</f>
        <v>-0.22930800165806056</v>
      </c>
      <c r="C6" s="5">
        <f>('NearNbhr (a) (M&amp;M)'!C6-'NearNbhr (a) (M&amp;M)'!C$19)/'NearNbhr (a) (M&amp;M)'!C$23</f>
        <v>-0.64168894791974795</v>
      </c>
      <c r="D6" s="5">
        <f>('NearNbhr (a) (M&amp;M)'!D6-'NearNbhr (a) (M&amp;M)'!D$19)/'NearNbhr (a) (M&amp;M)'!D$23</f>
        <v>0.82586396098345516</v>
      </c>
      <c r="E6" s="5">
        <v>45</v>
      </c>
      <c r="F6" s="10">
        <f t="shared" si="0"/>
        <v>0</v>
      </c>
      <c r="H6" s="10">
        <f t="shared" si="5"/>
        <v>0.85990500621772725</v>
      </c>
      <c r="I6" s="10">
        <f t="shared" si="6"/>
        <v>0.64168894791974795</v>
      </c>
      <c r="J6" s="10">
        <f t="shared" si="7"/>
        <v>0</v>
      </c>
      <c r="K6" s="10">
        <f t="shared" si="2"/>
        <v>1.1512013256006626</v>
      </c>
      <c r="L6" s="10">
        <f t="shared" si="3"/>
        <v>1.5015939541374752</v>
      </c>
      <c r="M6" s="10">
        <f t="shared" si="4"/>
        <v>0.85990500621772725</v>
      </c>
      <c r="N6" s="10">
        <f t="shared" si="8"/>
        <v>1.1512013256006626</v>
      </c>
      <c r="O6" s="10">
        <f t="shared" si="9"/>
        <v>2</v>
      </c>
    </row>
    <row r="7" spans="1:16" x14ac:dyDescent="0.25">
      <c r="A7" s="10">
        <v>4</v>
      </c>
      <c r="B7" s="5">
        <f>('NearNbhr (a) (M&amp;M)'!B7-'NearNbhr (a) (M&amp;M)'!B$19)/'NearNbhr (a) (M&amp;M)'!B$23</f>
        <v>-0.22930800165806056</v>
      </c>
      <c r="C7" s="5">
        <f>('NearNbhr (a) (M&amp;M)'!C7-'NearNbhr (a) (M&amp;M)'!C$19)/'NearNbhr (a) (M&amp;M)'!C$23</f>
        <v>-1.2833778958394959</v>
      </c>
      <c r="D7" s="5">
        <f>('NearNbhr (a) (M&amp;M)'!D7-'NearNbhr (a) (M&amp;M)'!D$19)/'NearNbhr (a) (M&amp;M)'!D$23</f>
        <v>1.477861824917762</v>
      </c>
      <c r="E7" s="5">
        <v>20</v>
      </c>
      <c r="F7" s="10">
        <f t="shared" si="0"/>
        <v>0</v>
      </c>
      <c r="H7" s="10">
        <f t="shared" si="5"/>
        <v>0.85990500621772725</v>
      </c>
      <c r="I7" s="10">
        <f t="shared" si="6"/>
        <v>0</v>
      </c>
      <c r="J7" s="10">
        <f t="shared" si="7"/>
        <v>0.65199786393430681</v>
      </c>
      <c r="K7" s="10">
        <f t="shared" si="2"/>
        <v>1.1645378342932085</v>
      </c>
      <c r="L7" s="10">
        <f t="shared" si="3"/>
        <v>1.5119028701520341</v>
      </c>
      <c r="M7" s="10">
        <f t="shared" si="4"/>
        <v>0.85990500621772725</v>
      </c>
      <c r="N7" s="10">
        <f t="shared" si="8"/>
        <v>1.1645378342932085</v>
      </c>
      <c r="O7" s="10">
        <f t="shared" si="9"/>
        <v>3</v>
      </c>
    </row>
    <row r="8" spans="1:16" x14ac:dyDescent="0.25">
      <c r="A8" s="10">
        <v>5</v>
      </c>
      <c r="B8" s="5">
        <f>('NearNbhr (a) (M&amp;M)'!B8-'NearNbhr (a) (M&amp;M)'!B$19)/'NearNbhr (a) (M&amp;M)'!B$23</f>
        <v>-0.22930800165806056</v>
      </c>
      <c r="C8" s="5">
        <f>('NearNbhr (a) (M&amp;M)'!C8-'NearNbhr (a) (M&amp;M)'!C$19)/'NearNbhr (a) (M&amp;M)'!C$23</f>
        <v>0</v>
      </c>
      <c r="D8" s="5">
        <f>('NearNbhr (a) (M&amp;M)'!D8-'NearNbhr (a) (M&amp;M)'!D$19)/'NearNbhr (a) (M&amp;M)'!D$23</f>
        <v>0.17386609704914843</v>
      </c>
      <c r="E8" s="5">
        <v>85</v>
      </c>
      <c r="F8" s="10">
        <f t="shared" si="0"/>
        <v>1</v>
      </c>
      <c r="H8" s="10">
        <f t="shared" si="5"/>
        <v>0.85990500621772725</v>
      </c>
      <c r="I8" s="10">
        <f t="shared" si="6"/>
        <v>1.2833778958394959</v>
      </c>
      <c r="J8" s="10">
        <f t="shared" si="7"/>
        <v>0.6519978639343067</v>
      </c>
      <c r="K8" s="10">
        <f t="shared" si="2"/>
        <v>2.8115966578226201</v>
      </c>
      <c r="L8" s="10">
        <f t="shared" si="3"/>
        <v>2.7952807659915297</v>
      </c>
      <c r="M8" s="10">
        <f t="shared" si="4"/>
        <v>1.2833778958394959</v>
      </c>
      <c r="N8" s="10">
        <f t="shared" si="8"/>
        <v>2.8115966578226201</v>
      </c>
      <c r="O8" s="10">
        <f t="shared" si="9"/>
        <v>5</v>
      </c>
      <c r="P8"/>
    </row>
    <row r="9" spans="1:16" x14ac:dyDescent="0.25">
      <c r="A9" s="10">
        <v>6</v>
      </c>
      <c r="B9" s="5">
        <f>('NearNbhr (a) (M&amp;M)'!B9-'NearNbhr (a) (M&amp;M)'!B$19)/'NearNbhr (a) (M&amp;M)'!B$23</f>
        <v>0.63059700455966672</v>
      </c>
      <c r="C9" s="5">
        <f>('NearNbhr (a) (M&amp;M)'!C9-'NearNbhr (a) (M&amp;M)'!C$19)/'NearNbhr (a) (M&amp;M)'!C$23</f>
        <v>-0.64168894791974795</v>
      </c>
      <c r="D9" s="5">
        <f>('NearNbhr (a) (M&amp;M)'!D9-'NearNbhr (a) (M&amp;M)'!D$19)/'NearNbhr (a) (M&amp;M)'!D$23</f>
        <v>0.17386609704914843</v>
      </c>
      <c r="E9" s="5">
        <v>55</v>
      </c>
      <c r="F9" s="10">
        <f t="shared" si="0"/>
        <v>0</v>
      </c>
      <c r="H9" s="10">
        <f t="shared" si="5"/>
        <v>0</v>
      </c>
      <c r="I9" s="10">
        <f t="shared" si="6"/>
        <v>0.64168894791974795</v>
      </c>
      <c r="J9" s="10">
        <f t="shared" si="7"/>
        <v>0.6519978639343067</v>
      </c>
      <c r="K9" s="10">
        <f t="shared" si="2"/>
        <v>0.83686592045725172</v>
      </c>
      <c r="L9" s="10">
        <f t="shared" si="3"/>
        <v>1.2936868118540548</v>
      </c>
      <c r="M9" s="10">
        <f t="shared" si="4"/>
        <v>0.6519978639343067</v>
      </c>
      <c r="N9" s="10">
        <f t="shared" si="8"/>
        <v>0.83686592045725172</v>
      </c>
      <c r="O9" s="10">
        <f t="shared" si="9"/>
        <v>1</v>
      </c>
    </row>
    <row r="10" spans="1:16" x14ac:dyDescent="0.25">
      <c r="A10" s="10">
        <v>7</v>
      </c>
      <c r="B10" s="5">
        <f>('NearNbhr (a) (M&amp;M)'!B10-'NearNbhr (a) (M&amp;M)'!B$19)/'NearNbhr (a) (M&amp;M)'!B$23</f>
        <v>-0.22930800165806056</v>
      </c>
      <c r="C10" s="5">
        <f>('NearNbhr (a) (M&amp;M)'!C10-'NearNbhr (a) (M&amp;M)'!C$19)/'NearNbhr (a) (M&amp;M)'!C$23</f>
        <v>1.2833778958394959</v>
      </c>
      <c r="D10" s="5">
        <f>('NearNbhr (a) (M&amp;M)'!D10-'NearNbhr (a) (M&amp;M)'!D$19)/'NearNbhr (a) (M&amp;M)'!D$23</f>
        <v>-1.130129630819465</v>
      </c>
      <c r="E10" s="5">
        <v>80</v>
      </c>
      <c r="F10" s="10">
        <f t="shared" si="0"/>
        <v>1</v>
      </c>
      <c r="H10" s="10">
        <f t="shared" si="5"/>
        <v>0.85990500621772725</v>
      </c>
      <c r="I10" s="10">
        <f t="shared" si="6"/>
        <v>2.5667557916789918</v>
      </c>
      <c r="J10" s="10">
        <f t="shared" si="7"/>
        <v>1.9559935918029203</v>
      </c>
      <c r="K10" s="10">
        <f t="shared" si="2"/>
        <v>11.153582845010046</v>
      </c>
      <c r="L10" s="10">
        <f t="shared" si="3"/>
        <v>5.3826543896996393</v>
      </c>
      <c r="M10" s="10">
        <f t="shared" si="4"/>
        <v>2.5667557916789918</v>
      </c>
      <c r="N10" s="10">
        <f t="shared" si="8"/>
        <v>11.153582845010046</v>
      </c>
      <c r="O10" s="10">
        <f t="shared" si="9"/>
        <v>13</v>
      </c>
    </row>
    <row r="11" spans="1:16" x14ac:dyDescent="0.25">
      <c r="A11" s="10">
        <v>8</v>
      </c>
      <c r="B11" s="5">
        <f>('NearNbhr (a) (M&amp;M)'!B11-'NearNbhr (a) (M&amp;M)'!B$19)/'NearNbhr (a) (M&amp;M)'!B$23</f>
        <v>-1.0892130078757878</v>
      </c>
      <c r="C11" s="5">
        <f>('NearNbhr (a) (M&amp;M)'!C11-'NearNbhr (a) (M&amp;M)'!C$19)/'NearNbhr (a) (M&amp;M)'!C$23</f>
        <v>-1.2833778958394959</v>
      </c>
      <c r="D11" s="5">
        <f>('NearNbhr (a) (M&amp;M)'!D11-'NearNbhr (a) (M&amp;M)'!D$19)/'NearNbhr (a) (M&amp;M)'!D$23</f>
        <v>2.1298596888520689</v>
      </c>
      <c r="E11" s="5">
        <v>15</v>
      </c>
      <c r="F11" s="10">
        <f t="shared" si="0"/>
        <v>0</v>
      </c>
      <c r="H11" s="10">
        <f t="shared" si="5"/>
        <v>1.7198100124354545</v>
      </c>
      <c r="I11" s="10">
        <f t="shared" si="6"/>
        <v>0</v>
      </c>
      <c r="J11" s="10">
        <f t="shared" si="7"/>
        <v>1.3039957278686138</v>
      </c>
      <c r="K11" s="10">
        <f t="shared" si="2"/>
        <v>4.6581513371728338</v>
      </c>
      <c r="L11" s="10">
        <f t="shared" si="3"/>
        <v>3.0238057403040681</v>
      </c>
      <c r="M11" s="10">
        <f t="shared" si="4"/>
        <v>1.7198100124354545</v>
      </c>
      <c r="N11" s="10">
        <f t="shared" si="8"/>
        <v>4.6581513371728338</v>
      </c>
      <c r="O11" s="10">
        <f t="shared" si="9"/>
        <v>9</v>
      </c>
    </row>
    <row r="12" spans="1:16" x14ac:dyDescent="0.25">
      <c r="A12" s="10">
        <v>9</v>
      </c>
      <c r="B12" s="5">
        <f>('NearNbhr (a) (M&amp;M)'!B12-'NearNbhr (a) (M&amp;M)'!B$19)/'NearNbhr (a) (M&amp;M)'!B$23</f>
        <v>-1.0892130078757878</v>
      </c>
      <c r="C12" s="5">
        <f>('NearNbhr (a) (M&amp;M)'!C12-'NearNbhr (a) (M&amp;M)'!C$19)/'NearNbhr (a) (M&amp;M)'!C$23</f>
        <v>1.2833778958394959</v>
      </c>
      <c r="D12" s="5">
        <f>('NearNbhr (a) (M&amp;M)'!D12-'NearNbhr (a) (M&amp;M)'!D$19)/'NearNbhr (a) (M&amp;M)'!D$23</f>
        <v>-0.47813176688515835</v>
      </c>
      <c r="E12" s="5">
        <v>90</v>
      </c>
      <c r="F12" s="10">
        <f t="shared" si="0"/>
        <v>1</v>
      </c>
      <c r="H12" s="10">
        <f t="shared" si="5"/>
        <v>1.7198100124354545</v>
      </c>
      <c r="I12" s="10">
        <f t="shared" si="6"/>
        <v>2.5667557916789918</v>
      </c>
      <c r="J12" s="10">
        <f t="shared" si="7"/>
        <v>1.3039957278686134</v>
      </c>
      <c r="K12" s="10">
        <f t="shared" si="2"/>
        <v>11.246386631290481</v>
      </c>
      <c r="L12" s="10">
        <f t="shared" si="3"/>
        <v>5.5905615319830595</v>
      </c>
      <c r="M12" s="10">
        <f t="shared" si="4"/>
        <v>2.5667557916789918</v>
      </c>
      <c r="N12" s="10">
        <f t="shared" si="8"/>
        <v>11.246386631290481</v>
      </c>
      <c r="O12" s="10">
        <f t="shared" si="9"/>
        <v>14</v>
      </c>
    </row>
    <row r="13" spans="1:16" x14ac:dyDescent="0.25">
      <c r="A13" s="10">
        <v>10</v>
      </c>
      <c r="B13" s="5">
        <f>('NearNbhr (a) (M&amp;M)'!B13-'NearNbhr (a) (M&amp;M)'!B$19)/'NearNbhr (a) (M&amp;M)'!B$23</f>
        <v>0.63059700455966672</v>
      </c>
      <c r="C13" s="5">
        <f>('NearNbhr (a) (M&amp;M)'!C13-'NearNbhr (a) (M&amp;M)'!C$19)/'NearNbhr (a) (M&amp;M)'!C$23</f>
        <v>0</v>
      </c>
      <c r="D13" s="5">
        <f>('NearNbhr (a) (M&amp;M)'!D13-'NearNbhr (a) (M&amp;M)'!D$19)/'NearNbhr (a) (M&amp;M)'!D$23</f>
        <v>-0.47813176688515835</v>
      </c>
      <c r="E13" s="5">
        <v>75</v>
      </c>
      <c r="F13" s="10">
        <f t="shared" si="0"/>
        <v>0</v>
      </c>
      <c r="H13" s="10">
        <f t="shared" si="5"/>
        <v>0</v>
      </c>
      <c r="I13" s="10">
        <f t="shared" si="6"/>
        <v>1.2833778958394959</v>
      </c>
      <c r="J13" s="10">
        <f t="shared" si="7"/>
        <v>1.3039957278686134</v>
      </c>
      <c r="K13" s="10">
        <f t="shared" si="2"/>
        <v>3.3474636818290069</v>
      </c>
      <c r="L13" s="10">
        <f t="shared" si="3"/>
        <v>2.5873736237081095</v>
      </c>
      <c r="M13" s="10">
        <f t="shared" si="4"/>
        <v>1.3039957278686134</v>
      </c>
      <c r="N13" s="10">
        <f t="shared" si="8"/>
        <v>3.3474636818290069</v>
      </c>
      <c r="O13" s="10">
        <f t="shared" si="9"/>
        <v>7</v>
      </c>
    </row>
    <row r="14" spans="1:16" x14ac:dyDescent="0.25">
      <c r="A14" s="10">
        <v>11</v>
      </c>
      <c r="B14" s="5">
        <f>('NearNbhr (a) (M&amp;M)'!B14-'NearNbhr (a) (M&amp;M)'!B$19)/'NearNbhr (a) (M&amp;M)'!B$23</f>
        <v>1.4905020107773941</v>
      </c>
      <c r="C14" s="5">
        <f>('NearNbhr (a) (M&amp;M)'!C14-'NearNbhr (a) (M&amp;M)'!C$19)/'NearNbhr (a) (M&amp;M)'!C$23</f>
        <v>-0.64168894791974795</v>
      </c>
      <c r="D14" s="5">
        <f>('NearNbhr (a) (M&amp;M)'!D14-'NearNbhr (a) (M&amp;M)'!D$19)/'NearNbhr (a) (M&amp;M)'!D$23</f>
        <v>-0.47813176688515835</v>
      </c>
      <c r="E14" s="5">
        <v>40</v>
      </c>
      <c r="F14" s="10">
        <f t="shared" si="0"/>
        <v>0</v>
      </c>
      <c r="H14" s="10">
        <f t="shared" si="5"/>
        <v>0.85990500621772736</v>
      </c>
      <c r="I14" s="10">
        <f t="shared" si="6"/>
        <v>0.64168894791974795</v>
      </c>
      <c r="J14" s="10">
        <f t="shared" si="7"/>
        <v>1.3039957278686134</v>
      </c>
      <c r="K14" s="10">
        <f t="shared" si="2"/>
        <v>2.8516061839002576</v>
      </c>
      <c r="L14" s="10">
        <f t="shared" si="3"/>
        <v>2.8055896820060888</v>
      </c>
      <c r="M14" s="10">
        <f t="shared" si="4"/>
        <v>1.3039957278686134</v>
      </c>
      <c r="N14" s="10">
        <f t="shared" si="8"/>
        <v>2.8516061839002576</v>
      </c>
      <c r="O14" s="10">
        <f t="shared" si="9"/>
        <v>6</v>
      </c>
    </row>
    <row r="15" spans="1:16" x14ac:dyDescent="0.25">
      <c r="A15" s="10">
        <v>12</v>
      </c>
      <c r="B15" s="5">
        <f>('NearNbhr (a) (M&amp;M)'!B15-'NearNbhr (a) (M&amp;M)'!B$19)/'NearNbhr (a) (M&amp;M)'!B$23</f>
        <v>-1.0892130078757878</v>
      </c>
      <c r="C15" s="5">
        <f>('NearNbhr (a) (M&amp;M)'!C15-'NearNbhr (a) (M&amp;M)'!C$19)/'NearNbhr (a) (M&amp;M)'!C$23</f>
        <v>0</v>
      </c>
      <c r="D15" s="5">
        <f>('NearNbhr (a) (M&amp;M)'!D15-'NearNbhr (a) (M&amp;M)'!D$19)/'NearNbhr (a) (M&amp;M)'!D$23</f>
        <v>0.82586396098345516</v>
      </c>
      <c r="E15" s="5">
        <v>65</v>
      </c>
      <c r="F15" s="10">
        <f t="shared" si="0"/>
        <v>0</v>
      </c>
      <c r="H15" s="10">
        <f t="shared" si="5"/>
        <v>1.7198100124354545</v>
      </c>
      <c r="I15" s="10">
        <f t="shared" si="6"/>
        <v>1.2833778958394959</v>
      </c>
      <c r="J15" s="10">
        <f t="shared" si="7"/>
        <v>0</v>
      </c>
      <c r="K15" s="10">
        <f t="shared" si="2"/>
        <v>4.6048053024026503</v>
      </c>
      <c r="L15" s="10">
        <f t="shared" si="3"/>
        <v>3.0031879082749504</v>
      </c>
      <c r="M15" s="10">
        <f t="shared" si="4"/>
        <v>1.7198100124354545</v>
      </c>
      <c r="N15" s="10">
        <f t="shared" si="8"/>
        <v>4.6048053024026503</v>
      </c>
      <c r="O15" s="10">
        <f t="shared" si="9"/>
        <v>8</v>
      </c>
    </row>
    <row r="16" spans="1:16" x14ac:dyDescent="0.25">
      <c r="A16" s="10">
        <v>13</v>
      </c>
      <c r="B16" s="5">
        <f>('NearNbhr (a) (M&amp;M)'!B16-'NearNbhr (a) (M&amp;M)'!B$19)/'NearNbhr (a) (M&amp;M)'!B$23</f>
        <v>-1.0892130078757878</v>
      </c>
      <c r="C16" s="5">
        <f>('NearNbhr (a) (M&amp;M)'!C16-'NearNbhr (a) (M&amp;M)'!C$19)/'NearNbhr (a) (M&amp;M)'!C$23</f>
        <v>1.9250668437592438</v>
      </c>
      <c r="D16" s="5">
        <f>('NearNbhr (a) (M&amp;M)'!D16-'NearNbhr (a) (M&amp;M)'!D$19)/'NearNbhr (a) (M&amp;M)'!D$23</f>
        <v>-1.130129630819465</v>
      </c>
      <c r="E16" s="5">
        <v>60</v>
      </c>
      <c r="F16" s="10">
        <f t="shared" si="0"/>
        <v>0</v>
      </c>
      <c r="H16" s="10">
        <f t="shared" si="5"/>
        <v>1.7198100124354545</v>
      </c>
      <c r="I16" s="10">
        <f t="shared" si="6"/>
        <v>3.2084447395987397</v>
      </c>
      <c r="J16" s="10">
        <f t="shared" si="7"/>
        <v>1.9559935918029203</v>
      </c>
      <c r="K16" s="10">
        <f t="shared" si="2"/>
        <v>17.077775057106152</v>
      </c>
      <c r="L16" s="10">
        <f t="shared" si="3"/>
        <v>6.8842483438371147</v>
      </c>
      <c r="M16" s="10">
        <f t="shared" si="4"/>
        <v>3.2084447395987397</v>
      </c>
      <c r="N16" s="10">
        <f t="shared" si="8"/>
        <v>17.077775057106152</v>
      </c>
      <c r="O16" s="10">
        <f t="shared" si="9"/>
        <v>15</v>
      </c>
    </row>
    <row r="17" spans="1:15" x14ac:dyDescent="0.25">
      <c r="A17" s="10">
        <v>14</v>
      </c>
      <c r="B17" s="5">
        <f>('NearNbhr (a) (M&amp;M)'!B17-'NearNbhr (a) (M&amp;M)'!B$19)/'NearNbhr (a) (M&amp;M)'!B$23</f>
        <v>1.4905020107773941</v>
      </c>
      <c r="C17" s="5">
        <f>('NearNbhr (a) (M&amp;M)'!C17-'NearNbhr (a) (M&amp;M)'!C$19)/'NearNbhr (a) (M&amp;M)'!C$23</f>
        <v>-1.2833778958394959</v>
      </c>
      <c r="D17" s="5">
        <f>('NearNbhr (a) (M&amp;M)'!D17-'NearNbhr (a) (M&amp;M)'!D$19)/'NearNbhr (a) (M&amp;M)'!D$23</f>
        <v>0.17386609704914843</v>
      </c>
      <c r="E17" s="5">
        <v>25</v>
      </c>
      <c r="F17" s="10">
        <f t="shared" si="0"/>
        <v>0</v>
      </c>
      <c r="H17" s="10">
        <f t="shared" si="5"/>
        <v>0.85990500621772736</v>
      </c>
      <c r="I17" s="10">
        <f t="shared" si="6"/>
        <v>0</v>
      </c>
      <c r="J17" s="10">
        <f t="shared" si="7"/>
        <v>0.6519978639343067</v>
      </c>
      <c r="K17" s="10">
        <f t="shared" si="2"/>
        <v>1.1645378342932085</v>
      </c>
      <c r="L17" s="10">
        <f t="shared" si="3"/>
        <v>1.5119028701520341</v>
      </c>
      <c r="M17" s="10">
        <f t="shared" si="4"/>
        <v>0.85990500621772736</v>
      </c>
      <c r="N17" s="10">
        <f t="shared" si="8"/>
        <v>1.1645378342932085</v>
      </c>
      <c r="O17" s="10">
        <f t="shared" si="9"/>
        <v>3</v>
      </c>
    </row>
    <row r="18" spans="1:15" x14ac:dyDescent="0.25">
      <c r="A18" s="10">
        <v>15</v>
      </c>
      <c r="B18" s="5">
        <f>('NearNbhr (a) (M&amp;M)'!B18-'NearNbhr (a) (M&amp;M)'!B$19)/'NearNbhr (a) (M&amp;M)'!B$23</f>
        <v>1.4905020107773941</v>
      </c>
      <c r="C18" s="5">
        <f>('NearNbhr (a) (M&amp;M)'!C18-'NearNbhr (a) (M&amp;M)'!C$19)/'NearNbhr (a) (M&amp;M)'!C$23</f>
        <v>0</v>
      </c>
      <c r="D18" s="5">
        <f>('NearNbhr (a) (M&amp;M)'!D18-'NearNbhr (a) (M&amp;M)'!D$19)/'NearNbhr (a) (M&amp;M)'!D$23</f>
        <v>-1.130129630819465</v>
      </c>
      <c r="E18" s="5">
        <v>50</v>
      </c>
      <c r="F18" s="10">
        <f t="shared" si="0"/>
        <v>0</v>
      </c>
      <c r="H18" s="10">
        <f t="shared" si="5"/>
        <v>0.85990500621772736</v>
      </c>
      <c r="I18" s="10">
        <f t="shared" si="6"/>
        <v>1.2833778958394959</v>
      </c>
      <c r="J18" s="10">
        <f t="shared" si="7"/>
        <v>1.9559935918029203</v>
      </c>
      <c r="K18" s="10">
        <f t="shared" si="2"/>
        <v>6.2124063744218105</v>
      </c>
      <c r="L18" s="10">
        <f t="shared" si="3"/>
        <v>4.0992764938601436</v>
      </c>
      <c r="M18" s="10">
        <f t="shared" si="4"/>
        <v>1.9559935918029203</v>
      </c>
      <c r="N18" s="10">
        <f t="shared" si="8"/>
        <v>6.2124063744218105</v>
      </c>
      <c r="O18" s="10">
        <f t="shared" si="9"/>
        <v>10</v>
      </c>
    </row>
    <row r="19" spans="1:15" x14ac:dyDescent="0.25">
      <c r="A19" s="10" t="s">
        <v>21</v>
      </c>
      <c r="B19" s="5"/>
      <c r="C19" s="5"/>
      <c r="D19" s="5"/>
      <c r="E19" s="15">
        <f>AVERAGE(E4:E18)</f>
        <v>58</v>
      </c>
      <c r="F19" s="14">
        <f>AVERAGE(F4:F18)</f>
        <v>0.26666666666666666</v>
      </c>
    </row>
    <row r="20" spans="1:15" x14ac:dyDescent="0.25">
      <c r="A20" s="10" t="s">
        <v>14</v>
      </c>
      <c r="B20" s="8">
        <f>('NearNbhr (a) (M&amp;M)'!B20-'NearNbhr (a) (M&amp;M)'!B$19)/'NearNbhr (a) (M&amp;M)'!B$23</f>
        <v>-1.0892130078757878</v>
      </c>
      <c r="C20" s="8">
        <f>('NearNbhr (a) (M&amp;M)'!C20-'NearNbhr (a) (M&amp;M)'!C$19)/'NearNbhr (a) (M&amp;M)'!C$23</f>
        <v>-0.64168894791974795</v>
      </c>
      <c r="D20" s="8">
        <f>('NearNbhr (a) (M&amp;M)'!D20-'NearNbhr (a) (M&amp;M)'!D$19)/'NearNbhr (a) (M&amp;M)'!D$23</f>
        <v>1.477861824917762</v>
      </c>
      <c r="E20" s="13"/>
    </row>
    <row r="21" spans="1:15" x14ac:dyDescent="0.25">
      <c r="A21" s="10" t="s">
        <v>19</v>
      </c>
      <c r="B21" s="8">
        <f>('NearNbhr (a) (M&amp;M)'!B21-'NearNbhr (a) (M&amp;M)'!B$19)/'NearNbhr (a) (M&amp;M)'!B$23</f>
        <v>-0.22930800165806056</v>
      </c>
      <c r="C21" s="8">
        <f>('NearNbhr (a) (M&amp;M)'!C21-'NearNbhr (a) (M&amp;M)'!C$19)/'NearNbhr (a) (M&amp;M)'!C$23</f>
        <v>0.64168894791974795</v>
      </c>
      <c r="D21" s="8">
        <f>('NearNbhr (a) (M&amp;M)'!D21-'NearNbhr (a) (M&amp;M)'!D$19)/'NearNbhr (a) (M&amp;M)'!D$23</f>
        <v>-0.47813176688515835</v>
      </c>
      <c r="E21" s="12"/>
    </row>
    <row r="22" spans="1:15" x14ac:dyDescent="0.25">
      <c r="A22" s="10" t="s">
        <v>20</v>
      </c>
      <c r="B22" s="8">
        <f>('NearNbhr (a) (M&amp;M)'!B22-'NearNbhr (a) (M&amp;M)'!B$19)/'NearNbhr (a) (M&amp;M)'!B$23</f>
        <v>0.63059700455966672</v>
      </c>
      <c r="C22" s="8">
        <f>('NearNbhr (a) (M&amp;M)'!C22-'NearNbhr (a) (M&amp;M)'!C$19)/'NearNbhr (a) (M&amp;M)'!C$23</f>
        <v>-1.2833778958394959</v>
      </c>
      <c r="D22" s="8">
        <f>('NearNbhr (a) (M&amp;M)'!D22-'NearNbhr (a) (M&amp;M)'!D$19)/'NearNbhr (a) (M&amp;M)'!D$23</f>
        <v>0.82586396098345516</v>
      </c>
    </row>
    <row r="25" spans="1:15" x14ac:dyDescent="0.25">
      <c r="A25" s="12" t="s">
        <v>1</v>
      </c>
      <c r="B25" s="12" t="s">
        <v>15</v>
      </c>
      <c r="C25" s="6" t="s">
        <v>16</v>
      </c>
      <c r="D25" s="12" t="s">
        <v>5</v>
      </c>
      <c r="E25" s="12" t="s">
        <v>11</v>
      </c>
      <c r="F25" s="12" t="s">
        <v>12</v>
      </c>
    </row>
    <row r="26" spans="1:15" x14ac:dyDescent="0.25">
      <c r="A26" s="7">
        <v>5</v>
      </c>
      <c r="B26" s="10">
        <f>COUNTIFS($O$4:$O$18,"&lt;="&amp;$A$26)</f>
        <v>5</v>
      </c>
      <c r="C26" s="10">
        <f>SUMIFS($F$4:$F$18,$O$4:$O$18,"&lt;="&amp;$A$26)</f>
        <v>1</v>
      </c>
      <c r="D26" s="16">
        <f>C26/B26</f>
        <v>0.2</v>
      </c>
      <c r="E26" s="10">
        <f>AVERAGEIFS(E$4:E$18,$O$4:$O$18,"&lt;="&amp;$A$26)</f>
        <v>46</v>
      </c>
      <c r="F26" s="10">
        <f>AVERAGEIFS(F$4:F$18,$O$4:$O$18,"&lt;="&amp;$A$26)</f>
        <v>0.2</v>
      </c>
    </row>
    <row r="27" spans="1:15" x14ac:dyDescent="0.25">
      <c r="A27" s="10">
        <v>1</v>
      </c>
      <c r="B27" s="17">
        <f t="dataTable" ref="B27:F41" dt2D="0" dtr="0" r1="A26"/>
        <v>1</v>
      </c>
      <c r="C27" s="18">
        <v>0</v>
      </c>
      <c r="D27" s="19">
        <v>0</v>
      </c>
      <c r="E27" s="18">
        <v>55</v>
      </c>
      <c r="F27" s="20">
        <v>0</v>
      </c>
    </row>
    <row r="28" spans="1:15" x14ac:dyDescent="0.25">
      <c r="A28" s="10">
        <v>2</v>
      </c>
      <c r="B28" s="21">
        <v>2</v>
      </c>
      <c r="C28" s="1">
        <v>0</v>
      </c>
      <c r="D28" s="22">
        <v>0</v>
      </c>
      <c r="E28" s="1">
        <v>50</v>
      </c>
      <c r="F28" s="23">
        <v>0</v>
      </c>
    </row>
    <row r="29" spans="1:15" x14ac:dyDescent="0.25">
      <c r="A29" s="10">
        <v>3</v>
      </c>
      <c r="B29" s="21">
        <v>4</v>
      </c>
      <c r="C29" s="1">
        <v>0</v>
      </c>
      <c r="D29" s="22">
        <v>0</v>
      </c>
      <c r="E29" s="1">
        <v>36.25</v>
      </c>
      <c r="F29" s="23">
        <v>0</v>
      </c>
    </row>
    <row r="30" spans="1:15" x14ac:dyDescent="0.25">
      <c r="A30" s="10">
        <v>4</v>
      </c>
      <c r="B30" s="21">
        <v>4</v>
      </c>
      <c r="C30" s="1">
        <v>0</v>
      </c>
      <c r="D30" s="22">
        <v>0</v>
      </c>
      <c r="E30" s="30">
        <v>36.25</v>
      </c>
      <c r="F30" s="31">
        <v>0</v>
      </c>
    </row>
    <row r="31" spans="1:15" x14ac:dyDescent="0.25">
      <c r="A31" s="10">
        <v>5</v>
      </c>
      <c r="B31" s="21">
        <v>5</v>
      </c>
      <c r="C31" s="1">
        <v>1</v>
      </c>
      <c r="D31" s="22">
        <v>0.2</v>
      </c>
      <c r="E31" s="1">
        <v>46</v>
      </c>
      <c r="F31" s="23">
        <v>0.2</v>
      </c>
    </row>
    <row r="32" spans="1:15" x14ac:dyDescent="0.25">
      <c r="A32" s="10">
        <v>6</v>
      </c>
      <c r="B32" s="21">
        <v>6</v>
      </c>
      <c r="C32" s="1">
        <v>1</v>
      </c>
      <c r="D32" s="22">
        <v>0.16666666666666666</v>
      </c>
      <c r="E32" s="1">
        <v>45</v>
      </c>
      <c r="F32" s="23">
        <v>0.16666666666666666</v>
      </c>
    </row>
    <row r="33" spans="1:6" x14ac:dyDescent="0.25">
      <c r="A33" s="10">
        <v>7</v>
      </c>
      <c r="B33" s="21">
        <v>7</v>
      </c>
      <c r="C33" s="1">
        <v>1</v>
      </c>
      <c r="D33" s="22">
        <v>0.14285714285714285</v>
      </c>
      <c r="E33" s="1">
        <v>49.285714285714285</v>
      </c>
      <c r="F33" s="23">
        <v>0.14285714285714285</v>
      </c>
    </row>
    <row r="34" spans="1:6" x14ac:dyDescent="0.25">
      <c r="A34" s="10">
        <v>8</v>
      </c>
      <c r="B34" s="21">
        <v>8</v>
      </c>
      <c r="C34" s="1">
        <v>1</v>
      </c>
      <c r="D34" s="22">
        <v>0.125</v>
      </c>
      <c r="E34" s="1">
        <v>51.25</v>
      </c>
      <c r="F34" s="23">
        <v>0.125</v>
      </c>
    </row>
    <row r="35" spans="1:6" x14ac:dyDescent="0.25">
      <c r="A35" s="10">
        <v>9</v>
      </c>
      <c r="B35" s="21">
        <v>9</v>
      </c>
      <c r="C35" s="1">
        <v>1</v>
      </c>
      <c r="D35" s="22">
        <v>0.1111111111111111</v>
      </c>
      <c r="E35" s="1">
        <v>47.222222222222221</v>
      </c>
      <c r="F35" s="23">
        <v>0.1111111111111111</v>
      </c>
    </row>
    <row r="36" spans="1:6" x14ac:dyDescent="0.25">
      <c r="A36" s="10">
        <v>10</v>
      </c>
      <c r="B36" s="21">
        <v>10</v>
      </c>
      <c r="C36" s="1">
        <v>1</v>
      </c>
      <c r="D36" s="22">
        <v>0.1</v>
      </c>
      <c r="E36" s="1">
        <v>47.5</v>
      </c>
      <c r="F36" s="23">
        <v>0.1</v>
      </c>
    </row>
    <row r="37" spans="1:6" x14ac:dyDescent="0.25">
      <c r="A37" s="10">
        <v>11</v>
      </c>
      <c r="B37" s="21">
        <v>11</v>
      </c>
      <c r="C37" s="1">
        <v>2</v>
      </c>
      <c r="D37" s="22">
        <v>0.18181818181818182</v>
      </c>
      <c r="E37" s="1">
        <v>51.81818181818182</v>
      </c>
      <c r="F37" s="23">
        <v>0.18181818181818182</v>
      </c>
    </row>
    <row r="38" spans="1:6" x14ac:dyDescent="0.25">
      <c r="A38" s="10">
        <v>12</v>
      </c>
      <c r="B38" s="21">
        <v>12</v>
      </c>
      <c r="C38" s="1">
        <v>2</v>
      </c>
      <c r="D38" s="22">
        <v>0.16666666666666666</v>
      </c>
      <c r="E38" s="1">
        <v>53.333333333333336</v>
      </c>
      <c r="F38" s="23">
        <v>0.16666666666666666</v>
      </c>
    </row>
    <row r="39" spans="1:6" x14ac:dyDescent="0.25">
      <c r="A39" s="10">
        <v>13</v>
      </c>
      <c r="B39" s="21">
        <v>13</v>
      </c>
      <c r="C39" s="1">
        <v>3</v>
      </c>
      <c r="D39" s="22">
        <v>0.23076923076923078</v>
      </c>
      <c r="E39" s="1">
        <v>55.384615384615387</v>
      </c>
      <c r="F39" s="23">
        <v>0.23076923076923078</v>
      </c>
    </row>
    <row r="40" spans="1:6" x14ac:dyDescent="0.25">
      <c r="A40" s="10">
        <v>14</v>
      </c>
      <c r="B40" s="21">
        <v>14</v>
      </c>
      <c r="C40" s="1">
        <v>4</v>
      </c>
      <c r="D40" s="22">
        <v>0.2857142857142857</v>
      </c>
      <c r="E40" s="1">
        <v>57.857142857142854</v>
      </c>
      <c r="F40" s="23">
        <v>0.2857142857142857</v>
      </c>
    </row>
    <row r="41" spans="1:6" x14ac:dyDescent="0.25">
      <c r="A41" s="10">
        <v>15</v>
      </c>
      <c r="B41" s="24">
        <v>15</v>
      </c>
      <c r="C41" s="25">
        <v>4</v>
      </c>
      <c r="D41" s="26">
        <v>0.26666666666666666</v>
      </c>
      <c r="E41" s="25">
        <v>58</v>
      </c>
      <c r="F41" s="27">
        <v>0.26666666666666666</v>
      </c>
    </row>
  </sheetData>
  <mergeCells count="1">
    <mergeCell ref="H2:J2"/>
  </mergeCells>
  <conditionalFormatting sqref="B4:E19 F19">
    <cfRule type="colorScale" priority="3">
      <colorScale>
        <cfvo type="min"/>
        <cfvo type="max"/>
        <color rgb="FFFFEF9C"/>
        <color rgb="FF63BE7B"/>
      </colorScale>
    </cfRule>
  </conditionalFormatting>
  <conditionalFormatting sqref="E4:E19 F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4:G18 G19:G20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:O2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NearNbhr (a) (M&amp;M)</vt:lpstr>
      <vt:lpstr>NearNbhr (b) (M&amp;M)</vt:lpstr>
      <vt:lpstr>NearNbhr (c) (M&amp;M)</vt:lpstr>
      <vt:lpstr>NearNbhr (a) (M&amp;M Norm)</vt:lpstr>
      <vt:lpstr>NearNbhr (b) (M&amp;M Norm) (2)</vt:lpstr>
      <vt:lpstr>NearNbhr (c) (M&amp;M Norm)</vt:lpstr>
    </vt:vector>
  </TitlesOfParts>
  <Company>BGSU 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M. Rump</dc:creator>
  <cp:lastModifiedBy>CRump</cp:lastModifiedBy>
  <cp:lastPrinted>2012-05-03T20:41:17Z</cp:lastPrinted>
  <dcterms:created xsi:type="dcterms:W3CDTF">2011-12-15T15:16:58Z</dcterms:created>
  <dcterms:modified xsi:type="dcterms:W3CDTF">2019-04-03T18:50:42Z</dcterms:modified>
</cp:coreProperties>
</file>