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meta分析\"/>
    </mc:Choice>
  </mc:AlternateContent>
  <bookViews>
    <workbookView xWindow="0" yWindow="0" windowWidth="20490" windowHeight="7200" tabRatio="904"/>
  </bookViews>
  <sheets>
    <sheet name="研究特点" sheetId="13" r:id="rId1"/>
    <sheet name="OS" sheetId="1" r:id="rId2"/>
    <sheet name="PFS" sheetId="2" r:id="rId3"/>
    <sheet name="ORR" sheetId="3" r:id="rId4"/>
    <sheet name="DCR" sheetId="4" r:id="rId5"/>
    <sheet name="Fatigue" sheetId="6" r:id="rId6"/>
    <sheet name="Anemia" sheetId="7" r:id="rId7"/>
    <sheet name="Abdominal pain" sheetId="9" r:id="rId8"/>
    <sheet name="Decresed appetite" sheetId="10" r:id="rId9"/>
    <sheet name="Diarrhoea" sheetId="12" r:id="rId10"/>
    <sheet name="SAE" sheetId="8" r:id="rId11"/>
    <sheet name="Hypertension" sheetId="5" r:id="rId12"/>
    <sheet name="Bleeding or haemorrhage" sheetId="11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13" l="1"/>
  <c r="L5" i="13" l="1"/>
  <c r="L4" i="13"/>
  <c r="L6" i="13"/>
  <c r="L7" i="13"/>
  <c r="L8" i="13"/>
  <c r="L3" i="13"/>
  <c r="H8" i="11"/>
  <c r="H7" i="11"/>
  <c r="H6" i="11"/>
  <c r="H5" i="11"/>
  <c r="H4" i="11"/>
  <c r="H3" i="11"/>
  <c r="H8" i="5"/>
  <c r="H7" i="5"/>
  <c r="H6" i="5"/>
  <c r="H5" i="5"/>
  <c r="H4" i="5"/>
  <c r="H3" i="5"/>
  <c r="H8" i="8"/>
  <c r="H7" i="8"/>
  <c r="H6" i="8"/>
  <c r="H5" i="8"/>
  <c r="H4" i="8"/>
  <c r="H3" i="8"/>
  <c r="H8" i="12"/>
  <c r="H7" i="12"/>
  <c r="H6" i="12"/>
  <c r="H5" i="12"/>
  <c r="H4" i="12"/>
  <c r="H3" i="12"/>
  <c r="H8" i="10"/>
  <c r="H7" i="10"/>
  <c r="H6" i="10"/>
  <c r="H5" i="10"/>
  <c r="H4" i="10"/>
  <c r="H3" i="10"/>
  <c r="H8" i="9"/>
  <c r="H7" i="9"/>
  <c r="H6" i="9"/>
  <c r="H5" i="9"/>
  <c r="H4" i="9"/>
  <c r="H3" i="9"/>
  <c r="H8" i="7"/>
  <c r="H7" i="7"/>
  <c r="H6" i="7"/>
  <c r="H5" i="7"/>
  <c r="H4" i="7"/>
  <c r="H3" i="7"/>
  <c r="H8" i="6"/>
  <c r="H7" i="6"/>
  <c r="H6" i="6"/>
  <c r="H5" i="6"/>
  <c r="H4" i="6"/>
  <c r="H3" i="6"/>
  <c r="E8" i="11"/>
  <c r="E7" i="11"/>
  <c r="E6" i="11"/>
  <c r="E5" i="11"/>
  <c r="E4" i="11"/>
  <c r="E3" i="11"/>
  <c r="E8" i="5"/>
  <c r="E7" i="5"/>
  <c r="E6" i="5"/>
  <c r="E5" i="5"/>
  <c r="E4" i="5"/>
  <c r="E3" i="5"/>
  <c r="E8" i="8"/>
  <c r="E7" i="8"/>
  <c r="E6" i="8"/>
  <c r="E5" i="8"/>
  <c r="E4" i="8"/>
  <c r="E3" i="8"/>
  <c r="E8" i="12"/>
  <c r="E7" i="12"/>
  <c r="E6" i="12"/>
  <c r="E5" i="12"/>
  <c r="E4" i="12"/>
  <c r="E3" i="12"/>
  <c r="E8" i="10"/>
  <c r="E7" i="10"/>
  <c r="E6" i="10"/>
  <c r="E5" i="10"/>
  <c r="E4" i="10"/>
  <c r="E3" i="10"/>
  <c r="E8" i="9"/>
  <c r="E7" i="9"/>
  <c r="E6" i="9"/>
  <c r="E5" i="9"/>
  <c r="E4" i="9"/>
  <c r="E3" i="9"/>
  <c r="E8" i="7"/>
  <c r="E7" i="7"/>
  <c r="E6" i="7"/>
  <c r="E5" i="7"/>
  <c r="E4" i="7"/>
  <c r="E3" i="7"/>
  <c r="E8" i="6"/>
  <c r="E7" i="6"/>
  <c r="E6" i="6"/>
  <c r="E5" i="6"/>
  <c r="E4" i="6"/>
  <c r="E3" i="6"/>
  <c r="H8" i="4"/>
  <c r="H7" i="4"/>
  <c r="H6" i="4"/>
  <c r="H5" i="4"/>
  <c r="H4" i="4"/>
  <c r="H3" i="4"/>
  <c r="E8" i="4"/>
  <c r="E7" i="4"/>
  <c r="E6" i="4"/>
  <c r="E5" i="4"/>
  <c r="E4" i="4"/>
  <c r="E3" i="4"/>
  <c r="M11" i="2"/>
  <c r="H4" i="3"/>
  <c r="H5" i="3"/>
  <c r="H6" i="3"/>
  <c r="H7" i="3"/>
  <c r="H8" i="3"/>
  <c r="H3" i="3"/>
  <c r="E4" i="3"/>
  <c r="E5" i="3"/>
  <c r="E6" i="3"/>
  <c r="E7" i="3"/>
  <c r="E8" i="3"/>
  <c r="E3" i="3"/>
  <c r="K11" i="2"/>
  <c r="J11" i="2"/>
  <c r="M8" i="2"/>
  <c r="K8" i="2"/>
  <c r="J8" i="2"/>
  <c r="M7" i="2"/>
  <c r="K7" i="2"/>
  <c r="J7" i="2"/>
  <c r="M6" i="2"/>
  <c r="K6" i="2"/>
  <c r="J6" i="2"/>
  <c r="M5" i="2"/>
  <c r="K5" i="2"/>
  <c r="J5" i="2"/>
  <c r="M4" i="2"/>
  <c r="K4" i="2"/>
  <c r="J4" i="2"/>
  <c r="M13" i="1"/>
  <c r="K13" i="1"/>
  <c r="J13" i="1"/>
  <c r="K7" i="1"/>
  <c r="J7" i="1"/>
  <c r="M7" i="1"/>
  <c r="L11" i="2" l="1"/>
  <c r="N11" i="2" s="1"/>
  <c r="L7" i="2"/>
  <c r="N7" i="2" s="1"/>
  <c r="L6" i="2"/>
  <c r="N6" i="2" s="1"/>
  <c r="L5" i="2"/>
  <c r="N5" i="2" s="1"/>
  <c r="L8" i="2"/>
  <c r="N8" i="2" s="1"/>
  <c r="L4" i="2"/>
  <c r="N4" i="2" s="1"/>
  <c r="L13" i="1"/>
  <c r="N13" i="1" s="1"/>
  <c r="L7" i="1"/>
  <c r="N7" i="1" s="1"/>
  <c r="M11" i="1"/>
  <c r="K11" i="1"/>
  <c r="J11" i="1"/>
  <c r="M5" i="1"/>
  <c r="J5" i="1"/>
  <c r="K5" i="1"/>
  <c r="M8" i="1"/>
  <c r="K8" i="1"/>
  <c r="J8" i="1"/>
  <c r="M6" i="1"/>
  <c r="J4" i="1"/>
  <c r="M4" i="1"/>
  <c r="K4" i="1"/>
  <c r="K6" i="1"/>
  <c r="J6" i="1"/>
  <c r="L11" i="1" l="1"/>
  <c r="N11" i="1" s="1"/>
  <c r="L5" i="1"/>
  <c r="N5" i="1" s="1"/>
  <c r="L8" i="1"/>
  <c r="N8" i="1" s="1"/>
  <c r="L4" i="1"/>
  <c r="N4" i="1" s="1"/>
  <c r="L6" i="1"/>
  <c r="N6" i="1" s="1"/>
</calcChain>
</file>

<file path=xl/sharedStrings.xml><?xml version="1.0" encoding="utf-8"?>
<sst xmlns="http://schemas.openxmlformats.org/spreadsheetml/2006/main" count="458" uniqueCount="113">
  <si>
    <t xml:space="preserve">HR </t>
    <phoneticPr fontId="2" type="noConversion"/>
  </si>
  <si>
    <t>95%UL</t>
    <phoneticPr fontId="2" type="noConversion"/>
  </si>
  <si>
    <t>lnHR</t>
    <phoneticPr fontId="2" type="noConversion"/>
  </si>
  <si>
    <t>SE</t>
    <phoneticPr fontId="2" type="noConversion"/>
  </si>
  <si>
    <t>ln(95%LL)</t>
    <phoneticPr fontId="2" type="noConversion"/>
  </si>
  <si>
    <t>ln(95%UL)</t>
    <phoneticPr fontId="2" type="noConversion"/>
  </si>
  <si>
    <t>ln(95%UL)-ln(95%LL)</t>
    <phoneticPr fontId="2" type="noConversion"/>
  </si>
  <si>
    <t>SE(lnHR)</t>
    <phoneticPr fontId="2" type="noConversion"/>
  </si>
  <si>
    <t>–0.0387</t>
  </si>
  <si>
    <t>lnHR</t>
    <phoneticPr fontId="2" type="noConversion"/>
  </si>
  <si>
    <t>–0.2536</t>
    <phoneticPr fontId="2" type="noConversion"/>
  </si>
  <si>
    <t>备注</t>
    <phoneticPr fontId="2" type="noConversion"/>
  </si>
  <si>
    <t>95%LL</t>
    <phoneticPr fontId="2" type="noConversion"/>
  </si>
  <si>
    <t>HR</t>
    <phoneticPr fontId="2" type="noConversion"/>
  </si>
  <si>
    <t>80%LL</t>
    <phoneticPr fontId="2" type="noConversion"/>
  </si>
  <si>
    <t>80%UL</t>
    <phoneticPr fontId="2" type="noConversion"/>
  </si>
  <si>
    <t>ln(80%LL)</t>
    <phoneticPr fontId="2" type="noConversion"/>
  </si>
  <si>
    <t>ln(80%UL)</t>
    <phoneticPr fontId="2" type="noConversion"/>
  </si>
  <si>
    <t>ln(80%UL)-ln(80%LL)</t>
    <phoneticPr fontId="2" type="noConversion"/>
  </si>
  <si>
    <t>95%区间(3.92）</t>
    <phoneticPr fontId="2" type="noConversion"/>
  </si>
  <si>
    <t>99%区间(5.15）</t>
    <phoneticPr fontId="2" type="noConversion"/>
  </si>
  <si>
    <t>90%区间(3.29）</t>
    <phoneticPr fontId="2" type="noConversion"/>
  </si>
  <si>
    <t>80%区间(2.56）</t>
    <phoneticPr fontId="2" type="noConversion"/>
  </si>
  <si>
    <t>年份</t>
  </si>
  <si>
    <t>Wilke</t>
    <phoneticPr fontId="2" type="noConversion"/>
  </si>
  <si>
    <t>Fuchs</t>
    <phoneticPr fontId="2" type="noConversion"/>
  </si>
  <si>
    <t>Yoon</t>
    <phoneticPr fontId="2" type="noConversion"/>
  </si>
  <si>
    <t>Fuchs</t>
    <phoneticPr fontId="2" type="noConversion"/>
  </si>
  <si>
    <t>Yoshikawa</t>
    <phoneticPr fontId="2" type="noConversion"/>
  </si>
  <si>
    <t>Xu</t>
    <phoneticPr fontId="2" type="noConversion"/>
  </si>
  <si>
    <t>–0.7277</t>
    <phoneticPr fontId="2" type="noConversion"/>
  </si>
  <si>
    <t>–0.2837</t>
    <phoneticPr fontId="2" type="noConversion"/>
  </si>
  <si>
    <t>–0.462</t>
    <phoneticPr fontId="2" type="noConversion"/>
  </si>
  <si>
    <t>–0.0202</t>
    <phoneticPr fontId="2" type="noConversion"/>
  </si>
  <si>
    <t>Study</t>
  </si>
  <si>
    <t>Year</t>
  </si>
  <si>
    <t>Tevent</t>
  </si>
  <si>
    <t>Ttotal</t>
  </si>
  <si>
    <t>Cevent</t>
  </si>
  <si>
    <t>Ctotal</t>
  </si>
  <si>
    <t>研究者</t>
    <phoneticPr fontId="2" type="noConversion"/>
  </si>
  <si>
    <t>试验组事件数</t>
    <phoneticPr fontId="2" type="noConversion"/>
  </si>
  <si>
    <t>试验组样本量(N)</t>
    <phoneticPr fontId="2" type="noConversion"/>
  </si>
  <si>
    <t>对照组事件数</t>
    <phoneticPr fontId="2" type="noConversion"/>
  </si>
  <si>
    <t>对照组样本量(N)</t>
    <phoneticPr fontId="2" type="noConversion"/>
  </si>
  <si>
    <t>NCT</t>
    <phoneticPr fontId="2" type="noConversion"/>
  </si>
  <si>
    <t>NCT00917384</t>
  </si>
  <si>
    <t>NCT02314117</t>
  </si>
  <si>
    <t>NCT01170663</t>
  </si>
  <si>
    <t>NCT02898077</t>
  </si>
  <si>
    <t>NCT02539225</t>
  </si>
  <si>
    <t>NCT01246960</t>
  </si>
  <si>
    <t>实验注册号</t>
    <phoneticPr fontId="2" type="noConversion"/>
  </si>
  <si>
    <t>试验组非事件数</t>
    <phoneticPr fontId="2" type="noConversion"/>
  </si>
  <si>
    <t>对照组非事件数</t>
    <phoneticPr fontId="2" type="noConversion"/>
  </si>
  <si>
    <t>Tnoevent</t>
    <phoneticPr fontId="2" type="noConversion"/>
  </si>
  <si>
    <t>Cnoevent</t>
    <phoneticPr fontId="2" type="noConversion"/>
  </si>
  <si>
    <t>HR</t>
    <phoneticPr fontId="2" type="noConversion"/>
  </si>
  <si>
    <t>95%LL</t>
    <phoneticPr fontId="2" type="noConversion"/>
  </si>
  <si>
    <t>95%UL</t>
    <phoneticPr fontId="2" type="noConversion"/>
  </si>
  <si>
    <t>种族</t>
    <phoneticPr fontId="2" type="noConversion"/>
  </si>
  <si>
    <t>实验注册号</t>
    <phoneticPr fontId="2" type="noConversion"/>
  </si>
  <si>
    <t>race</t>
    <phoneticPr fontId="2" type="noConversion"/>
  </si>
  <si>
    <t>男</t>
    <phoneticPr fontId="2" type="noConversion"/>
  </si>
  <si>
    <t>女</t>
    <phoneticPr fontId="2" type="noConversion"/>
  </si>
  <si>
    <t xml:space="preserve">male </t>
    <phoneticPr fontId="2" type="noConversion"/>
  </si>
  <si>
    <t>female</t>
    <phoneticPr fontId="2" type="noConversion"/>
  </si>
  <si>
    <t>Asia</t>
    <phoneticPr fontId="2" type="noConversion"/>
  </si>
  <si>
    <t>White</t>
    <phoneticPr fontId="2" type="noConversion"/>
  </si>
  <si>
    <t>phase</t>
    <phoneticPr fontId="2" type="noConversion"/>
  </si>
  <si>
    <t>line</t>
    <phoneticPr fontId="2" type="noConversion"/>
  </si>
  <si>
    <t>实验期数</t>
    <phoneticPr fontId="2" type="noConversion"/>
  </si>
  <si>
    <t>治疗线数</t>
    <phoneticPr fontId="2" type="noConversion"/>
  </si>
  <si>
    <t>人数（N）</t>
    <phoneticPr fontId="2" type="noConversion"/>
  </si>
  <si>
    <t>TN</t>
    <phoneticPr fontId="2" type="noConversion"/>
  </si>
  <si>
    <t>CN</t>
    <phoneticPr fontId="2" type="noConversion"/>
  </si>
  <si>
    <t>N</t>
    <phoneticPr fontId="2" type="noConversion"/>
  </si>
  <si>
    <t>治疗方式</t>
    <phoneticPr fontId="2" type="noConversion"/>
  </si>
  <si>
    <t>CT</t>
    <phoneticPr fontId="2" type="noConversion"/>
  </si>
  <si>
    <t>TT</t>
    <phoneticPr fontId="2" type="noConversion"/>
  </si>
  <si>
    <t>Placebo+BSC</t>
    <phoneticPr fontId="2" type="noConversion"/>
  </si>
  <si>
    <r>
      <t>Placebo+paclitaxel 80 mg/m</t>
    </r>
    <r>
      <rPr>
        <vertAlign val="superscript"/>
        <sz val="10.5"/>
        <color theme="1"/>
        <rFont val="等线"/>
        <family val="3"/>
        <charset val="134"/>
        <scheme val="minor"/>
      </rPr>
      <t>2</t>
    </r>
    <r>
      <rPr>
        <sz val="10.5"/>
        <color theme="1"/>
        <rFont val="等线"/>
        <family val="3"/>
        <charset val="134"/>
        <scheme val="minor"/>
      </rPr>
      <t xml:space="preserve"> IV</t>
    </r>
  </si>
  <si>
    <t>Placebo + 80 mg/m2 cisplatin IV+1000 mg/m2 capecitabine</t>
    <phoneticPr fontId="2" type="noConversion"/>
  </si>
  <si>
    <t>Placebo+mFOLFOX6</t>
    <phoneticPr fontId="2" type="noConversion"/>
  </si>
  <si>
    <t xml:space="preserve">Ramucirumab 8mg/kg+ paclitaxel 80 mg/m2 IV
</t>
    <phoneticPr fontId="2" type="noConversion"/>
  </si>
  <si>
    <t xml:space="preserve">8 mg/kg RAM IV+80 mg/m2 cisplatin IV+1000mg/m2 capecitabine
</t>
    <phoneticPr fontId="2" type="noConversion"/>
  </si>
  <si>
    <t xml:space="preserve">Placebo+80-120mg/m2 S-1+100mg/m2 oxaliplatin
</t>
    <phoneticPr fontId="2" type="noConversion"/>
  </si>
  <si>
    <t>8 mg/kg RAM IV+BSC</t>
    <phoneticPr fontId="2" type="noConversion"/>
  </si>
  <si>
    <t>研究质量</t>
    <phoneticPr fontId="2" type="noConversion"/>
  </si>
  <si>
    <t>Q</t>
    <phoneticPr fontId="2" type="noConversion"/>
  </si>
  <si>
    <t>中</t>
    <phoneticPr fontId="2" type="noConversion"/>
  </si>
  <si>
    <t>高</t>
    <phoneticPr fontId="2" type="noConversion"/>
  </si>
  <si>
    <t>高</t>
    <phoneticPr fontId="2" type="noConversion"/>
  </si>
  <si>
    <t>高</t>
    <phoneticPr fontId="2" type="noConversion"/>
  </si>
  <si>
    <t>高</t>
    <phoneticPr fontId="2" type="noConversion"/>
  </si>
  <si>
    <t xml:space="preserve">8 mg/kg RAM IV+80mg/m2 paclitaxel
</t>
    <phoneticPr fontId="2" type="noConversion"/>
  </si>
  <si>
    <r>
      <t>Placebo+80 mg/m</t>
    </r>
    <r>
      <rPr>
        <vertAlign val="superscript"/>
        <sz val="10.5"/>
        <color theme="1"/>
        <rFont val="等线"/>
        <family val="3"/>
        <charset val="134"/>
        <scheme val="minor"/>
      </rPr>
      <t>2</t>
    </r>
    <r>
      <rPr>
        <sz val="10.5"/>
        <color theme="1"/>
        <rFont val="等线"/>
        <family val="3"/>
        <charset val="134"/>
        <scheme val="minor"/>
      </rPr>
      <t xml:space="preserve"> paclitaxel</t>
    </r>
    <phoneticPr fontId="2" type="noConversion"/>
  </si>
  <si>
    <t xml:space="preserve">8 mg/kg RAM IV+mFOLFOX6
</t>
    <phoneticPr fontId="2" type="noConversion"/>
  </si>
  <si>
    <t>mFOLFOX6：奥沙利铂，亚叶酸，5-氟尿嘧啶</t>
    <phoneticPr fontId="2" type="noConversion"/>
  </si>
  <si>
    <t>NCT02539225</t>
    <phoneticPr fontId="2" type="noConversion"/>
  </si>
  <si>
    <t xml:space="preserve">8mg/kgRAM IV+80-120mg/m2 S-1+100mg/m2 oxaliplatin
</t>
    <phoneticPr fontId="2" type="noConversion"/>
  </si>
  <si>
    <t>Asia</t>
    <phoneticPr fontId="2" type="noConversion"/>
  </si>
  <si>
    <t>总人数</t>
    <phoneticPr fontId="2" type="noConversion"/>
  </si>
  <si>
    <t>N</t>
    <phoneticPr fontId="2" type="noConversion"/>
  </si>
  <si>
    <t>总人数</t>
    <phoneticPr fontId="2" type="noConversion"/>
  </si>
  <si>
    <t>年龄均值（中位数）</t>
    <phoneticPr fontId="2" type="noConversion"/>
  </si>
  <si>
    <t>mean(median age)</t>
    <phoneticPr fontId="2" type="noConversion"/>
  </si>
  <si>
    <t>(60)</t>
    <phoneticPr fontId="2" type="noConversion"/>
  </si>
  <si>
    <t>(61)</t>
    <phoneticPr fontId="2" type="noConversion"/>
  </si>
  <si>
    <t>NCT01246960</t>
    <phoneticPr fontId="2" type="noConversion"/>
  </si>
  <si>
    <t xml:space="preserve"> not applicable(NA)</t>
    <phoneticPr fontId="2" type="noConversion"/>
  </si>
  <si>
    <t>White+Asia</t>
    <phoneticPr fontId="2" type="noConversion"/>
  </si>
  <si>
    <t>White+Asia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</si>
</sst>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000"/>
    <numFmt numFmtId="177" formatCode="0.000"/>
    <numFmt numFmtId="178" formatCode="0.0000"/>
    <numFmt numFmtId="179" formatCode="0_ "/>
  </numFmts>
  <fonts count="12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FF00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rgb="FF0070C0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vertAlign val="superscript"/>
      <sz val="10.5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176" fontId="0" fillId="0" borderId="0" xfId="0" applyNumberFormat="1">
      <alignment vertical="center"/>
    </xf>
    <xf numFmtId="176" fontId="3" fillId="0" borderId="0" xfId="0" applyNumberFormat="1" applyFont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right" vertical="center"/>
    </xf>
    <xf numFmtId="0" fontId="5" fillId="2" borderId="0" xfId="0" applyFont="1" applyFill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7" fillId="0" borderId="0" xfId="0" applyFont="1" applyAlignment="1">
      <alignment vertical="center"/>
    </xf>
    <xf numFmtId="0" fontId="6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77" fontId="6" fillId="0" borderId="0" xfId="0" applyNumberFormat="1" applyFont="1">
      <alignment vertical="center"/>
    </xf>
    <xf numFmtId="176" fontId="6" fillId="0" borderId="0" xfId="0" applyNumberFormat="1" applyFont="1">
      <alignment vertical="center"/>
    </xf>
    <xf numFmtId="178" fontId="6" fillId="0" borderId="0" xfId="0" applyNumberFormat="1" applyFont="1">
      <alignment vertical="center"/>
    </xf>
    <xf numFmtId="178" fontId="7" fillId="0" borderId="0" xfId="0" applyNumberFormat="1" applyFont="1">
      <alignment vertical="center"/>
    </xf>
    <xf numFmtId="176" fontId="7" fillId="0" borderId="0" xfId="0" applyNumberFormat="1" applyFont="1">
      <alignment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justify" vertical="center" wrapText="1"/>
    </xf>
    <xf numFmtId="179" fontId="6" fillId="0" borderId="0" xfId="0" applyNumberFormat="1" applyFont="1">
      <alignment vertical="center"/>
    </xf>
    <xf numFmtId="179" fontId="6" fillId="0" borderId="0" xfId="0" applyNumberFormat="1" applyFont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10" fillId="0" borderId="0" xfId="0" applyFont="1">
      <alignment vertical="center"/>
    </xf>
    <xf numFmtId="0" fontId="4" fillId="0" borderId="0" xfId="0" applyFont="1" applyAlignment="1">
      <alignment horizontal="justify" vertical="center" wrapText="1"/>
    </xf>
    <xf numFmtId="0" fontId="4" fillId="0" borderId="0" xfId="0" applyFont="1" applyAlignment="1">
      <alignment vertical="center" wrapText="1"/>
    </xf>
    <xf numFmtId="179" fontId="4" fillId="0" borderId="0" xfId="0" applyNumberFormat="1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4" fillId="0" borderId="0" xfId="0" applyNumberFormat="1" applyFo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57150</xdr:colOff>
      <xdr:row>0</xdr:row>
      <xdr:rowOff>0</xdr:rowOff>
    </xdr:from>
    <xdr:to>
      <xdr:col>24</xdr:col>
      <xdr:colOff>646662</xdr:colOff>
      <xdr:row>20</xdr:row>
      <xdr:rowOff>98061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20650" y="0"/>
          <a:ext cx="5390112" cy="3774711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</xdr:colOff>
      <xdr:row>0</xdr:row>
      <xdr:rowOff>57150</xdr:rowOff>
    </xdr:from>
    <xdr:to>
      <xdr:col>17</xdr:col>
      <xdr:colOff>142606</xdr:colOff>
      <xdr:row>15</xdr:row>
      <xdr:rowOff>9184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96725" y="57150"/>
          <a:ext cx="2152381" cy="27238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647700</xdr:colOff>
      <xdr:row>0</xdr:row>
      <xdr:rowOff>114300</xdr:rowOff>
    </xdr:from>
    <xdr:to>
      <xdr:col>23</xdr:col>
      <xdr:colOff>551412</xdr:colOff>
      <xdr:row>21</xdr:row>
      <xdr:rowOff>88536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39600" y="114300"/>
          <a:ext cx="5390112" cy="3774711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15</xdr:row>
      <xdr:rowOff>76200</xdr:rowOff>
    </xdr:from>
    <xdr:to>
      <xdr:col>16</xdr:col>
      <xdr:colOff>533131</xdr:colOff>
      <xdr:row>30</xdr:row>
      <xdr:rowOff>85384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2838450"/>
          <a:ext cx="2152381" cy="27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abSelected="1" workbookViewId="0">
      <selection activeCell="C13" sqref="C13"/>
    </sheetView>
  </sheetViews>
  <sheetFormatPr defaultRowHeight="14.25" x14ac:dyDescent="0.2"/>
  <cols>
    <col min="1" max="1" width="10.625" style="6" customWidth="1"/>
    <col min="2" max="2" width="8.125" style="6" customWidth="1"/>
    <col min="3" max="3" width="12.25" style="6" customWidth="1"/>
    <col min="4" max="4" width="17.75" style="6" customWidth="1"/>
    <col min="5" max="5" width="6" style="6" customWidth="1"/>
    <col min="6" max="6" width="4.875" style="6" customWidth="1"/>
    <col min="7" max="7" width="9.5" style="6" customWidth="1"/>
    <col min="8" max="8" width="9.875" style="6" customWidth="1"/>
    <col min="9" max="9" width="11.25" style="6" customWidth="1"/>
    <col min="10" max="10" width="4.375" style="6" customWidth="1"/>
    <col min="11" max="11" width="5.125" style="6" customWidth="1"/>
    <col min="12" max="12" width="7.375" style="6" customWidth="1"/>
    <col min="13" max="13" width="50.875" style="6" customWidth="1"/>
    <col min="14" max="14" width="49.375" style="6" customWidth="1"/>
    <col min="15" max="16384" width="9" style="6"/>
  </cols>
  <sheetData>
    <row r="1" spans="1:15" ht="30" customHeight="1" x14ac:dyDescent="0.2">
      <c r="A1" s="10" t="s">
        <v>40</v>
      </c>
      <c r="B1" s="10" t="s">
        <v>23</v>
      </c>
      <c r="C1" s="10" t="s">
        <v>61</v>
      </c>
      <c r="D1" s="10" t="s">
        <v>105</v>
      </c>
      <c r="E1" s="10" t="s">
        <v>64</v>
      </c>
      <c r="F1" s="10" t="s">
        <v>63</v>
      </c>
      <c r="G1" s="10" t="s">
        <v>60</v>
      </c>
      <c r="H1" s="10" t="s">
        <v>71</v>
      </c>
      <c r="I1" s="10" t="s">
        <v>72</v>
      </c>
      <c r="J1" s="29" t="s">
        <v>73</v>
      </c>
      <c r="K1" s="29"/>
      <c r="L1" s="29"/>
      <c r="M1" s="30" t="s">
        <v>77</v>
      </c>
      <c r="N1" s="30"/>
      <c r="O1" s="10" t="s">
        <v>88</v>
      </c>
    </row>
    <row r="2" spans="1:15" ht="30" customHeight="1" x14ac:dyDescent="0.2">
      <c r="A2" s="10" t="s">
        <v>34</v>
      </c>
      <c r="B2" s="10" t="s">
        <v>35</v>
      </c>
      <c r="C2" s="10" t="s">
        <v>45</v>
      </c>
      <c r="D2" s="10" t="s">
        <v>106</v>
      </c>
      <c r="E2" s="10" t="s">
        <v>66</v>
      </c>
      <c r="F2" s="10" t="s">
        <v>65</v>
      </c>
      <c r="G2" s="10" t="s">
        <v>62</v>
      </c>
      <c r="H2" s="10" t="s">
        <v>69</v>
      </c>
      <c r="I2" s="10" t="s">
        <v>70</v>
      </c>
      <c r="J2" s="10" t="s">
        <v>74</v>
      </c>
      <c r="K2" s="10" t="s">
        <v>75</v>
      </c>
      <c r="L2" s="10" t="s">
        <v>76</v>
      </c>
      <c r="M2" s="10" t="s">
        <v>79</v>
      </c>
      <c r="N2" s="10" t="s">
        <v>78</v>
      </c>
      <c r="O2" s="10" t="s">
        <v>89</v>
      </c>
    </row>
    <row r="3" spans="1:15" ht="30" customHeight="1" x14ac:dyDescent="0.2">
      <c r="A3" s="10" t="s">
        <v>25</v>
      </c>
      <c r="B3" s="10">
        <v>2014</v>
      </c>
      <c r="C3" s="10" t="s">
        <v>46</v>
      </c>
      <c r="D3" s="31" t="s">
        <v>107</v>
      </c>
      <c r="E3" s="10">
        <v>107</v>
      </c>
      <c r="F3" s="10">
        <v>248</v>
      </c>
      <c r="G3" s="25" t="s">
        <v>111</v>
      </c>
      <c r="H3" s="10">
        <v>3</v>
      </c>
      <c r="I3" s="10">
        <v>2</v>
      </c>
      <c r="J3" s="22">
        <v>238</v>
      </c>
      <c r="K3" s="22">
        <v>117</v>
      </c>
      <c r="L3" s="22">
        <f>J3+K3</f>
        <v>355</v>
      </c>
      <c r="M3" s="26" t="s">
        <v>87</v>
      </c>
      <c r="N3" s="6" t="s">
        <v>80</v>
      </c>
      <c r="O3" s="6" t="s">
        <v>91</v>
      </c>
    </row>
    <row r="4" spans="1:15" ht="30" customHeight="1" x14ac:dyDescent="0.2">
      <c r="A4" s="10" t="s">
        <v>27</v>
      </c>
      <c r="B4" s="10">
        <v>2019</v>
      </c>
      <c r="C4" s="10" t="s">
        <v>47</v>
      </c>
      <c r="D4" s="31">
        <v>59.5</v>
      </c>
      <c r="E4" s="10">
        <v>216</v>
      </c>
      <c r="F4" s="10">
        <v>429</v>
      </c>
      <c r="G4" s="25" t="s">
        <v>112</v>
      </c>
      <c r="H4" s="10">
        <v>3</v>
      </c>
      <c r="I4" s="10">
        <v>1</v>
      </c>
      <c r="J4" s="23">
        <v>326</v>
      </c>
      <c r="K4" s="22">
        <v>319</v>
      </c>
      <c r="L4" s="22">
        <f t="shared" ref="L4:L8" si="0">J4+K4</f>
        <v>645</v>
      </c>
      <c r="M4" s="21" t="s">
        <v>85</v>
      </c>
      <c r="N4" s="6" t="s">
        <v>82</v>
      </c>
      <c r="O4" s="6" t="s">
        <v>92</v>
      </c>
    </row>
    <row r="5" spans="1:15" ht="28.5" customHeight="1" x14ac:dyDescent="0.2">
      <c r="A5" s="10" t="s">
        <v>24</v>
      </c>
      <c r="B5" s="10">
        <v>2014</v>
      </c>
      <c r="C5" s="10" t="s">
        <v>48</v>
      </c>
      <c r="D5" s="31" t="s">
        <v>108</v>
      </c>
      <c r="E5" s="10">
        <v>193</v>
      </c>
      <c r="F5" s="10">
        <v>472</v>
      </c>
      <c r="G5" s="25" t="s">
        <v>111</v>
      </c>
      <c r="H5" s="10">
        <v>3</v>
      </c>
      <c r="I5" s="10">
        <v>2</v>
      </c>
      <c r="J5" s="22">
        <v>330</v>
      </c>
      <c r="K5" s="22">
        <v>335</v>
      </c>
      <c r="L5" s="22">
        <f>J5+K5</f>
        <v>665</v>
      </c>
      <c r="M5" s="21" t="s">
        <v>95</v>
      </c>
      <c r="N5" s="20" t="s">
        <v>96</v>
      </c>
      <c r="O5" s="6" t="s">
        <v>93</v>
      </c>
    </row>
    <row r="6" spans="1:15" ht="33.75" customHeight="1" x14ac:dyDescent="0.2">
      <c r="A6" s="10" t="s">
        <v>29</v>
      </c>
      <c r="B6" s="10">
        <v>2021</v>
      </c>
      <c r="C6" s="10" t="s">
        <v>49</v>
      </c>
      <c r="D6" s="31">
        <v>56.1</v>
      </c>
      <c r="E6" s="10">
        <v>139</v>
      </c>
      <c r="F6" s="10">
        <v>301</v>
      </c>
      <c r="G6" s="10" t="s">
        <v>101</v>
      </c>
      <c r="H6" s="10">
        <v>3</v>
      </c>
      <c r="I6" s="10">
        <v>2</v>
      </c>
      <c r="J6" s="24">
        <v>294</v>
      </c>
      <c r="K6" s="24">
        <v>146</v>
      </c>
      <c r="L6" s="22">
        <f t="shared" si="0"/>
        <v>440</v>
      </c>
      <c r="M6" s="27" t="s">
        <v>84</v>
      </c>
      <c r="N6" s="20" t="s">
        <v>81</v>
      </c>
      <c r="O6" s="6" t="s">
        <v>94</v>
      </c>
    </row>
    <row r="7" spans="1:15" ht="30" customHeight="1" x14ac:dyDescent="0.2">
      <c r="A7" s="10" t="s">
        <v>26</v>
      </c>
      <c r="B7" s="10">
        <v>2016</v>
      </c>
      <c r="C7" s="10" t="s">
        <v>109</v>
      </c>
      <c r="D7" s="31" t="s">
        <v>110</v>
      </c>
      <c r="E7" s="10">
        <v>44</v>
      </c>
      <c r="F7" s="10">
        <v>124</v>
      </c>
      <c r="G7" s="10" t="s">
        <v>68</v>
      </c>
      <c r="H7" s="10">
        <v>2</v>
      </c>
      <c r="I7" s="10">
        <v>1</v>
      </c>
      <c r="J7" s="22">
        <v>84</v>
      </c>
      <c r="K7" s="22">
        <v>84</v>
      </c>
      <c r="L7" s="22">
        <f t="shared" si="0"/>
        <v>168</v>
      </c>
      <c r="M7" s="27" t="s">
        <v>97</v>
      </c>
      <c r="N7" s="6" t="s">
        <v>83</v>
      </c>
      <c r="O7" s="6" t="s">
        <v>90</v>
      </c>
    </row>
    <row r="8" spans="1:15" ht="30" customHeight="1" x14ac:dyDescent="0.2">
      <c r="A8" s="10" t="s">
        <v>28</v>
      </c>
      <c r="B8" s="10">
        <v>2019</v>
      </c>
      <c r="C8" s="10" t="s">
        <v>99</v>
      </c>
      <c r="D8" s="31">
        <v>60.2</v>
      </c>
      <c r="E8" s="10">
        <v>68</v>
      </c>
      <c r="F8" s="10">
        <v>121</v>
      </c>
      <c r="G8" s="10" t="s">
        <v>67</v>
      </c>
      <c r="H8" s="10">
        <v>2</v>
      </c>
      <c r="I8" s="10">
        <v>1</v>
      </c>
      <c r="J8" s="24">
        <v>96</v>
      </c>
      <c r="K8" s="22">
        <v>93</v>
      </c>
      <c r="L8" s="22">
        <f t="shared" si="0"/>
        <v>189</v>
      </c>
      <c r="M8" s="27" t="s">
        <v>100</v>
      </c>
      <c r="N8" s="27" t="s">
        <v>86</v>
      </c>
      <c r="O8" s="6" t="s">
        <v>93</v>
      </c>
    </row>
    <row r="9" spans="1:15" x14ac:dyDescent="0.2">
      <c r="L9" s="6" t="s">
        <v>102</v>
      </c>
    </row>
    <row r="10" spans="1:15" x14ac:dyDescent="0.2">
      <c r="L10" s="28">
        <f>SUM(L3:L8)</f>
        <v>2462</v>
      </c>
      <c r="M10" s="27" t="s">
        <v>98</v>
      </c>
    </row>
  </sheetData>
  <mergeCells count="2">
    <mergeCell ref="J1:L1"/>
    <mergeCell ref="M1:N1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A2" sqref="A2:I8"/>
    </sheetView>
  </sheetViews>
  <sheetFormatPr defaultRowHeight="14.25" x14ac:dyDescent="0.2"/>
  <cols>
    <col min="1" max="1" width="15.625" customWidth="1"/>
    <col min="2" max="3" width="15.25" customWidth="1"/>
    <col min="4" max="9" width="15.625" customWidth="1"/>
  </cols>
  <sheetData>
    <row r="1" spans="1:9" ht="30" customHeight="1" x14ac:dyDescent="0.2">
      <c r="A1" s="10" t="s">
        <v>40</v>
      </c>
      <c r="B1" s="10" t="s">
        <v>23</v>
      </c>
      <c r="C1" s="10" t="s">
        <v>52</v>
      </c>
      <c r="D1" s="9" t="s">
        <v>41</v>
      </c>
      <c r="E1" s="9" t="s">
        <v>53</v>
      </c>
      <c r="F1" s="9" t="s">
        <v>42</v>
      </c>
      <c r="G1" s="11" t="s">
        <v>43</v>
      </c>
      <c r="H1" s="11" t="s">
        <v>54</v>
      </c>
      <c r="I1" s="11" t="s">
        <v>44</v>
      </c>
    </row>
    <row r="2" spans="1:9" ht="30" customHeight="1" x14ac:dyDescent="0.2">
      <c r="A2" s="10" t="s">
        <v>34</v>
      </c>
      <c r="B2" s="10" t="s">
        <v>35</v>
      </c>
      <c r="C2" s="10" t="s">
        <v>45</v>
      </c>
      <c r="D2" s="10" t="s">
        <v>36</v>
      </c>
      <c r="E2" s="10" t="s">
        <v>55</v>
      </c>
      <c r="F2" s="10" t="s">
        <v>37</v>
      </c>
      <c r="G2" s="10" t="s">
        <v>38</v>
      </c>
      <c r="H2" s="10" t="s">
        <v>56</v>
      </c>
      <c r="I2" s="10" t="s">
        <v>39</v>
      </c>
    </row>
    <row r="3" spans="1:9" ht="30" customHeight="1" x14ac:dyDescent="0.2">
      <c r="A3" s="10" t="s">
        <v>25</v>
      </c>
      <c r="B3" s="10">
        <v>2014</v>
      </c>
      <c r="C3" s="10" t="s">
        <v>46</v>
      </c>
      <c r="D3" s="10">
        <v>35</v>
      </c>
      <c r="E3" s="10">
        <f>F3-D3</f>
        <v>201</v>
      </c>
      <c r="F3" s="9">
        <v>236</v>
      </c>
      <c r="G3" s="10">
        <v>9</v>
      </c>
      <c r="H3" s="10">
        <f>I3-G3</f>
        <v>106</v>
      </c>
      <c r="I3" s="9">
        <v>115</v>
      </c>
    </row>
    <row r="4" spans="1:9" ht="30" customHeight="1" x14ac:dyDescent="0.2">
      <c r="A4" s="10" t="s">
        <v>27</v>
      </c>
      <c r="B4" s="10">
        <v>2019</v>
      </c>
      <c r="C4" s="10" t="s">
        <v>47</v>
      </c>
      <c r="D4" s="10">
        <v>113</v>
      </c>
      <c r="E4" s="10">
        <f t="shared" ref="E4:E8" si="0">F4-D4</f>
        <v>210</v>
      </c>
      <c r="F4" s="9">
        <v>323</v>
      </c>
      <c r="G4" s="10">
        <v>116</v>
      </c>
      <c r="H4" s="10">
        <f t="shared" ref="H4:H8" si="1">I4-G4</f>
        <v>199</v>
      </c>
      <c r="I4" s="9">
        <v>315</v>
      </c>
    </row>
    <row r="5" spans="1:9" ht="30" customHeight="1" x14ac:dyDescent="0.2">
      <c r="A5" s="10" t="s">
        <v>24</v>
      </c>
      <c r="B5" s="10">
        <v>2014</v>
      </c>
      <c r="C5" s="10" t="s">
        <v>48</v>
      </c>
      <c r="D5" s="10">
        <v>106</v>
      </c>
      <c r="E5" s="10">
        <f t="shared" si="0"/>
        <v>221</v>
      </c>
      <c r="F5" s="9">
        <v>327</v>
      </c>
      <c r="G5" s="10">
        <v>76</v>
      </c>
      <c r="H5" s="10">
        <f t="shared" si="1"/>
        <v>253</v>
      </c>
      <c r="I5" s="9">
        <v>329</v>
      </c>
    </row>
    <row r="6" spans="1:9" ht="30" customHeight="1" x14ac:dyDescent="0.2">
      <c r="A6" s="10" t="s">
        <v>29</v>
      </c>
      <c r="B6" s="10">
        <v>2021</v>
      </c>
      <c r="C6" s="10" t="s">
        <v>49</v>
      </c>
      <c r="D6" s="10">
        <v>69</v>
      </c>
      <c r="E6" s="10">
        <f t="shared" si="0"/>
        <v>224</v>
      </c>
      <c r="F6" s="9">
        <v>293</v>
      </c>
      <c r="G6" s="10">
        <v>21</v>
      </c>
      <c r="H6" s="10">
        <f t="shared" si="1"/>
        <v>124</v>
      </c>
      <c r="I6" s="9">
        <v>145</v>
      </c>
    </row>
    <row r="7" spans="1:9" ht="30" customHeight="1" x14ac:dyDescent="0.2">
      <c r="A7" s="10" t="s">
        <v>26</v>
      </c>
      <c r="B7" s="10">
        <v>2016</v>
      </c>
      <c r="C7" s="10" t="s">
        <v>51</v>
      </c>
      <c r="D7" s="10">
        <v>36</v>
      </c>
      <c r="E7" s="10">
        <f t="shared" si="0"/>
        <v>46</v>
      </c>
      <c r="F7" s="9">
        <v>82</v>
      </c>
      <c r="G7" s="10">
        <v>33</v>
      </c>
      <c r="H7" s="10">
        <f t="shared" si="1"/>
        <v>47</v>
      </c>
      <c r="I7" s="9">
        <v>80</v>
      </c>
    </row>
    <row r="8" spans="1:9" ht="30" customHeight="1" x14ac:dyDescent="0.2">
      <c r="A8" s="10" t="s">
        <v>28</v>
      </c>
      <c r="B8" s="10">
        <v>2019</v>
      </c>
      <c r="C8" s="10" t="s">
        <v>50</v>
      </c>
      <c r="D8" s="10">
        <v>50</v>
      </c>
      <c r="E8" s="10">
        <f t="shared" si="0"/>
        <v>46</v>
      </c>
      <c r="F8" s="9">
        <v>96</v>
      </c>
      <c r="G8" s="10">
        <v>28</v>
      </c>
      <c r="H8" s="10">
        <f t="shared" si="1"/>
        <v>65</v>
      </c>
      <c r="I8" s="9">
        <v>93</v>
      </c>
    </row>
    <row r="9" spans="1:9" x14ac:dyDescent="0.2">
      <c r="C9" s="10"/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G11" sqref="G11"/>
    </sheetView>
  </sheetViews>
  <sheetFormatPr defaultRowHeight="14.25" x14ac:dyDescent="0.2"/>
  <cols>
    <col min="1" max="1" width="15.625" customWidth="1"/>
    <col min="2" max="3" width="15.25" customWidth="1"/>
    <col min="4" max="9" width="15.625" customWidth="1"/>
  </cols>
  <sheetData>
    <row r="1" spans="1:9" ht="30" customHeight="1" x14ac:dyDescent="0.2">
      <c r="A1" s="10" t="s">
        <v>40</v>
      </c>
      <c r="B1" s="10" t="s">
        <v>23</v>
      </c>
      <c r="C1" s="10" t="s">
        <v>52</v>
      </c>
      <c r="D1" s="9" t="s">
        <v>41</v>
      </c>
      <c r="E1" s="9" t="s">
        <v>53</v>
      </c>
      <c r="F1" s="9" t="s">
        <v>42</v>
      </c>
      <c r="G1" s="11" t="s">
        <v>43</v>
      </c>
      <c r="H1" s="11" t="s">
        <v>54</v>
      </c>
      <c r="I1" s="11" t="s">
        <v>44</v>
      </c>
    </row>
    <row r="2" spans="1:9" ht="30" customHeight="1" x14ac:dyDescent="0.2">
      <c r="A2" s="10" t="s">
        <v>34</v>
      </c>
      <c r="B2" s="10" t="s">
        <v>35</v>
      </c>
      <c r="C2" s="10" t="s">
        <v>45</v>
      </c>
      <c r="D2" s="10" t="s">
        <v>36</v>
      </c>
      <c r="E2" s="10" t="s">
        <v>55</v>
      </c>
      <c r="F2" s="10" t="s">
        <v>37</v>
      </c>
      <c r="G2" s="10" t="s">
        <v>38</v>
      </c>
      <c r="H2" s="10" t="s">
        <v>56</v>
      </c>
      <c r="I2" s="10" t="s">
        <v>39</v>
      </c>
    </row>
    <row r="3" spans="1:9" ht="30" customHeight="1" x14ac:dyDescent="0.2">
      <c r="A3" s="10" t="s">
        <v>25</v>
      </c>
      <c r="B3" s="10">
        <v>2014</v>
      </c>
      <c r="C3" s="10" t="s">
        <v>46</v>
      </c>
      <c r="D3" s="10">
        <v>112</v>
      </c>
      <c r="E3" s="10">
        <f>F3-D3</f>
        <v>124</v>
      </c>
      <c r="F3" s="9">
        <v>236</v>
      </c>
      <c r="G3" s="10">
        <v>51</v>
      </c>
      <c r="H3" s="10">
        <f>I3-G3</f>
        <v>64</v>
      </c>
      <c r="I3" s="9">
        <v>115</v>
      </c>
    </row>
    <row r="4" spans="1:9" ht="30" customHeight="1" x14ac:dyDescent="0.2">
      <c r="A4" s="10" t="s">
        <v>27</v>
      </c>
      <c r="B4" s="10">
        <v>2019</v>
      </c>
      <c r="C4" s="10" t="s">
        <v>47</v>
      </c>
      <c r="D4" s="10">
        <v>160</v>
      </c>
      <c r="E4" s="10">
        <f t="shared" ref="E4:E8" si="0">F4-D4</f>
        <v>163</v>
      </c>
      <c r="F4" s="9">
        <v>323</v>
      </c>
      <c r="G4" s="10">
        <v>149</v>
      </c>
      <c r="H4" s="10">
        <f t="shared" ref="H4:H8" si="1">I4-G4</f>
        <v>166</v>
      </c>
      <c r="I4" s="9">
        <v>315</v>
      </c>
    </row>
    <row r="5" spans="1:9" ht="30" customHeight="1" x14ac:dyDescent="0.2">
      <c r="A5" s="10" t="s">
        <v>24</v>
      </c>
      <c r="B5" s="10">
        <v>2014</v>
      </c>
      <c r="C5" s="10" t="s">
        <v>48</v>
      </c>
      <c r="D5" s="10">
        <v>153</v>
      </c>
      <c r="E5" s="10">
        <f t="shared" si="0"/>
        <v>174</v>
      </c>
      <c r="F5" s="9">
        <v>327</v>
      </c>
      <c r="G5" s="10">
        <v>139</v>
      </c>
      <c r="H5" s="10">
        <f t="shared" si="1"/>
        <v>190</v>
      </c>
      <c r="I5" s="9">
        <v>329</v>
      </c>
    </row>
    <row r="6" spans="1:9" ht="30" customHeight="1" x14ac:dyDescent="0.2">
      <c r="A6" s="10" t="s">
        <v>29</v>
      </c>
      <c r="B6" s="10">
        <v>2021</v>
      </c>
      <c r="C6" s="10" t="s">
        <v>49</v>
      </c>
      <c r="D6" s="10">
        <v>99</v>
      </c>
      <c r="E6" s="10">
        <f t="shared" si="0"/>
        <v>194</v>
      </c>
      <c r="F6" s="9">
        <v>293</v>
      </c>
      <c r="G6" s="10">
        <v>37</v>
      </c>
      <c r="H6" s="10">
        <f t="shared" si="1"/>
        <v>108</v>
      </c>
      <c r="I6" s="9">
        <v>145</v>
      </c>
    </row>
    <row r="7" spans="1:9" ht="30" customHeight="1" x14ac:dyDescent="0.2">
      <c r="A7" s="10" t="s">
        <v>26</v>
      </c>
      <c r="B7" s="10">
        <v>2016</v>
      </c>
      <c r="C7" s="10" t="s">
        <v>51</v>
      </c>
      <c r="D7" s="10">
        <v>48</v>
      </c>
      <c r="E7" s="10">
        <f t="shared" si="0"/>
        <v>34</v>
      </c>
      <c r="F7" s="9">
        <v>82</v>
      </c>
      <c r="G7" s="10">
        <v>32</v>
      </c>
      <c r="H7" s="10">
        <f t="shared" si="1"/>
        <v>48</v>
      </c>
      <c r="I7" s="9">
        <v>80</v>
      </c>
    </row>
    <row r="8" spans="1:9" ht="30" customHeight="1" x14ac:dyDescent="0.2">
      <c r="A8" s="10" t="s">
        <v>28</v>
      </c>
      <c r="B8" s="10">
        <v>2019</v>
      </c>
      <c r="C8" s="10" t="s">
        <v>50</v>
      </c>
      <c r="D8" s="10">
        <v>28</v>
      </c>
      <c r="E8" s="10">
        <f t="shared" si="0"/>
        <v>68</v>
      </c>
      <c r="F8" s="9">
        <v>96</v>
      </c>
      <c r="G8" s="10">
        <v>22</v>
      </c>
      <c r="H8" s="10">
        <f t="shared" si="1"/>
        <v>71</v>
      </c>
      <c r="I8" s="9">
        <v>93</v>
      </c>
    </row>
    <row r="9" spans="1:9" x14ac:dyDescent="0.2">
      <c r="C9" s="10"/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E11" sqref="E11"/>
    </sheetView>
  </sheetViews>
  <sheetFormatPr defaultRowHeight="14.25" x14ac:dyDescent="0.2"/>
  <cols>
    <col min="1" max="1" width="15.625" customWidth="1"/>
    <col min="2" max="3" width="15.25" customWidth="1"/>
    <col min="4" max="9" width="15.625" customWidth="1"/>
  </cols>
  <sheetData>
    <row r="1" spans="1:9" ht="30" customHeight="1" x14ac:dyDescent="0.2">
      <c r="A1" s="10" t="s">
        <v>40</v>
      </c>
      <c r="B1" s="10" t="s">
        <v>23</v>
      </c>
      <c r="C1" s="10" t="s">
        <v>52</v>
      </c>
      <c r="D1" s="9" t="s">
        <v>41</v>
      </c>
      <c r="E1" s="9" t="s">
        <v>53</v>
      </c>
      <c r="F1" s="9" t="s">
        <v>42</v>
      </c>
      <c r="G1" s="11" t="s">
        <v>43</v>
      </c>
      <c r="H1" s="11" t="s">
        <v>54</v>
      </c>
      <c r="I1" s="11" t="s">
        <v>44</v>
      </c>
    </row>
    <row r="2" spans="1:9" ht="30" customHeight="1" x14ac:dyDescent="0.2">
      <c r="A2" s="10" t="s">
        <v>34</v>
      </c>
      <c r="B2" s="10" t="s">
        <v>35</v>
      </c>
      <c r="C2" s="10" t="s">
        <v>45</v>
      </c>
      <c r="D2" s="10" t="s">
        <v>36</v>
      </c>
      <c r="E2" s="10" t="s">
        <v>55</v>
      </c>
      <c r="F2" s="10" t="s">
        <v>37</v>
      </c>
      <c r="G2" s="10" t="s">
        <v>38</v>
      </c>
      <c r="H2" s="10" t="s">
        <v>56</v>
      </c>
      <c r="I2" s="10" t="s">
        <v>39</v>
      </c>
    </row>
    <row r="3" spans="1:9" ht="30" customHeight="1" x14ac:dyDescent="0.2">
      <c r="A3" s="10" t="s">
        <v>25</v>
      </c>
      <c r="B3" s="10">
        <v>2014</v>
      </c>
      <c r="C3" s="10" t="s">
        <v>46</v>
      </c>
      <c r="D3" s="10">
        <v>38</v>
      </c>
      <c r="E3" s="10">
        <f>F3-D3</f>
        <v>198</v>
      </c>
      <c r="F3" s="9">
        <v>236</v>
      </c>
      <c r="G3" s="10">
        <v>9</v>
      </c>
      <c r="H3" s="10">
        <f>I3-G3</f>
        <v>106</v>
      </c>
      <c r="I3" s="9">
        <v>115</v>
      </c>
    </row>
    <row r="4" spans="1:9" ht="30" customHeight="1" x14ac:dyDescent="0.2">
      <c r="A4" s="10" t="s">
        <v>27</v>
      </c>
      <c r="B4" s="10">
        <v>2019</v>
      </c>
      <c r="C4" s="10" t="s">
        <v>47</v>
      </c>
      <c r="D4" s="10">
        <v>70</v>
      </c>
      <c r="E4" s="10">
        <f t="shared" ref="E4:E8" si="0">F4-D4</f>
        <v>253</v>
      </c>
      <c r="F4" s="9">
        <v>323</v>
      </c>
      <c r="G4" s="10">
        <v>23</v>
      </c>
      <c r="H4" s="10">
        <f t="shared" ref="H4:H8" si="1">I4-G4</f>
        <v>292</v>
      </c>
      <c r="I4" s="9">
        <v>315</v>
      </c>
    </row>
    <row r="5" spans="1:9" ht="30" customHeight="1" x14ac:dyDescent="0.2">
      <c r="A5" s="10" t="s">
        <v>24</v>
      </c>
      <c r="B5" s="10">
        <v>2014</v>
      </c>
      <c r="C5" s="10" t="s">
        <v>48</v>
      </c>
      <c r="D5" s="10">
        <v>78</v>
      </c>
      <c r="E5" s="10">
        <f t="shared" si="0"/>
        <v>249</v>
      </c>
      <c r="F5" s="9">
        <v>327</v>
      </c>
      <c r="G5" s="10">
        <v>16</v>
      </c>
      <c r="H5" s="10">
        <f t="shared" si="1"/>
        <v>313</v>
      </c>
      <c r="I5" s="9">
        <v>329</v>
      </c>
    </row>
    <row r="6" spans="1:9" ht="30" customHeight="1" x14ac:dyDescent="0.2">
      <c r="A6" s="10" t="s">
        <v>29</v>
      </c>
      <c r="B6" s="10">
        <v>2021</v>
      </c>
      <c r="C6" s="10" t="s">
        <v>49</v>
      </c>
      <c r="D6" s="10">
        <v>65</v>
      </c>
      <c r="E6" s="10">
        <f t="shared" si="0"/>
        <v>228</v>
      </c>
      <c r="F6" s="9">
        <v>293</v>
      </c>
      <c r="G6" s="10">
        <v>25</v>
      </c>
      <c r="H6" s="10">
        <f t="shared" si="1"/>
        <v>120</v>
      </c>
      <c r="I6" s="9">
        <v>145</v>
      </c>
    </row>
    <row r="7" spans="1:9" ht="30" customHeight="1" x14ac:dyDescent="0.2">
      <c r="A7" s="10" t="s">
        <v>26</v>
      </c>
      <c r="B7" s="10">
        <v>2016</v>
      </c>
      <c r="C7" s="10" t="s">
        <v>51</v>
      </c>
      <c r="D7" s="10">
        <v>31</v>
      </c>
      <c r="E7" s="10">
        <f t="shared" si="0"/>
        <v>51</v>
      </c>
      <c r="F7" s="9">
        <v>82</v>
      </c>
      <c r="G7" s="10">
        <v>10</v>
      </c>
      <c r="H7" s="10">
        <f t="shared" si="1"/>
        <v>70</v>
      </c>
      <c r="I7" s="9">
        <v>80</v>
      </c>
    </row>
    <row r="8" spans="1:9" ht="30" customHeight="1" x14ac:dyDescent="0.2">
      <c r="A8" s="10" t="s">
        <v>28</v>
      </c>
      <c r="B8" s="10">
        <v>2019</v>
      </c>
      <c r="C8" s="10" t="s">
        <v>50</v>
      </c>
      <c r="D8" s="10">
        <v>28</v>
      </c>
      <c r="E8" s="10">
        <f t="shared" si="0"/>
        <v>68</v>
      </c>
      <c r="F8" s="9">
        <v>96</v>
      </c>
      <c r="G8" s="10">
        <v>12</v>
      </c>
      <c r="H8" s="10">
        <f t="shared" si="1"/>
        <v>81</v>
      </c>
      <c r="I8" s="9">
        <v>93</v>
      </c>
    </row>
    <row r="9" spans="1:9" x14ac:dyDescent="0.2">
      <c r="C9" s="10"/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K10" sqref="K10"/>
    </sheetView>
  </sheetViews>
  <sheetFormatPr defaultRowHeight="14.25" x14ac:dyDescent="0.2"/>
  <cols>
    <col min="1" max="1" width="15.625" customWidth="1"/>
    <col min="2" max="3" width="15.25" customWidth="1"/>
    <col min="4" max="9" width="15.625" customWidth="1"/>
  </cols>
  <sheetData>
    <row r="1" spans="1:9" ht="30" customHeight="1" x14ac:dyDescent="0.2">
      <c r="A1" s="10" t="s">
        <v>40</v>
      </c>
      <c r="B1" s="10" t="s">
        <v>23</v>
      </c>
      <c r="C1" s="10" t="s">
        <v>52</v>
      </c>
      <c r="D1" s="9" t="s">
        <v>41</v>
      </c>
      <c r="E1" s="9" t="s">
        <v>53</v>
      </c>
      <c r="F1" s="9" t="s">
        <v>42</v>
      </c>
      <c r="G1" s="11" t="s">
        <v>43</v>
      </c>
      <c r="H1" s="11" t="s">
        <v>54</v>
      </c>
      <c r="I1" s="11" t="s">
        <v>44</v>
      </c>
    </row>
    <row r="2" spans="1:9" ht="30" customHeight="1" x14ac:dyDescent="0.2">
      <c r="A2" s="10" t="s">
        <v>34</v>
      </c>
      <c r="B2" s="10" t="s">
        <v>35</v>
      </c>
      <c r="C2" s="10" t="s">
        <v>45</v>
      </c>
      <c r="D2" s="10" t="s">
        <v>36</v>
      </c>
      <c r="E2" s="10" t="s">
        <v>55</v>
      </c>
      <c r="F2" s="10" t="s">
        <v>37</v>
      </c>
      <c r="G2" s="10" t="s">
        <v>38</v>
      </c>
      <c r="H2" s="10" t="s">
        <v>56</v>
      </c>
      <c r="I2" s="10" t="s">
        <v>39</v>
      </c>
    </row>
    <row r="3" spans="1:9" ht="30" customHeight="1" x14ac:dyDescent="0.2">
      <c r="A3" s="10" t="s">
        <v>25</v>
      </c>
      <c r="B3" s="10">
        <v>2014</v>
      </c>
      <c r="C3" s="10" t="s">
        <v>46</v>
      </c>
      <c r="D3" s="10">
        <v>30</v>
      </c>
      <c r="E3" s="10">
        <f>F3-D3</f>
        <v>206</v>
      </c>
      <c r="F3" s="9">
        <v>236</v>
      </c>
      <c r="G3" s="10">
        <v>13</v>
      </c>
      <c r="H3" s="10">
        <f>I3-G3</f>
        <v>102</v>
      </c>
      <c r="I3" s="9">
        <v>115</v>
      </c>
    </row>
    <row r="4" spans="1:9" ht="30" customHeight="1" x14ac:dyDescent="0.2">
      <c r="A4" s="10" t="s">
        <v>27</v>
      </c>
      <c r="B4" s="10">
        <v>2019</v>
      </c>
      <c r="C4" s="10" t="s">
        <v>47</v>
      </c>
      <c r="D4" s="10">
        <v>82</v>
      </c>
      <c r="E4" s="10">
        <f t="shared" ref="E4:E8" si="0">F4-D4</f>
        <v>241</v>
      </c>
      <c r="F4" s="9">
        <v>323</v>
      </c>
      <c r="G4" s="10">
        <v>45</v>
      </c>
      <c r="H4" s="10">
        <f t="shared" ref="H4:H8" si="1">I4-G4</f>
        <v>270</v>
      </c>
      <c r="I4" s="9">
        <v>315</v>
      </c>
    </row>
    <row r="5" spans="1:9" ht="30" customHeight="1" x14ac:dyDescent="0.2">
      <c r="A5" s="10" t="s">
        <v>24</v>
      </c>
      <c r="B5" s="10">
        <v>2014</v>
      </c>
      <c r="C5" s="10" t="s">
        <v>48</v>
      </c>
      <c r="D5" s="10">
        <v>137</v>
      </c>
      <c r="E5" s="10">
        <f t="shared" si="0"/>
        <v>190</v>
      </c>
      <c r="F5" s="9">
        <v>327</v>
      </c>
      <c r="G5" s="10">
        <v>59</v>
      </c>
      <c r="H5" s="10">
        <f t="shared" si="1"/>
        <v>270</v>
      </c>
      <c r="I5" s="9">
        <v>329</v>
      </c>
    </row>
    <row r="6" spans="1:9" ht="30" customHeight="1" x14ac:dyDescent="0.2">
      <c r="A6" s="10" t="s">
        <v>29</v>
      </c>
      <c r="B6" s="10">
        <v>2021</v>
      </c>
      <c r="C6" s="10" t="s">
        <v>49</v>
      </c>
      <c r="D6" s="10">
        <v>100</v>
      </c>
      <c r="E6" s="10">
        <f t="shared" si="0"/>
        <v>193</v>
      </c>
      <c r="F6" s="9">
        <v>293</v>
      </c>
      <c r="G6" s="10">
        <v>28</v>
      </c>
      <c r="H6" s="10">
        <f t="shared" si="1"/>
        <v>117</v>
      </c>
      <c r="I6" s="9">
        <v>145</v>
      </c>
    </row>
    <row r="7" spans="1:9" ht="30" customHeight="1" x14ac:dyDescent="0.2">
      <c r="A7" s="10" t="s">
        <v>26</v>
      </c>
      <c r="B7" s="10">
        <v>2016</v>
      </c>
      <c r="C7" s="10" t="s">
        <v>51</v>
      </c>
      <c r="D7" s="10">
        <v>36</v>
      </c>
      <c r="E7" s="10">
        <f t="shared" si="0"/>
        <v>46</v>
      </c>
      <c r="F7" s="9">
        <v>82</v>
      </c>
      <c r="G7" s="10">
        <v>20</v>
      </c>
      <c r="H7" s="10">
        <f t="shared" si="1"/>
        <v>60</v>
      </c>
      <c r="I7" s="9">
        <v>80</v>
      </c>
    </row>
    <row r="8" spans="1:9" ht="30" customHeight="1" x14ac:dyDescent="0.2">
      <c r="A8" s="10" t="s">
        <v>28</v>
      </c>
      <c r="B8" s="10">
        <v>2019</v>
      </c>
      <c r="C8" s="10" t="s">
        <v>50</v>
      </c>
      <c r="D8" s="10">
        <v>36</v>
      </c>
      <c r="E8" s="10">
        <f t="shared" si="0"/>
        <v>60</v>
      </c>
      <c r="F8" s="9">
        <v>96</v>
      </c>
      <c r="G8" s="10">
        <v>22</v>
      </c>
      <c r="H8" s="10">
        <f t="shared" si="1"/>
        <v>71</v>
      </c>
      <c r="I8" s="9">
        <v>93</v>
      </c>
    </row>
    <row r="9" spans="1:9" x14ac:dyDescent="0.2">
      <c r="C9" s="10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K16" sqref="K16"/>
    </sheetView>
  </sheetViews>
  <sheetFormatPr defaultRowHeight="14.25" x14ac:dyDescent="0.2"/>
  <cols>
    <col min="1" max="1" width="9.25" customWidth="1"/>
    <col min="2" max="2" width="7.125" customWidth="1"/>
    <col min="3" max="3" width="12.375" customWidth="1"/>
    <col min="4" max="4" width="6.75" customWidth="1"/>
    <col min="5" max="5" width="6" customWidth="1"/>
    <col min="6" max="6" width="13.5" customWidth="1"/>
    <col min="7" max="7" width="6.75" customWidth="1"/>
    <col min="8" max="8" width="5.375" customWidth="1"/>
    <col min="9" max="9" width="5.625" customWidth="1"/>
    <col min="10" max="10" width="10" customWidth="1"/>
    <col min="11" max="11" width="8.5" customWidth="1"/>
    <col min="12" max="12" width="16.875" customWidth="1"/>
    <col min="13" max="13" width="10" customWidth="1"/>
    <col min="14" max="14" width="8.25" customWidth="1"/>
  </cols>
  <sheetData>
    <row r="1" spans="1:14" x14ac:dyDescent="0.2">
      <c r="F1" t="s">
        <v>11</v>
      </c>
    </row>
    <row r="2" spans="1:14" x14ac:dyDescent="0.2">
      <c r="A2" s="1"/>
      <c r="B2" s="1"/>
      <c r="C2" s="1"/>
      <c r="D2" s="1"/>
      <c r="E2" s="3"/>
      <c r="F2" s="8" t="s">
        <v>19</v>
      </c>
      <c r="M2" s="1"/>
      <c r="N2" s="1"/>
    </row>
    <row r="3" spans="1:14" x14ac:dyDescent="0.2">
      <c r="A3" s="10" t="s">
        <v>34</v>
      </c>
      <c r="B3" s="10" t="s">
        <v>35</v>
      </c>
      <c r="C3" s="10" t="s">
        <v>45</v>
      </c>
      <c r="D3" s="9" t="s">
        <v>2</v>
      </c>
      <c r="E3" s="12" t="s">
        <v>3</v>
      </c>
      <c r="G3" s="10" t="s">
        <v>0</v>
      </c>
      <c r="H3" s="10" t="s">
        <v>12</v>
      </c>
      <c r="I3" s="10" t="s">
        <v>1</v>
      </c>
      <c r="J3" s="10" t="s">
        <v>4</v>
      </c>
      <c r="K3" s="10" t="s">
        <v>5</v>
      </c>
      <c r="L3" s="10" t="s">
        <v>6</v>
      </c>
      <c r="M3" s="9" t="s">
        <v>9</v>
      </c>
      <c r="N3" s="9" t="s">
        <v>7</v>
      </c>
    </row>
    <row r="4" spans="1:14" x14ac:dyDescent="0.2">
      <c r="A4" s="10" t="s">
        <v>25</v>
      </c>
      <c r="B4" s="10">
        <v>2014</v>
      </c>
      <c r="C4" s="10" t="s">
        <v>46</v>
      </c>
      <c r="D4" s="13" t="s">
        <v>10</v>
      </c>
      <c r="E4" s="9">
        <v>0.12870000000000001</v>
      </c>
      <c r="G4" s="15">
        <v>0.77600000000000002</v>
      </c>
      <c r="H4" s="15">
        <v>0.60299999999999998</v>
      </c>
      <c r="I4" s="15">
        <v>0.998</v>
      </c>
      <c r="J4" s="16">
        <f t="shared" ref="J4:K8" si="0">LN(H4)</f>
        <v>-0.50583808225495164</v>
      </c>
      <c r="K4" s="16">
        <f t="shared" si="0"/>
        <v>-2.0020026706730793E-3</v>
      </c>
      <c r="L4" s="16">
        <f>K4-J4</f>
        <v>0.50383607958427856</v>
      </c>
      <c r="M4" s="17">
        <f>LN(G4)</f>
        <v>-0.25360275879891825</v>
      </c>
      <c r="N4" s="18">
        <f>L4/3.92</f>
        <v>0.12852961213884656</v>
      </c>
    </row>
    <row r="5" spans="1:14" x14ac:dyDescent="0.2">
      <c r="A5" s="10" t="s">
        <v>27</v>
      </c>
      <c r="B5" s="10">
        <v>2019</v>
      </c>
      <c r="C5" s="10" t="s">
        <v>47</v>
      </c>
      <c r="D5" s="14" t="s">
        <v>8</v>
      </c>
      <c r="E5" s="9">
        <v>9.3399999999999997E-2</v>
      </c>
      <c r="G5" s="10">
        <v>0.96199999999999997</v>
      </c>
      <c r="H5" s="10">
        <v>0.80100000000000005</v>
      </c>
      <c r="I5" s="10">
        <v>1.1559999999999999</v>
      </c>
      <c r="J5" s="16">
        <f t="shared" si="0"/>
        <v>-0.22189433191377778</v>
      </c>
      <c r="K5" s="16">
        <f t="shared" si="0"/>
        <v>0.14496577025018564</v>
      </c>
      <c r="L5" s="16">
        <f>K5-J5</f>
        <v>0.36686010216396342</v>
      </c>
      <c r="M5" s="17">
        <f>LN(G5)</f>
        <v>-3.8740828316430595E-2</v>
      </c>
      <c r="N5" s="18">
        <f>L5/3.92</f>
        <v>9.3586760756113122E-2</v>
      </c>
    </row>
    <row r="6" spans="1:14" x14ac:dyDescent="0.2">
      <c r="A6" s="10" t="s">
        <v>24</v>
      </c>
      <c r="B6" s="10">
        <v>2014</v>
      </c>
      <c r="C6" s="10" t="s">
        <v>48</v>
      </c>
      <c r="D6" s="14">
        <v>-0.21440000000000001</v>
      </c>
      <c r="E6" s="12">
        <v>8.8900000000000007E-2</v>
      </c>
      <c r="G6" s="15">
        <v>0.80700000000000005</v>
      </c>
      <c r="H6" s="15">
        <v>0.67800000000000005</v>
      </c>
      <c r="I6" s="15">
        <v>0.96199999999999997</v>
      </c>
      <c r="J6" s="16">
        <f t="shared" si="0"/>
        <v>-0.38860799104174143</v>
      </c>
      <c r="K6" s="16">
        <f t="shared" si="0"/>
        <v>-3.8740828316430595E-2</v>
      </c>
      <c r="L6" s="16">
        <f>K6-J6</f>
        <v>0.34986716272531082</v>
      </c>
      <c r="M6" s="17">
        <f>LN(G6)</f>
        <v>-0.21443161071218819</v>
      </c>
      <c r="N6" s="18">
        <f>L6/3.92</f>
        <v>8.9251827225844599E-2</v>
      </c>
    </row>
    <row r="7" spans="1:14" ht="15" customHeight="1" x14ac:dyDescent="0.2">
      <c r="A7" s="10" t="s">
        <v>29</v>
      </c>
      <c r="B7" s="10">
        <v>2021</v>
      </c>
      <c r="C7" s="10" t="s">
        <v>49</v>
      </c>
      <c r="D7" s="14"/>
      <c r="E7" s="9"/>
      <c r="G7" s="15">
        <v>0.96299999999999997</v>
      </c>
      <c r="H7" s="15">
        <v>0.77100000000000002</v>
      </c>
      <c r="I7" s="15">
        <v>1.2030000000000001</v>
      </c>
      <c r="J7" s="16">
        <f t="shared" si="0"/>
        <v>-0.26006690541880756</v>
      </c>
      <c r="K7" s="16">
        <f t="shared" si="0"/>
        <v>0.18481843699254188</v>
      </c>
      <c r="L7" s="16">
        <f>K7-J7</f>
        <v>0.44488534241134947</v>
      </c>
      <c r="M7" s="17">
        <f>LN(G7)</f>
        <v>-3.7701867184011528E-2</v>
      </c>
      <c r="N7" s="18">
        <f>L7/3.92</f>
        <v>0.11349115877840547</v>
      </c>
    </row>
    <row r="8" spans="1:14" ht="15" customHeight="1" x14ac:dyDescent="0.2">
      <c r="A8" s="10" t="s">
        <v>26</v>
      </c>
      <c r="B8" s="10">
        <v>2016</v>
      </c>
      <c r="C8" s="10" t="s">
        <v>51</v>
      </c>
      <c r="D8" s="14">
        <v>7.6999999999999999E-2</v>
      </c>
      <c r="E8" s="9">
        <v>0.19980000000000001</v>
      </c>
      <c r="G8" s="10">
        <v>1.08</v>
      </c>
      <c r="H8" s="10">
        <v>0.73</v>
      </c>
      <c r="I8" s="10">
        <v>1.58</v>
      </c>
      <c r="J8" s="16">
        <f t="shared" si="0"/>
        <v>-0.31471074483970024</v>
      </c>
      <c r="K8" s="16">
        <f t="shared" si="0"/>
        <v>0.45742484703887548</v>
      </c>
      <c r="L8" s="16">
        <f>K8-J8</f>
        <v>0.77213559187857572</v>
      </c>
      <c r="M8" s="17">
        <f>LN(G8)</f>
        <v>7.6961041136128394E-2</v>
      </c>
      <c r="N8" s="18">
        <f>L8/3.92</f>
        <v>0.19697336527514686</v>
      </c>
    </row>
    <row r="9" spans="1:14" ht="15" customHeight="1" x14ac:dyDescent="0.2">
      <c r="A9" s="10"/>
      <c r="B9" s="10"/>
      <c r="C9" s="10"/>
      <c r="D9" s="14"/>
      <c r="E9" s="9"/>
      <c r="F9" s="8" t="s">
        <v>22</v>
      </c>
      <c r="G9" s="10"/>
      <c r="H9" s="10"/>
      <c r="I9" s="10"/>
      <c r="J9" s="16"/>
      <c r="K9" s="16"/>
      <c r="L9" s="16"/>
      <c r="M9" s="16"/>
      <c r="N9" s="19"/>
    </row>
    <row r="10" spans="1:14" ht="15" customHeight="1" x14ac:dyDescent="0.2">
      <c r="A10" s="10"/>
      <c r="B10" s="10"/>
      <c r="C10" s="10"/>
      <c r="D10" s="10"/>
      <c r="E10" s="10"/>
      <c r="G10" s="10" t="s">
        <v>13</v>
      </c>
      <c r="H10" s="10" t="s">
        <v>14</v>
      </c>
      <c r="I10" s="10" t="s">
        <v>15</v>
      </c>
      <c r="J10" s="10" t="s">
        <v>16</v>
      </c>
      <c r="K10" s="10" t="s">
        <v>17</v>
      </c>
      <c r="L10" s="10" t="s">
        <v>18</v>
      </c>
      <c r="M10" s="9" t="s">
        <v>9</v>
      </c>
      <c r="N10" s="9" t="s">
        <v>7</v>
      </c>
    </row>
    <row r="11" spans="1:14" ht="15" customHeight="1" x14ac:dyDescent="0.2">
      <c r="A11" s="10" t="s">
        <v>28</v>
      </c>
      <c r="B11" s="10">
        <v>2019</v>
      </c>
      <c r="C11" s="10" t="s">
        <v>50</v>
      </c>
      <c r="D11" s="14">
        <v>9.5299999999999996E-2</v>
      </c>
      <c r="E11" s="9">
        <v>0.1288</v>
      </c>
      <c r="G11" s="10">
        <v>1.1100000000000001</v>
      </c>
      <c r="H11" s="10">
        <v>0.89</v>
      </c>
      <c r="I11" s="10">
        <v>1.4</v>
      </c>
      <c r="J11" s="16">
        <f>LN(H11)</f>
        <v>-0.11653381625595151</v>
      </c>
      <c r="K11" s="16">
        <f>LN(I11)</f>
        <v>0.33647223662121289</v>
      </c>
      <c r="L11" s="16">
        <f>K11-J11</f>
        <v>0.45300605287716439</v>
      </c>
      <c r="M11" s="17">
        <f>LN(G11)</f>
        <v>0.10436001532424286</v>
      </c>
      <c r="N11" s="18">
        <f>L11/2.56</f>
        <v>0.17695548940514233</v>
      </c>
    </row>
    <row r="12" spans="1:14" ht="15" customHeight="1" x14ac:dyDescent="0.2">
      <c r="D12" s="7"/>
      <c r="E12" s="2"/>
      <c r="G12" s="10"/>
      <c r="H12" s="10"/>
      <c r="I12" s="10"/>
      <c r="J12" s="16"/>
      <c r="K12" s="16"/>
      <c r="L12" s="16"/>
      <c r="M12" s="17"/>
      <c r="N12" s="18"/>
    </row>
    <row r="13" spans="1:14" x14ac:dyDescent="0.2">
      <c r="G13" s="10">
        <v>1.1000000000000001</v>
      </c>
      <c r="H13" s="10">
        <v>0.9</v>
      </c>
      <c r="I13" s="12">
        <v>1.4</v>
      </c>
      <c r="J13" s="16">
        <f>LN(H13)</f>
        <v>-0.10536051565782628</v>
      </c>
      <c r="K13" s="16">
        <f>LN(I13)</f>
        <v>0.33647223662121289</v>
      </c>
      <c r="L13" s="16">
        <f>K13-J13</f>
        <v>0.44183275227903918</v>
      </c>
      <c r="M13" s="17">
        <f>LN(G13)</f>
        <v>9.5310179804324935E-2</v>
      </c>
      <c r="N13" s="18">
        <f>L13/2.56</f>
        <v>0.17259091885899969</v>
      </c>
    </row>
    <row r="14" spans="1:14" x14ac:dyDescent="0.2">
      <c r="J14" s="4"/>
      <c r="K14" s="4"/>
      <c r="L14" s="4"/>
      <c r="M14" s="4"/>
      <c r="N14" s="5"/>
    </row>
    <row r="15" spans="1:14" x14ac:dyDescent="0.2">
      <c r="G15" s="10" t="s">
        <v>57</v>
      </c>
      <c r="H15" s="10" t="s">
        <v>58</v>
      </c>
      <c r="I15" s="10" t="s">
        <v>59</v>
      </c>
      <c r="N15" s="2"/>
    </row>
    <row r="16" spans="1:14" x14ac:dyDescent="0.2">
      <c r="G16" s="10">
        <v>1.1100000000000001</v>
      </c>
      <c r="H16" s="10">
        <v>0.78</v>
      </c>
      <c r="I16" s="10">
        <v>1.57</v>
      </c>
      <c r="N16" s="2"/>
    </row>
    <row r="17" spans="6:14" x14ac:dyDescent="0.2">
      <c r="F17" s="8" t="s">
        <v>20</v>
      </c>
      <c r="N17" s="2"/>
    </row>
    <row r="18" spans="6:14" x14ac:dyDescent="0.2">
      <c r="F18" s="8" t="s">
        <v>21</v>
      </c>
      <c r="H18" s="2"/>
      <c r="N18" s="2"/>
    </row>
    <row r="19" spans="6:14" x14ac:dyDescent="0.2">
      <c r="H19" s="2"/>
      <c r="N19" s="2"/>
    </row>
    <row r="20" spans="6:14" x14ac:dyDescent="0.2">
      <c r="H20" s="2"/>
      <c r="N20" s="2"/>
    </row>
  </sheetData>
  <sortState ref="A4:M8">
    <sortCondition ref="A4"/>
  </sortState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L15" sqref="L15"/>
    </sheetView>
  </sheetViews>
  <sheetFormatPr defaultRowHeight="14.25" x14ac:dyDescent="0.2"/>
  <cols>
    <col min="1" max="1" width="8.625" customWidth="1"/>
    <col min="2" max="2" width="5.75" customWidth="1"/>
    <col min="3" max="3" width="12.375" customWidth="1"/>
    <col min="4" max="4" width="7.25" customWidth="1"/>
    <col min="5" max="5" width="9.75" customWidth="1"/>
    <col min="6" max="6" width="11.875" customWidth="1"/>
    <col min="7" max="7" width="6.75" customWidth="1"/>
    <col min="8" max="8" width="5.375" customWidth="1"/>
    <col min="9" max="9" width="5.625" customWidth="1"/>
    <col min="10" max="10" width="10" customWidth="1"/>
    <col min="11" max="11" width="8.5" customWidth="1"/>
    <col min="12" max="12" width="9.625" customWidth="1"/>
    <col min="13" max="13" width="10" customWidth="1"/>
    <col min="14" max="14" width="8.25" customWidth="1"/>
  </cols>
  <sheetData>
    <row r="1" spans="1:15" x14ac:dyDescent="0.2">
      <c r="F1" t="s">
        <v>11</v>
      </c>
    </row>
    <row r="2" spans="1:15" x14ac:dyDescent="0.2">
      <c r="A2" s="1"/>
      <c r="B2" s="1"/>
      <c r="C2" s="1"/>
      <c r="D2" s="1"/>
      <c r="E2" s="3"/>
      <c r="F2" s="8" t="s">
        <v>19</v>
      </c>
      <c r="M2" s="1"/>
      <c r="N2" s="1"/>
      <c r="O2" t="s">
        <v>104</v>
      </c>
    </row>
    <row r="3" spans="1:15" x14ac:dyDescent="0.2">
      <c r="A3" s="10" t="s">
        <v>34</v>
      </c>
      <c r="B3" s="10" t="s">
        <v>35</v>
      </c>
      <c r="C3" s="10" t="s">
        <v>45</v>
      </c>
      <c r="D3" s="9" t="s">
        <v>2</v>
      </c>
      <c r="E3" s="12" t="s">
        <v>3</v>
      </c>
      <c r="G3" s="10" t="s">
        <v>0</v>
      </c>
      <c r="H3" s="10" t="s">
        <v>12</v>
      </c>
      <c r="I3" s="10" t="s">
        <v>1</v>
      </c>
      <c r="J3" s="10" t="s">
        <v>4</v>
      </c>
      <c r="K3" s="10" t="s">
        <v>5</v>
      </c>
      <c r="L3" s="10" t="s">
        <v>6</v>
      </c>
      <c r="M3" s="9" t="s">
        <v>9</v>
      </c>
      <c r="N3" s="9" t="s">
        <v>7</v>
      </c>
      <c r="O3" s="10" t="s">
        <v>103</v>
      </c>
    </row>
    <row r="4" spans="1:15" x14ac:dyDescent="0.2">
      <c r="A4" s="10" t="s">
        <v>25</v>
      </c>
      <c r="B4" s="10">
        <v>2014</v>
      </c>
      <c r="C4" s="10" t="s">
        <v>46</v>
      </c>
      <c r="D4" s="13" t="s">
        <v>30</v>
      </c>
      <c r="E4" s="9">
        <v>0.1278</v>
      </c>
      <c r="G4" s="15">
        <v>0.48299999999999998</v>
      </c>
      <c r="H4" s="15">
        <v>0.376</v>
      </c>
      <c r="I4" s="15">
        <v>0.62</v>
      </c>
      <c r="J4" s="16">
        <f t="shared" ref="J4:K8" si="0">LN(H4)</f>
        <v>-0.97816613559224252</v>
      </c>
      <c r="K4" s="16">
        <f t="shared" si="0"/>
        <v>-0.4780358009429998</v>
      </c>
      <c r="L4" s="16">
        <f>K4-J4</f>
        <v>0.50013033464924272</v>
      </c>
      <c r="M4" s="17">
        <f>LN(G4)</f>
        <v>-0.72773862532956435</v>
      </c>
      <c r="N4" s="18">
        <f>L4/3.92</f>
        <v>0.12758426904317416</v>
      </c>
      <c r="O4" s="22">
        <v>355</v>
      </c>
    </row>
    <row r="5" spans="1:15" x14ac:dyDescent="0.2">
      <c r="A5" s="10" t="s">
        <v>27</v>
      </c>
      <c r="B5" s="10">
        <v>2019</v>
      </c>
      <c r="C5" s="10" t="s">
        <v>47</v>
      </c>
      <c r="D5" s="14" t="s">
        <v>31</v>
      </c>
      <c r="E5" s="9">
        <v>0.11</v>
      </c>
      <c r="G5" s="10">
        <v>0.753</v>
      </c>
      <c r="H5" s="10">
        <v>0.60699999999999998</v>
      </c>
      <c r="I5" s="10">
        <v>0.93500000000000005</v>
      </c>
      <c r="J5" s="16">
        <f t="shared" si="0"/>
        <v>-0.4992264879226388</v>
      </c>
      <c r="K5" s="16">
        <f t="shared" si="0"/>
        <v>-6.720874969344999E-2</v>
      </c>
      <c r="L5" s="16">
        <f>K5-J5</f>
        <v>0.43201773822918882</v>
      </c>
      <c r="M5" s="17">
        <f>LN(G5)</f>
        <v>-0.2836900511822435</v>
      </c>
      <c r="N5" s="18">
        <f>L5/3.92</f>
        <v>0.11020860669111959</v>
      </c>
      <c r="O5" s="22">
        <v>645</v>
      </c>
    </row>
    <row r="6" spans="1:15" x14ac:dyDescent="0.2">
      <c r="A6" s="10" t="s">
        <v>24</v>
      </c>
      <c r="B6" s="10">
        <v>2014</v>
      </c>
      <c r="C6" s="10" t="s">
        <v>48</v>
      </c>
      <c r="D6" s="14" t="s">
        <v>32</v>
      </c>
      <c r="E6" s="12">
        <v>8.2400000000000001E-2</v>
      </c>
      <c r="G6" s="15">
        <v>0.63500000000000001</v>
      </c>
      <c r="H6" s="15">
        <v>0.53600000000000003</v>
      </c>
      <c r="I6" s="15">
        <v>0.752</v>
      </c>
      <c r="J6" s="16">
        <f t="shared" si="0"/>
        <v>-0.62362111791133501</v>
      </c>
      <c r="K6" s="16">
        <f t="shared" si="0"/>
        <v>-0.28501895503229724</v>
      </c>
      <c r="L6" s="16">
        <f>K6-J6</f>
        <v>0.33860216287903777</v>
      </c>
      <c r="M6" s="17">
        <f>LN(G6)</f>
        <v>-0.45413028008944539</v>
      </c>
      <c r="N6" s="18">
        <f>L6/3.92</f>
        <v>8.637810277526474E-2</v>
      </c>
      <c r="O6" s="22">
        <v>665</v>
      </c>
    </row>
    <row r="7" spans="1:15" ht="15" customHeight="1" x14ac:dyDescent="0.2">
      <c r="A7" s="10" t="s">
        <v>29</v>
      </c>
      <c r="B7" s="10">
        <v>2021</v>
      </c>
      <c r="C7" s="10" t="s">
        <v>49</v>
      </c>
      <c r="D7" s="14"/>
      <c r="E7" s="9"/>
      <c r="G7" s="15">
        <v>0.76500000000000001</v>
      </c>
      <c r="H7" s="15">
        <v>0.61299999999999999</v>
      </c>
      <c r="I7" s="15">
        <v>0.95499999999999996</v>
      </c>
      <c r="J7" s="16">
        <f t="shared" si="0"/>
        <v>-0.48939034304592566</v>
      </c>
      <c r="K7" s="16">
        <f t="shared" si="0"/>
        <v>-4.6043938501406846E-2</v>
      </c>
      <c r="L7" s="16">
        <f>K7-J7</f>
        <v>0.44334640454451879</v>
      </c>
      <c r="M7" s="17">
        <f>LN(G7)</f>
        <v>-0.26787944515560119</v>
      </c>
      <c r="N7" s="18">
        <f>L7/3.92</f>
        <v>0.11309857258788746</v>
      </c>
      <c r="O7" s="22">
        <v>440</v>
      </c>
    </row>
    <row r="8" spans="1:15" ht="15" customHeight="1" x14ac:dyDescent="0.2">
      <c r="A8" s="10" t="s">
        <v>26</v>
      </c>
      <c r="B8" s="10">
        <v>2016</v>
      </c>
      <c r="C8" s="10" t="s">
        <v>51</v>
      </c>
      <c r="D8" s="14" t="s">
        <v>33</v>
      </c>
      <c r="E8" s="9">
        <v>0.17899999999999999</v>
      </c>
      <c r="G8" s="15">
        <v>0.98</v>
      </c>
      <c r="H8" s="15">
        <v>0.69</v>
      </c>
      <c r="I8" s="15">
        <v>1.37</v>
      </c>
      <c r="J8" s="16">
        <f t="shared" si="0"/>
        <v>-0.37106368139083207</v>
      </c>
      <c r="K8" s="16">
        <f t="shared" si="0"/>
        <v>0.3148107398400336</v>
      </c>
      <c r="L8" s="16">
        <f>K8-J8</f>
        <v>0.68587442123086562</v>
      </c>
      <c r="M8" s="17">
        <f>LN(G8)</f>
        <v>-2.0202707317519466E-2</v>
      </c>
      <c r="N8" s="18">
        <f>L8/3.92</f>
        <v>0.17496796459971062</v>
      </c>
      <c r="O8" s="22">
        <v>168</v>
      </c>
    </row>
    <row r="9" spans="1:15" ht="15" customHeight="1" x14ac:dyDescent="0.2">
      <c r="A9" s="10"/>
      <c r="B9" s="10"/>
      <c r="C9" s="10"/>
      <c r="D9" s="14"/>
      <c r="E9" s="9"/>
      <c r="F9" s="8" t="s">
        <v>22</v>
      </c>
      <c r="G9" s="10"/>
      <c r="H9" s="10"/>
      <c r="I9" s="10"/>
      <c r="J9" s="16"/>
      <c r="K9" s="16"/>
      <c r="L9" s="16"/>
      <c r="M9" s="16"/>
      <c r="N9" s="19"/>
    </row>
    <row r="10" spans="1:15" ht="15" customHeight="1" x14ac:dyDescent="0.2">
      <c r="A10" s="10"/>
      <c r="B10" s="10"/>
      <c r="C10" s="10"/>
      <c r="D10" s="10"/>
      <c r="E10" s="10"/>
      <c r="G10" s="10" t="s">
        <v>13</v>
      </c>
      <c r="H10" s="10" t="s">
        <v>14</v>
      </c>
      <c r="I10" s="10" t="s">
        <v>15</v>
      </c>
      <c r="J10" s="10" t="s">
        <v>16</v>
      </c>
      <c r="K10" s="10" t="s">
        <v>17</v>
      </c>
      <c r="L10" s="10" t="s">
        <v>18</v>
      </c>
      <c r="M10" s="9" t="s">
        <v>9</v>
      </c>
      <c r="N10" s="9" t="s">
        <v>7</v>
      </c>
    </row>
    <row r="11" spans="1:15" ht="15" customHeight="1" x14ac:dyDescent="0.2">
      <c r="A11" s="10" t="s">
        <v>28</v>
      </c>
      <c r="B11" s="10">
        <v>2019</v>
      </c>
      <c r="C11" s="10" t="s">
        <v>50</v>
      </c>
      <c r="D11" s="14">
        <v>6.7699999999999996E-2</v>
      </c>
      <c r="E11" s="9">
        <v>0.1328</v>
      </c>
      <c r="G11" s="15">
        <v>1.07</v>
      </c>
      <c r="H11" s="15">
        <v>0.86</v>
      </c>
      <c r="I11" s="15">
        <v>1.33</v>
      </c>
      <c r="J11" s="16">
        <f>LN(H11)</f>
        <v>-0.15082288973458366</v>
      </c>
      <c r="K11" s="16">
        <f>LN(I11)</f>
        <v>0.28517894223366247</v>
      </c>
      <c r="L11" s="16">
        <f>K11-J11</f>
        <v>0.43600183196824616</v>
      </c>
      <c r="M11" s="17">
        <f>LN(G11)</f>
        <v>6.7658648473814864E-2</v>
      </c>
      <c r="N11" s="18">
        <f>L11/2.56</f>
        <v>0.17031321561259616</v>
      </c>
      <c r="O11" s="22">
        <v>189</v>
      </c>
    </row>
    <row r="12" spans="1:15" x14ac:dyDescent="0.2">
      <c r="I12" s="3"/>
      <c r="J12" s="4"/>
      <c r="K12" s="4"/>
      <c r="L12" s="4"/>
      <c r="M12" s="4"/>
      <c r="N12" s="5"/>
    </row>
    <row r="13" spans="1:15" x14ac:dyDescent="0.2">
      <c r="G13" s="10" t="s">
        <v>57</v>
      </c>
      <c r="H13" s="10" t="s">
        <v>58</v>
      </c>
      <c r="I13" s="10" t="s">
        <v>59</v>
      </c>
      <c r="N13" s="2"/>
    </row>
    <row r="14" spans="1:15" x14ac:dyDescent="0.2">
      <c r="G14" s="10">
        <v>1.1100000000000001</v>
      </c>
      <c r="H14" s="10">
        <v>0.77</v>
      </c>
      <c r="I14" s="10">
        <v>1.49</v>
      </c>
      <c r="N14" s="2"/>
    </row>
    <row r="15" spans="1:15" x14ac:dyDescent="0.2">
      <c r="N15" s="2"/>
    </row>
    <row r="16" spans="1:15" x14ac:dyDescent="0.2">
      <c r="F16" s="8" t="s">
        <v>20</v>
      </c>
      <c r="N16" s="2"/>
    </row>
    <row r="17" spans="6:14" x14ac:dyDescent="0.2">
      <c r="F17" s="8" t="s">
        <v>21</v>
      </c>
      <c r="H17" s="2"/>
      <c r="N17" s="2"/>
    </row>
    <row r="18" spans="6:14" x14ac:dyDescent="0.2">
      <c r="H18" s="2"/>
      <c r="N18" s="2"/>
    </row>
    <row r="19" spans="6:14" x14ac:dyDescent="0.2">
      <c r="H19" s="2"/>
      <c r="N19" s="2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zoomScale="140" zoomScaleNormal="140" workbookViewId="0">
      <selection activeCell="A2" sqref="A2:B8"/>
    </sheetView>
  </sheetViews>
  <sheetFormatPr defaultColWidth="13.375" defaultRowHeight="20.100000000000001" customHeight="1" x14ac:dyDescent="0.2"/>
  <cols>
    <col min="1" max="1" width="10" customWidth="1"/>
    <col min="2" max="2" width="6.125" customWidth="1"/>
    <col min="3" max="3" width="12.625" customWidth="1"/>
    <col min="4" max="4" width="13.5" customWidth="1"/>
    <col min="5" max="5" width="12.125" customWidth="1"/>
    <col min="6" max="6" width="14.5" customWidth="1"/>
    <col min="7" max="7" width="7.5" customWidth="1"/>
    <col min="8" max="8" width="10" customWidth="1"/>
    <col min="9" max="9" width="12.75" customWidth="1"/>
  </cols>
  <sheetData>
    <row r="1" spans="1:9" ht="20.100000000000001" customHeight="1" x14ac:dyDescent="0.2">
      <c r="A1" s="10" t="s">
        <v>40</v>
      </c>
      <c r="B1" s="10" t="s">
        <v>23</v>
      </c>
      <c r="C1" s="10" t="s">
        <v>52</v>
      </c>
      <c r="D1" s="9" t="s">
        <v>41</v>
      </c>
      <c r="E1" s="9" t="s">
        <v>53</v>
      </c>
      <c r="F1" s="9" t="s">
        <v>42</v>
      </c>
      <c r="G1" s="11" t="s">
        <v>43</v>
      </c>
      <c r="H1" s="11" t="s">
        <v>54</v>
      </c>
      <c r="I1" s="11" t="s">
        <v>44</v>
      </c>
    </row>
    <row r="2" spans="1:9" ht="20.100000000000001" customHeight="1" x14ac:dyDescent="0.2">
      <c r="A2" s="10" t="s">
        <v>34</v>
      </c>
      <c r="B2" s="10" t="s">
        <v>35</v>
      </c>
      <c r="C2" s="10" t="s">
        <v>45</v>
      </c>
      <c r="D2" s="10" t="s">
        <v>36</v>
      </c>
      <c r="E2" s="10" t="s">
        <v>55</v>
      </c>
      <c r="F2" s="10" t="s">
        <v>37</v>
      </c>
      <c r="G2" s="10" t="s">
        <v>38</v>
      </c>
      <c r="H2" s="10" t="s">
        <v>56</v>
      </c>
      <c r="I2" s="10" t="s">
        <v>39</v>
      </c>
    </row>
    <row r="3" spans="1:9" ht="20.100000000000001" customHeight="1" x14ac:dyDescent="0.2">
      <c r="A3" s="10" t="s">
        <v>25</v>
      </c>
      <c r="B3" s="10">
        <v>2014</v>
      </c>
      <c r="C3" s="10" t="s">
        <v>46</v>
      </c>
      <c r="D3" s="10">
        <v>8</v>
      </c>
      <c r="E3" s="10">
        <f>F3-D3</f>
        <v>230</v>
      </c>
      <c r="F3" s="10">
        <v>238</v>
      </c>
      <c r="G3" s="10">
        <v>3</v>
      </c>
      <c r="H3" s="10">
        <f>I3-G3</f>
        <v>114</v>
      </c>
      <c r="I3" s="10">
        <v>117</v>
      </c>
    </row>
    <row r="4" spans="1:9" ht="20.100000000000001" customHeight="1" x14ac:dyDescent="0.2">
      <c r="A4" s="10" t="s">
        <v>27</v>
      </c>
      <c r="B4" s="10">
        <v>2019</v>
      </c>
      <c r="C4" s="10" t="s">
        <v>47</v>
      </c>
      <c r="D4" s="10">
        <v>134</v>
      </c>
      <c r="E4" s="10">
        <f t="shared" ref="E4:E8" si="0">F4-D4</f>
        <v>192</v>
      </c>
      <c r="F4" s="10">
        <v>326</v>
      </c>
      <c r="G4" s="10">
        <v>116</v>
      </c>
      <c r="H4" s="10">
        <f t="shared" ref="H4:H8" si="1">I4-G4</f>
        <v>203</v>
      </c>
      <c r="I4" s="10">
        <v>319</v>
      </c>
    </row>
    <row r="5" spans="1:9" ht="20.100000000000001" customHeight="1" x14ac:dyDescent="0.2">
      <c r="A5" s="10" t="s">
        <v>24</v>
      </c>
      <c r="B5" s="10">
        <v>2014</v>
      </c>
      <c r="C5" s="10" t="s">
        <v>48</v>
      </c>
      <c r="D5" s="10">
        <v>92</v>
      </c>
      <c r="E5" s="10">
        <f t="shared" si="0"/>
        <v>238</v>
      </c>
      <c r="F5" s="10">
        <v>330</v>
      </c>
      <c r="G5" s="10">
        <v>54</v>
      </c>
      <c r="H5" s="10">
        <f t="shared" si="1"/>
        <v>281</v>
      </c>
      <c r="I5" s="10">
        <v>335</v>
      </c>
    </row>
    <row r="6" spans="1:9" ht="20.100000000000001" customHeight="1" x14ac:dyDescent="0.2">
      <c r="A6" s="10" t="s">
        <v>29</v>
      </c>
      <c r="B6" s="10">
        <v>2021</v>
      </c>
      <c r="C6" s="10" t="s">
        <v>49</v>
      </c>
      <c r="D6" s="10">
        <v>78</v>
      </c>
      <c r="E6" s="10">
        <f t="shared" si="0"/>
        <v>216</v>
      </c>
      <c r="F6" s="10">
        <v>294</v>
      </c>
      <c r="G6" s="10">
        <v>32</v>
      </c>
      <c r="H6" s="10">
        <f t="shared" si="1"/>
        <v>114</v>
      </c>
      <c r="I6" s="10">
        <v>146</v>
      </c>
    </row>
    <row r="7" spans="1:9" ht="20.100000000000001" customHeight="1" x14ac:dyDescent="0.2">
      <c r="A7" s="10" t="s">
        <v>26</v>
      </c>
      <c r="B7" s="10">
        <v>2016</v>
      </c>
      <c r="C7" s="10" t="s">
        <v>51</v>
      </c>
      <c r="D7" s="10">
        <v>38</v>
      </c>
      <c r="E7" s="10">
        <f t="shared" si="0"/>
        <v>46</v>
      </c>
      <c r="F7" s="10">
        <v>84</v>
      </c>
      <c r="G7" s="10">
        <v>39</v>
      </c>
      <c r="H7" s="10">
        <f t="shared" si="1"/>
        <v>45</v>
      </c>
      <c r="I7" s="10">
        <v>84</v>
      </c>
    </row>
    <row r="8" spans="1:9" ht="20.100000000000001" customHeight="1" x14ac:dyDescent="0.2">
      <c r="A8" s="10" t="s">
        <v>28</v>
      </c>
      <c r="B8" s="10">
        <v>2019</v>
      </c>
      <c r="C8" s="10" t="s">
        <v>50</v>
      </c>
      <c r="D8" s="10">
        <v>56</v>
      </c>
      <c r="E8" s="10">
        <f t="shared" si="0"/>
        <v>40</v>
      </c>
      <c r="F8" s="10">
        <v>96</v>
      </c>
      <c r="G8" s="10">
        <v>47</v>
      </c>
      <c r="H8" s="10">
        <f t="shared" si="1"/>
        <v>46</v>
      </c>
      <c r="I8" s="10">
        <v>93</v>
      </c>
    </row>
    <row r="9" spans="1:9" ht="20.100000000000001" customHeight="1" x14ac:dyDescent="0.2">
      <c r="C9" s="10"/>
    </row>
  </sheetData>
  <sortState ref="A3:B8">
    <sortCondition ref="A3"/>
  </sortState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J8" sqref="J8"/>
    </sheetView>
  </sheetViews>
  <sheetFormatPr defaultColWidth="13.375" defaultRowHeight="20.100000000000001" customHeight="1" x14ac:dyDescent="0.2"/>
  <cols>
    <col min="1" max="1" width="9.75" customWidth="1"/>
    <col min="2" max="2" width="8.875" customWidth="1"/>
    <col min="3" max="3" width="15.25" customWidth="1"/>
    <col min="4" max="4" width="15" customWidth="1"/>
    <col min="5" max="5" width="15.125" customWidth="1"/>
    <col min="6" max="6" width="14.75" customWidth="1"/>
    <col min="7" max="8" width="16.75" customWidth="1"/>
    <col min="9" max="9" width="16" customWidth="1"/>
  </cols>
  <sheetData>
    <row r="1" spans="1:9" ht="30" customHeight="1" x14ac:dyDescent="0.2">
      <c r="A1" s="10" t="s">
        <v>40</v>
      </c>
      <c r="B1" s="10" t="s">
        <v>23</v>
      </c>
      <c r="C1" s="10" t="s">
        <v>52</v>
      </c>
      <c r="D1" s="9" t="s">
        <v>41</v>
      </c>
      <c r="E1" s="9" t="s">
        <v>53</v>
      </c>
      <c r="F1" s="9" t="s">
        <v>42</v>
      </c>
      <c r="G1" s="11" t="s">
        <v>43</v>
      </c>
      <c r="H1" s="11" t="s">
        <v>54</v>
      </c>
      <c r="I1" s="11" t="s">
        <v>44</v>
      </c>
    </row>
    <row r="2" spans="1:9" ht="30" customHeight="1" x14ac:dyDescent="0.2">
      <c r="A2" s="10" t="s">
        <v>34</v>
      </c>
      <c r="B2" s="10" t="s">
        <v>35</v>
      </c>
      <c r="C2" s="10" t="s">
        <v>45</v>
      </c>
      <c r="D2" s="10" t="s">
        <v>36</v>
      </c>
      <c r="E2" s="10" t="s">
        <v>55</v>
      </c>
      <c r="F2" s="10" t="s">
        <v>37</v>
      </c>
      <c r="G2" s="10" t="s">
        <v>38</v>
      </c>
      <c r="H2" s="10" t="s">
        <v>56</v>
      </c>
      <c r="I2" s="10" t="s">
        <v>39</v>
      </c>
    </row>
    <row r="3" spans="1:9" ht="30" customHeight="1" x14ac:dyDescent="0.2">
      <c r="A3" s="10" t="s">
        <v>25</v>
      </c>
      <c r="B3" s="10">
        <v>2014</v>
      </c>
      <c r="C3" s="10" t="s">
        <v>46</v>
      </c>
      <c r="D3" s="10">
        <v>116</v>
      </c>
      <c r="E3" s="10">
        <f>F3-D3</f>
        <v>122</v>
      </c>
      <c r="F3" s="10">
        <v>238</v>
      </c>
      <c r="G3" s="10">
        <v>27</v>
      </c>
      <c r="H3" s="10">
        <f>I3-G3</f>
        <v>90</v>
      </c>
      <c r="I3" s="10">
        <v>117</v>
      </c>
    </row>
    <row r="4" spans="1:9" ht="30" customHeight="1" x14ac:dyDescent="0.2">
      <c r="A4" s="10" t="s">
        <v>27</v>
      </c>
      <c r="B4" s="10">
        <v>2019</v>
      </c>
      <c r="C4" s="10" t="s">
        <v>47</v>
      </c>
      <c r="D4" s="10">
        <v>267</v>
      </c>
      <c r="E4" s="10">
        <f t="shared" ref="E4:E8" si="0">F4-D4</f>
        <v>59</v>
      </c>
      <c r="F4" s="10">
        <v>326</v>
      </c>
      <c r="G4" s="10">
        <v>244</v>
      </c>
      <c r="H4" s="10">
        <f t="shared" ref="H4:H8" si="1">I4-G4</f>
        <v>75</v>
      </c>
      <c r="I4" s="10">
        <v>319</v>
      </c>
    </row>
    <row r="5" spans="1:9" ht="30" customHeight="1" x14ac:dyDescent="0.2">
      <c r="A5" s="10" t="s">
        <v>24</v>
      </c>
      <c r="B5" s="10">
        <v>2014</v>
      </c>
      <c r="C5" s="10" t="s">
        <v>48</v>
      </c>
      <c r="D5" s="10">
        <v>264</v>
      </c>
      <c r="E5" s="10">
        <f t="shared" si="0"/>
        <v>66</v>
      </c>
      <c r="F5" s="10">
        <v>330</v>
      </c>
      <c r="G5" s="10">
        <v>213</v>
      </c>
      <c r="H5" s="10">
        <f t="shared" si="1"/>
        <v>122</v>
      </c>
      <c r="I5" s="10">
        <v>335</v>
      </c>
    </row>
    <row r="6" spans="1:9" ht="30" customHeight="1" x14ac:dyDescent="0.2">
      <c r="A6" s="10" t="s">
        <v>29</v>
      </c>
      <c r="B6" s="10">
        <v>2021</v>
      </c>
      <c r="C6" s="10" t="s">
        <v>49</v>
      </c>
      <c r="D6" s="10">
        <v>226</v>
      </c>
      <c r="E6" s="10">
        <f t="shared" si="0"/>
        <v>68</v>
      </c>
      <c r="F6" s="10">
        <v>294</v>
      </c>
      <c r="G6" s="10">
        <v>106</v>
      </c>
      <c r="H6" s="10">
        <f t="shared" si="1"/>
        <v>40</v>
      </c>
      <c r="I6" s="10">
        <v>146</v>
      </c>
    </row>
    <row r="7" spans="1:9" ht="30" customHeight="1" x14ac:dyDescent="0.2">
      <c r="A7" s="10" t="s">
        <v>26</v>
      </c>
      <c r="B7" s="10">
        <v>2016</v>
      </c>
      <c r="C7" s="10" t="s">
        <v>51</v>
      </c>
      <c r="D7" s="10">
        <v>71</v>
      </c>
      <c r="E7" s="10">
        <f t="shared" si="0"/>
        <v>13</v>
      </c>
      <c r="F7" s="10">
        <v>84</v>
      </c>
      <c r="G7" s="10">
        <v>56</v>
      </c>
      <c r="H7" s="10">
        <f t="shared" si="1"/>
        <v>28</v>
      </c>
      <c r="I7" s="10">
        <v>84</v>
      </c>
    </row>
    <row r="8" spans="1:9" ht="30" customHeight="1" x14ac:dyDescent="0.2">
      <c r="A8" s="10" t="s">
        <v>28</v>
      </c>
      <c r="B8" s="10">
        <v>2019</v>
      </c>
      <c r="C8" s="10" t="s">
        <v>50</v>
      </c>
      <c r="D8" s="10">
        <v>87</v>
      </c>
      <c r="E8" s="10">
        <f t="shared" si="0"/>
        <v>9</v>
      </c>
      <c r="F8" s="10">
        <v>96</v>
      </c>
      <c r="G8" s="10">
        <v>81</v>
      </c>
      <c r="H8" s="10">
        <f t="shared" si="1"/>
        <v>12</v>
      </c>
      <c r="I8" s="10">
        <v>93</v>
      </c>
    </row>
    <row r="9" spans="1:9" ht="20.100000000000001" customHeight="1" x14ac:dyDescent="0.2">
      <c r="C9" s="10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F13" sqref="F13"/>
    </sheetView>
  </sheetViews>
  <sheetFormatPr defaultRowHeight="14.25" x14ac:dyDescent="0.2"/>
  <cols>
    <col min="1" max="1" width="15.625" customWidth="1"/>
    <col min="2" max="3" width="15.25" customWidth="1"/>
    <col min="4" max="9" width="15.625" customWidth="1"/>
  </cols>
  <sheetData>
    <row r="1" spans="1:9" ht="30" customHeight="1" x14ac:dyDescent="0.2">
      <c r="A1" s="10" t="s">
        <v>40</v>
      </c>
      <c r="B1" s="10" t="s">
        <v>23</v>
      </c>
      <c r="C1" s="10" t="s">
        <v>52</v>
      </c>
      <c r="D1" s="9" t="s">
        <v>41</v>
      </c>
      <c r="E1" s="9" t="s">
        <v>53</v>
      </c>
      <c r="F1" s="9" t="s">
        <v>42</v>
      </c>
      <c r="G1" s="11" t="s">
        <v>43</v>
      </c>
      <c r="H1" s="11" t="s">
        <v>54</v>
      </c>
      <c r="I1" s="11" t="s">
        <v>44</v>
      </c>
    </row>
    <row r="2" spans="1:9" ht="30" customHeight="1" x14ac:dyDescent="0.2">
      <c r="A2" s="10" t="s">
        <v>34</v>
      </c>
      <c r="B2" s="10" t="s">
        <v>35</v>
      </c>
      <c r="C2" s="10" t="s">
        <v>45</v>
      </c>
      <c r="D2" s="10" t="s">
        <v>36</v>
      </c>
      <c r="E2" s="10" t="s">
        <v>55</v>
      </c>
      <c r="F2" s="10" t="s">
        <v>37</v>
      </c>
      <c r="G2" s="10" t="s">
        <v>38</v>
      </c>
      <c r="H2" s="10" t="s">
        <v>56</v>
      </c>
      <c r="I2" s="10" t="s">
        <v>39</v>
      </c>
    </row>
    <row r="3" spans="1:9" ht="30" customHeight="1" x14ac:dyDescent="0.2">
      <c r="A3" s="10" t="s">
        <v>25</v>
      </c>
      <c r="B3" s="10">
        <v>2014</v>
      </c>
      <c r="C3" s="10" t="s">
        <v>46</v>
      </c>
      <c r="D3" s="10">
        <v>84</v>
      </c>
      <c r="E3" s="10">
        <f>F3-D3</f>
        <v>152</v>
      </c>
      <c r="F3" s="9">
        <v>236</v>
      </c>
      <c r="G3" s="10">
        <v>46</v>
      </c>
      <c r="H3" s="10">
        <f>I3-G3</f>
        <v>69</v>
      </c>
      <c r="I3" s="9">
        <v>115</v>
      </c>
    </row>
    <row r="4" spans="1:9" ht="30" customHeight="1" x14ac:dyDescent="0.2">
      <c r="A4" s="10" t="s">
        <v>27</v>
      </c>
      <c r="B4" s="10">
        <v>2019</v>
      </c>
      <c r="C4" s="10" t="s">
        <v>47</v>
      </c>
      <c r="D4" s="10">
        <v>192</v>
      </c>
      <c r="E4" s="10">
        <f t="shared" ref="E4:E8" si="0">F4-D4</f>
        <v>131</v>
      </c>
      <c r="F4" s="9">
        <v>323</v>
      </c>
      <c r="G4" s="10">
        <v>184</v>
      </c>
      <c r="H4" s="10">
        <f t="shared" ref="H4:H8" si="1">I4-G4</f>
        <v>131</v>
      </c>
      <c r="I4" s="9">
        <v>315</v>
      </c>
    </row>
    <row r="5" spans="1:9" ht="30" customHeight="1" x14ac:dyDescent="0.2">
      <c r="A5" s="10" t="s">
        <v>24</v>
      </c>
      <c r="B5" s="10">
        <v>2014</v>
      </c>
      <c r="C5" s="10" t="s">
        <v>48</v>
      </c>
      <c r="D5" s="10">
        <v>186</v>
      </c>
      <c r="E5" s="10">
        <f t="shared" si="0"/>
        <v>141</v>
      </c>
      <c r="F5" s="9">
        <v>327</v>
      </c>
      <c r="G5" s="10">
        <v>144</v>
      </c>
      <c r="H5" s="10">
        <f t="shared" si="1"/>
        <v>185</v>
      </c>
      <c r="I5" s="9">
        <v>329</v>
      </c>
    </row>
    <row r="6" spans="1:9" ht="30" customHeight="1" x14ac:dyDescent="0.2">
      <c r="A6" s="10" t="s">
        <v>29</v>
      </c>
      <c r="B6" s="10">
        <v>2021</v>
      </c>
      <c r="C6" s="10" t="s">
        <v>49</v>
      </c>
      <c r="D6" s="10">
        <v>28</v>
      </c>
      <c r="E6" s="10">
        <f t="shared" si="0"/>
        <v>265</v>
      </c>
      <c r="F6" s="9">
        <v>293</v>
      </c>
      <c r="G6" s="10">
        <v>8</v>
      </c>
      <c r="H6" s="10">
        <f t="shared" si="1"/>
        <v>137</v>
      </c>
      <c r="I6" s="9">
        <v>145</v>
      </c>
    </row>
    <row r="7" spans="1:9" ht="30" customHeight="1" x14ac:dyDescent="0.2">
      <c r="A7" s="10" t="s">
        <v>26</v>
      </c>
      <c r="B7" s="10">
        <v>2016</v>
      </c>
      <c r="C7" s="10" t="s">
        <v>51</v>
      </c>
      <c r="D7" s="10">
        <v>55</v>
      </c>
      <c r="E7" s="10">
        <f t="shared" si="0"/>
        <v>27</v>
      </c>
      <c r="F7" s="9">
        <v>82</v>
      </c>
      <c r="G7" s="10">
        <v>58</v>
      </c>
      <c r="H7" s="10">
        <f t="shared" si="1"/>
        <v>22</v>
      </c>
      <c r="I7" s="9">
        <v>80</v>
      </c>
    </row>
    <row r="8" spans="1:9" ht="30" customHeight="1" x14ac:dyDescent="0.2">
      <c r="A8" s="10" t="s">
        <v>28</v>
      </c>
      <c r="B8" s="10">
        <v>2019</v>
      </c>
      <c r="C8" s="10" t="s">
        <v>50</v>
      </c>
      <c r="D8" s="10">
        <v>28</v>
      </c>
      <c r="E8" s="10">
        <f t="shared" si="0"/>
        <v>68</v>
      </c>
      <c r="F8" s="9">
        <v>96</v>
      </c>
      <c r="G8" s="10">
        <v>22</v>
      </c>
      <c r="H8" s="10">
        <f t="shared" si="1"/>
        <v>71</v>
      </c>
      <c r="I8" s="9">
        <v>93</v>
      </c>
    </row>
    <row r="9" spans="1:9" x14ac:dyDescent="0.2">
      <c r="C9" s="10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F11" sqref="F11"/>
    </sheetView>
  </sheetViews>
  <sheetFormatPr defaultRowHeight="14.25" x14ac:dyDescent="0.2"/>
  <cols>
    <col min="1" max="1" width="15.625" customWidth="1"/>
    <col min="2" max="3" width="15.25" customWidth="1"/>
    <col min="4" max="9" width="15.625" customWidth="1"/>
  </cols>
  <sheetData>
    <row r="1" spans="1:9" ht="30" customHeight="1" x14ac:dyDescent="0.2">
      <c r="A1" s="10" t="s">
        <v>40</v>
      </c>
      <c r="B1" s="10" t="s">
        <v>23</v>
      </c>
      <c r="C1" s="10" t="s">
        <v>52</v>
      </c>
      <c r="D1" s="9" t="s">
        <v>41</v>
      </c>
      <c r="E1" s="9" t="s">
        <v>53</v>
      </c>
      <c r="F1" s="9" t="s">
        <v>42</v>
      </c>
      <c r="G1" s="11" t="s">
        <v>43</v>
      </c>
      <c r="H1" s="11" t="s">
        <v>54</v>
      </c>
      <c r="I1" s="11" t="s">
        <v>44</v>
      </c>
    </row>
    <row r="2" spans="1:9" ht="30" customHeight="1" x14ac:dyDescent="0.2">
      <c r="A2" s="10" t="s">
        <v>34</v>
      </c>
      <c r="B2" s="10" t="s">
        <v>35</v>
      </c>
      <c r="C2" s="10" t="s">
        <v>45</v>
      </c>
      <c r="D2" s="10" t="s">
        <v>36</v>
      </c>
      <c r="E2" s="10" t="s">
        <v>55</v>
      </c>
      <c r="F2" s="10" t="s">
        <v>37</v>
      </c>
      <c r="G2" s="10" t="s">
        <v>38</v>
      </c>
      <c r="H2" s="10" t="s">
        <v>56</v>
      </c>
      <c r="I2" s="10" t="s">
        <v>39</v>
      </c>
    </row>
    <row r="3" spans="1:9" ht="30" customHeight="1" x14ac:dyDescent="0.2">
      <c r="A3" s="10" t="s">
        <v>25</v>
      </c>
      <c r="B3" s="10">
        <v>2014</v>
      </c>
      <c r="C3" s="10" t="s">
        <v>46</v>
      </c>
      <c r="D3" s="10">
        <v>35</v>
      </c>
      <c r="E3" s="10">
        <f>F3-D3</f>
        <v>201</v>
      </c>
      <c r="F3" s="9">
        <v>236</v>
      </c>
      <c r="G3" s="10">
        <v>17</v>
      </c>
      <c r="H3" s="10">
        <f>I3-G3</f>
        <v>98</v>
      </c>
      <c r="I3" s="9">
        <v>115</v>
      </c>
    </row>
    <row r="4" spans="1:9" ht="30" customHeight="1" x14ac:dyDescent="0.2">
      <c r="A4" s="10" t="s">
        <v>27</v>
      </c>
      <c r="B4" s="10">
        <v>2019</v>
      </c>
      <c r="C4" s="10" t="s">
        <v>47</v>
      </c>
      <c r="D4" s="10">
        <v>110</v>
      </c>
      <c r="E4" s="10">
        <f t="shared" ref="E4:E8" si="0">F4-D4</f>
        <v>213</v>
      </c>
      <c r="F4" s="9">
        <v>323</v>
      </c>
      <c r="G4" s="10">
        <v>117</v>
      </c>
      <c r="H4" s="10">
        <f t="shared" ref="H4:H8" si="1">I4-G4</f>
        <v>198</v>
      </c>
      <c r="I4" s="9">
        <v>315</v>
      </c>
    </row>
    <row r="5" spans="1:9" ht="30" customHeight="1" x14ac:dyDescent="0.2">
      <c r="A5" s="10" t="s">
        <v>24</v>
      </c>
      <c r="B5" s="10">
        <v>2014</v>
      </c>
      <c r="C5" s="10" t="s">
        <v>48</v>
      </c>
      <c r="D5" s="10">
        <v>114</v>
      </c>
      <c r="E5" s="10">
        <f t="shared" si="0"/>
        <v>213</v>
      </c>
      <c r="F5" s="9">
        <v>327</v>
      </c>
      <c r="G5" s="10">
        <v>119</v>
      </c>
      <c r="H5" s="10">
        <f t="shared" si="1"/>
        <v>210</v>
      </c>
      <c r="I5" s="9">
        <v>329</v>
      </c>
    </row>
    <row r="6" spans="1:9" ht="30" customHeight="1" x14ac:dyDescent="0.2">
      <c r="A6" s="10" t="s">
        <v>29</v>
      </c>
      <c r="B6" s="10">
        <v>2021</v>
      </c>
      <c r="C6" s="10" t="s">
        <v>49</v>
      </c>
      <c r="D6" s="10">
        <v>196</v>
      </c>
      <c r="E6" s="10">
        <f t="shared" si="0"/>
        <v>97</v>
      </c>
      <c r="F6" s="9">
        <v>293</v>
      </c>
      <c r="G6" s="10">
        <v>94</v>
      </c>
      <c r="H6" s="10">
        <f t="shared" si="1"/>
        <v>51</v>
      </c>
      <c r="I6" s="9">
        <v>145</v>
      </c>
    </row>
    <row r="7" spans="1:9" ht="30" customHeight="1" x14ac:dyDescent="0.2">
      <c r="A7" s="10" t="s">
        <v>26</v>
      </c>
      <c r="B7" s="10">
        <v>2016</v>
      </c>
      <c r="C7" s="10" t="s">
        <v>51</v>
      </c>
      <c r="D7" s="10">
        <v>29</v>
      </c>
      <c r="E7" s="10">
        <f t="shared" si="0"/>
        <v>53</v>
      </c>
      <c r="F7" s="9">
        <v>82</v>
      </c>
      <c r="G7" s="10">
        <v>38</v>
      </c>
      <c r="H7" s="10">
        <f t="shared" si="1"/>
        <v>42</v>
      </c>
      <c r="I7" s="9">
        <v>80</v>
      </c>
    </row>
    <row r="8" spans="1:9" ht="30" customHeight="1" x14ac:dyDescent="0.2">
      <c r="A8" s="10" t="s">
        <v>28</v>
      </c>
      <c r="B8" s="10">
        <v>2019</v>
      </c>
      <c r="C8" s="10" t="s">
        <v>50</v>
      </c>
      <c r="D8" s="10">
        <v>24</v>
      </c>
      <c r="E8" s="10">
        <f t="shared" si="0"/>
        <v>72</v>
      </c>
      <c r="F8" s="9">
        <v>96</v>
      </c>
      <c r="G8" s="10">
        <v>22</v>
      </c>
      <c r="H8" s="10">
        <f t="shared" si="1"/>
        <v>71</v>
      </c>
      <c r="I8" s="9">
        <v>93</v>
      </c>
    </row>
    <row r="9" spans="1:9" x14ac:dyDescent="0.2">
      <c r="C9" s="10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A2" sqref="A2:I8"/>
    </sheetView>
  </sheetViews>
  <sheetFormatPr defaultRowHeight="14.25" x14ac:dyDescent="0.2"/>
  <cols>
    <col min="1" max="1" width="15.625" customWidth="1"/>
    <col min="2" max="3" width="15.25" customWidth="1"/>
    <col min="4" max="9" width="15.625" customWidth="1"/>
  </cols>
  <sheetData>
    <row r="1" spans="1:9" ht="30" customHeight="1" x14ac:dyDescent="0.2">
      <c r="A1" s="10" t="s">
        <v>40</v>
      </c>
      <c r="B1" s="10" t="s">
        <v>23</v>
      </c>
      <c r="C1" s="10" t="s">
        <v>52</v>
      </c>
      <c r="D1" s="9" t="s">
        <v>41</v>
      </c>
      <c r="E1" s="9" t="s">
        <v>53</v>
      </c>
      <c r="F1" s="9" t="s">
        <v>42</v>
      </c>
      <c r="G1" s="11" t="s">
        <v>43</v>
      </c>
      <c r="H1" s="11" t="s">
        <v>54</v>
      </c>
      <c r="I1" s="11" t="s">
        <v>44</v>
      </c>
    </row>
    <row r="2" spans="1:9" ht="30" customHeight="1" x14ac:dyDescent="0.2">
      <c r="A2" s="10" t="s">
        <v>34</v>
      </c>
      <c r="B2" s="10" t="s">
        <v>35</v>
      </c>
      <c r="C2" s="10" t="s">
        <v>45</v>
      </c>
      <c r="D2" s="10" t="s">
        <v>36</v>
      </c>
      <c r="E2" s="10" t="s">
        <v>55</v>
      </c>
      <c r="F2" s="10" t="s">
        <v>37</v>
      </c>
      <c r="G2" s="10" t="s">
        <v>38</v>
      </c>
      <c r="H2" s="10" t="s">
        <v>56</v>
      </c>
      <c r="I2" s="10" t="s">
        <v>39</v>
      </c>
    </row>
    <row r="3" spans="1:9" ht="30" customHeight="1" x14ac:dyDescent="0.2">
      <c r="A3" s="10" t="s">
        <v>25</v>
      </c>
      <c r="B3" s="10">
        <v>2014</v>
      </c>
      <c r="C3" s="10" t="s">
        <v>46</v>
      </c>
      <c r="D3" s="10">
        <v>68</v>
      </c>
      <c r="E3" s="10">
        <f>F3-D3</f>
        <v>168</v>
      </c>
      <c r="F3" s="9">
        <v>236</v>
      </c>
      <c r="G3" s="10">
        <v>32</v>
      </c>
      <c r="H3" s="10">
        <f>I3-G3</f>
        <v>83</v>
      </c>
      <c r="I3" s="9">
        <v>115</v>
      </c>
    </row>
    <row r="4" spans="1:9" ht="30" customHeight="1" x14ac:dyDescent="0.2">
      <c r="A4" s="10" t="s">
        <v>27</v>
      </c>
      <c r="B4" s="10">
        <v>2019</v>
      </c>
      <c r="C4" s="10" t="s">
        <v>47</v>
      </c>
      <c r="D4" s="10">
        <v>15</v>
      </c>
      <c r="E4" s="10">
        <f t="shared" ref="E4:E8" si="0">F4-D4</f>
        <v>308</v>
      </c>
      <c r="F4" s="9">
        <v>323</v>
      </c>
      <c r="G4" s="10">
        <v>71</v>
      </c>
      <c r="H4" s="10">
        <f t="shared" ref="H4:H8" si="1">I4-G4</f>
        <v>244</v>
      </c>
      <c r="I4" s="9">
        <v>315</v>
      </c>
    </row>
    <row r="5" spans="1:9" ht="30" customHeight="1" x14ac:dyDescent="0.2">
      <c r="A5" s="10" t="s">
        <v>24</v>
      </c>
      <c r="B5" s="10">
        <v>2014</v>
      </c>
      <c r="C5" s="10" t="s">
        <v>48</v>
      </c>
      <c r="D5" s="10">
        <v>118</v>
      </c>
      <c r="E5" s="10">
        <f t="shared" si="0"/>
        <v>209</v>
      </c>
      <c r="F5" s="9">
        <v>327</v>
      </c>
      <c r="G5" s="10">
        <v>98</v>
      </c>
      <c r="H5" s="10">
        <f t="shared" si="1"/>
        <v>231</v>
      </c>
      <c r="I5" s="9">
        <v>329</v>
      </c>
    </row>
    <row r="6" spans="1:9" ht="30" customHeight="1" x14ac:dyDescent="0.2">
      <c r="A6" s="10" t="s">
        <v>29</v>
      </c>
      <c r="B6" s="10">
        <v>2021</v>
      </c>
      <c r="C6" s="10" t="s">
        <v>49</v>
      </c>
      <c r="D6" s="10">
        <v>40</v>
      </c>
      <c r="E6" s="10">
        <f t="shared" si="0"/>
        <v>253</v>
      </c>
      <c r="F6" s="9">
        <v>293</v>
      </c>
      <c r="G6" s="10">
        <v>25</v>
      </c>
      <c r="H6" s="10">
        <f t="shared" si="1"/>
        <v>120</v>
      </c>
      <c r="I6" s="9">
        <v>145</v>
      </c>
    </row>
    <row r="7" spans="1:9" ht="30" customHeight="1" x14ac:dyDescent="0.2">
      <c r="A7" s="10" t="s">
        <v>26</v>
      </c>
      <c r="B7" s="10">
        <v>2016</v>
      </c>
      <c r="C7" s="10" t="s">
        <v>51</v>
      </c>
      <c r="D7" s="10">
        <v>17</v>
      </c>
      <c r="E7" s="10">
        <f t="shared" si="0"/>
        <v>65</v>
      </c>
      <c r="F7" s="9">
        <v>82</v>
      </c>
      <c r="G7" s="10">
        <v>14</v>
      </c>
      <c r="H7" s="10">
        <f t="shared" si="1"/>
        <v>66</v>
      </c>
      <c r="I7" s="9">
        <v>80</v>
      </c>
    </row>
    <row r="8" spans="1:9" ht="30" customHeight="1" x14ac:dyDescent="0.2">
      <c r="A8" s="10" t="s">
        <v>28</v>
      </c>
      <c r="B8" s="10">
        <v>2019</v>
      </c>
      <c r="C8" s="10" t="s">
        <v>50</v>
      </c>
      <c r="D8" s="10">
        <v>18</v>
      </c>
      <c r="E8" s="10">
        <f t="shared" si="0"/>
        <v>78</v>
      </c>
      <c r="F8" s="9">
        <v>96</v>
      </c>
      <c r="G8" s="10">
        <v>24</v>
      </c>
      <c r="H8" s="10">
        <f t="shared" si="1"/>
        <v>69</v>
      </c>
      <c r="I8" s="9">
        <v>93</v>
      </c>
    </row>
    <row r="9" spans="1:9" x14ac:dyDescent="0.2">
      <c r="C9" s="10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F12" sqref="F12"/>
    </sheetView>
  </sheetViews>
  <sheetFormatPr defaultRowHeight="14.25" x14ac:dyDescent="0.2"/>
  <cols>
    <col min="1" max="1" width="15.625" customWidth="1"/>
    <col min="2" max="3" width="15.25" customWidth="1"/>
    <col min="4" max="9" width="15.625" customWidth="1"/>
  </cols>
  <sheetData>
    <row r="1" spans="1:9" ht="30" customHeight="1" x14ac:dyDescent="0.2">
      <c r="A1" s="10" t="s">
        <v>40</v>
      </c>
      <c r="B1" s="10" t="s">
        <v>23</v>
      </c>
      <c r="C1" s="10" t="s">
        <v>52</v>
      </c>
      <c r="D1" s="9" t="s">
        <v>41</v>
      </c>
      <c r="E1" s="9" t="s">
        <v>53</v>
      </c>
      <c r="F1" s="9" t="s">
        <v>42</v>
      </c>
      <c r="G1" s="11" t="s">
        <v>43</v>
      </c>
      <c r="H1" s="11" t="s">
        <v>54</v>
      </c>
      <c r="I1" s="11" t="s">
        <v>44</v>
      </c>
    </row>
    <row r="2" spans="1:9" ht="30" customHeight="1" x14ac:dyDescent="0.2">
      <c r="A2" s="10" t="s">
        <v>34</v>
      </c>
      <c r="B2" s="10" t="s">
        <v>35</v>
      </c>
      <c r="C2" s="10" t="s">
        <v>45</v>
      </c>
      <c r="D2" s="10" t="s">
        <v>36</v>
      </c>
      <c r="E2" s="10" t="s">
        <v>55</v>
      </c>
      <c r="F2" s="10" t="s">
        <v>37</v>
      </c>
      <c r="G2" s="10" t="s">
        <v>38</v>
      </c>
      <c r="H2" s="10" t="s">
        <v>56</v>
      </c>
      <c r="I2" s="10" t="s">
        <v>39</v>
      </c>
    </row>
    <row r="3" spans="1:9" ht="30" customHeight="1" x14ac:dyDescent="0.2">
      <c r="A3" s="10" t="s">
        <v>25</v>
      </c>
      <c r="B3" s="10">
        <v>2014</v>
      </c>
      <c r="C3" s="10" t="s">
        <v>46</v>
      </c>
      <c r="D3" s="10">
        <v>57</v>
      </c>
      <c r="E3" s="10">
        <f>F3-D3</f>
        <v>179</v>
      </c>
      <c r="F3" s="9">
        <v>236</v>
      </c>
      <c r="G3" s="10">
        <v>26</v>
      </c>
      <c r="H3" s="10">
        <f>I3-G3</f>
        <v>89</v>
      </c>
      <c r="I3" s="9">
        <v>115</v>
      </c>
    </row>
    <row r="4" spans="1:9" ht="30" customHeight="1" x14ac:dyDescent="0.2">
      <c r="A4" s="10" t="s">
        <v>27</v>
      </c>
      <c r="B4" s="10">
        <v>2019</v>
      </c>
      <c r="C4" s="10" t="s">
        <v>47</v>
      </c>
      <c r="D4" s="10">
        <v>133</v>
      </c>
      <c r="E4" s="10">
        <f t="shared" ref="E4:E8" si="0">F4-D4</f>
        <v>190</v>
      </c>
      <c r="F4" s="9">
        <v>323</v>
      </c>
      <c r="G4" s="10">
        <v>101</v>
      </c>
      <c r="H4" s="10">
        <f t="shared" ref="H4:H8" si="1">I4-G4</f>
        <v>214</v>
      </c>
      <c r="I4" s="9">
        <v>315</v>
      </c>
    </row>
    <row r="5" spans="1:9" ht="30" customHeight="1" x14ac:dyDescent="0.2">
      <c r="A5" s="10" t="s">
        <v>24</v>
      </c>
      <c r="B5" s="10">
        <v>2014</v>
      </c>
      <c r="C5" s="10" t="s">
        <v>48</v>
      </c>
      <c r="D5" s="10">
        <v>131</v>
      </c>
      <c r="E5" s="10">
        <f t="shared" si="0"/>
        <v>196</v>
      </c>
      <c r="F5" s="9">
        <v>327</v>
      </c>
      <c r="G5" s="10">
        <v>105</v>
      </c>
      <c r="H5" s="10">
        <f t="shared" si="1"/>
        <v>224</v>
      </c>
      <c r="I5" s="9">
        <v>329</v>
      </c>
    </row>
    <row r="6" spans="1:9" ht="30" customHeight="1" x14ac:dyDescent="0.2">
      <c r="A6" s="10" t="s">
        <v>29</v>
      </c>
      <c r="B6" s="10">
        <v>2021</v>
      </c>
      <c r="C6" s="10" t="s">
        <v>49</v>
      </c>
      <c r="D6" s="10">
        <v>81</v>
      </c>
      <c r="E6" s="10">
        <f t="shared" si="0"/>
        <v>212</v>
      </c>
      <c r="F6" s="9">
        <v>293</v>
      </c>
      <c r="G6" s="10">
        <v>33</v>
      </c>
      <c r="H6" s="10">
        <f t="shared" si="1"/>
        <v>112</v>
      </c>
      <c r="I6" s="9">
        <v>145</v>
      </c>
    </row>
    <row r="7" spans="1:9" ht="30" customHeight="1" x14ac:dyDescent="0.2">
      <c r="A7" s="10" t="s">
        <v>26</v>
      </c>
      <c r="B7" s="10">
        <v>2016</v>
      </c>
      <c r="C7" s="10" t="s">
        <v>51</v>
      </c>
      <c r="D7" s="10">
        <v>34</v>
      </c>
      <c r="E7" s="10">
        <f t="shared" si="0"/>
        <v>48</v>
      </c>
      <c r="F7" s="9">
        <v>82</v>
      </c>
      <c r="G7" s="10">
        <v>22</v>
      </c>
      <c r="H7" s="10">
        <f t="shared" si="1"/>
        <v>58</v>
      </c>
      <c r="I7" s="9">
        <v>80</v>
      </c>
    </row>
    <row r="8" spans="1:9" ht="30" customHeight="1" x14ac:dyDescent="0.2">
      <c r="A8" s="10" t="s">
        <v>28</v>
      </c>
      <c r="B8" s="10">
        <v>2019</v>
      </c>
      <c r="C8" s="10" t="s">
        <v>50</v>
      </c>
      <c r="D8" s="10">
        <v>54</v>
      </c>
      <c r="E8" s="10">
        <f t="shared" si="0"/>
        <v>42</v>
      </c>
      <c r="F8" s="9">
        <v>96</v>
      </c>
      <c r="G8" s="10">
        <v>58</v>
      </c>
      <c r="H8" s="10">
        <f t="shared" si="1"/>
        <v>35</v>
      </c>
      <c r="I8" s="9">
        <v>93</v>
      </c>
    </row>
    <row r="9" spans="1:9" x14ac:dyDescent="0.2">
      <c r="C9" s="10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研究特点</vt:lpstr>
      <vt:lpstr>OS</vt:lpstr>
      <vt:lpstr>PFS</vt:lpstr>
      <vt:lpstr>ORR</vt:lpstr>
      <vt:lpstr>DCR</vt:lpstr>
      <vt:lpstr>Fatigue</vt:lpstr>
      <vt:lpstr>Anemia</vt:lpstr>
      <vt:lpstr>Abdominal pain</vt:lpstr>
      <vt:lpstr>Decresed appetite</vt:lpstr>
      <vt:lpstr>Diarrhoea</vt:lpstr>
      <vt:lpstr>SAE</vt:lpstr>
      <vt:lpstr>Hypertension</vt:lpstr>
      <vt:lpstr>Bleeding or haemorrhage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2022-04-25T05:36:18Z</dcterms:created>
  <dcterms:modified xsi:type="dcterms:W3CDTF">2022-05-14T08:01:41Z</dcterms:modified>
</cp:coreProperties>
</file>