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Blogs y Videos Youtube Adsense\Excelparatodos\Plantillas\Plantilla programacion de trabajo\"/>
    </mc:Choice>
  </mc:AlternateContent>
  <bookViews>
    <workbookView xWindow="0" yWindow="0" windowWidth="20490" windowHeight="7755" activeTab="2"/>
  </bookViews>
  <sheets>
    <sheet name="- AYUDA -" sheetId="9" r:id="rId1"/>
    <sheet name="PARAMETROS" sheetId="3" r:id="rId2"/>
    <sheet name="PARTE_TRABAJO" sheetId="6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2" hidden="1">PARTE_TRABAJO!$B$9:$AH$9</definedName>
    <definedName name="A">'[1]TABLA AMORTIZACIÓN'!$D$12</definedName>
    <definedName name="año">PARAMETROS!$D$2</definedName>
    <definedName name="BIENVENIDO">#REF!</definedName>
    <definedName name="Codigos">[2]!Productos[CÓDIGO]</definedName>
    <definedName name="Comprobantes">'[3]Tabla de Comprobantes'!$A$3:$A$65</definedName>
    <definedName name="estados">[4]PARAMETROS!$A$2:$A$11</definedName>
    <definedName name="Fotoelegida">INDIRECT(#REF!)</definedName>
    <definedName name="jornada">PARAMETROS!#REF!</definedName>
    <definedName name="N">'[1]TABLA AMORTIZACIÓN'!$D$9</definedName>
    <definedName name="nmes">PARAMETROS!$A$2:$A$13</definedName>
    <definedName name="nombrefoto">INDIRECT(#REF!)</definedName>
    <definedName name="PC">'[3]Tabla de Comprobantes'!$E$3:$E$14</definedName>
    <definedName name="progreso">[4]PARAMETROS!#REF!</definedName>
    <definedName name="responsables">[4]!Tabla2[[#All],[RESPONSABLES]]</definedName>
    <definedName name="RICARDO">#REF!</definedName>
    <definedName name="T">PARAMETROS!#REF!</definedName>
    <definedName name="Tipo">[2]Auxiliar!$A$3:$A$5</definedName>
    <definedName name="TOMAS">#REF!</definedName>
    <definedName name="VP">'[1]TABLA AMORTIZACIÓN'!$D$7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4" i="6" l="1"/>
  <c r="AK24" i="6"/>
  <c r="AJ24" i="6"/>
  <c r="AL23" i="6"/>
  <c r="AK23" i="6"/>
  <c r="AJ23" i="6"/>
  <c r="AL22" i="6"/>
  <c r="AK22" i="6"/>
  <c r="AJ22" i="6"/>
  <c r="AL21" i="6"/>
  <c r="AK21" i="6"/>
  <c r="AJ21" i="6"/>
  <c r="AL20" i="6"/>
  <c r="AK20" i="6"/>
  <c r="AJ20" i="6"/>
  <c r="AL19" i="6"/>
  <c r="AK19" i="6"/>
  <c r="AJ19" i="6"/>
  <c r="AL18" i="6"/>
  <c r="AK18" i="6"/>
  <c r="AJ18" i="6"/>
  <c r="AL17" i="6"/>
  <c r="AK17" i="6"/>
  <c r="AJ17" i="6"/>
  <c r="AL16" i="6"/>
  <c r="AK16" i="6"/>
  <c r="AJ16" i="6"/>
  <c r="AL15" i="6"/>
  <c r="AK15" i="6"/>
  <c r="AJ15" i="6"/>
  <c r="AL14" i="6"/>
  <c r="AK14" i="6"/>
  <c r="AJ14" i="6"/>
  <c r="AL13" i="6"/>
  <c r="AK13" i="6"/>
  <c r="AJ13" i="6"/>
  <c r="AL12" i="6"/>
  <c r="AK12" i="6"/>
  <c r="AJ12" i="6"/>
  <c r="AL11" i="6"/>
  <c r="AK11" i="6"/>
  <c r="AJ11" i="6"/>
  <c r="AL10" i="6"/>
  <c r="AK10" i="6"/>
  <c r="AK8" i="6" s="1"/>
  <c r="AJ10" i="6"/>
  <c r="AM24" i="6"/>
  <c r="AM23" i="6"/>
  <c r="AM22" i="6"/>
  <c r="AM21" i="6"/>
  <c r="AM20" i="6"/>
  <c r="AM19" i="6"/>
  <c r="AM17" i="6"/>
  <c r="AL8" i="6" l="1"/>
  <c r="D4" i="6"/>
  <c r="E9" i="6" l="1"/>
  <c r="D8" i="6"/>
  <c r="C3" i="6"/>
  <c r="B5" i="6" s="1"/>
  <c r="F9" i="6" l="1"/>
  <c r="F4" i="6" s="1"/>
  <c r="F8" i="6" s="1"/>
  <c r="E4" i="6"/>
  <c r="E8" i="6" s="1"/>
  <c r="G9" i="6"/>
  <c r="G4" i="6" s="1"/>
  <c r="G8" i="6" l="1"/>
  <c r="H9" i="6"/>
  <c r="H4" i="6" s="1"/>
  <c r="H8" i="6" l="1"/>
  <c r="I9" i="6"/>
  <c r="I4" i="6" s="1"/>
  <c r="J9" i="6" l="1"/>
  <c r="J4" i="6" s="1"/>
  <c r="I8" i="6"/>
  <c r="K9" i="6" l="1"/>
  <c r="K4" i="6" s="1"/>
  <c r="J8" i="6"/>
  <c r="K8" i="6" l="1"/>
  <c r="L9" i="6"/>
  <c r="L4" i="6" s="1"/>
  <c r="L8" i="6" l="1"/>
  <c r="M9" i="6"/>
  <c r="M4" i="6" s="1"/>
  <c r="N9" i="6" l="1"/>
  <c r="N4" i="6" s="1"/>
  <c r="M8" i="6"/>
  <c r="O9" i="6" l="1"/>
  <c r="O4" i="6" s="1"/>
  <c r="N8" i="6"/>
  <c r="O8" i="6" l="1"/>
  <c r="P9" i="6"/>
  <c r="P4" i="6" s="1"/>
  <c r="P8" i="6" l="1"/>
  <c r="Q9" i="6"/>
  <c r="Q4" i="6" s="1"/>
  <c r="R9" i="6" l="1"/>
  <c r="R4" i="6" s="1"/>
  <c r="Q8" i="6"/>
  <c r="S9" i="6" l="1"/>
  <c r="S4" i="6" s="1"/>
  <c r="R8" i="6"/>
  <c r="S8" i="6" l="1"/>
  <c r="T9" i="6"/>
  <c r="T4" i="6" s="1"/>
  <c r="T8" i="6" l="1"/>
  <c r="U9" i="6"/>
  <c r="U4" i="6" s="1"/>
  <c r="V9" i="6" l="1"/>
  <c r="V4" i="6" s="1"/>
  <c r="U8" i="6"/>
  <c r="W9" i="6" l="1"/>
  <c r="W4" i="6" s="1"/>
  <c r="V8" i="6"/>
  <c r="W8" i="6" l="1"/>
  <c r="X9" i="6"/>
  <c r="X4" i="6" s="1"/>
  <c r="X8" i="6" l="1"/>
  <c r="Y9" i="6"/>
  <c r="Y4" i="6" s="1"/>
  <c r="Z9" i="6" l="1"/>
  <c r="Z4" i="6" s="1"/>
  <c r="Y8" i="6"/>
  <c r="AA9" i="6" l="1"/>
  <c r="AA4" i="6" s="1"/>
  <c r="Z8" i="6"/>
  <c r="AA8" i="6" l="1"/>
  <c r="AB9" i="6"/>
  <c r="AB4" i="6" s="1"/>
  <c r="AB8" i="6" l="1"/>
  <c r="AC9" i="6"/>
  <c r="AC4" i="6" s="1"/>
  <c r="AD9" i="6" l="1"/>
  <c r="AD4" i="6" s="1"/>
  <c r="AC8" i="6"/>
  <c r="AE9" i="6" l="1"/>
  <c r="AE4" i="6" s="1"/>
  <c r="AD8" i="6"/>
  <c r="AE8" i="6" l="1"/>
  <c r="AF9" i="6"/>
  <c r="AF4" i="6" s="1"/>
  <c r="AF8" i="6" l="1"/>
  <c r="AG9" i="6"/>
  <c r="AG4" i="6" s="1"/>
  <c r="AH9" i="6" l="1"/>
  <c r="AG8" i="6"/>
  <c r="AH4" i="6" l="1"/>
  <c r="AH8" i="6" s="1"/>
  <c r="AM18" i="6" l="1"/>
  <c r="AM15" i="6"/>
  <c r="AM13" i="6"/>
  <c r="AM11" i="6"/>
  <c r="AM12" i="6"/>
  <c r="AM16" i="6"/>
  <c r="AM10" i="6"/>
  <c r="AJ8" i="6"/>
  <c r="AM14" i="6"/>
  <c r="AM8" i="6" l="1"/>
</calcChain>
</file>

<file path=xl/sharedStrings.xml><?xml version="1.0" encoding="utf-8"?>
<sst xmlns="http://schemas.openxmlformats.org/spreadsheetml/2006/main" count="234" uniqueCount="59">
  <si>
    <t>M</t>
  </si>
  <si>
    <t>V</t>
  </si>
  <si>
    <t>L</t>
  </si>
  <si>
    <t>T</t>
  </si>
  <si>
    <t>N</t>
  </si>
  <si>
    <t xml:space="preserve"> T </t>
  </si>
  <si>
    <t>TP</t>
  </si>
  <si>
    <t>Mes:</t>
  </si>
  <si>
    <t>GRANADA</t>
  </si>
  <si>
    <t>OPERACIÓN</t>
  </si>
  <si>
    <t>EMPLEADO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</si>
  <si>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</si>
  <si>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</si>
  <si>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</si>
  <si>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</si>
  <si>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</si>
  <si>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</si>
  <si>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</si>
  <si>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</si>
  <si>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</si>
  <si>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</si>
  <si>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</si>
  <si>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</si>
  <si>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Nº</t>
  </si>
  <si>
    <t>Mes</t>
  </si>
  <si>
    <t>Año</t>
  </si>
  <si>
    <t>EMPLEADO 1</t>
  </si>
  <si>
    <t>EMPLEADO 2</t>
  </si>
  <si>
    <t>EMPLEADO 3</t>
  </si>
  <si>
    <t>EMPLEADO 4</t>
  </si>
  <si>
    <t>EMPLEADO 5</t>
  </si>
  <si>
    <t>EMPLEADO 6</t>
  </si>
  <si>
    <t>EMPLEADO 7</t>
  </si>
  <si>
    <t>EMPLEADO 8</t>
  </si>
  <si>
    <t>JORNADA</t>
  </si>
  <si>
    <t>TARDE</t>
  </si>
  <si>
    <t>MAÑANA</t>
  </si>
  <si>
    <t>NOCHE</t>
  </si>
  <si>
    <t>VACACIONES</t>
  </si>
  <si>
    <t>I</t>
  </si>
  <si>
    <t>INCAPACITADO</t>
  </si>
  <si>
    <t>TIPO</t>
  </si>
  <si>
    <t>LIBRE / COMPENSATORIO</t>
  </si>
  <si>
    <t xml:space="preserve"> </t>
  </si>
  <si>
    <t>Categoría:</t>
  </si>
  <si>
    <t>Instrucciones:</t>
  </si>
  <si>
    <t xml:space="preserve"> →</t>
  </si>
  <si>
    <t>HORAS</t>
  </si>
  <si>
    <t>HORARIO</t>
  </si>
  <si>
    <t>6-14</t>
  </si>
  <si>
    <t>14-22</t>
  </si>
  <si>
    <t>22-6</t>
  </si>
  <si>
    <t>T. MAÑANAS</t>
  </si>
  <si>
    <t>T. TARDES</t>
  </si>
  <si>
    <t>T.NOCHE</t>
  </si>
  <si>
    <t>T. HORAS</t>
  </si>
  <si>
    <t>ALMERÍA</t>
  </si>
  <si>
    <t>Producción</t>
  </si>
  <si>
    <t>Resumen de Programación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</si>
</sst>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"/>
    <numFmt numFmtId="165" formatCode="dddd"/>
    <numFmt numFmtId="166" formatCode="0\ &quot;h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22"/>
      <color theme="1" tint="0.249977111117893"/>
      <name val="Calibri"/>
      <family val="2"/>
      <scheme val="minor"/>
    </font>
    <font>
      <b/>
      <sz val="22"/>
      <color theme="2" tint="-0.499984740745262"/>
      <name val="Calibri"/>
      <family val="2"/>
      <scheme val="minor"/>
    </font>
    <font>
      <b/>
      <sz val="16"/>
      <color rgb="FF12A779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55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4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0" borderId="0" xfId="0" applyFont="1"/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0" fillId="0" borderId="0" xfId="0" applyNumberFormat="1" applyProtection="1">
      <protection hidden="1"/>
    </xf>
    <xf numFmtId="0" fontId="0" fillId="0" borderId="0" xfId="0" applyProtection="1">
      <protection hidden="1"/>
    </xf>
    <xf numFmtId="1" fontId="0" fillId="0" borderId="0" xfId="0" applyNumberFormat="1"/>
    <xf numFmtId="0" fontId="4" fillId="0" borderId="0" xfId="0" applyFont="1" applyProtection="1">
      <protection hidden="1"/>
    </xf>
    <xf numFmtId="165" fontId="3" fillId="5" borderId="3" xfId="0" applyNumberFormat="1" applyFont="1" applyFill="1" applyBorder="1" applyAlignment="1" applyProtection="1">
      <alignment horizontal="center"/>
      <protection hidden="1"/>
    </xf>
    <xf numFmtId="0" fontId="3" fillId="5" borderId="3" xfId="0" applyFont="1" applyFill="1" applyBorder="1" applyAlignment="1" applyProtection="1">
      <alignment horizontal="center"/>
      <protection hidden="1"/>
    </xf>
    <xf numFmtId="0" fontId="6" fillId="7" borderId="6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9" fillId="0" borderId="0" xfId="1"/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0" fillId="0" borderId="0" xfId="1" applyFont="1" applyAlignment="1">
      <alignment vertical="top"/>
    </xf>
    <xf numFmtId="0" fontId="12" fillId="0" borderId="0" xfId="1" applyFont="1" applyAlignment="1">
      <alignment vertical="center"/>
    </xf>
    <xf numFmtId="0" fontId="13" fillId="0" borderId="0" xfId="0" applyFont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0" xfId="0" applyBorder="1"/>
    <xf numFmtId="0" fontId="1" fillId="8" borderId="1" xfId="0" applyFont="1" applyFill="1" applyBorder="1"/>
    <xf numFmtId="17" fontId="0" fillId="0" borderId="0" xfId="0" quotePrefix="1" applyNumberFormat="1"/>
    <xf numFmtId="0" fontId="0" fillId="0" borderId="0" xfId="0" quotePrefix="1"/>
    <xf numFmtId="0" fontId="14" fillId="2" borderId="12" xfId="0" applyFont="1" applyFill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7" xfId="0" applyNumberFormat="1" applyBorder="1"/>
    <xf numFmtId="166" fontId="0" fillId="0" borderId="19" xfId="0" applyNumberFormat="1" applyBorder="1"/>
    <xf numFmtId="166" fontId="0" fillId="0" borderId="21" xfId="0" applyNumberFormat="1" applyBorder="1"/>
    <xf numFmtId="166" fontId="0" fillId="0" borderId="14" xfId="0" applyNumberFormat="1" applyBorder="1"/>
    <xf numFmtId="0" fontId="0" fillId="10" borderId="18" xfId="0" applyFill="1" applyBorder="1"/>
    <xf numFmtId="0" fontId="0" fillId="10" borderId="20" xfId="0" applyFill="1" applyBorder="1"/>
    <xf numFmtId="0" fontId="0" fillId="10" borderId="22" xfId="0" applyFill="1" applyBorder="1"/>
    <xf numFmtId="166" fontId="0" fillId="0" borderId="13" xfId="0" applyNumberFormat="1" applyBorder="1" applyAlignment="1">
      <alignment horizontal="center"/>
    </xf>
    <xf numFmtId="0" fontId="15" fillId="9" borderId="13" xfId="0" applyFont="1" applyFill="1" applyBorder="1"/>
    <xf numFmtId="166" fontId="16" fillId="6" borderId="0" xfId="0" applyNumberFormat="1" applyFont="1" applyFill="1" applyAlignment="1">
      <alignment horizontal="center"/>
    </xf>
    <xf numFmtId="0" fontId="6" fillId="6" borderId="0" xfId="0" applyFont="1" applyFill="1"/>
    <xf numFmtId="1" fontId="8" fillId="0" borderId="0" xfId="0" applyNumberFormat="1" applyFont="1" applyAlignment="1">
      <alignment horizontal="center"/>
    </xf>
    <xf numFmtId="0" fontId="17" fillId="0" borderId="0" xfId="0" applyFont="1"/>
    <xf numFmtId="166" fontId="1" fillId="0" borderId="13" xfId="0" applyNumberFormat="1" applyFont="1" applyBorder="1" applyAlignment="1">
      <alignment horizontal="center"/>
    </xf>
    <xf numFmtId="164" fontId="2" fillId="0" borderId="1" xfId="0" applyNumberFormat="1" applyFont="1" applyBorder="1" applyAlignment="1" applyProtection="1">
      <alignment horizontal="center" vertical="top" textRotation="90" wrapText="1"/>
      <protection hidden="1"/>
    </xf>
  </cellXfs>
  <cellStyles count="2">
    <cellStyle name="Normal" xfId="0" builtinId="0"/>
    <cellStyle name="Normal 3" xfId="1"/>
  </cellStyles>
  <dxfs count="11"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theme="6" tint="-0.24994659260841701"/>
        </patternFill>
      </fill>
    </dxf>
    <dxf>
      <font>
        <b val="0"/>
        <i val="0"/>
        <color theme="0"/>
      </font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2759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xcelparatodos.com" TargetMode="External"/><Relationship Id="rId1" Type="http://schemas.openxmlformats.org/officeDocument/2006/relationships/hyperlink" Target="http://www.excelparatodos.com/contacto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433917</xdr:colOff>
      <xdr:row>4</xdr:row>
      <xdr:rowOff>453837</xdr:rowOff>
    </xdr:from>
    <xdr:to>
      <xdr:col>7</xdr:col>
      <xdr:colOff>986118</xdr:colOff>
      <xdr:row>60</xdr:row>
      <xdr:rowOff>112059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xmlns="" id="{FB9891EA-BE72-42A9-B10D-45705319AD1F}"/>
            </a:ext>
          </a:extLst>
        </xdr:cNvPr>
        <xdr:cNvSpPr txBox="1"/>
      </xdr:nvSpPr>
      <xdr:spPr>
        <a:xfrm>
          <a:off x="714064" y="1720102"/>
          <a:ext cx="8149789" cy="1134595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La plantilla excel </a:t>
          </a:r>
          <a:r>
            <a:rPr lang="es-ES" sz="1800" b="1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Programación</a:t>
          </a:r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 de trabajo por turnos</a:t>
          </a:r>
          <a:r>
            <a:rPr lang="es-ES" sz="1800" b="1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, </a:t>
          </a:r>
          <a:r>
            <a:rPr lang="es-ES" sz="18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de</a:t>
          </a:r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 Excel para todos; Diseñada para la programación y parte de de trabajos mensual de los empleados de el área de producción, para cada una de las 3 jornadas (mañana, tarde o noche) y la identificación de no programados por ausencias (vacaciones, días libres, incapacitados)</a:t>
          </a:r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Tecnología: </a:t>
          </a:r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Plantilla elaborada en excel libro, utilizando tablas, BUSCARV,  la función condicional </a:t>
          </a:r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SI</a:t>
          </a:r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, Contar.si.conjunto, Función texto, concatenar, formatos condicionales y listas desplegables, Mensajes de entrada de texto.</a:t>
          </a:r>
          <a:endParaRPr lang="es-ES" sz="180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Para usarla,</a:t>
          </a:r>
          <a:r>
            <a:rPr lang="en-U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 sigue estos pasos: </a:t>
          </a:r>
        </a:p>
        <a:p>
          <a:endParaRPr lang="en-U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n-U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Hoja "PARÁMETROS":</a:t>
          </a:r>
        </a:p>
        <a:p>
          <a:endParaRPr lang="en-US" sz="1800" b="1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n-U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1.</a:t>
          </a:r>
          <a:r>
            <a:rPr lang="en-U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 </a:t>
          </a:r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Empleados</a:t>
          </a:r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: En la tabla empleados de la columna G, listar el nombre de los empleados de la fabrica.</a:t>
          </a:r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endParaRPr lang="en-U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n-U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2. </a:t>
          </a:r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Turnos de trabajo: </a:t>
          </a:r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Tabla con las convenciones de los diferentes turnos de trabajo y convenciones de status posibles de los trabajadores.</a:t>
          </a:r>
          <a:endParaRPr lang="es-ES" sz="1800" b="1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65000"/>
                  <a:lumOff val="35000"/>
                </a:prstClr>
              </a:solidFill>
              <a:effectLst/>
              <a:uLnTx/>
              <a:uFillTx/>
              <a:latin typeface="Calibri Light" panose="020F0302020204030204"/>
              <a:ea typeface="+mn-ea"/>
              <a:cs typeface="+mn-cs"/>
            </a:rPr>
            <a:t>Hoja "PARTE DE TRABAJO":</a:t>
          </a: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  <a:ea typeface="+mn-ea"/>
            <a:cs typeface="+mn-cs"/>
          </a:endParaRPr>
        </a:p>
        <a:p>
          <a:r>
            <a:rPr lang="es-ES" sz="1800" b="1" baseline="0">
              <a:solidFill>
                <a:sysClr val="windowText" lastClr="000000"/>
              </a:solidFill>
              <a:latin typeface="+mj-lt"/>
              <a:ea typeface="+mn-ea"/>
              <a:cs typeface="+mn-cs"/>
            </a:rPr>
            <a:t>1. </a:t>
          </a:r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rPr>
            <a:t>Diligenciar todos los campos que la hoja de excel le permita rellenar. </a:t>
          </a: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  <a:ea typeface="+mn-ea"/>
            <a:cs typeface="+mn-cs"/>
          </a:endParaRPr>
        </a:p>
        <a:p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rPr>
            <a:t>Mes</a:t>
          </a:r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rPr>
            <a:t>: Campo C2. Seleccionar de 1 - 12, el mes a trabajar. Afecta la cantidad de días que muestra la tabla. 30, 31 , 28 , 29 según el mes seleccionado.</a:t>
          </a:r>
        </a:p>
        <a:p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rPr>
            <a:t> </a:t>
          </a:r>
        </a:p>
        <a:p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rPr>
            <a:t>Operación: </a:t>
          </a:r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rPr>
            <a:t>Lugar de trabajo, ciudad, nombre de planta, o área, línea de ensamble. Se deja el campo libre.</a:t>
          </a:r>
        </a:p>
        <a:p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8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65000"/>
                  <a:lumOff val="35000"/>
                </a:prstClr>
              </a:solidFill>
              <a:effectLst/>
              <a:uLnTx/>
              <a:uFillTx/>
              <a:latin typeface="Calibri Light" panose="020F0302020204030204"/>
              <a:ea typeface="+mn-ea"/>
              <a:cs typeface="+mn-cs"/>
            </a:rPr>
            <a:t>Empleado: </a:t>
          </a:r>
          <a:r>
            <a:rPr kumimoji="0" lang="es-ES" sz="18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65000"/>
                  <a:lumOff val="35000"/>
                </a:prstClr>
              </a:solidFill>
              <a:effectLst/>
              <a:uLnTx/>
              <a:uFillTx/>
              <a:latin typeface="Calibri Light" panose="020F0302020204030204"/>
              <a:ea typeface="+mn-ea"/>
              <a:cs typeface="+mn-cs"/>
            </a:rPr>
            <a:t>Seleecionar el empleado a programar del desplegable (se alimenta de la hoja parámetros).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" sz="1800" b="0" i="0" u="none" strike="noStrike" kern="0" cap="none" spc="0" normalizeH="0" baseline="0" noProof="0">
            <a:ln>
              <a:noFill/>
            </a:ln>
            <a:solidFill>
              <a:prstClr val="black">
                <a:lumMod val="65000"/>
                <a:lumOff val="35000"/>
              </a:prstClr>
            </a:solidFill>
            <a:effectLst/>
            <a:uLnTx/>
            <a:uFillTx/>
            <a:latin typeface="Calibri Light" panose="020F03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8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65000"/>
                  <a:lumOff val="35000"/>
                </a:prstClr>
              </a:solidFill>
              <a:effectLst/>
              <a:uLnTx/>
              <a:uFillTx/>
              <a:latin typeface="Calibri Light" panose="020F0302020204030204"/>
              <a:ea typeface="+mn-ea"/>
              <a:cs typeface="+mn-cs"/>
            </a:rPr>
            <a:t>Días: </a:t>
          </a:r>
          <a:r>
            <a:rPr kumimoji="0" lang="es-ES" sz="18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65000"/>
                  <a:lumOff val="35000"/>
                </a:prstClr>
              </a:solidFill>
              <a:effectLst/>
              <a:uLnTx/>
              <a:uFillTx/>
              <a:latin typeface="Calibri Light" panose="020F0302020204030204"/>
              <a:ea typeface="+mn-ea"/>
              <a:cs typeface="+mn-cs"/>
            </a:rPr>
            <a:t>Seleccionar por cada empleado, de entre el desplegable, la jornada en que se va programar a lo largo de los días del mes. Existe un formato condicional para cada convención para que los diferencie por colores.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" sz="1800" b="0" i="0" u="none" strike="noStrike" kern="0" cap="none" spc="0" normalizeH="0" baseline="0" noProof="0">
            <a:ln>
              <a:noFill/>
            </a:ln>
            <a:solidFill>
              <a:prstClr val="black">
                <a:lumMod val="65000"/>
                <a:lumOff val="35000"/>
              </a:prstClr>
            </a:solidFill>
            <a:effectLst/>
            <a:uLnTx/>
            <a:uFillTx/>
            <a:latin typeface="Calibri Light" panose="020F03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8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65000"/>
                  <a:lumOff val="35000"/>
                </a:prstClr>
              </a:solidFill>
              <a:effectLst/>
              <a:uLnTx/>
              <a:uFillTx/>
              <a:latin typeface="Calibri Light" panose="020F0302020204030204"/>
              <a:ea typeface="+mn-ea"/>
              <a:cs typeface="+mn-cs"/>
            </a:rPr>
            <a:t>Resumen de programación: </a:t>
          </a:r>
          <a:r>
            <a:rPr kumimoji="0" lang="es-ES" sz="18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65000"/>
                  <a:lumOff val="35000"/>
                </a:prstClr>
              </a:solidFill>
              <a:effectLst/>
              <a:uLnTx/>
              <a:uFillTx/>
              <a:latin typeface="Calibri Light" panose="020F0302020204030204"/>
              <a:ea typeface="+mn-ea"/>
              <a:cs typeface="+mn-cs"/>
            </a:rPr>
            <a:t>Resumen para cada empleado de las horas programadas en cada una de las 3 jornadas productivas (no cuenta días libres, incapacidad, vacaciones)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" sz="1800" b="0" i="0" u="none" strike="noStrike" kern="0" cap="none" spc="0" normalizeH="0" baseline="0" noProof="0">
            <a:ln>
              <a:noFill/>
            </a:ln>
            <a:solidFill>
              <a:prstClr val="black">
                <a:lumMod val="65000"/>
                <a:lumOff val="35000"/>
              </a:prstClr>
            </a:solidFill>
            <a:effectLst/>
            <a:uLnTx/>
            <a:uFillTx/>
            <a:latin typeface="Calibri Light" panose="020F0302020204030204"/>
            <a:ea typeface="+mn-ea"/>
            <a:cs typeface="+mn-cs"/>
          </a:endParaRP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1193426</xdr:colOff>
      <xdr:row>5</xdr:row>
      <xdr:rowOff>14817</xdr:rowOff>
    </xdr:from>
    <xdr:to>
      <xdr:col>11</xdr:col>
      <xdr:colOff>520326</xdr:colOff>
      <xdr:row>15</xdr:row>
      <xdr:rowOff>21167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xmlns="" id="{B199497B-8DB0-4616-98DD-55ACBB77479D}"/>
            </a:ext>
          </a:extLst>
        </xdr:cNvPr>
        <xdr:cNvSpPr txBox="1"/>
      </xdr:nvSpPr>
      <xdr:spPr>
        <a:xfrm>
          <a:off x="9070601" y="1815042"/>
          <a:ext cx="4394200" cy="1997075"/>
        </a:xfrm>
        <a:prstGeom prst="rect">
          <a:avLst/>
        </a:prstGeom>
        <a:solidFill>
          <a:srgbClr val="FBFBF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274320" rIns="274320" bIns="274320" rtlCol="0" anchor="t"/>
        <a:lstStyle/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Más ayuda</a:t>
          </a:r>
        </a:p>
        <a:p>
          <a:endParaRPr lang="en-US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Si quieres saber más sobre cómo usar esta plantilla,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o adaptarla, extenderla o corregir algún error, sigue este link y te ayudamos: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8</xdr:col>
      <xdr:colOff>149410</xdr:colOff>
      <xdr:row>13</xdr:row>
      <xdr:rowOff>8467</xdr:rowOff>
    </xdr:from>
    <xdr:to>
      <xdr:col>11</xdr:col>
      <xdr:colOff>85910</xdr:colOff>
      <xdr:row>14</xdr:row>
      <xdr:rowOff>122767</xdr:rowOff>
    </xdr:to>
    <xdr:sp macro="" textlink="">
      <xdr:nvSpPr>
        <xdr:cNvPr id="4" name="TextBox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7362101-1B92-4B49-8B71-E2B68B1E1F9B}"/>
            </a:ext>
          </a:extLst>
        </xdr:cNvPr>
        <xdr:cNvSpPr txBox="1"/>
      </xdr:nvSpPr>
      <xdr:spPr>
        <a:xfrm>
          <a:off x="9293410" y="3399367"/>
          <a:ext cx="37369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</a:rPr>
            <a:t>Ver más ayuda →</a:t>
          </a:r>
        </a:p>
      </xdr:txBody>
    </xdr:sp>
    <xdr:clientData/>
  </xdr:twoCellAnchor>
  <xdr:oneCellAnchor>
    <xdr:from>
      <xdr:col>1</xdr:col>
      <xdr:colOff>42332</xdr:colOff>
      <xdr:row>0</xdr:row>
      <xdr:rowOff>10584</xdr:rowOff>
    </xdr:from>
    <xdr:ext cx="8608609" cy="730249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1819A6AB-AA15-4F56-86D6-99A2357A9C93}"/>
            </a:ext>
          </a:extLst>
        </xdr:cNvPr>
        <xdr:cNvSpPr/>
      </xdr:nvSpPr>
      <xdr:spPr>
        <a:xfrm>
          <a:off x="318557" y="10584"/>
          <a:ext cx="8608609" cy="730249"/>
        </a:xfrm>
        <a:prstGeom prst="rect">
          <a:avLst/>
        </a:prstGeom>
        <a:solidFill>
          <a:srgbClr val="00B050"/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3000" b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Plantilla Programación de Trabajo / Turnos</a:t>
          </a:r>
        </a:p>
        <a:p>
          <a:pPr algn="ctr"/>
          <a:r>
            <a:rPr lang="es-ES" sz="1200" b="1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www.excelparatodos.com</a:t>
          </a:r>
          <a:endParaRPr lang="es-ES" sz="1200" b="1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9</xdr:col>
      <xdr:colOff>717176</xdr:colOff>
      <xdr:row>12</xdr:row>
      <xdr:rowOff>134472</xdr:rowOff>
    </xdr:from>
    <xdr:to>
      <xdr:col>10</xdr:col>
      <xdr:colOff>1241613</xdr:colOff>
      <xdr:row>15</xdr:row>
      <xdr:rowOff>45384</xdr:rowOff>
    </xdr:to>
    <xdr:grpSp>
      <xdr:nvGrpSpPr>
        <xdr:cNvPr id="6" name="Grup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F2C49181-331B-4560-B760-05BD8D0DDAD2}"/>
            </a:ext>
          </a:extLst>
        </xdr:cNvPr>
        <xdr:cNvGrpSpPr/>
      </xdr:nvGrpSpPr>
      <xdr:grpSpPr>
        <a:xfrm>
          <a:off x="11127441" y="3339354"/>
          <a:ext cx="1790701" cy="516030"/>
          <a:chOff x="12496800" y="66675"/>
          <a:chExt cx="1790701" cy="514349"/>
        </a:xfrm>
      </xdr:grpSpPr>
      <xdr:pic>
        <xdr:nvPicPr>
          <xdr:cNvPr id="7" name="Imagen 6">
            <a:extLst>
              <a:ext uri="{FF2B5EF4-FFF2-40B4-BE49-F238E27FC236}">
                <a16:creationId xmlns:a16="http://schemas.microsoft.com/office/drawing/2014/main" xmlns="" id="{14ED15AB-116A-456A-B229-6548178D83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496800" y="66675"/>
            <a:ext cx="514349" cy="514349"/>
          </a:xfrm>
          <a:prstGeom prst="rect">
            <a:avLst/>
          </a:prstGeom>
        </xdr:spPr>
      </xdr:pic>
      <xdr:sp macro="" textlink="">
        <xdr:nvSpPr>
          <xdr:cNvPr id="8" name="Rectángulo 7">
            <a:extLst>
              <a:ext uri="{FF2B5EF4-FFF2-40B4-BE49-F238E27FC236}">
                <a16:creationId xmlns:a16="http://schemas.microsoft.com/office/drawing/2014/main" xmlns="" id="{CAA1FFC5-4296-4AD4-A8EC-BA459168AE08}"/>
              </a:ext>
            </a:extLst>
          </xdr:cNvPr>
          <xdr:cNvSpPr/>
        </xdr:nvSpPr>
        <xdr:spPr>
          <a:xfrm>
            <a:off x="13011151" y="114300"/>
            <a:ext cx="1276350" cy="409575"/>
          </a:xfrm>
          <a:prstGeom prst="rect">
            <a:avLst/>
          </a:prstGeom>
          <a:solidFill>
            <a:sysClr val="window" lastClr="FFFFFF"/>
          </a:solidFill>
        </xdr:spPr>
        <xdr:txBody>
          <a:bodyPr wrap="square" lIns="91440" tIns="45720" rIns="91440" bIns="45720" anchor="ctr">
            <a:noAutofit/>
          </a:bodyPr>
          <a:lstStyle/>
          <a:p>
            <a:pPr algn="ctr"/>
            <a:r>
              <a:rPr lang="es-ES" sz="1200" b="1" cap="none" spc="0">
                <a:ln w="0"/>
                <a:solidFill>
                  <a:sysClr val="windowText" lastClr="00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Excel</a:t>
            </a:r>
            <a:r>
              <a:rPr lang="es-ES" sz="1200" b="1" cap="none" spc="0" baseline="0">
                <a:ln w="0"/>
                <a:solidFill>
                  <a:sysClr val="windowText" lastClr="00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 para Todos</a:t>
            </a:r>
            <a:endParaRPr lang="es-ES" sz="1200" b="1" cap="none" spc="0">
              <a:ln w="0"/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0</xdr:row>
      <xdr:rowOff>41413</xdr:rowOff>
    </xdr:from>
    <xdr:to>
      <xdr:col>34</xdr:col>
      <xdr:colOff>41413</xdr:colOff>
      <xdr:row>2</xdr:row>
      <xdr:rowOff>82827</xdr:rowOff>
    </xdr:to>
    <xdr:sp macro="" textlink="$B$5">
      <xdr:nvSpPr>
        <xdr:cNvPr id="3" name="CuadroTexto 2">
          <a:extLst>
            <a:ext uri="{FF2B5EF4-FFF2-40B4-BE49-F238E27FC236}">
              <a16:creationId xmlns:a16="http://schemas.microsoft.com/office/drawing/2014/main" xmlns="" id="{76E5F22A-D1BA-44D3-A593-7A23C167AF18}"/>
            </a:ext>
          </a:extLst>
        </xdr:cNvPr>
        <xdr:cNvSpPr txBox="1"/>
      </xdr:nvSpPr>
      <xdr:spPr>
        <a:xfrm>
          <a:off x="2252869" y="41413"/>
          <a:ext cx="7239001" cy="472110"/>
        </a:xfrm>
        <a:prstGeom prst="roundRect">
          <a:avLst/>
        </a:prstGeom>
        <a:solidFill>
          <a:srgbClr val="00B050"/>
        </a:solidFill>
        <a:ln>
          <a:noFill/>
        </a:ln>
      </xdr:spPr>
      <xdr:txBody>
        <a:bodyPr wrap="square" lIns="91440" tIns="45720" rIns="91440" bIns="45720" anchor="ctr">
          <a:noAutofit/>
        </a:bodyPr>
        <a:lstStyle/>
        <a:p>
          <a:pPr marL="0" indent="0" algn="ctr"/>
          <a:r>
            <a:rPr lang="en-US" sz="2400" b="1" i="0" cap="none" spc="0">
              <a:ln w="10160">
                <a:noFill/>
                <a:prstDash val="solid"/>
              </a:ln>
              <a:solidFill>
                <a:schemeClr val="bg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Plantilla Programación de Trabajo / Turnos</a:t>
          </a:r>
        </a:p>
      </xdr:txBody>
    </xdr:sp>
    <xdr:clientData/>
  </xdr:twoCellAnchor>
  <xdr:twoCellAnchor editAs="oneCell">
    <xdr:from>
      <xdr:col>1</xdr:col>
      <xdr:colOff>447261</xdr:colOff>
      <xdr:row>2</xdr:row>
      <xdr:rowOff>182217</xdr:rowOff>
    </xdr:from>
    <xdr:to>
      <xdr:col>2</xdr:col>
      <xdr:colOff>389284</xdr:colOff>
      <xdr:row>7</xdr:row>
      <xdr:rowOff>66261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6BBB39E0-1748-4872-9BED-EF0B3FE0B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218" y="563217"/>
          <a:ext cx="728870" cy="7288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CIQUE\Curso%20de%20Excel\App_Excel_For_All\Plantillas%20Web\4.%20Plantilla_TablaAmortizaci&#243;n_Prestam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planilla-de-excel-para-control-de-stock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ntiago\Downloads\planilla-de-excel-para-el-aplicativo-de-compras-y-vent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CIQUE\Curso%20de%20Excel\App_Excel_For_All\Plantillas%20Web\6.%20Plantilla%20Administraci&#243;n%20proyectos%20-%20PREMIU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 AYUDA -"/>
      <sheetName val="TABLA AMORTIZACIÓN"/>
    </sheetNames>
    <sheetDataSet>
      <sheetData sheetId="0" refreshError="1"/>
      <sheetData sheetId="1">
        <row r="7">
          <cell r="D7">
            <v>1000000</v>
          </cell>
        </row>
        <row r="9">
          <cell r="D9">
            <v>96</v>
          </cell>
        </row>
        <row r="12">
          <cell r="D12">
            <v>15917.674824714726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"/>
      <sheetName val="Compras y Ventas"/>
      <sheetName val="Auxiliar"/>
      <sheetName val="Saldo de Stock"/>
      <sheetName val="planilla-de-excel-para-control-"/>
    </sheetNames>
    <sheetDataSet>
      <sheetData sheetId="0"/>
      <sheetData sheetId="1"/>
      <sheetData sheetId="2">
        <row r="3">
          <cell r="A3" t="str">
            <v>Compra</v>
          </cell>
        </row>
        <row r="4">
          <cell r="A4" t="str">
            <v>Venta</v>
          </cell>
        </row>
        <row r="5">
          <cell r="A5" t="str">
            <v>Existencia</v>
          </cell>
        </row>
      </sheetData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 AYUDA -"/>
      <sheetName val="PARAMETROS"/>
      <sheetName val="PLANTILLA"/>
      <sheetName val="RESUMEN GRÁFICO"/>
      <sheetName val="6"/>
    </sheetNames>
    <sheetDataSet>
      <sheetData sheetId="0" refreshError="1"/>
      <sheetData sheetId="1">
        <row r="2">
          <cell r="A2" t="str">
            <v>No iniciada</v>
          </cell>
        </row>
        <row r="3">
          <cell r="A3" t="str">
            <v>En progreso</v>
          </cell>
        </row>
        <row r="4">
          <cell r="A4" t="str">
            <v>Bloqueada</v>
          </cell>
        </row>
        <row r="5">
          <cell r="A5" t="str">
            <v>Terminada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Empleados" displayName="Empleados" ref="G1:G9" totalsRowShown="0" headerRowDxfId="10">
  <autoFilter ref="G1:G9"/>
  <tableColumns count="1">
    <tableColumn id="1" name="EMPLEADO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id="2" name="turnos" displayName="turnos" ref="I1:L7" totalsRowShown="0" headerRowDxfId="9">
  <autoFilter ref="I1:L7"/>
  <tableColumns count="4">
    <tableColumn id="1" name="TIPO"/>
    <tableColumn id="2" name="JORNADA"/>
    <tableColumn id="3" name="HORARIO"/>
    <tableColumn id="4" name="HORAS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0"/>
  </sheetPr>
  <dimension ref="B1:K19"/>
  <sheetViews>
    <sheetView showGridLines="0" zoomScale="85" zoomScaleNormal="85" workbookViewId="0">
      <pane ySplit="3" topLeftCell="A4" activePane="bottomLeft" state="frozen"/>
      <selection pane="bottomLeft" activeCell="G68" sqref="G68"/>
    </sheetView>
  </sheetViews>
  <sheetFormatPr baseColWidth="10" defaultColWidth="11.42578125" defaultRowHeight="15.75" x14ac:dyDescent="0.25"/>
  <cols>
    <col min="1" max="1" width="4.140625" style="23" customWidth="1"/>
    <col min="2" max="11" width="19" style="23" customWidth="1"/>
    <col min="12" max="16384" width="11.42578125" style="23"/>
  </cols>
  <sheetData>
    <row r="1" spans="2:11" ht="9.9499999999999993" customHeight="1" x14ac:dyDescent="0.25"/>
    <row r="2" spans="2:11" ht="24" customHeight="1" x14ac:dyDescent="0.25"/>
    <row r="3" spans="2:11" ht="24" customHeight="1" x14ac:dyDescent="0.25"/>
    <row r="4" spans="2:11" ht="42" customHeight="1" x14ac:dyDescent="0.25">
      <c r="B4" s="24" t="s">
        <v>44</v>
      </c>
      <c r="C4" s="25" t="s">
        <v>57</v>
      </c>
      <c r="D4" s="26"/>
      <c r="E4" s="26"/>
      <c r="F4" s="26"/>
      <c r="G4" s="26"/>
      <c r="H4" s="26"/>
      <c r="I4" s="26"/>
      <c r="J4" s="26"/>
      <c r="K4" s="26"/>
    </row>
    <row r="5" spans="2:11" ht="42" customHeight="1" x14ac:dyDescent="0.25">
      <c r="B5" s="27" t="s">
        <v>45</v>
      </c>
      <c r="C5" s="26"/>
      <c r="D5" s="26"/>
      <c r="E5" s="26"/>
      <c r="F5" s="26"/>
      <c r="G5" s="26"/>
      <c r="H5" s="26"/>
      <c r="I5" s="26"/>
      <c r="J5" s="26"/>
      <c r="K5" s="26"/>
    </row>
    <row r="6" spans="2:11" ht="15" customHeight="1" x14ac:dyDescent="0.25"/>
    <row r="19" spans="9:9" ht="21" x14ac:dyDescent="0.35">
      <c r="I19" s="28" t="s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3"/>
  <sheetViews>
    <sheetView showGridLines="0" workbookViewId="0">
      <selection activeCell="H16" sqref="H16"/>
    </sheetView>
  </sheetViews>
  <sheetFormatPr baseColWidth="10" defaultRowHeight="15" x14ac:dyDescent="0.25"/>
  <cols>
    <col min="3" max="3" width="1.5703125" customWidth="1"/>
    <col min="5" max="5" width="1.7109375" customWidth="1"/>
    <col min="6" max="6" width="3" customWidth="1"/>
    <col min="7" max="7" width="13" customWidth="1"/>
    <col min="10" max="10" width="23.42578125" bestFit="1" customWidth="1"/>
  </cols>
  <sheetData>
    <row r="1" spans="1:12" x14ac:dyDescent="0.25">
      <c r="A1" s="9" t="s">
        <v>23</v>
      </c>
      <c r="B1" s="9" t="s">
        <v>24</v>
      </c>
      <c r="D1" s="9" t="s">
        <v>25</v>
      </c>
      <c r="G1" s="1" t="s">
        <v>10</v>
      </c>
      <c r="I1" s="1" t="s">
        <v>41</v>
      </c>
      <c r="J1" s="1" t="s">
        <v>34</v>
      </c>
      <c r="K1" s="1" t="s">
        <v>48</v>
      </c>
      <c r="L1" s="1" t="s">
        <v>47</v>
      </c>
    </row>
    <row r="2" spans="1:12" x14ac:dyDescent="0.25">
      <c r="A2" s="7">
        <v>1</v>
      </c>
      <c r="B2" s="7" t="s">
        <v>11</v>
      </c>
      <c r="D2">
        <v>2020</v>
      </c>
      <c r="G2" t="s">
        <v>26</v>
      </c>
      <c r="I2" t="s">
        <v>0</v>
      </c>
      <c r="J2" t="s">
        <v>36</v>
      </c>
      <c r="K2" s="35" t="s">
        <v>49</v>
      </c>
      <c r="L2">
        <v>8</v>
      </c>
    </row>
    <row r="3" spans="1:12" x14ac:dyDescent="0.25">
      <c r="A3" s="7">
        <v>2</v>
      </c>
      <c r="B3" s="7" t="s">
        <v>12</v>
      </c>
      <c r="G3" t="s">
        <v>27</v>
      </c>
      <c r="I3" t="s">
        <v>3</v>
      </c>
      <c r="J3" t="s">
        <v>35</v>
      </c>
      <c r="K3" s="36" t="s">
        <v>50</v>
      </c>
      <c r="L3">
        <v>8</v>
      </c>
    </row>
    <row r="4" spans="1:12" x14ac:dyDescent="0.25">
      <c r="A4" s="7">
        <v>3</v>
      </c>
      <c r="B4" s="7" t="s">
        <v>13</v>
      </c>
      <c r="G4" t="s">
        <v>28</v>
      </c>
      <c r="I4" t="s">
        <v>4</v>
      </c>
      <c r="J4" t="s">
        <v>37</v>
      </c>
      <c r="K4" s="36" t="s">
        <v>51</v>
      </c>
      <c r="L4">
        <v>8</v>
      </c>
    </row>
    <row r="5" spans="1:12" x14ac:dyDescent="0.25">
      <c r="A5" s="7">
        <v>4</v>
      </c>
      <c r="B5" s="7" t="s">
        <v>14</v>
      </c>
      <c r="G5" t="s">
        <v>29</v>
      </c>
      <c r="I5" t="s">
        <v>1</v>
      </c>
      <c r="J5" t="s">
        <v>38</v>
      </c>
    </row>
    <row r="6" spans="1:12" x14ac:dyDescent="0.25">
      <c r="A6" s="7">
        <v>5</v>
      </c>
      <c r="B6" s="7" t="s">
        <v>15</v>
      </c>
      <c r="G6" t="s">
        <v>30</v>
      </c>
      <c r="I6" t="s">
        <v>39</v>
      </c>
      <c r="J6" t="s">
        <v>40</v>
      </c>
    </row>
    <row r="7" spans="1:12" x14ac:dyDescent="0.25">
      <c r="A7" s="7">
        <v>6</v>
      </c>
      <c r="B7" s="7" t="s">
        <v>16</v>
      </c>
      <c r="G7" t="s">
        <v>31</v>
      </c>
      <c r="I7" t="s">
        <v>2</v>
      </c>
      <c r="J7" t="s">
        <v>42</v>
      </c>
    </row>
    <row r="8" spans="1:12" x14ac:dyDescent="0.25">
      <c r="A8" s="7">
        <v>7</v>
      </c>
      <c r="B8" s="7" t="s">
        <v>17</v>
      </c>
      <c r="G8" t="s">
        <v>32</v>
      </c>
    </row>
    <row r="9" spans="1:12" x14ac:dyDescent="0.25">
      <c r="A9" s="7">
        <v>8</v>
      </c>
      <c r="B9" s="7" t="s">
        <v>18</v>
      </c>
      <c r="G9" t="s">
        <v>33</v>
      </c>
    </row>
    <row r="10" spans="1:12" x14ac:dyDescent="0.25">
      <c r="A10" s="7">
        <v>9</v>
      </c>
      <c r="B10" s="7" t="s">
        <v>19</v>
      </c>
    </row>
    <row r="11" spans="1:12" x14ac:dyDescent="0.25">
      <c r="A11" s="7">
        <v>10</v>
      </c>
      <c r="B11" s="7" t="s">
        <v>20</v>
      </c>
    </row>
    <row r="12" spans="1:12" x14ac:dyDescent="0.25">
      <c r="A12" s="7">
        <v>11</v>
      </c>
      <c r="B12" s="7" t="s">
        <v>21</v>
      </c>
    </row>
    <row r="13" spans="1:12" x14ac:dyDescent="0.25">
      <c r="A13" s="8">
        <v>12</v>
      </c>
      <c r="B13" s="8" t="s">
        <v>22</v>
      </c>
    </row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AM24"/>
  <sheetViews>
    <sheetView showGridLines="0" tabSelected="1" zoomScale="115" zoomScaleNormal="115" workbookViewId="0">
      <pane xSplit="3" ySplit="8" topLeftCell="F9" activePane="bottomRight" state="frozen"/>
      <selection pane="topRight" activeCell="C1" sqref="C1"/>
      <selection pane="bottomLeft" activeCell="A9" sqref="A9"/>
      <selection pane="bottomRight" activeCell="AL20" sqref="AL20"/>
    </sheetView>
  </sheetViews>
  <sheetFormatPr baseColWidth="10" defaultRowHeight="15" x14ac:dyDescent="0.25"/>
  <cols>
    <col min="1" max="1" width="1.7109375" customWidth="1"/>
    <col min="2" max="2" width="11.85546875" bestFit="1" customWidth="1"/>
    <col min="3" max="3" width="12.7109375" customWidth="1"/>
    <col min="4" max="34" width="3.7109375" customWidth="1"/>
    <col min="35" max="35" width="1.42578125" customWidth="1"/>
    <col min="36" max="36" width="10.7109375" customWidth="1"/>
    <col min="37" max="37" width="8.7109375" customWidth="1"/>
    <col min="38" max="38" width="8.42578125" customWidth="1"/>
    <col min="39" max="39" width="8.7109375" customWidth="1"/>
  </cols>
  <sheetData>
    <row r="1" spans="2:39" x14ac:dyDescent="0.25">
      <c r="C1" s="50" t="s">
        <v>7</v>
      </c>
    </row>
    <row r="2" spans="2:39" ht="18.75" x14ac:dyDescent="0.3">
      <c r="C2" s="51">
        <v>7</v>
      </c>
    </row>
    <row r="3" spans="2:39" x14ac:dyDescent="0.25">
      <c r="B3" s="6"/>
      <c r="C3" s="18" t="str">
        <f>+VLOOKUP($C$2,PARAMETROS!$A$2:$B$13,2,FALSE)</f>
        <v>Julio</v>
      </c>
    </row>
    <row r="4" spans="2:39" ht="12.75" customHeight="1" x14ac:dyDescent="0.25">
      <c r="B4" s="6"/>
      <c r="C4" s="6"/>
      <c r="D4" s="54" t="str">
        <f t="shared" ref="D4:AH4" si="0">+D9&amp;"/"&amp;$C$2&amp;"/"&amp;año</f>
        <v>1/7/2020</v>
      </c>
      <c r="E4" s="54" t="str">
        <f t="shared" si="0"/>
        <v>2/7/2020</v>
      </c>
      <c r="F4" s="54" t="str">
        <f t="shared" si="0"/>
        <v>3/7/2020</v>
      </c>
      <c r="G4" s="54" t="str">
        <f t="shared" si="0"/>
        <v>4/7/2020</v>
      </c>
      <c r="H4" s="54" t="str">
        <f t="shared" si="0"/>
        <v>5/7/2020</v>
      </c>
      <c r="I4" s="54" t="str">
        <f t="shared" si="0"/>
        <v>6/7/2020</v>
      </c>
      <c r="J4" s="54" t="str">
        <f t="shared" si="0"/>
        <v>7/7/2020</v>
      </c>
      <c r="K4" s="54" t="str">
        <f t="shared" si="0"/>
        <v>8/7/2020</v>
      </c>
      <c r="L4" s="54" t="str">
        <f t="shared" si="0"/>
        <v>9/7/2020</v>
      </c>
      <c r="M4" s="54" t="str">
        <f t="shared" si="0"/>
        <v>10/7/2020</v>
      </c>
      <c r="N4" s="54" t="str">
        <f t="shared" si="0"/>
        <v>11/7/2020</v>
      </c>
      <c r="O4" s="54" t="str">
        <f t="shared" si="0"/>
        <v>12/7/2020</v>
      </c>
      <c r="P4" s="54" t="str">
        <f t="shared" si="0"/>
        <v>13/7/2020</v>
      </c>
      <c r="Q4" s="54" t="str">
        <f t="shared" si="0"/>
        <v>14/7/2020</v>
      </c>
      <c r="R4" s="54" t="str">
        <f t="shared" si="0"/>
        <v>15/7/2020</v>
      </c>
      <c r="S4" s="54" t="str">
        <f t="shared" si="0"/>
        <v>16/7/2020</v>
      </c>
      <c r="T4" s="54" t="str">
        <f t="shared" si="0"/>
        <v>17/7/2020</v>
      </c>
      <c r="U4" s="54" t="str">
        <f t="shared" si="0"/>
        <v>18/7/2020</v>
      </c>
      <c r="V4" s="54" t="str">
        <f t="shared" si="0"/>
        <v>19/7/2020</v>
      </c>
      <c r="W4" s="54" t="str">
        <f t="shared" si="0"/>
        <v>20/7/2020</v>
      </c>
      <c r="X4" s="54" t="str">
        <f t="shared" si="0"/>
        <v>21/7/2020</v>
      </c>
      <c r="Y4" s="54" t="str">
        <f t="shared" si="0"/>
        <v>22/7/2020</v>
      </c>
      <c r="Z4" s="54" t="str">
        <f t="shared" si="0"/>
        <v>23/7/2020</v>
      </c>
      <c r="AA4" s="54" t="str">
        <f t="shared" si="0"/>
        <v>24/7/2020</v>
      </c>
      <c r="AB4" s="54" t="str">
        <f t="shared" si="0"/>
        <v>25/7/2020</v>
      </c>
      <c r="AC4" s="54" t="str">
        <f t="shared" si="0"/>
        <v>26/7/2020</v>
      </c>
      <c r="AD4" s="54" t="str">
        <f t="shared" si="0"/>
        <v>27/7/2020</v>
      </c>
      <c r="AE4" s="54" t="str">
        <f t="shared" si="0"/>
        <v>28/7/2020</v>
      </c>
      <c r="AF4" s="54" t="str">
        <f t="shared" si="0"/>
        <v>29/7/2020</v>
      </c>
      <c r="AG4" s="54" t="str">
        <f t="shared" si="0"/>
        <v>30/7/2020</v>
      </c>
      <c r="AH4" s="54" t="str">
        <f t="shared" si="0"/>
        <v>31/7/2020</v>
      </c>
    </row>
    <row r="5" spans="2:39" x14ac:dyDescent="0.25">
      <c r="B5" s="6" t="str">
        <f>+"Parte Empelados"&amp;" "&amp;$C$3</f>
        <v>Parte Empelados Julio</v>
      </c>
      <c r="C5" s="6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J5" s="47">
        <v>8</v>
      </c>
      <c r="AK5" s="47">
        <v>8</v>
      </c>
      <c r="AL5" s="47">
        <v>8</v>
      </c>
    </row>
    <row r="6" spans="2:39" ht="15.75" x14ac:dyDescent="0.25">
      <c r="B6" s="10"/>
      <c r="C6" s="17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J6" s="52" t="s">
        <v>58</v>
      </c>
      <c r="AK6" s="52"/>
      <c r="AL6" s="52"/>
      <c r="AM6" s="52"/>
    </row>
    <row r="7" spans="2:39" ht="7.5" customHeight="1" x14ac:dyDescent="0.25"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J7" s="48" t="s">
        <v>0</v>
      </c>
      <c r="AK7" s="48" t="s">
        <v>3</v>
      </c>
      <c r="AL7" s="48" t="s">
        <v>4</v>
      </c>
      <c r="AM7" s="48"/>
    </row>
    <row r="8" spans="2:39" ht="18" thickBot="1" x14ac:dyDescent="0.35">
      <c r="D8" s="19" t="str">
        <f>+UPPER(LEFT(TEXT(D$4,"dddd"),1))</f>
        <v>M</v>
      </c>
      <c r="E8" s="20" t="str">
        <f t="shared" ref="E8:AH8" si="1">+UPPER(LEFT(TEXT(E$4,"dddd"),1))</f>
        <v>J</v>
      </c>
      <c r="F8" s="20" t="str">
        <f t="shared" si="1"/>
        <v>V</v>
      </c>
      <c r="G8" s="20" t="str">
        <f t="shared" si="1"/>
        <v>S</v>
      </c>
      <c r="H8" s="20" t="str">
        <f t="shared" si="1"/>
        <v>D</v>
      </c>
      <c r="I8" s="20" t="str">
        <f t="shared" si="1"/>
        <v>L</v>
      </c>
      <c r="J8" s="20" t="str">
        <f t="shared" si="1"/>
        <v>M</v>
      </c>
      <c r="K8" s="20" t="str">
        <f t="shared" si="1"/>
        <v>M</v>
      </c>
      <c r="L8" s="20" t="str">
        <f t="shared" si="1"/>
        <v>J</v>
      </c>
      <c r="M8" s="20" t="str">
        <f t="shared" si="1"/>
        <v>V</v>
      </c>
      <c r="N8" s="20" t="str">
        <f t="shared" si="1"/>
        <v>S</v>
      </c>
      <c r="O8" s="20" t="str">
        <f t="shared" si="1"/>
        <v>D</v>
      </c>
      <c r="P8" s="20" t="str">
        <f t="shared" si="1"/>
        <v>L</v>
      </c>
      <c r="Q8" s="20" t="str">
        <f t="shared" si="1"/>
        <v>M</v>
      </c>
      <c r="R8" s="20" t="str">
        <f t="shared" si="1"/>
        <v>M</v>
      </c>
      <c r="S8" s="20" t="str">
        <f t="shared" si="1"/>
        <v>J</v>
      </c>
      <c r="T8" s="20" t="str">
        <f t="shared" si="1"/>
        <v>V</v>
      </c>
      <c r="U8" s="20" t="str">
        <f t="shared" si="1"/>
        <v>S</v>
      </c>
      <c r="V8" s="20" t="str">
        <f t="shared" si="1"/>
        <v>D</v>
      </c>
      <c r="W8" s="20" t="str">
        <f t="shared" si="1"/>
        <v>L</v>
      </c>
      <c r="X8" s="20" t="str">
        <f t="shared" si="1"/>
        <v>M</v>
      </c>
      <c r="Y8" s="20" t="str">
        <f t="shared" si="1"/>
        <v>M</v>
      </c>
      <c r="Z8" s="20" t="str">
        <f t="shared" si="1"/>
        <v>J</v>
      </c>
      <c r="AA8" s="20" t="str">
        <f t="shared" si="1"/>
        <v>V</v>
      </c>
      <c r="AB8" s="20" t="str">
        <f t="shared" si="1"/>
        <v>S</v>
      </c>
      <c r="AC8" s="20" t="str">
        <f t="shared" si="1"/>
        <v>D</v>
      </c>
      <c r="AD8" s="20" t="str">
        <f t="shared" si="1"/>
        <v>L</v>
      </c>
      <c r="AE8" s="20" t="str">
        <f t="shared" si="1"/>
        <v>M</v>
      </c>
      <c r="AF8" s="20" t="str">
        <f t="shared" si="1"/>
        <v>M</v>
      </c>
      <c r="AG8" s="20" t="str">
        <f t="shared" si="1"/>
        <v>J</v>
      </c>
      <c r="AH8" s="20" t="str">
        <f t="shared" si="1"/>
        <v>V</v>
      </c>
      <c r="AJ8" s="53">
        <f>+SUM(AJ10:AJ35)</f>
        <v>288</v>
      </c>
      <c r="AK8" s="53">
        <f t="shared" ref="AK8:AL8" si="2">+SUM(AK10:AK35)</f>
        <v>312</v>
      </c>
      <c r="AL8" s="53">
        <f t="shared" si="2"/>
        <v>232</v>
      </c>
      <c r="AM8" s="49">
        <f>+SUM(AM10:AM55)</f>
        <v>832</v>
      </c>
    </row>
    <row r="9" spans="2:39" ht="15.75" thickTop="1" x14ac:dyDescent="0.25">
      <c r="B9" s="34" t="s">
        <v>9</v>
      </c>
      <c r="C9" s="34" t="s">
        <v>10</v>
      </c>
      <c r="D9" s="21">
        <v>1</v>
      </c>
      <c r="E9" s="22">
        <f>+D9+1</f>
        <v>2</v>
      </c>
      <c r="F9" s="22">
        <f t="shared" ref="F9:AH9" si="3">+E9+1</f>
        <v>3</v>
      </c>
      <c r="G9" s="22">
        <f t="shared" si="3"/>
        <v>4</v>
      </c>
      <c r="H9" s="22">
        <f t="shared" si="3"/>
        <v>5</v>
      </c>
      <c r="I9" s="22">
        <f t="shared" si="3"/>
        <v>6</v>
      </c>
      <c r="J9" s="22">
        <f t="shared" si="3"/>
        <v>7</v>
      </c>
      <c r="K9" s="22">
        <f t="shared" si="3"/>
        <v>8</v>
      </c>
      <c r="L9" s="22">
        <f t="shared" si="3"/>
        <v>9</v>
      </c>
      <c r="M9" s="22">
        <f t="shared" si="3"/>
        <v>10</v>
      </c>
      <c r="N9" s="22">
        <f t="shared" si="3"/>
        <v>11</v>
      </c>
      <c r="O9" s="22">
        <f t="shared" si="3"/>
        <v>12</v>
      </c>
      <c r="P9" s="22">
        <f t="shared" si="3"/>
        <v>13</v>
      </c>
      <c r="Q9" s="22">
        <f t="shared" si="3"/>
        <v>14</v>
      </c>
      <c r="R9" s="22">
        <f t="shared" si="3"/>
        <v>15</v>
      </c>
      <c r="S9" s="22">
        <f t="shared" si="3"/>
        <v>16</v>
      </c>
      <c r="T9" s="22">
        <f t="shared" si="3"/>
        <v>17</v>
      </c>
      <c r="U9" s="22">
        <f t="shared" si="3"/>
        <v>18</v>
      </c>
      <c r="V9" s="22">
        <f t="shared" si="3"/>
        <v>19</v>
      </c>
      <c r="W9" s="22">
        <f t="shared" si="3"/>
        <v>20</v>
      </c>
      <c r="X9" s="22">
        <f t="shared" si="3"/>
        <v>21</v>
      </c>
      <c r="Y9" s="22">
        <f t="shared" si="3"/>
        <v>22</v>
      </c>
      <c r="Z9" s="22">
        <f t="shared" si="3"/>
        <v>23</v>
      </c>
      <c r="AA9" s="22">
        <f t="shared" si="3"/>
        <v>24</v>
      </c>
      <c r="AB9" s="22">
        <f t="shared" si="3"/>
        <v>25</v>
      </c>
      <c r="AC9" s="22">
        <f t="shared" si="3"/>
        <v>26</v>
      </c>
      <c r="AD9" s="22">
        <f t="shared" si="3"/>
        <v>27</v>
      </c>
      <c r="AE9" s="22">
        <f t="shared" si="3"/>
        <v>28</v>
      </c>
      <c r="AF9" s="22">
        <f t="shared" si="3"/>
        <v>29</v>
      </c>
      <c r="AG9" s="22">
        <f t="shared" si="3"/>
        <v>30</v>
      </c>
      <c r="AH9" s="22">
        <f t="shared" si="3"/>
        <v>31</v>
      </c>
      <c r="AJ9" s="37" t="s">
        <v>52</v>
      </c>
      <c r="AK9" s="37" t="s">
        <v>53</v>
      </c>
      <c r="AL9" s="37" t="s">
        <v>54</v>
      </c>
      <c r="AM9" s="37" t="s">
        <v>55</v>
      </c>
    </row>
    <row r="10" spans="2:39" x14ac:dyDescent="0.25">
      <c r="B10" s="29" t="s">
        <v>56</v>
      </c>
      <c r="C10" s="30" t="s">
        <v>26</v>
      </c>
      <c r="D10" s="11" t="s">
        <v>0</v>
      </c>
      <c r="E10" s="12" t="s">
        <v>0</v>
      </c>
      <c r="F10" s="12" t="s">
        <v>0</v>
      </c>
      <c r="G10" s="12" t="s">
        <v>3</v>
      </c>
      <c r="H10" s="12" t="s">
        <v>4</v>
      </c>
      <c r="I10" s="12" t="s">
        <v>3</v>
      </c>
      <c r="J10" s="12" t="s">
        <v>3</v>
      </c>
      <c r="K10" s="12"/>
      <c r="L10" s="12"/>
      <c r="M10" s="1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/>
      <c r="S10" s="2"/>
      <c r="T10" s="2" t="s">
        <v>2</v>
      </c>
      <c r="U10" s="2" t="s">
        <v>2</v>
      </c>
      <c r="V10" s="2" t="s">
        <v>2</v>
      </c>
      <c r="W10" s="2" t="s">
        <v>2</v>
      </c>
      <c r="X10" s="2" t="s">
        <v>3</v>
      </c>
      <c r="Y10" s="2" t="s">
        <v>3</v>
      </c>
      <c r="Z10" s="2"/>
      <c r="AA10" s="2"/>
      <c r="AB10" s="2"/>
      <c r="AC10" s="2" t="s">
        <v>3</v>
      </c>
      <c r="AD10" s="2" t="s">
        <v>3</v>
      </c>
      <c r="AE10" s="2" t="s">
        <v>3</v>
      </c>
      <c r="AF10" s="2" t="s">
        <v>3</v>
      </c>
      <c r="AG10" s="2"/>
      <c r="AH10" s="2"/>
      <c r="AJ10" s="39">
        <f>+IF($C10&lt;&gt;"",COUNTIFS($D10:$AH10,AJ$7)*AJ$5,"")</f>
        <v>64</v>
      </c>
      <c r="AK10" s="40">
        <f t="shared" ref="AK10:AL24" si="4">+IF($C10&lt;&gt;"",COUNTIFS($D10:$AH10,AK$7)*AK$5,"")</f>
        <v>72</v>
      </c>
      <c r="AL10" s="40">
        <f t="shared" si="4"/>
        <v>8</v>
      </c>
      <c r="AM10" s="44">
        <f>+IF(C10&lt;&gt;"",SUM(AJ10:AL10),"")</f>
        <v>144</v>
      </c>
    </row>
    <row r="11" spans="2:39" x14ac:dyDescent="0.25">
      <c r="B11" s="31" t="s">
        <v>56</v>
      </c>
      <c r="C11" s="5" t="s">
        <v>27</v>
      </c>
      <c r="D11" s="11"/>
      <c r="E11" s="12"/>
      <c r="F11" s="12" t="s">
        <v>0</v>
      </c>
      <c r="G11" s="12" t="s">
        <v>3</v>
      </c>
      <c r="H11" s="12" t="s">
        <v>4</v>
      </c>
      <c r="I11" s="12" t="s">
        <v>3</v>
      </c>
      <c r="J11" s="12" t="s">
        <v>3</v>
      </c>
      <c r="K11" s="12"/>
      <c r="L11" s="12"/>
      <c r="M11" s="1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/>
      <c r="S11" s="2" t="s">
        <v>43</v>
      </c>
      <c r="T11" s="2" t="s">
        <v>2</v>
      </c>
      <c r="U11" s="2" t="s">
        <v>2</v>
      </c>
      <c r="V11" s="2" t="s">
        <v>2</v>
      </c>
      <c r="W11" s="2" t="s">
        <v>2</v>
      </c>
      <c r="X11" s="2" t="s">
        <v>3</v>
      </c>
      <c r="Y11" s="2" t="s">
        <v>3</v>
      </c>
      <c r="Z11" s="2"/>
      <c r="AA11" s="2"/>
      <c r="AB11" s="2"/>
      <c r="AC11" s="2" t="s">
        <v>3</v>
      </c>
      <c r="AD11" s="2" t="s">
        <v>3</v>
      </c>
      <c r="AE11" s="2" t="s">
        <v>3</v>
      </c>
      <c r="AF11" s="2" t="s">
        <v>3</v>
      </c>
      <c r="AG11" s="2"/>
      <c r="AH11" s="2"/>
      <c r="AJ11" s="41">
        <f t="shared" ref="AJ11:AJ24" si="5">+IF($C11&lt;&gt;"",COUNTIFS($D11:$AH11,AJ$7)*AJ$5,"")</f>
        <v>48</v>
      </c>
      <c r="AK11" s="38">
        <f t="shared" si="4"/>
        <v>72</v>
      </c>
      <c r="AL11" s="38">
        <f t="shared" si="4"/>
        <v>8</v>
      </c>
      <c r="AM11" s="45">
        <f t="shared" ref="AM11:AM24" si="6">+IF(C11&lt;&gt;"",SUM(AJ11:AL11),"")</f>
        <v>128</v>
      </c>
    </row>
    <row r="12" spans="2:39" x14ac:dyDescent="0.25">
      <c r="B12" s="31" t="s">
        <v>56</v>
      </c>
      <c r="C12" s="5" t="s">
        <v>28</v>
      </c>
      <c r="D12" s="11"/>
      <c r="E12" s="12"/>
      <c r="F12" s="12"/>
      <c r="G12" s="12" t="s">
        <v>1</v>
      </c>
      <c r="H12" s="12"/>
      <c r="I12" s="12"/>
      <c r="J12" s="12"/>
      <c r="K12" s="12"/>
      <c r="L12" s="12" t="s">
        <v>4</v>
      </c>
      <c r="M12" s="12"/>
      <c r="N12" s="2" t="s">
        <v>2</v>
      </c>
      <c r="O12" s="2" t="s">
        <v>2</v>
      </c>
      <c r="P12" s="2" t="s">
        <v>2</v>
      </c>
      <c r="Q12" s="2"/>
      <c r="R12" s="2" t="s">
        <v>0</v>
      </c>
      <c r="S12" s="2" t="s">
        <v>0</v>
      </c>
      <c r="T12" s="2" t="s">
        <v>0</v>
      </c>
      <c r="U12" s="2" t="s">
        <v>3</v>
      </c>
      <c r="V12" s="2" t="s">
        <v>3</v>
      </c>
      <c r="W12" s="2" t="s">
        <v>3</v>
      </c>
      <c r="X12" s="2" t="s">
        <v>1</v>
      </c>
      <c r="Y12" s="2" t="s">
        <v>1</v>
      </c>
      <c r="Z12" s="2" t="s">
        <v>1</v>
      </c>
      <c r="AA12" s="2" t="s">
        <v>1</v>
      </c>
      <c r="AB12" s="2" t="s">
        <v>1</v>
      </c>
      <c r="AC12" s="2" t="s">
        <v>1</v>
      </c>
      <c r="AD12" s="2" t="s">
        <v>1</v>
      </c>
      <c r="AE12" s="2" t="s">
        <v>1</v>
      </c>
      <c r="AF12" s="2" t="s">
        <v>1</v>
      </c>
      <c r="AG12" s="2" t="s">
        <v>1</v>
      </c>
      <c r="AH12" s="2" t="s">
        <v>1</v>
      </c>
      <c r="AJ12" s="41">
        <f t="shared" si="5"/>
        <v>24</v>
      </c>
      <c r="AK12" s="38">
        <f t="shared" si="4"/>
        <v>24</v>
      </c>
      <c r="AL12" s="38">
        <f t="shared" si="4"/>
        <v>8</v>
      </c>
      <c r="AM12" s="45">
        <f t="shared" si="6"/>
        <v>56</v>
      </c>
    </row>
    <row r="13" spans="2:39" x14ac:dyDescent="0.25">
      <c r="B13" s="31" t="s">
        <v>56</v>
      </c>
      <c r="C13" s="5" t="s">
        <v>29</v>
      </c>
      <c r="D13" s="11"/>
      <c r="E13" s="12"/>
      <c r="F13" s="12" t="s">
        <v>1</v>
      </c>
      <c r="G13" s="12" t="s">
        <v>0</v>
      </c>
      <c r="H13" s="12"/>
      <c r="I13" s="12" t="s">
        <v>0</v>
      </c>
      <c r="J13" s="12" t="s">
        <v>4</v>
      </c>
      <c r="K13" s="12"/>
      <c r="L13" s="12"/>
      <c r="M13" s="12" t="s">
        <v>2</v>
      </c>
      <c r="N13" s="2" t="s">
        <v>3</v>
      </c>
      <c r="O13" s="2" t="s">
        <v>3</v>
      </c>
      <c r="P13" s="2" t="s">
        <v>3</v>
      </c>
      <c r="Q13" s="2" t="s">
        <v>3</v>
      </c>
      <c r="R13" s="2" t="s">
        <v>3</v>
      </c>
      <c r="S13" s="2" t="s">
        <v>3</v>
      </c>
      <c r="T13" s="2"/>
      <c r="U13" s="2"/>
      <c r="V13" s="2" t="s">
        <v>0</v>
      </c>
      <c r="W13" s="2" t="s">
        <v>0</v>
      </c>
      <c r="X13" s="2" t="s">
        <v>0</v>
      </c>
      <c r="Y13" s="2" t="s">
        <v>0</v>
      </c>
      <c r="Z13" s="2"/>
      <c r="AA13" s="2"/>
      <c r="AB13" s="2"/>
      <c r="AC13" s="2" t="s">
        <v>4</v>
      </c>
      <c r="AD13" s="2" t="s">
        <v>4</v>
      </c>
      <c r="AE13" s="2"/>
      <c r="AF13" s="2"/>
      <c r="AG13" s="2" t="s">
        <v>0</v>
      </c>
      <c r="AH13" s="2" t="s">
        <v>0</v>
      </c>
      <c r="AJ13" s="41">
        <f t="shared" si="5"/>
        <v>64</v>
      </c>
      <c r="AK13" s="38">
        <f t="shared" si="4"/>
        <v>48</v>
      </c>
      <c r="AL13" s="38">
        <f t="shared" si="4"/>
        <v>24</v>
      </c>
      <c r="AM13" s="45">
        <f t="shared" si="6"/>
        <v>136</v>
      </c>
    </row>
    <row r="14" spans="2:39" x14ac:dyDescent="0.25">
      <c r="B14" s="31" t="s">
        <v>56</v>
      </c>
      <c r="C14" s="5" t="s">
        <v>30</v>
      </c>
      <c r="D14" s="11"/>
      <c r="E14" s="12" t="s">
        <v>3</v>
      </c>
      <c r="F14" s="12" t="s">
        <v>3</v>
      </c>
      <c r="G14" s="12"/>
      <c r="H14" s="12"/>
      <c r="I14" s="12" t="s">
        <v>1</v>
      </c>
      <c r="J14" s="12" t="s">
        <v>0</v>
      </c>
      <c r="K14" s="12" t="s">
        <v>3</v>
      </c>
      <c r="L14" s="12" t="s">
        <v>5</v>
      </c>
      <c r="M14" s="12" t="s">
        <v>3</v>
      </c>
      <c r="N14" s="2"/>
      <c r="O14" s="2"/>
      <c r="P14" s="2" t="s">
        <v>4</v>
      </c>
      <c r="Q14" s="2"/>
      <c r="R14" s="2"/>
      <c r="S14" s="2"/>
      <c r="T14" s="2" t="s">
        <v>3</v>
      </c>
      <c r="U14" s="2" t="s">
        <v>0</v>
      </c>
      <c r="V14" s="2" t="s">
        <v>4</v>
      </c>
      <c r="W14" s="2" t="s">
        <v>4</v>
      </c>
      <c r="X14" s="2"/>
      <c r="Y14" s="2"/>
      <c r="Z14" s="2" t="s">
        <v>0</v>
      </c>
      <c r="AA14" s="2" t="s">
        <v>0</v>
      </c>
      <c r="AB14" s="2"/>
      <c r="AC14" s="2"/>
      <c r="AD14" s="2"/>
      <c r="AE14" s="2"/>
      <c r="AF14" s="2"/>
      <c r="AG14" s="2" t="s">
        <v>3</v>
      </c>
      <c r="AH14" s="2" t="s">
        <v>3</v>
      </c>
      <c r="AJ14" s="41">
        <f t="shared" si="5"/>
        <v>32</v>
      </c>
      <c r="AK14" s="38">
        <f t="shared" si="4"/>
        <v>56</v>
      </c>
      <c r="AL14" s="38">
        <f t="shared" si="4"/>
        <v>24</v>
      </c>
      <c r="AM14" s="45">
        <f t="shared" si="6"/>
        <v>112</v>
      </c>
    </row>
    <row r="15" spans="2:39" x14ac:dyDescent="0.25">
      <c r="B15" s="31" t="s">
        <v>56</v>
      </c>
      <c r="C15" s="5" t="s">
        <v>31</v>
      </c>
      <c r="D15" s="11"/>
      <c r="E15" s="12" t="s">
        <v>1</v>
      </c>
      <c r="F15" s="12" t="s">
        <v>1</v>
      </c>
      <c r="G15" s="12"/>
      <c r="H15" s="12"/>
      <c r="I15" s="12" t="s">
        <v>1</v>
      </c>
      <c r="J15" s="12" t="s">
        <v>39</v>
      </c>
      <c r="K15" s="2" t="s">
        <v>39</v>
      </c>
      <c r="L15" s="2" t="s">
        <v>39</v>
      </c>
      <c r="M15" s="2" t="s">
        <v>39</v>
      </c>
      <c r="N15" s="2" t="s">
        <v>39</v>
      </c>
      <c r="O15" s="2" t="s">
        <v>39</v>
      </c>
      <c r="P15" s="2" t="s">
        <v>39</v>
      </c>
      <c r="Q15" s="2" t="s">
        <v>39</v>
      </c>
      <c r="R15" s="2" t="s">
        <v>39</v>
      </c>
      <c r="S15" s="2" t="s">
        <v>39</v>
      </c>
      <c r="T15" s="2" t="s">
        <v>39</v>
      </c>
      <c r="U15" s="2" t="s">
        <v>39</v>
      </c>
      <c r="V15" s="2" t="s">
        <v>39</v>
      </c>
      <c r="W15" s="2" t="s">
        <v>39</v>
      </c>
      <c r="X15" s="2" t="s">
        <v>39</v>
      </c>
      <c r="Y15" s="2" t="s">
        <v>39</v>
      </c>
      <c r="Z15" s="2" t="s">
        <v>3</v>
      </c>
      <c r="AA15" s="2" t="s">
        <v>3</v>
      </c>
      <c r="AB15" s="2" t="s">
        <v>3</v>
      </c>
      <c r="AC15" s="2" t="s">
        <v>39</v>
      </c>
      <c r="AD15" s="2" t="s">
        <v>39</v>
      </c>
      <c r="AE15" s="2" t="s">
        <v>4</v>
      </c>
      <c r="AF15" s="2" t="s">
        <v>4</v>
      </c>
      <c r="AG15" s="2" t="s">
        <v>4</v>
      </c>
      <c r="AH15" s="2" t="s">
        <v>4</v>
      </c>
      <c r="AJ15" s="41">
        <f t="shared" si="5"/>
        <v>0</v>
      </c>
      <c r="AK15" s="38">
        <f t="shared" si="4"/>
        <v>24</v>
      </c>
      <c r="AL15" s="38">
        <f t="shared" si="4"/>
        <v>32</v>
      </c>
      <c r="AM15" s="45">
        <f t="shared" si="6"/>
        <v>56</v>
      </c>
    </row>
    <row r="16" spans="2:39" x14ac:dyDescent="0.25">
      <c r="B16" s="31" t="s">
        <v>56</v>
      </c>
      <c r="C16" s="5" t="s">
        <v>32</v>
      </c>
      <c r="D16" s="11" t="s">
        <v>3</v>
      </c>
      <c r="E16" s="12" t="s">
        <v>6</v>
      </c>
      <c r="F16" s="12" t="s">
        <v>4</v>
      </c>
      <c r="G16" s="12" t="s">
        <v>4</v>
      </c>
      <c r="H16" s="12"/>
      <c r="I16" s="12" t="s">
        <v>4</v>
      </c>
      <c r="J16" s="12"/>
      <c r="K16" s="2"/>
      <c r="L16" s="2"/>
      <c r="M16" s="2"/>
      <c r="N16" s="2"/>
      <c r="O16" s="2"/>
      <c r="P16" s="2"/>
      <c r="Q16" s="2"/>
      <c r="R16" s="2"/>
      <c r="S16" s="2" t="s">
        <v>4</v>
      </c>
      <c r="T16" s="2" t="s">
        <v>4</v>
      </c>
      <c r="U16" s="2" t="s">
        <v>4</v>
      </c>
      <c r="V16" s="2"/>
      <c r="W16" s="2"/>
      <c r="X16" s="2"/>
      <c r="Y16" s="2"/>
      <c r="Z16" s="2" t="s">
        <v>4</v>
      </c>
      <c r="AA16" s="2" t="s">
        <v>4</v>
      </c>
      <c r="AB16" s="2" t="s">
        <v>4</v>
      </c>
      <c r="AC16" s="2"/>
      <c r="AD16" s="2"/>
      <c r="AE16" s="2"/>
      <c r="AF16" s="2"/>
      <c r="AG16" s="2"/>
      <c r="AH16" s="2"/>
      <c r="AJ16" s="41">
        <f t="shared" si="5"/>
        <v>0</v>
      </c>
      <c r="AK16" s="38">
        <f t="shared" si="4"/>
        <v>8</v>
      </c>
      <c r="AL16" s="38">
        <f t="shared" si="4"/>
        <v>72</v>
      </c>
      <c r="AM16" s="45">
        <f t="shared" si="6"/>
        <v>80</v>
      </c>
    </row>
    <row r="17" spans="2:39" ht="11.25" customHeight="1" x14ac:dyDescent="0.25">
      <c r="B17" s="31"/>
      <c r="C17" s="5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J17" s="41" t="str">
        <f t="shared" si="5"/>
        <v/>
      </c>
      <c r="AK17" s="38" t="str">
        <f t="shared" si="4"/>
        <v/>
      </c>
      <c r="AL17" s="38" t="str">
        <f t="shared" si="4"/>
        <v/>
      </c>
      <c r="AM17" s="45" t="str">
        <f t="shared" si="6"/>
        <v/>
      </c>
    </row>
    <row r="18" spans="2:39" x14ac:dyDescent="0.25">
      <c r="B18" s="31" t="s">
        <v>8</v>
      </c>
      <c r="C18" s="5" t="s">
        <v>33</v>
      </c>
      <c r="D18" s="13"/>
      <c r="E18" s="14"/>
      <c r="F18" s="14"/>
      <c r="G18" s="14" t="s">
        <v>3</v>
      </c>
      <c r="H18" s="14"/>
      <c r="I18" s="14"/>
      <c r="J18" s="3"/>
      <c r="K18" s="3" t="s">
        <v>0</v>
      </c>
      <c r="L18" s="3" t="s">
        <v>0</v>
      </c>
      <c r="M18" s="3" t="s">
        <v>4</v>
      </c>
      <c r="N18" s="3" t="s">
        <v>4</v>
      </c>
      <c r="O18" s="3" t="s">
        <v>4</v>
      </c>
      <c r="P18" s="3"/>
      <c r="Q18" s="3" t="s">
        <v>4</v>
      </c>
      <c r="R18" s="3" t="s">
        <v>4</v>
      </c>
      <c r="S18" s="3"/>
      <c r="T18" s="3"/>
      <c r="U18" s="3"/>
      <c r="V18" s="3"/>
      <c r="W18" s="3"/>
      <c r="X18" s="3" t="s">
        <v>4</v>
      </c>
      <c r="Y18" s="3" t="s">
        <v>4</v>
      </c>
      <c r="Z18" s="3"/>
      <c r="AA18" s="3"/>
      <c r="AB18" s="3" t="s">
        <v>0</v>
      </c>
      <c r="AC18" s="3" t="s">
        <v>0</v>
      </c>
      <c r="AD18" s="3" t="s">
        <v>0</v>
      </c>
      <c r="AE18" s="3" t="s">
        <v>0</v>
      </c>
      <c r="AF18" s="3" t="s">
        <v>0</v>
      </c>
      <c r="AG18" s="3"/>
      <c r="AH18" s="3"/>
      <c r="AJ18" s="41">
        <f t="shared" si="5"/>
        <v>56</v>
      </c>
      <c r="AK18" s="38">
        <f t="shared" si="4"/>
        <v>8</v>
      </c>
      <c r="AL18" s="38">
        <f t="shared" si="4"/>
        <v>56</v>
      </c>
      <c r="AM18" s="45">
        <f t="shared" si="6"/>
        <v>120</v>
      </c>
    </row>
    <row r="19" spans="2:39" x14ac:dyDescent="0.25">
      <c r="B19" s="31" t="s">
        <v>8</v>
      </c>
      <c r="C19" s="5"/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J19" s="41" t="str">
        <f t="shared" si="5"/>
        <v/>
      </c>
      <c r="AK19" s="38" t="str">
        <f t="shared" si="4"/>
        <v/>
      </c>
      <c r="AL19" s="38" t="str">
        <f t="shared" si="4"/>
        <v/>
      </c>
      <c r="AM19" s="45" t="str">
        <f t="shared" si="6"/>
        <v/>
      </c>
    </row>
    <row r="20" spans="2:39" x14ac:dyDescent="0.25">
      <c r="B20" s="31" t="s">
        <v>8</v>
      </c>
      <c r="C20" s="5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J20" s="41" t="str">
        <f t="shared" si="5"/>
        <v/>
      </c>
      <c r="AK20" s="38" t="str">
        <f t="shared" si="4"/>
        <v/>
      </c>
      <c r="AL20" s="38" t="str">
        <f t="shared" si="4"/>
        <v/>
      </c>
      <c r="AM20" s="45" t="str">
        <f t="shared" si="6"/>
        <v/>
      </c>
    </row>
    <row r="21" spans="2:39" x14ac:dyDescent="0.25">
      <c r="B21" s="31" t="s">
        <v>8</v>
      </c>
      <c r="C21" s="5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J21" s="41" t="str">
        <f t="shared" si="5"/>
        <v/>
      </c>
      <c r="AK21" s="38" t="str">
        <f t="shared" si="4"/>
        <v/>
      </c>
      <c r="AL21" s="38" t="str">
        <f t="shared" si="4"/>
        <v/>
      </c>
      <c r="AM21" s="45" t="str">
        <f t="shared" si="6"/>
        <v/>
      </c>
    </row>
    <row r="22" spans="2:39" x14ac:dyDescent="0.25">
      <c r="B22" s="31" t="s">
        <v>8</v>
      </c>
      <c r="C22" s="5"/>
      <c r="D22" s="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J22" s="41" t="str">
        <f t="shared" si="5"/>
        <v/>
      </c>
      <c r="AK22" s="38" t="str">
        <f t="shared" si="4"/>
        <v/>
      </c>
      <c r="AL22" s="38" t="str">
        <f t="shared" si="4"/>
        <v/>
      </c>
      <c r="AM22" s="45" t="str">
        <f t="shared" si="6"/>
        <v/>
      </c>
    </row>
    <row r="23" spans="2:39" x14ac:dyDescent="0.25">
      <c r="B23" s="31" t="s">
        <v>8</v>
      </c>
      <c r="C23" s="5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J23" s="41" t="str">
        <f t="shared" si="5"/>
        <v/>
      </c>
      <c r="AK23" s="38" t="str">
        <f t="shared" si="4"/>
        <v/>
      </c>
      <c r="AL23" s="38" t="str">
        <f t="shared" si="4"/>
        <v/>
      </c>
      <c r="AM23" s="45" t="str">
        <f t="shared" si="6"/>
        <v/>
      </c>
    </row>
    <row r="24" spans="2:39" x14ac:dyDescent="0.25">
      <c r="B24" s="32" t="s">
        <v>8</v>
      </c>
      <c r="C24" s="33"/>
      <c r="D24" s="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J24" s="42" t="str">
        <f t="shared" si="5"/>
        <v/>
      </c>
      <c r="AK24" s="43" t="str">
        <f t="shared" si="4"/>
        <v/>
      </c>
      <c r="AL24" s="43" t="str">
        <f t="shared" si="4"/>
        <v/>
      </c>
      <c r="AM24" s="46" t="str">
        <f t="shared" si="6"/>
        <v/>
      </c>
    </row>
  </sheetData>
  <protectedRanges>
    <protectedRange sqref="D10:AH16" name="Rango1"/>
  </protectedRanges>
  <mergeCells count="31">
    <mergeCell ref="AH4:AH6"/>
    <mergeCell ref="AB4:AB6"/>
    <mergeCell ref="AC4:AC6"/>
    <mergeCell ref="AD4:AD6"/>
    <mergeCell ref="AE4:AE6"/>
    <mergeCell ref="AF4:AF6"/>
    <mergeCell ref="AG4:AG6"/>
    <mergeCell ref="AA4:AA6"/>
    <mergeCell ref="P4:P6"/>
    <mergeCell ref="Q4:Q6"/>
    <mergeCell ref="R4:R6"/>
    <mergeCell ref="S4:S6"/>
    <mergeCell ref="T4:T6"/>
    <mergeCell ref="U4:U6"/>
    <mergeCell ref="V4:V6"/>
    <mergeCell ref="W4:W6"/>
    <mergeCell ref="X4:X6"/>
    <mergeCell ref="Y4:Y6"/>
    <mergeCell ref="Z4:Z6"/>
    <mergeCell ref="O4:O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6"/>
  </mergeCells>
  <conditionalFormatting sqref="C10:C24">
    <cfRule type="duplicateValues" dxfId="8" priority="20"/>
  </conditionalFormatting>
  <conditionalFormatting sqref="B10:AH24">
    <cfRule type="expression" dxfId="7" priority="18">
      <formula>$B10=""</formula>
    </cfRule>
  </conditionalFormatting>
  <conditionalFormatting sqref="D1:AH1048576">
    <cfRule type="expression" dxfId="6" priority="15">
      <formula>ISNUMBER(D$8*1)</formula>
    </cfRule>
  </conditionalFormatting>
  <conditionalFormatting sqref="D10:AH24">
    <cfRule type="cellIs" dxfId="5" priority="9" operator="equal">
      <formula>"I"</formula>
    </cfRule>
    <cfRule type="cellIs" dxfId="4" priority="10" operator="equal">
      <formula>"V"</formula>
    </cfRule>
    <cfRule type="cellIs" dxfId="3" priority="11" operator="equal">
      <formula>"N"</formula>
    </cfRule>
    <cfRule type="cellIs" dxfId="2" priority="12" operator="equal">
      <formula>"T"</formula>
    </cfRule>
    <cfRule type="cellIs" dxfId="1" priority="13" operator="equal">
      <formula>"M"</formula>
    </cfRule>
  </conditionalFormatting>
  <conditionalFormatting sqref="AJ8:AL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{6574FAEC-90EE-4B97-B1D3-7EB48AA3EE69}</x14:id>
        </ext>
      </extLst>
    </cfRule>
  </conditionalFormatting>
  <conditionalFormatting sqref="AJ10:AL24">
    <cfRule type="colorScale" priority="1">
      <colorScale>
        <cfvo type="min"/>
        <cfvo type="max"/>
        <color theme="4" tint="0.79998168889431442"/>
        <color theme="8" tint="0.59999389629810485"/>
      </colorScale>
    </cfRule>
  </conditionalFormatting>
  <dataValidations count="3">
    <dataValidation type="list" allowBlank="1" showInputMessage="1" showErrorMessage="1" sqref="C2">
      <formula1>nmes</formula1>
    </dataValidation>
    <dataValidation type="list" allowBlank="1" showInputMessage="1" showErrorMessage="1" sqref="C10:C24">
      <formula1>INDIRECT("Empleados")</formula1>
    </dataValidation>
    <dataValidation type="list" allowBlank="1" showInputMessage="1" showErrorMessage="1" promptTitle="Jornada" prompt="M =Mañana_x000a_T = Tarde_x000a_N = Noche_x000a_V = Vacaciones_x000a_I = Incapacitado_x000a_L = Libre" sqref="D10:AH24">
      <formula1>INDIRECT("turnos[TIPO]")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74FAEC-90EE-4B97-B1D3-7EB48AA3EE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AJ8:AL8</xm:sqref>
        </x14:conditionalFormatting>
        <x14:conditionalFormatting xmlns:xm="http://schemas.microsoft.com/office/excel/2006/main">
          <x14:cfRule type="expression" priority="21" id="{00000000-000E-0000-0400-000001000000}">
            <xm:f>AND($C10=VLOOKUP($C10,PARAMETROS!#REF!,1,FALSE),$D$10="M",$C$11=VLOOKUP($C11,PARAMETROS!#REF!,1,FALSE),$D$11="T")</xm:f>
            <x14:dxf>
              <fill>
                <patternFill>
                  <bgColor rgb="FFFF0000"/>
                </patternFill>
              </fill>
            </x14:dxf>
          </x14:cfRule>
          <xm:sqref>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- AYUDA -</vt:lpstr>
      <vt:lpstr>PARAMETROS</vt:lpstr>
      <vt:lpstr>PARTE_TRABAJO</vt:lpstr>
      <vt:lpstr>año</vt:lpstr>
      <vt:lpstr>nmes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Jhony Escobar</dc:creator>
  <cp:lastModifiedBy>Felipe</cp:lastModifiedBy>
  <dcterms:created xsi:type="dcterms:W3CDTF">2020-11-18T00:45:36Z</dcterms:created>
  <dcterms:modified xsi:type="dcterms:W3CDTF">2020-11-25T05:14:54Z</dcterms:modified>
</cp:coreProperties>
</file>