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\casal2-development\TestCases\primary\HOK\"/>
    </mc:Choice>
  </mc:AlternateContent>
  <xr:revisionPtr revIDLastSave="0" documentId="13_ncr:1_{5C2114E0-212E-498D-9CB3-F7BB5A4C5FD4}" xr6:coauthVersionLast="45" xr6:coauthVersionMax="45" xr10:uidLastSave="{00000000-0000-0000-0000-000000000000}"/>
  <bookViews>
    <workbookView xWindow="-120" yWindow="-120" windowWidth="20730" windowHeight="11160" xr2:uid="{388814BF-074A-47EB-9AA3-BAC4C704308B}"/>
  </bookViews>
  <sheets>
    <sheet name="params" sheetId="1" r:id="rId1"/>
    <sheet name="mess" sheetId="2" r:id="rId2"/>
    <sheet name="time" sheetId="3" r:id="rId3"/>
    <sheet name="Gradi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C11" i="1" l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CY12" i="1"/>
  <c r="CX12" i="1"/>
  <c r="CW12" i="1"/>
  <c r="I12" i="1"/>
  <c r="H12" i="1"/>
  <c r="J12" i="1"/>
  <c r="G12" i="1"/>
  <c r="A12" i="1"/>
  <c r="D9" i="3" l="1"/>
  <c r="D2" i="3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DF11" i="4"/>
  <c r="CV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W11" i="4"/>
  <c r="CX11" i="4"/>
  <c r="CY11" i="4"/>
  <c r="CZ11" i="4"/>
  <c r="DA11" i="4"/>
  <c r="DB11" i="4"/>
  <c r="DC11" i="4"/>
  <c r="DD11" i="4"/>
  <c r="DE11" i="4"/>
  <c r="I11" i="4"/>
  <c r="L12" i="1" l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K12" i="1"/>
  <c r="EX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A11" i="1"/>
  <c r="E12" i="1"/>
  <c r="F12" i="1"/>
  <c r="B12" i="1"/>
  <c r="C12" i="1"/>
  <c r="D12" i="1"/>
</calcChain>
</file>

<file path=xl/sharedStrings.xml><?xml version="1.0" encoding="utf-8"?>
<sst xmlns="http://schemas.openxmlformats.org/spreadsheetml/2006/main" count="361" uniqueCount="192">
  <si>
    <t>catchability[CSacous].q</t>
  </si>
  <si>
    <t>catchability[WCacous].q</t>
  </si>
  <si>
    <t>catchability[CRsum].q</t>
  </si>
  <si>
    <t>catchability[SAsum].q</t>
  </si>
  <si>
    <t>catchability[SAaut].q</t>
  </si>
  <si>
    <t>observation[CRsumbio].process_error</t>
  </si>
  <si>
    <t>observation[SAsumbio].process_error</t>
  </si>
  <si>
    <t>process[recruit_E].b0</t>
  </si>
  <si>
    <t>process[recruit_W].b0</t>
  </si>
  <si>
    <t>process[recruit_E].ycs_values{1975}</t>
  </si>
  <si>
    <t>process[recruit_E].ycs_values{1976}</t>
  </si>
  <si>
    <t>process[recruit_E].ycs_values{1977}</t>
  </si>
  <si>
    <t>process[recruit_E].ycs_values{1978}</t>
  </si>
  <si>
    <t>process[recruit_E].ycs_values{1979}</t>
  </si>
  <si>
    <t>process[recruit_E].ycs_values{1980}</t>
  </si>
  <si>
    <t>process[recruit_E].ycs_values{1981}</t>
  </si>
  <si>
    <t>process[recruit_E].ycs_values{1982}</t>
  </si>
  <si>
    <t>process[recruit_E].ycs_values{1983}</t>
  </si>
  <si>
    <t>process[recruit_E].ycs_values{1984}</t>
  </si>
  <si>
    <t>process[recruit_E].ycs_values{1985}</t>
  </si>
  <si>
    <t>process[recruit_E].ycs_values{1986}</t>
  </si>
  <si>
    <t>process[recruit_E].ycs_values{1987}</t>
  </si>
  <si>
    <t>process[recruit_E].ycs_values{1988}</t>
  </si>
  <si>
    <t>process[recruit_E].ycs_values{1989}</t>
  </si>
  <si>
    <t>process[recruit_E].ycs_values{1990}</t>
  </si>
  <si>
    <t>process[recruit_E].ycs_values{1991}</t>
  </si>
  <si>
    <t>process[recruit_E].ycs_values{1992}</t>
  </si>
  <si>
    <t>process[recruit_E].ycs_values{1993}</t>
  </si>
  <si>
    <t>process[recruit_E].ycs_values{1994}</t>
  </si>
  <si>
    <t>process[recruit_E].ycs_values{1995}</t>
  </si>
  <si>
    <t>process[recruit_E].ycs_values{1996}</t>
  </si>
  <si>
    <t>process[recruit_E].ycs_values{1997}</t>
  </si>
  <si>
    <t>process[recruit_E].ycs_values{1998}</t>
  </si>
  <si>
    <t>process[recruit_E].ycs_values{1999}</t>
  </si>
  <si>
    <t>process[recruit_E].ycs_values{2000}</t>
  </si>
  <si>
    <t>process[recruit_E].ycs_values{2001}</t>
  </si>
  <si>
    <t>process[recruit_E].ycs_values{2002}</t>
  </si>
  <si>
    <t>process[recruit_E].ycs_values{2003}</t>
  </si>
  <si>
    <t>process[recruit_E].ycs_values{2004}</t>
  </si>
  <si>
    <t>process[recruit_E].ycs_values{2005}</t>
  </si>
  <si>
    <t>process[recruit_E].ycs_values{2006}</t>
  </si>
  <si>
    <t>process[recruit_E].ycs_values{2007}</t>
  </si>
  <si>
    <t>process[recruit_E].ycs_values{2008}</t>
  </si>
  <si>
    <t>process[recruit_E].ycs_values{2009}</t>
  </si>
  <si>
    <t>process[recruit_E].ycs_values{2010}</t>
  </si>
  <si>
    <t>process[recruit_E].ycs_values{2011}</t>
  </si>
  <si>
    <t>process[recruit_E].ycs_values{2012}</t>
  </si>
  <si>
    <t>process[recruit_E].ycs_values{2013}</t>
  </si>
  <si>
    <t>process[recruit_E].ycs_values{2014}</t>
  </si>
  <si>
    <t>process[recruit_W].ycs_values{1975}</t>
  </si>
  <si>
    <t>process[recruit_W].ycs_values{1976}</t>
  </si>
  <si>
    <t>process[recruit_W].ycs_values{1977}</t>
  </si>
  <si>
    <t>process[recruit_W].ycs_values{1978}</t>
  </si>
  <si>
    <t>process[recruit_W].ycs_values{1979}</t>
  </si>
  <si>
    <t>process[recruit_W].ycs_values{1980}</t>
  </si>
  <si>
    <t>process[recruit_W].ycs_values{1981}</t>
  </si>
  <si>
    <t>process[recruit_W].ycs_values{1982}</t>
  </si>
  <si>
    <t>process[recruit_W].ycs_values{1983}</t>
  </si>
  <si>
    <t>process[recruit_W].ycs_values{1984}</t>
  </si>
  <si>
    <t>process[recruit_W].ycs_values{1985}</t>
  </si>
  <si>
    <t>process[recruit_W].ycs_values{1986}</t>
  </si>
  <si>
    <t>process[recruit_W].ycs_values{1987}</t>
  </si>
  <si>
    <t>process[recruit_W].ycs_values{1988}</t>
  </si>
  <si>
    <t>process[recruit_W].ycs_values{1989}</t>
  </si>
  <si>
    <t>process[recruit_W].ycs_values{1990}</t>
  </si>
  <si>
    <t>process[recruit_W].ycs_values{1991}</t>
  </si>
  <si>
    <t>process[recruit_W].ycs_values{1992}</t>
  </si>
  <si>
    <t>process[recruit_W].ycs_values{1993}</t>
  </si>
  <si>
    <t>process[recruit_W].ycs_values{1994}</t>
  </si>
  <si>
    <t>process[recruit_W].ycs_values{1995}</t>
  </si>
  <si>
    <t>process[recruit_W].ycs_values{1996}</t>
  </si>
  <si>
    <t>process[recruit_W].ycs_values{1997}</t>
  </si>
  <si>
    <t>process[recruit_W].ycs_values{1998}</t>
  </si>
  <si>
    <t>process[recruit_W].ycs_values{1999}</t>
  </si>
  <si>
    <t>process[recruit_W].ycs_values{2000}</t>
  </si>
  <si>
    <t>process[recruit_W].ycs_values{2001}</t>
  </si>
  <si>
    <t>process[recruit_W].ycs_values{2002}</t>
  </si>
  <si>
    <t>process[recruit_W].ycs_values{2003}</t>
  </si>
  <si>
    <t>process[recruit_W].ycs_values{2004}</t>
  </si>
  <si>
    <t>process[recruit_W].ycs_values{2005}</t>
  </si>
  <si>
    <t>process[recruit_W].ycs_values{2006}</t>
  </si>
  <si>
    <t>process[recruit_W].ycs_values{2007}</t>
  </si>
  <si>
    <t>process[recruit_W].ycs_values{2008}</t>
  </si>
  <si>
    <t>process[recruit_W].ycs_values{2009}</t>
  </si>
  <si>
    <t>process[recruit_W].ycs_values{2010}</t>
  </si>
  <si>
    <t>process[recruit_W].ycs_values{2011}</t>
  </si>
  <si>
    <t>process[recruit_W].ycs_values{2012}</t>
  </si>
  <si>
    <t>process[recruit_W].ycs_values{2013}</t>
  </si>
  <si>
    <t>process[recruit_W].ycs_values{2014}</t>
  </si>
  <si>
    <t>selectivity[sel_Whome].v{1}</t>
  </si>
  <si>
    <t>selectivity[sel_Whome].v{2}</t>
  </si>
  <si>
    <t>selectivity[sel_Whome].v{3}</t>
  </si>
  <si>
    <t>selectivity[sel_Whome].v{4}</t>
  </si>
  <si>
    <t>selectivity[sel_Whome].v{5}</t>
  </si>
  <si>
    <t>selectivity[sel_Whome].v{6}</t>
  </si>
  <si>
    <t>selectivity[sel_Whome].v{7}</t>
  </si>
  <si>
    <t>selectivity[Enspsl].mu</t>
  </si>
  <si>
    <t>selectivity[Enspsl].sigma_l</t>
  </si>
  <si>
    <t>selectivity[Enspsl].sigma_r</t>
  </si>
  <si>
    <t>selectivity[Wnspsl].mu</t>
  </si>
  <si>
    <t>selectivity[Wnspsl].sigma_l</t>
  </si>
  <si>
    <t>selectivity[Wnspsl].sigma_r</t>
  </si>
  <si>
    <t>selectivity[CRsl].mu</t>
  </si>
  <si>
    <t>selectivity[CRsl].sigma_l</t>
  </si>
  <si>
    <t>selectivity[CRsl].sigma_r</t>
  </si>
  <si>
    <t>selectivity[SAsl].mu</t>
  </si>
  <si>
    <t>selectivity[SAsl].sigma_l</t>
  </si>
  <si>
    <t>selectivity[SAsl].sigma_r</t>
  </si>
  <si>
    <t>Casal2</t>
  </si>
  <si>
    <t>CASAL</t>
  </si>
  <si>
    <t>Casal2 from CASAL output</t>
  </si>
  <si>
    <t>q[CSacous].q</t>
  </si>
  <si>
    <t>q[WCacous].q</t>
  </si>
  <si>
    <t>q[CRsum].q</t>
  </si>
  <si>
    <t>q[SAsum].q</t>
  </si>
  <si>
    <t>relative_abundance[CRsumbio].cv_process_error</t>
  </si>
  <si>
    <t>relative_abundance[SAsumbio].cv_process_error</t>
  </si>
  <si>
    <t>log_B0_total</t>
  </si>
  <si>
    <t>B0_prop_stock1</t>
  </si>
  <si>
    <t>natural_mortality.all</t>
  </si>
  <si>
    <t>selectivity[Wspsl].shift_a</t>
  </si>
  <si>
    <t>recruitment[E].YCS</t>
  </si>
  <si>
    <t>recruitment[W].YCS</t>
  </si>
  <si>
    <t>migration[Whome].rates_all</t>
  </si>
  <si>
    <t>migration[Espmg].rates_all</t>
  </si>
  <si>
    <t>migration[Wspmg].rates_all</t>
  </si>
  <si>
    <t>selectivity[Enspsl].all</t>
  </si>
  <si>
    <t>selectivity[Wnspsl].all</t>
  </si>
  <si>
    <t>selectivity[Espsl].all</t>
  </si>
  <si>
    <t>selectivity[CRsl].all</t>
  </si>
  <si>
    <t>selectivity[SAsl].all</t>
  </si>
  <si>
    <t>#YCS_years</t>
  </si>
  <si>
    <t>mu</t>
  </si>
  <si>
    <t>cv</t>
  </si>
  <si>
    <t>lower_bound</t>
  </si>
  <si>
    <t>upper_bound</t>
  </si>
  <si>
    <t>@estimate</t>
  </si>
  <si>
    <t>YCS_W</t>
  </si>
  <si>
    <t>parameter</t>
  </si>
  <si>
    <t>process[recruit_W].ycs_values{1970:2014}</t>
  </si>
  <si>
    <t>type</t>
  </si>
  <si>
    <t>lognormal</t>
  </si>
  <si>
    <t>time_varying[shifted_mu].a</t>
  </si>
  <si>
    <t>selectivity[Espsl].mu</t>
  </si>
  <si>
    <t>selectivity[Espsl].sigma_l</t>
  </si>
  <si>
    <t>selectivity[Espsl].sigma_r</t>
  </si>
  <si>
    <t>process[recruit_E].ycs_values{2015}</t>
  </si>
  <si>
    <t>process[recruit_E].ycs_values{2016}</t>
  </si>
  <si>
    <t>process[recruit_W].ycs_values{2015}</t>
  </si>
  <si>
    <t>process[recruit_W].ycs_values{2016}</t>
  </si>
  <si>
    <t>process[Instant_mortality].m{west.sa}</t>
  </si>
  <si>
    <t>selectivity[sel_Espmg].v{1}</t>
  </si>
  <si>
    <t>selectivity[sel_Espmg].v{2}</t>
  </si>
  <si>
    <t>selectivity[sel_Espmg].v{3}</t>
  </si>
  <si>
    <t>selectivity[sel_Espmg].v{4}</t>
  </si>
  <si>
    <t>selectivity[sel_Espmg].v{5}</t>
  </si>
  <si>
    <t>selectivity[sel_Espmg].v{6}</t>
  </si>
  <si>
    <t>selectivity[sel_Espmg].v{7}</t>
  </si>
  <si>
    <t>selectivity[sel_Espmg].v{8}</t>
  </si>
  <si>
    <t>selectivity[sel_Wspmg].v{1}</t>
  </si>
  <si>
    <t>selectivity[sel_Wspmg].v{2}</t>
  </si>
  <si>
    <t>selectivity[sel_Wspmg].v{3}</t>
  </si>
  <si>
    <t>selectivity[sel_Wspmg].v{4}</t>
  </si>
  <si>
    <t>selectivity[sel_Wspmg].v{5}</t>
  </si>
  <si>
    <t>selectivity[sel_Wspmg].v{6}</t>
  </si>
  <si>
    <t>selectivity[sel_Wspmg].v{7}</t>
  </si>
  <si>
    <t>selectivity[sel_Wspmg].v{8}</t>
  </si>
  <si>
    <t>mins</t>
  </si>
  <si>
    <t>model</t>
  </si>
  <si>
    <t>HOK</t>
  </si>
  <si>
    <t>iterations</t>
  </si>
  <si>
    <t>notes</t>
  </si>
  <si>
    <t>did pipe betadiff info which usually goes to screen to file.</t>
  </si>
  <si>
    <t>cas2 mod instant mort</t>
  </si>
  <si>
    <t>cas2 mod age obs memory</t>
  </si>
  <si>
    <t>cas2  mod biomass</t>
  </si>
  <si>
    <t>cas2 prop migrating</t>
  </si>
  <si>
    <t>about</t>
  </si>
  <si>
    <t>to</t>
  </si>
  <si>
    <t>=</t>
  </si>
  <si>
    <t>finished</t>
  </si>
  <si>
    <t>objective</t>
  </si>
  <si>
    <t>call:</t>
  </si>
  <si>
    <t>gradient</t>
  </si>
  <si>
    <t>status</t>
  </si>
  <si>
    <t>g</t>
  </si>
  <si>
    <t>and</t>
  </si>
  <si>
    <t>threshold</t>
  </si>
  <si>
    <t>is</t>
  </si>
  <si>
    <t>These models are with the same starting values and observations doing an esimation model run</t>
  </si>
  <si>
    <t>models that claimed convergence</t>
  </si>
  <si>
    <t>q[SAaut].q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</si>
</sst>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AFA8-7FBD-4C00-9549-CE5729C8603D}">
  <dimension ref="A1:EX14"/>
  <sheetViews>
    <sheetView tabSelected="1" topLeftCell="DN1" workbookViewId="0">
      <selection activeCell="EC11" sqref="EC11"/>
    </sheetView>
  </sheetViews>
  <sheetFormatPr defaultRowHeight="15" x14ac:dyDescent="0.25"/>
  <cols>
    <col min="1" max="1" width="17" customWidth="1"/>
    <col min="2" max="6" width="9.42578125" bestFit="1" customWidth="1"/>
    <col min="7" max="7" width="11.5703125" bestFit="1" customWidth="1"/>
    <col min="8" max="8" width="17.85546875" customWidth="1"/>
    <col min="9" max="9" width="12.5703125" bestFit="1" customWidth="1"/>
    <col min="10" max="20" width="9.42578125" bestFit="1" customWidth="1"/>
    <col min="21" max="21" width="17.5703125" customWidth="1"/>
    <col min="22" max="22" width="20" customWidth="1"/>
    <col min="23" max="23" width="9.42578125" bestFit="1" customWidth="1"/>
    <col min="24" max="24" width="19.28515625" customWidth="1"/>
    <col min="25" max="25" width="9.42578125" bestFit="1" customWidth="1"/>
    <col min="26" max="26" width="15.42578125" customWidth="1"/>
    <col min="27" max="27" width="9.42578125" bestFit="1" customWidth="1"/>
    <col min="28" max="28" width="18.140625" customWidth="1"/>
    <col min="29" max="29" width="9.42578125" bestFit="1" customWidth="1"/>
    <col min="30" max="30" width="17.85546875" customWidth="1"/>
    <col min="31" max="98" width="9.42578125" bestFit="1" customWidth="1"/>
    <col min="99" max="99" width="12.140625" bestFit="1" customWidth="1"/>
    <col min="100" max="101" width="9.42578125" bestFit="1" customWidth="1"/>
    <col min="102" max="102" width="12.140625" bestFit="1" customWidth="1"/>
    <col min="103" max="133" width="9.42578125" bestFit="1" customWidth="1"/>
  </cols>
  <sheetData>
    <row r="1" spans="1:154" x14ac:dyDescent="0.25">
      <c r="A1" s="1" t="s">
        <v>108</v>
      </c>
    </row>
    <row r="2" spans="1:15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150</v>
      </c>
      <c r="K2" t="s">
        <v>142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146</v>
      </c>
      <c r="BA2" t="s">
        <v>147</v>
      </c>
      <c r="BB2" t="s">
        <v>49</v>
      </c>
      <c r="BC2" t="s">
        <v>50</v>
      </c>
      <c r="BD2" t="s">
        <v>51</v>
      </c>
      <c r="BE2" t="s">
        <v>52</v>
      </c>
      <c r="BF2" t="s">
        <v>53</v>
      </c>
      <c r="BG2" t="s">
        <v>54</v>
      </c>
      <c r="BH2" t="s">
        <v>55</v>
      </c>
      <c r="BI2" t="s">
        <v>56</v>
      </c>
      <c r="BJ2" t="s">
        <v>57</v>
      </c>
      <c r="BK2" t="s">
        <v>58</v>
      </c>
      <c r="BL2" t="s">
        <v>59</v>
      </c>
      <c r="BM2" t="s">
        <v>60</v>
      </c>
      <c r="BN2" t="s">
        <v>61</v>
      </c>
      <c r="BO2" t="s">
        <v>62</v>
      </c>
      <c r="BP2" t="s">
        <v>63</v>
      </c>
      <c r="BQ2" t="s">
        <v>64</v>
      </c>
      <c r="BR2" t="s">
        <v>65</v>
      </c>
      <c r="BS2" t="s">
        <v>66</v>
      </c>
      <c r="BT2" t="s">
        <v>67</v>
      </c>
      <c r="BU2" t="s">
        <v>68</v>
      </c>
      <c r="BV2" t="s">
        <v>69</v>
      </c>
      <c r="BW2" t="s">
        <v>70</v>
      </c>
      <c r="BX2" t="s">
        <v>71</v>
      </c>
      <c r="BY2" t="s">
        <v>72</v>
      </c>
      <c r="BZ2" t="s">
        <v>73</v>
      </c>
      <c r="CA2" t="s">
        <v>74</v>
      </c>
      <c r="CB2" t="s">
        <v>75</v>
      </c>
      <c r="CC2" t="s">
        <v>76</v>
      </c>
      <c r="CD2" t="s">
        <v>77</v>
      </c>
      <c r="CE2" t="s">
        <v>78</v>
      </c>
      <c r="CF2" t="s">
        <v>79</v>
      </c>
      <c r="CG2" t="s">
        <v>80</v>
      </c>
      <c r="CH2" t="s">
        <v>81</v>
      </c>
      <c r="CI2" t="s">
        <v>82</v>
      </c>
      <c r="CJ2" t="s">
        <v>83</v>
      </c>
      <c r="CK2" t="s">
        <v>84</v>
      </c>
      <c r="CL2" t="s">
        <v>85</v>
      </c>
      <c r="CM2" t="s">
        <v>86</v>
      </c>
      <c r="CN2" t="s">
        <v>87</v>
      </c>
      <c r="CO2" t="s">
        <v>88</v>
      </c>
      <c r="CP2" t="s">
        <v>148</v>
      </c>
      <c r="CQ2" t="s">
        <v>149</v>
      </c>
      <c r="CR2" t="s">
        <v>89</v>
      </c>
      <c r="CS2" t="s">
        <v>90</v>
      </c>
      <c r="CT2" t="s">
        <v>91</v>
      </c>
      <c r="CU2" t="s">
        <v>92</v>
      </c>
      <c r="CV2" t="s">
        <v>93</v>
      </c>
      <c r="CW2" t="s">
        <v>94</v>
      </c>
      <c r="CX2" t="s">
        <v>95</v>
      </c>
      <c r="CY2" t="s">
        <v>151</v>
      </c>
      <c r="CZ2" t="s">
        <v>152</v>
      </c>
      <c r="DA2" t="s">
        <v>153</v>
      </c>
      <c r="DB2" t="s">
        <v>154</v>
      </c>
      <c r="DC2" t="s">
        <v>155</v>
      </c>
      <c r="DD2" t="s">
        <v>156</v>
      </c>
      <c r="DE2" t="s">
        <v>157</v>
      </c>
      <c r="DF2" t="s">
        <v>158</v>
      </c>
      <c r="DG2" t="s">
        <v>159</v>
      </c>
      <c r="DH2" t="s">
        <v>160</v>
      </c>
      <c r="DI2" t="s">
        <v>161</v>
      </c>
      <c r="DJ2" t="s">
        <v>162</v>
      </c>
      <c r="DK2" t="s">
        <v>163</v>
      </c>
      <c r="DL2" t="s">
        <v>164</v>
      </c>
      <c r="DM2" t="s">
        <v>165</v>
      </c>
      <c r="DN2" t="s">
        <v>166</v>
      </c>
      <c r="DO2" t="s">
        <v>96</v>
      </c>
      <c r="DP2" t="s">
        <v>97</v>
      </c>
      <c r="DQ2" t="s">
        <v>98</v>
      </c>
      <c r="DR2" t="s">
        <v>99</v>
      </c>
      <c r="DS2" t="s">
        <v>100</v>
      </c>
      <c r="DT2" t="s">
        <v>101</v>
      </c>
      <c r="DU2" t="s">
        <v>143</v>
      </c>
      <c r="DV2" t="s">
        <v>144</v>
      </c>
      <c r="DW2" t="s">
        <v>145</v>
      </c>
      <c r="DX2" t="s">
        <v>102</v>
      </c>
      <c r="DY2" t="s">
        <v>103</v>
      </c>
      <c r="DZ2" t="s">
        <v>104</v>
      </c>
      <c r="EA2" t="s">
        <v>105</v>
      </c>
      <c r="EB2" t="s">
        <v>106</v>
      </c>
      <c r="EC2" t="s">
        <v>107</v>
      </c>
    </row>
    <row r="3" spans="1:154" x14ac:dyDescent="0.25">
      <c r="A3">
        <v>0.60197800000000001</v>
      </c>
      <c r="B3">
        <v>0.53105800000000003</v>
      </c>
      <c r="C3">
        <v>7.8684799999999999E-2</v>
      </c>
      <c r="D3">
        <v>8.5307099999999997E-2</v>
      </c>
      <c r="E3">
        <v>7.4426500000000007E-2</v>
      </c>
      <c r="F3">
        <v>0.14633199999999999</v>
      </c>
      <c r="G3">
        <v>0.37432799999999999</v>
      </c>
      <c r="H3">
        <v>451777</v>
      </c>
      <c r="I3">
        <v>858436</v>
      </c>
      <c r="J3">
        <v>0.27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0.13544300000000001</v>
      </c>
      <c r="CS3">
        <v>5.1790200000000002E-2</v>
      </c>
      <c r="CT3">
        <v>0.264679</v>
      </c>
      <c r="CU3">
        <v>0.36685200000000001</v>
      </c>
      <c r="CV3">
        <v>0.32074599999999998</v>
      </c>
      <c r="CW3">
        <v>0.71906899999999996</v>
      </c>
      <c r="CX3">
        <v>0.99999899999999997</v>
      </c>
      <c r="CY3">
        <v>2.60071E-3</v>
      </c>
      <c r="CZ3">
        <v>0.13190299999999999</v>
      </c>
      <c r="DA3">
        <v>0.419269</v>
      </c>
      <c r="DB3">
        <v>0.65148499999999998</v>
      </c>
      <c r="DC3">
        <v>0.65692499999999998</v>
      </c>
      <c r="DD3">
        <v>0.74057600000000001</v>
      </c>
      <c r="DE3">
        <v>0.82054499999999997</v>
      </c>
      <c r="DF3">
        <v>0.56485600000000002</v>
      </c>
      <c r="DG3">
        <v>0.21815999999999999</v>
      </c>
      <c r="DH3">
        <v>0.67169599999999996</v>
      </c>
      <c r="DI3">
        <v>0.778671</v>
      </c>
      <c r="DJ3">
        <v>0.80115899999999995</v>
      </c>
      <c r="DK3">
        <v>0.86784799999999995</v>
      </c>
      <c r="DL3">
        <v>0.74476299999999995</v>
      </c>
      <c r="DM3">
        <v>0.63794899999999999</v>
      </c>
      <c r="DN3">
        <v>0.54174800000000001</v>
      </c>
      <c r="DO3">
        <v>14</v>
      </c>
      <c r="DP3">
        <v>10.7575</v>
      </c>
      <c r="DQ3">
        <v>44</v>
      </c>
      <c r="DR3">
        <v>14</v>
      </c>
      <c r="DS3">
        <v>12.6136</v>
      </c>
      <c r="DT3">
        <v>27.035799999999998</v>
      </c>
      <c r="DU3">
        <v>14</v>
      </c>
      <c r="DV3">
        <v>12.6136</v>
      </c>
      <c r="DW3">
        <v>27.035799999999998</v>
      </c>
      <c r="DX3">
        <v>14</v>
      </c>
      <c r="DY3">
        <v>17.063099999999999</v>
      </c>
      <c r="DZ3">
        <v>38.280299999999997</v>
      </c>
      <c r="EA3">
        <v>14</v>
      </c>
      <c r="EB3">
        <v>44</v>
      </c>
      <c r="EC3">
        <v>44</v>
      </c>
    </row>
    <row r="5" spans="1:154" x14ac:dyDescent="0.25">
      <c r="A5" s="1" t="s">
        <v>109</v>
      </c>
    </row>
    <row r="6" spans="1:154" x14ac:dyDescent="0.25">
      <c r="A6" t="s">
        <v>111</v>
      </c>
      <c r="B6" t="s">
        <v>112</v>
      </c>
      <c r="C6" t="s">
        <v>113</v>
      </c>
      <c r="D6" t="s">
        <v>114</v>
      </c>
      <c r="E6" t="s">
        <v>191</v>
      </c>
      <c r="F6" t="s">
        <v>115</v>
      </c>
      <c r="G6" t="s">
        <v>116</v>
      </c>
      <c r="H6" t="s">
        <v>117</v>
      </c>
      <c r="I6" t="s">
        <v>118</v>
      </c>
      <c r="J6" t="s">
        <v>119</v>
      </c>
      <c r="K6" t="s">
        <v>120</v>
      </c>
      <c r="L6" t="s">
        <v>121</v>
      </c>
      <c r="M6">
        <v>42</v>
      </c>
      <c r="N6" t="s">
        <v>122</v>
      </c>
      <c r="O6">
        <v>42</v>
      </c>
      <c r="P6" t="s">
        <v>123</v>
      </c>
      <c r="Q6">
        <v>8</v>
      </c>
      <c r="R6" t="s">
        <v>124</v>
      </c>
      <c r="S6">
        <v>8</v>
      </c>
      <c r="T6" t="s">
        <v>125</v>
      </c>
      <c r="U6">
        <v>8</v>
      </c>
      <c r="V6" t="s">
        <v>126</v>
      </c>
      <c r="W6">
        <v>3</v>
      </c>
      <c r="X6" t="s">
        <v>127</v>
      </c>
      <c r="Y6">
        <v>3</v>
      </c>
      <c r="Z6" t="s">
        <v>128</v>
      </c>
      <c r="AA6">
        <v>3</v>
      </c>
      <c r="AB6" t="s">
        <v>129</v>
      </c>
      <c r="AC6">
        <v>3</v>
      </c>
      <c r="AD6" t="s">
        <v>130</v>
      </c>
      <c r="AE6">
        <v>3</v>
      </c>
    </row>
    <row r="7" spans="1:154" x14ac:dyDescent="0.25">
      <c r="A7">
        <v>1.22472</v>
      </c>
      <c r="B7">
        <v>0.93811199999999995</v>
      </c>
      <c r="C7">
        <v>8.0427600000000002E-2</v>
      </c>
      <c r="D7">
        <v>0.109987</v>
      </c>
      <c r="E7">
        <v>8.7812799999999996E-2</v>
      </c>
      <c r="F7">
        <v>0.14633199999999999</v>
      </c>
      <c r="G7">
        <v>0.37432799999999999</v>
      </c>
      <c r="H7">
        <v>13.9</v>
      </c>
      <c r="I7">
        <v>0.25</v>
      </c>
      <c r="J7">
        <v>0.27500000000000002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0.1</v>
      </c>
      <c r="CS7">
        <v>0.1</v>
      </c>
      <c r="CT7" s="2">
        <v>0.43</v>
      </c>
      <c r="CU7">
        <v>0.56000000000000005</v>
      </c>
      <c r="CV7">
        <v>0.88</v>
      </c>
      <c r="CW7" s="2">
        <v>0.9</v>
      </c>
      <c r="CX7">
        <v>0.95</v>
      </c>
      <c r="CY7">
        <v>1</v>
      </c>
      <c r="CZ7">
        <v>0.1</v>
      </c>
      <c r="DA7">
        <v>0.2</v>
      </c>
      <c r="DB7">
        <v>0.3</v>
      </c>
      <c r="DC7">
        <v>0.4</v>
      </c>
      <c r="DD7">
        <v>0.5</v>
      </c>
      <c r="DE7">
        <v>0.6</v>
      </c>
      <c r="DF7">
        <v>0.6</v>
      </c>
      <c r="DG7">
        <v>0.6</v>
      </c>
      <c r="DH7">
        <v>0.1</v>
      </c>
      <c r="DI7">
        <v>0.2</v>
      </c>
      <c r="DJ7">
        <v>0.3</v>
      </c>
      <c r="DK7">
        <v>0.4</v>
      </c>
      <c r="DL7">
        <v>0.5</v>
      </c>
      <c r="DM7">
        <v>0.6</v>
      </c>
      <c r="DN7">
        <v>0.6</v>
      </c>
      <c r="DO7">
        <v>0.6</v>
      </c>
      <c r="DP7">
        <v>3.82578</v>
      </c>
      <c r="DQ7">
        <v>1.6303799999999999</v>
      </c>
      <c r="DR7">
        <v>17</v>
      </c>
      <c r="DS7">
        <v>5.34802</v>
      </c>
      <c r="DT7">
        <v>2.1239599999999998</v>
      </c>
      <c r="DU7">
        <v>7.7964700000000002</v>
      </c>
      <c r="DV7">
        <v>10.6006</v>
      </c>
      <c r="DW7">
        <v>7.58432</v>
      </c>
      <c r="DX7">
        <v>3.6039500000000002</v>
      </c>
      <c r="DY7">
        <v>1.0007999999999999</v>
      </c>
      <c r="DZ7">
        <v>1</v>
      </c>
      <c r="EA7">
        <v>8.7178100000000001</v>
      </c>
      <c r="EB7">
        <v>10</v>
      </c>
      <c r="EC7">
        <v>5.5027999999999997</v>
      </c>
      <c r="ED7">
        <v>3.2463500000000001</v>
      </c>
    </row>
    <row r="9" spans="1:154" x14ac:dyDescent="0.25">
      <c r="A9" s="1" t="s">
        <v>110</v>
      </c>
    </row>
    <row r="11" spans="1:154" x14ac:dyDescent="0.25">
      <c r="A11" t="str">
        <f>A2</f>
        <v>catchability[CSacous].q</v>
      </c>
      <c r="B11" t="str">
        <f t="shared" ref="B11:D11" si="0">B2</f>
        <v>catchability[WCacous].q</v>
      </c>
      <c r="C11" t="str">
        <f t="shared" si="0"/>
        <v>catchability[CRsum].q</v>
      </c>
      <c r="D11" t="str">
        <f t="shared" si="0"/>
        <v>catchability[SAsum].q</v>
      </c>
      <c r="E11" t="str">
        <f t="shared" ref="E11:AJ11" si="1">E2</f>
        <v>catchability[SAaut].q</v>
      </c>
      <c r="F11" t="str">
        <f t="shared" si="1"/>
        <v>observation[CRsumbio].process_error</v>
      </c>
      <c r="G11" t="str">
        <f t="shared" si="1"/>
        <v>observation[SAsumbio].process_error</v>
      </c>
      <c r="H11" t="str">
        <f t="shared" si="1"/>
        <v>process[recruit_E].b0</v>
      </c>
      <c r="I11" t="str">
        <f t="shared" si="1"/>
        <v>process[recruit_W].b0</v>
      </c>
      <c r="J11" t="str">
        <f t="shared" si="1"/>
        <v>process[Instant_mortality].m{west.sa}</v>
      </c>
      <c r="K11" t="str">
        <f t="shared" si="1"/>
        <v>time_varying[shifted_mu].a</v>
      </c>
      <c r="L11" t="str">
        <f t="shared" si="1"/>
        <v>process[recruit_E].ycs_values{1975}</v>
      </c>
      <c r="M11" t="str">
        <f t="shared" si="1"/>
        <v>process[recruit_E].ycs_values{1976}</v>
      </c>
      <c r="N11" t="str">
        <f t="shared" si="1"/>
        <v>process[recruit_E].ycs_values{1977}</v>
      </c>
      <c r="O11" t="str">
        <f t="shared" si="1"/>
        <v>process[recruit_E].ycs_values{1978}</v>
      </c>
      <c r="P11" t="str">
        <f t="shared" si="1"/>
        <v>process[recruit_E].ycs_values{1979}</v>
      </c>
      <c r="Q11" t="str">
        <f t="shared" si="1"/>
        <v>process[recruit_E].ycs_values{1980}</v>
      </c>
      <c r="R11" t="str">
        <f t="shared" si="1"/>
        <v>process[recruit_E].ycs_values{1981}</v>
      </c>
      <c r="S11" t="str">
        <f t="shared" si="1"/>
        <v>process[recruit_E].ycs_values{1982}</v>
      </c>
      <c r="T11" t="str">
        <f t="shared" si="1"/>
        <v>process[recruit_E].ycs_values{1983}</v>
      </c>
      <c r="U11" t="str">
        <f t="shared" si="1"/>
        <v>process[recruit_E].ycs_values{1984}</v>
      </c>
      <c r="V11" t="str">
        <f t="shared" si="1"/>
        <v>process[recruit_E].ycs_values{1985}</v>
      </c>
      <c r="W11" t="str">
        <f t="shared" si="1"/>
        <v>process[recruit_E].ycs_values{1986}</v>
      </c>
      <c r="X11" t="str">
        <f t="shared" si="1"/>
        <v>process[recruit_E].ycs_values{1987}</v>
      </c>
      <c r="Y11" t="str">
        <f t="shared" si="1"/>
        <v>process[recruit_E].ycs_values{1988}</v>
      </c>
      <c r="Z11" t="str">
        <f t="shared" si="1"/>
        <v>process[recruit_E].ycs_values{1989}</v>
      </c>
      <c r="AA11" t="str">
        <f t="shared" si="1"/>
        <v>process[recruit_E].ycs_values{1990}</v>
      </c>
      <c r="AB11" t="str">
        <f t="shared" si="1"/>
        <v>process[recruit_E].ycs_values{1991}</v>
      </c>
      <c r="AC11" t="str">
        <f t="shared" si="1"/>
        <v>process[recruit_E].ycs_values{1992}</v>
      </c>
      <c r="AD11" t="str">
        <f t="shared" si="1"/>
        <v>process[recruit_E].ycs_values{1993}</v>
      </c>
      <c r="AE11" t="str">
        <f t="shared" si="1"/>
        <v>process[recruit_E].ycs_values{1994}</v>
      </c>
      <c r="AF11" t="str">
        <f t="shared" si="1"/>
        <v>process[recruit_E].ycs_values{1995}</v>
      </c>
      <c r="AG11" t="str">
        <f t="shared" si="1"/>
        <v>process[recruit_E].ycs_values{1996}</v>
      </c>
      <c r="AH11" t="str">
        <f t="shared" si="1"/>
        <v>process[recruit_E].ycs_values{1997}</v>
      </c>
      <c r="AI11" t="str">
        <f t="shared" si="1"/>
        <v>process[recruit_E].ycs_values{1998}</v>
      </c>
      <c r="AJ11" t="str">
        <f t="shared" si="1"/>
        <v>process[recruit_E].ycs_values{1999}</v>
      </c>
      <c r="AK11" t="str">
        <f t="shared" ref="AK11:BL11" si="2">AK2</f>
        <v>process[recruit_E].ycs_values{2000}</v>
      </c>
      <c r="AL11" t="str">
        <f t="shared" si="2"/>
        <v>process[recruit_E].ycs_values{2001}</v>
      </c>
      <c r="AM11" t="str">
        <f t="shared" si="2"/>
        <v>process[recruit_E].ycs_values{2002}</v>
      </c>
      <c r="AN11" t="str">
        <f t="shared" si="2"/>
        <v>process[recruit_E].ycs_values{2003}</v>
      </c>
      <c r="AO11" t="str">
        <f t="shared" si="2"/>
        <v>process[recruit_E].ycs_values{2004}</v>
      </c>
      <c r="AP11" t="str">
        <f t="shared" si="2"/>
        <v>process[recruit_E].ycs_values{2005}</v>
      </c>
      <c r="AQ11" t="str">
        <f t="shared" si="2"/>
        <v>process[recruit_E].ycs_values{2006}</v>
      </c>
      <c r="AR11" t="str">
        <f t="shared" si="2"/>
        <v>process[recruit_E].ycs_values{2007}</v>
      </c>
      <c r="AS11" t="str">
        <f t="shared" si="2"/>
        <v>process[recruit_E].ycs_values{2008}</v>
      </c>
      <c r="AT11" t="str">
        <f t="shared" si="2"/>
        <v>process[recruit_E].ycs_values{2009}</v>
      </c>
      <c r="AU11" t="str">
        <f t="shared" si="2"/>
        <v>process[recruit_E].ycs_values{2010}</v>
      </c>
      <c r="AV11" t="str">
        <f t="shared" si="2"/>
        <v>process[recruit_E].ycs_values{2011}</v>
      </c>
      <c r="AW11" t="str">
        <f t="shared" si="2"/>
        <v>process[recruit_E].ycs_values{2012}</v>
      </c>
      <c r="AX11" t="str">
        <f t="shared" si="2"/>
        <v>process[recruit_E].ycs_values{2013}</v>
      </c>
      <c r="AY11" t="str">
        <f t="shared" si="2"/>
        <v>process[recruit_E].ycs_values{2014}</v>
      </c>
      <c r="AZ11" t="str">
        <f t="shared" si="2"/>
        <v>process[recruit_E].ycs_values{2015}</v>
      </c>
      <c r="BA11" t="str">
        <f t="shared" si="2"/>
        <v>process[recruit_E].ycs_values{2016}</v>
      </c>
      <c r="BB11" t="str">
        <f t="shared" si="2"/>
        <v>process[recruit_W].ycs_values{1975}</v>
      </c>
      <c r="BC11" t="str">
        <f t="shared" si="2"/>
        <v>process[recruit_W].ycs_values{1976}</v>
      </c>
      <c r="BD11" t="str">
        <f t="shared" si="2"/>
        <v>process[recruit_W].ycs_values{1977}</v>
      </c>
      <c r="BE11" t="str">
        <f t="shared" si="2"/>
        <v>process[recruit_W].ycs_values{1978}</v>
      </c>
      <c r="BF11" t="str">
        <f t="shared" si="2"/>
        <v>process[recruit_W].ycs_values{1979}</v>
      </c>
      <c r="BG11" t="str">
        <f t="shared" si="2"/>
        <v>process[recruit_W].ycs_values{1980}</v>
      </c>
      <c r="BH11" t="str">
        <f t="shared" si="2"/>
        <v>process[recruit_W].ycs_values{1981}</v>
      </c>
      <c r="BI11" t="str">
        <f t="shared" si="2"/>
        <v>process[recruit_W].ycs_values{1982}</v>
      </c>
      <c r="BJ11" t="str">
        <f t="shared" si="2"/>
        <v>process[recruit_W].ycs_values{1983}</v>
      </c>
      <c r="BK11" t="str">
        <f t="shared" si="2"/>
        <v>process[recruit_W].ycs_values{1984}</v>
      </c>
      <c r="BL11" t="str">
        <f t="shared" si="2"/>
        <v>process[recruit_W].ycs_values{1985}</v>
      </c>
      <c r="BM11" t="str">
        <f t="shared" ref="BM11:DX11" si="3">BM2</f>
        <v>process[recruit_W].ycs_values{1986}</v>
      </c>
      <c r="BN11" t="str">
        <f t="shared" si="3"/>
        <v>process[recruit_W].ycs_values{1987}</v>
      </c>
      <c r="BO11" t="str">
        <f t="shared" si="3"/>
        <v>process[recruit_W].ycs_values{1988}</v>
      </c>
      <c r="BP11" t="str">
        <f t="shared" si="3"/>
        <v>process[recruit_W].ycs_values{1989}</v>
      </c>
      <c r="BQ11" t="str">
        <f t="shared" si="3"/>
        <v>process[recruit_W].ycs_values{1990}</v>
      </c>
      <c r="BR11" t="str">
        <f t="shared" si="3"/>
        <v>process[recruit_W].ycs_values{1991}</v>
      </c>
      <c r="BS11" t="str">
        <f t="shared" si="3"/>
        <v>process[recruit_W].ycs_values{1992}</v>
      </c>
      <c r="BT11" t="str">
        <f t="shared" si="3"/>
        <v>process[recruit_W].ycs_values{1993}</v>
      </c>
      <c r="BU11" t="str">
        <f t="shared" si="3"/>
        <v>process[recruit_W].ycs_values{1994}</v>
      </c>
      <c r="BV11" t="str">
        <f t="shared" si="3"/>
        <v>process[recruit_W].ycs_values{1995}</v>
      </c>
      <c r="BW11" t="str">
        <f t="shared" si="3"/>
        <v>process[recruit_W].ycs_values{1996}</v>
      </c>
      <c r="BX11" t="str">
        <f t="shared" si="3"/>
        <v>process[recruit_W].ycs_values{1997}</v>
      </c>
      <c r="BY11" t="str">
        <f t="shared" si="3"/>
        <v>process[recruit_W].ycs_values{1998}</v>
      </c>
      <c r="BZ11" t="str">
        <f t="shared" si="3"/>
        <v>process[recruit_W].ycs_values{1999}</v>
      </c>
      <c r="CA11" t="str">
        <f t="shared" si="3"/>
        <v>process[recruit_W].ycs_values{2000}</v>
      </c>
      <c r="CB11" t="str">
        <f t="shared" si="3"/>
        <v>process[recruit_W].ycs_values{2001}</v>
      </c>
      <c r="CC11" t="str">
        <f t="shared" si="3"/>
        <v>process[recruit_W].ycs_values{2002}</v>
      </c>
      <c r="CD11" t="str">
        <f t="shared" si="3"/>
        <v>process[recruit_W].ycs_values{2003}</v>
      </c>
      <c r="CE11" t="str">
        <f t="shared" si="3"/>
        <v>process[recruit_W].ycs_values{2004}</v>
      </c>
      <c r="CF11" t="str">
        <f t="shared" si="3"/>
        <v>process[recruit_W].ycs_values{2005}</v>
      </c>
      <c r="CG11" t="str">
        <f t="shared" si="3"/>
        <v>process[recruit_W].ycs_values{2006}</v>
      </c>
      <c r="CH11" t="str">
        <f t="shared" si="3"/>
        <v>process[recruit_W].ycs_values{2007}</v>
      </c>
      <c r="CI11" t="str">
        <f t="shared" si="3"/>
        <v>process[recruit_W].ycs_values{2008}</v>
      </c>
      <c r="CJ11" t="str">
        <f t="shared" si="3"/>
        <v>process[recruit_W].ycs_values{2009}</v>
      </c>
      <c r="CK11" t="str">
        <f t="shared" si="3"/>
        <v>process[recruit_W].ycs_values{2010}</v>
      </c>
      <c r="CL11" t="str">
        <f t="shared" si="3"/>
        <v>process[recruit_W].ycs_values{2011}</v>
      </c>
      <c r="CM11" t="str">
        <f t="shared" si="3"/>
        <v>process[recruit_W].ycs_values{2012}</v>
      </c>
      <c r="CN11" t="str">
        <f t="shared" si="3"/>
        <v>process[recruit_W].ycs_values{2013}</v>
      </c>
      <c r="CO11" t="str">
        <f t="shared" si="3"/>
        <v>process[recruit_W].ycs_values{2014}</v>
      </c>
      <c r="CP11" t="str">
        <f t="shared" si="3"/>
        <v>process[recruit_W].ycs_values{2015}</v>
      </c>
      <c r="CQ11" t="str">
        <f t="shared" si="3"/>
        <v>process[recruit_W].ycs_values{2016}</v>
      </c>
      <c r="CR11" t="str">
        <f t="shared" si="3"/>
        <v>selectivity[sel_Whome].v{1}</v>
      </c>
      <c r="CS11" t="str">
        <f t="shared" si="3"/>
        <v>selectivity[sel_Whome].v{2}</v>
      </c>
      <c r="CT11" t="str">
        <f t="shared" si="3"/>
        <v>selectivity[sel_Whome].v{3}</v>
      </c>
      <c r="CU11" t="str">
        <f t="shared" si="3"/>
        <v>selectivity[sel_Whome].v{4}</v>
      </c>
      <c r="CV11" t="str">
        <f t="shared" si="3"/>
        <v>selectivity[sel_Whome].v{5}</v>
      </c>
      <c r="CW11" t="str">
        <f t="shared" si="3"/>
        <v>selectivity[sel_Whome].v{6}</v>
      </c>
      <c r="CX11" t="str">
        <f t="shared" si="3"/>
        <v>selectivity[sel_Whome].v{7}</v>
      </c>
      <c r="CY11" t="str">
        <f t="shared" si="3"/>
        <v>selectivity[sel_Espmg].v{1}</v>
      </c>
      <c r="CZ11" t="str">
        <f t="shared" si="3"/>
        <v>selectivity[sel_Espmg].v{2}</v>
      </c>
      <c r="DA11" t="str">
        <f t="shared" si="3"/>
        <v>selectivity[sel_Espmg].v{3}</v>
      </c>
      <c r="DB11" t="str">
        <f t="shared" si="3"/>
        <v>selectivity[sel_Espmg].v{4}</v>
      </c>
      <c r="DC11" t="str">
        <f t="shared" si="3"/>
        <v>selectivity[sel_Espmg].v{5}</v>
      </c>
      <c r="DD11" t="str">
        <f t="shared" si="3"/>
        <v>selectivity[sel_Espmg].v{6}</v>
      </c>
      <c r="DE11" t="str">
        <f t="shared" si="3"/>
        <v>selectivity[sel_Espmg].v{7}</v>
      </c>
      <c r="DF11" t="str">
        <f t="shared" si="3"/>
        <v>selectivity[sel_Espmg].v{8}</v>
      </c>
      <c r="DG11" t="str">
        <f t="shared" si="3"/>
        <v>selectivity[sel_Wspmg].v{1}</v>
      </c>
      <c r="DH11" t="str">
        <f t="shared" si="3"/>
        <v>selectivity[sel_Wspmg].v{2}</v>
      </c>
      <c r="DI11" t="str">
        <f t="shared" si="3"/>
        <v>selectivity[sel_Wspmg].v{3}</v>
      </c>
      <c r="DJ11" t="str">
        <f t="shared" si="3"/>
        <v>selectivity[sel_Wspmg].v{4}</v>
      </c>
      <c r="DK11" t="str">
        <f t="shared" si="3"/>
        <v>selectivity[sel_Wspmg].v{5}</v>
      </c>
      <c r="DL11" t="str">
        <f t="shared" si="3"/>
        <v>selectivity[sel_Wspmg].v{6}</v>
      </c>
      <c r="DM11" t="str">
        <f t="shared" si="3"/>
        <v>selectivity[sel_Wspmg].v{7}</v>
      </c>
      <c r="DN11" t="str">
        <f t="shared" si="3"/>
        <v>selectivity[sel_Wspmg].v{8}</v>
      </c>
      <c r="DO11" t="str">
        <f t="shared" si="3"/>
        <v>selectivity[Enspsl].mu</v>
      </c>
      <c r="DP11" t="str">
        <f t="shared" si="3"/>
        <v>selectivity[Enspsl].sigma_l</v>
      </c>
      <c r="DQ11" t="str">
        <f t="shared" si="3"/>
        <v>selectivity[Enspsl].sigma_r</v>
      </c>
      <c r="DR11" t="str">
        <f t="shared" si="3"/>
        <v>selectivity[Wnspsl].mu</v>
      </c>
      <c r="DS11" t="str">
        <f t="shared" si="3"/>
        <v>selectivity[Wnspsl].sigma_l</v>
      </c>
      <c r="DT11" t="str">
        <f t="shared" si="3"/>
        <v>selectivity[Wnspsl].sigma_r</v>
      </c>
      <c r="DU11" t="str">
        <f t="shared" si="3"/>
        <v>selectivity[Espsl].mu</v>
      </c>
      <c r="DV11" t="str">
        <f t="shared" si="3"/>
        <v>selectivity[Espsl].sigma_l</v>
      </c>
      <c r="DW11" t="str">
        <f t="shared" si="3"/>
        <v>selectivity[Espsl].sigma_r</v>
      </c>
      <c r="DX11" t="str">
        <f t="shared" si="3"/>
        <v>selectivity[CRsl].mu</v>
      </c>
      <c r="DY11" t="str">
        <f>DY2</f>
        <v>selectivity[CRsl].sigma_l</v>
      </c>
      <c r="DZ11" t="str">
        <f>DZ2</f>
        <v>selectivity[CRsl].sigma_r</v>
      </c>
      <c r="EA11" t="str">
        <f>EA2</f>
        <v>selectivity[SAsl].mu</v>
      </c>
      <c r="EB11" t="str">
        <f>EB2</f>
        <v>selectivity[SAsl].sigma_l</v>
      </c>
      <c r="EC11" t="str">
        <f>EC2</f>
        <v>selectivity[SAsl].sigma_r</v>
      </c>
      <c r="EX11">
        <f t="shared" ref="EX11" si="4">EX2</f>
        <v>0</v>
      </c>
    </row>
    <row r="12" spans="1:154" x14ac:dyDescent="0.25">
      <c r="A12" s="4">
        <f>A7</f>
        <v>1.22472</v>
      </c>
      <c r="B12" s="4">
        <f t="shared" ref="B12:D12" si="5">B7</f>
        <v>0.93811199999999995</v>
      </c>
      <c r="C12" s="4">
        <f t="shared" si="5"/>
        <v>8.0427600000000002E-2</v>
      </c>
      <c r="D12" s="4">
        <f t="shared" si="5"/>
        <v>0.109987</v>
      </c>
      <c r="E12" s="4">
        <f>E7</f>
        <v>8.7812799999999996E-2</v>
      </c>
      <c r="F12" s="4">
        <f>F7</f>
        <v>0.14633199999999999</v>
      </c>
      <c r="G12" s="4">
        <f>G7</f>
        <v>0.37432799999999999</v>
      </c>
      <c r="H12" s="3">
        <f>EXP(H7) *I7</f>
        <v>272040.33885066013</v>
      </c>
      <c r="I12" s="3">
        <f>EXP(H7) *(1-I7)</f>
        <v>816121.0165519804</v>
      </c>
      <c r="J12" s="4">
        <f>J7</f>
        <v>0.27500000000000002</v>
      </c>
      <c r="K12" s="4">
        <f>K7</f>
        <v>0</v>
      </c>
      <c r="L12" s="4">
        <f t="shared" ref="L12:BW12" si="6">L7</f>
        <v>1</v>
      </c>
      <c r="M12" s="4">
        <f t="shared" si="6"/>
        <v>1</v>
      </c>
      <c r="N12" s="4">
        <f t="shared" si="6"/>
        <v>1</v>
      </c>
      <c r="O12" s="4">
        <f t="shared" si="6"/>
        <v>1</v>
      </c>
      <c r="P12" s="4">
        <f t="shared" si="6"/>
        <v>1</v>
      </c>
      <c r="Q12" s="4">
        <f t="shared" si="6"/>
        <v>1</v>
      </c>
      <c r="R12" s="4">
        <f t="shared" si="6"/>
        <v>1</v>
      </c>
      <c r="S12" s="4">
        <f t="shared" si="6"/>
        <v>1</v>
      </c>
      <c r="T12" s="4">
        <f t="shared" si="6"/>
        <v>1</v>
      </c>
      <c r="U12" s="4">
        <f t="shared" si="6"/>
        <v>1</v>
      </c>
      <c r="V12" s="4">
        <f t="shared" si="6"/>
        <v>1</v>
      </c>
      <c r="W12" s="4">
        <f t="shared" si="6"/>
        <v>1</v>
      </c>
      <c r="X12" s="4">
        <f t="shared" si="6"/>
        <v>1</v>
      </c>
      <c r="Y12" s="4">
        <f t="shared" si="6"/>
        <v>1</v>
      </c>
      <c r="Z12" s="4">
        <f t="shared" si="6"/>
        <v>1</v>
      </c>
      <c r="AA12" s="4">
        <f t="shared" si="6"/>
        <v>1</v>
      </c>
      <c r="AB12" s="4">
        <f t="shared" si="6"/>
        <v>1</v>
      </c>
      <c r="AC12" s="4">
        <f t="shared" si="6"/>
        <v>1</v>
      </c>
      <c r="AD12" s="4">
        <f t="shared" si="6"/>
        <v>1</v>
      </c>
      <c r="AE12" s="4">
        <f t="shared" si="6"/>
        <v>1</v>
      </c>
      <c r="AF12" s="4">
        <f t="shared" si="6"/>
        <v>1</v>
      </c>
      <c r="AG12" s="4">
        <f t="shared" si="6"/>
        <v>1</v>
      </c>
      <c r="AH12" s="4">
        <f t="shared" si="6"/>
        <v>1</v>
      </c>
      <c r="AI12" s="4">
        <f t="shared" si="6"/>
        <v>1</v>
      </c>
      <c r="AJ12" s="4">
        <f t="shared" si="6"/>
        <v>1</v>
      </c>
      <c r="AK12" s="4">
        <f t="shared" si="6"/>
        <v>1</v>
      </c>
      <c r="AL12" s="4">
        <f t="shared" si="6"/>
        <v>1</v>
      </c>
      <c r="AM12" s="4">
        <f t="shared" si="6"/>
        <v>1</v>
      </c>
      <c r="AN12" s="4">
        <f t="shared" si="6"/>
        <v>1</v>
      </c>
      <c r="AO12" s="4">
        <f t="shared" si="6"/>
        <v>1</v>
      </c>
      <c r="AP12" s="4">
        <f t="shared" si="6"/>
        <v>1</v>
      </c>
      <c r="AQ12" s="4">
        <f t="shared" si="6"/>
        <v>1</v>
      </c>
      <c r="AR12" s="4">
        <f t="shared" si="6"/>
        <v>1</v>
      </c>
      <c r="AS12" s="4">
        <f t="shared" si="6"/>
        <v>1</v>
      </c>
      <c r="AT12" s="4">
        <f t="shared" si="6"/>
        <v>1</v>
      </c>
      <c r="AU12" s="4">
        <f t="shared" si="6"/>
        <v>1</v>
      </c>
      <c r="AV12" s="4">
        <f t="shared" si="6"/>
        <v>1</v>
      </c>
      <c r="AW12" s="4">
        <f t="shared" si="6"/>
        <v>1</v>
      </c>
      <c r="AX12" s="4">
        <f t="shared" si="6"/>
        <v>1</v>
      </c>
      <c r="AY12" s="4">
        <f t="shared" si="6"/>
        <v>1</v>
      </c>
      <c r="AZ12" s="4">
        <f t="shared" si="6"/>
        <v>1</v>
      </c>
      <c r="BA12" s="4">
        <f t="shared" si="6"/>
        <v>1</v>
      </c>
      <c r="BB12" s="4">
        <f t="shared" si="6"/>
        <v>1</v>
      </c>
      <c r="BC12" s="4">
        <f t="shared" si="6"/>
        <v>1</v>
      </c>
      <c r="BD12" s="4">
        <f t="shared" si="6"/>
        <v>1</v>
      </c>
      <c r="BE12" s="4">
        <f t="shared" si="6"/>
        <v>1</v>
      </c>
      <c r="BF12" s="4">
        <f t="shared" si="6"/>
        <v>1</v>
      </c>
      <c r="BG12" s="4">
        <f t="shared" si="6"/>
        <v>1</v>
      </c>
      <c r="BH12" s="4">
        <f t="shared" si="6"/>
        <v>1</v>
      </c>
      <c r="BI12" s="4">
        <f t="shared" si="6"/>
        <v>1</v>
      </c>
      <c r="BJ12" s="4">
        <f t="shared" si="6"/>
        <v>1</v>
      </c>
      <c r="BK12" s="4">
        <f t="shared" si="6"/>
        <v>1</v>
      </c>
      <c r="BL12" s="4">
        <f t="shared" si="6"/>
        <v>1</v>
      </c>
      <c r="BM12" s="4">
        <f t="shared" si="6"/>
        <v>1</v>
      </c>
      <c r="BN12" s="4">
        <f t="shared" si="6"/>
        <v>1</v>
      </c>
      <c r="BO12" s="4">
        <f t="shared" si="6"/>
        <v>1</v>
      </c>
      <c r="BP12" s="4">
        <f t="shared" si="6"/>
        <v>1</v>
      </c>
      <c r="BQ12" s="4">
        <f t="shared" si="6"/>
        <v>1</v>
      </c>
      <c r="BR12" s="4">
        <f t="shared" si="6"/>
        <v>1</v>
      </c>
      <c r="BS12" s="4">
        <f t="shared" si="6"/>
        <v>1</v>
      </c>
      <c r="BT12" s="4">
        <f t="shared" si="6"/>
        <v>1</v>
      </c>
      <c r="BU12" s="4">
        <f t="shared" si="6"/>
        <v>1</v>
      </c>
      <c r="BV12" s="4">
        <f t="shared" si="6"/>
        <v>1</v>
      </c>
      <c r="BW12" s="4">
        <f t="shared" si="6"/>
        <v>1</v>
      </c>
      <c r="BX12" s="4">
        <f t="shared" ref="BX12:CV12" si="7">BX7</f>
        <v>1</v>
      </c>
      <c r="BY12" s="4">
        <f t="shared" si="7"/>
        <v>1</v>
      </c>
      <c r="BZ12" s="4">
        <f t="shared" si="7"/>
        <v>1</v>
      </c>
      <c r="CA12" s="4">
        <f t="shared" si="7"/>
        <v>1</v>
      </c>
      <c r="CB12" s="4">
        <f t="shared" si="7"/>
        <v>1</v>
      </c>
      <c r="CC12" s="4">
        <f t="shared" si="7"/>
        <v>1</v>
      </c>
      <c r="CD12" s="4">
        <f t="shared" si="7"/>
        <v>1</v>
      </c>
      <c r="CE12" s="4">
        <f t="shared" si="7"/>
        <v>1</v>
      </c>
      <c r="CF12" s="4">
        <f t="shared" si="7"/>
        <v>1</v>
      </c>
      <c r="CG12" s="4">
        <f t="shared" si="7"/>
        <v>1</v>
      </c>
      <c r="CH12" s="4">
        <f t="shared" si="7"/>
        <v>1</v>
      </c>
      <c r="CI12" s="4">
        <f t="shared" si="7"/>
        <v>1</v>
      </c>
      <c r="CJ12" s="4">
        <f t="shared" si="7"/>
        <v>1</v>
      </c>
      <c r="CK12" s="4">
        <f t="shared" si="7"/>
        <v>1</v>
      </c>
      <c r="CL12" s="4">
        <f t="shared" si="7"/>
        <v>1</v>
      </c>
      <c r="CM12" s="4">
        <f t="shared" si="7"/>
        <v>1</v>
      </c>
      <c r="CN12" s="4">
        <f t="shared" si="7"/>
        <v>1</v>
      </c>
      <c r="CO12" s="4">
        <f t="shared" si="7"/>
        <v>1</v>
      </c>
      <c r="CP12" s="4">
        <f t="shared" si="7"/>
        <v>1</v>
      </c>
      <c r="CQ12" s="4">
        <f t="shared" si="7"/>
        <v>1</v>
      </c>
      <c r="CR12" s="4">
        <f t="shared" si="7"/>
        <v>0.1</v>
      </c>
      <c r="CS12" s="4">
        <f t="shared" si="7"/>
        <v>0.1</v>
      </c>
      <c r="CT12" s="4">
        <f t="shared" si="7"/>
        <v>0.43</v>
      </c>
      <c r="CU12" s="4">
        <f t="shared" si="7"/>
        <v>0.56000000000000005</v>
      </c>
      <c r="CV12" s="4">
        <f t="shared" si="7"/>
        <v>0.88</v>
      </c>
      <c r="CW12" s="4">
        <f>CW7</f>
        <v>0.9</v>
      </c>
      <c r="CX12" s="4">
        <f>CX7</f>
        <v>0.95</v>
      </c>
      <c r="CY12" s="4">
        <f>CZ7</f>
        <v>0.1</v>
      </c>
      <c r="CZ12" s="4">
        <f t="shared" ref="CZ12:EC12" si="8">DA7</f>
        <v>0.2</v>
      </c>
      <c r="DA12" s="4">
        <f t="shared" si="8"/>
        <v>0.3</v>
      </c>
      <c r="DB12" s="4">
        <f t="shared" si="8"/>
        <v>0.4</v>
      </c>
      <c r="DC12" s="4">
        <f t="shared" si="8"/>
        <v>0.5</v>
      </c>
      <c r="DD12" s="4">
        <f t="shared" si="8"/>
        <v>0.6</v>
      </c>
      <c r="DE12" s="4">
        <f t="shared" si="8"/>
        <v>0.6</v>
      </c>
      <c r="DF12" s="4">
        <f t="shared" si="8"/>
        <v>0.6</v>
      </c>
      <c r="DG12" s="4">
        <f t="shared" si="8"/>
        <v>0.1</v>
      </c>
      <c r="DH12" s="4">
        <f t="shared" si="8"/>
        <v>0.2</v>
      </c>
      <c r="DI12" s="4">
        <f t="shared" si="8"/>
        <v>0.3</v>
      </c>
      <c r="DJ12" s="4">
        <f t="shared" si="8"/>
        <v>0.4</v>
      </c>
      <c r="DK12" s="4">
        <f t="shared" si="8"/>
        <v>0.5</v>
      </c>
      <c r="DL12" s="4">
        <f t="shared" si="8"/>
        <v>0.6</v>
      </c>
      <c r="DM12" s="4">
        <f t="shared" si="8"/>
        <v>0.6</v>
      </c>
      <c r="DN12" s="4">
        <f t="shared" si="8"/>
        <v>0.6</v>
      </c>
      <c r="DO12" s="4">
        <f t="shared" si="8"/>
        <v>3.82578</v>
      </c>
      <c r="DP12" s="4">
        <f t="shared" si="8"/>
        <v>1.6303799999999999</v>
      </c>
      <c r="DQ12" s="4">
        <f t="shared" si="8"/>
        <v>17</v>
      </c>
      <c r="DR12" s="4">
        <f t="shared" si="8"/>
        <v>5.34802</v>
      </c>
      <c r="DS12" s="4">
        <f t="shared" si="8"/>
        <v>2.1239599999999998</v>
      </c>
      <c r="DT12" s="4">
        <f t="shared" si="8"/>
        <v>7.7964700000000002</v>
      </c>
      <c r="DU12" s="4">
        <f t="shared" si="8"/>
        <v>10.6006</v>
      </c>
      <c r="DV12" s="4">
        <f t="shared" si="8"/>
        <v>7.58432</v>
      </c>
      <c r="DW12" s="4">
        <f t="shared" si="8"/>
        <v>3.6039500000000002</v>
      </c>
      <c r="DX12" s="4">
        <f t="shared" si="8"/>
        <v>1.0007999999999999</v>
      </c>
      <c r="DY12" s="4">
        <f t="shared" si="8"/>
        <v>1</v>
      </c>
      <c r="DZ12" s="4">
        <f t="shared" si="8"/>
        <v>8.7178100000000001</v>
      </c>
      <c r="EA12" s="4">
        <f t="shared" si="8"/>
        <v>10</v>
      </c>
      <c r="EB12" s="4">
        <f t="shared" si="8"/>
        <v>5.5027999999999997</v>
      </c>
      <c r="EC12" s="4">
        <f t="shared" si="8"/>
        <v>3.2463500000000001</v>
      </c>
    </row>
    <row r="14" spans="1:154" x14ac:dyDescent="0.25">
      <c r="L14">
        <v>1</v>
      </c>
      <c r="M14">
        <v>2</v>
      </c>
      <c r="N14">
        <v>3</v>
      </c>
      <c r="O14">
        <v>4</v>
      </c>
      <c r="P14">
        <v>5</v>
      </c>
      <c r="Q14">
        <v>6</v>
      </c>
      <c r="R14">
        <v>7</v>
      </c>
      <c r="S14">
        <v>8</v>
      </c>
      <c r="T14">
        <v>9</v>
      </c>
      <c r="U14">
        <v>10</v>
      </c>
      <c r="V14">
        <v>11</v>
      </c>
      <c r="W14">
        <v>12</v>
      </c>
      <c r="X14">
        <v>13</v>
      </c>
      <c r="Y14">
        <v>14</v>
      </c>
      <c r="Z14">
        <v>15</v>
      </c>
      <c r="AA14">
        <v>16</v>
      </c>
      <c r="AB14">
        <v>17</v>
      </c>
      <c r="AC14">
        <v>18</v>
      </c>
      <c r="AD14">
        <v>19</v>
      </c>
      <c r="AE14">
        <v>20</v>
      </c>
      <c r="AF14">
        <v>21</v>
      </c>
      <c r="AG14">
        <v>22</v>
      </c>
      <c r="AH14">
        <v>23</v>
      </c>
      <c r="AI14">
        <v>24</v>
      </c>
      <c r="AJ14">
        <v>25</v>
      </c>
      <c r="AK14">
        <v>26</v>
      </c>
      <c r="AL14">
        <v>27</v>
      </c>
      <c r="AM14">
        <v>28</v>
      </c>
      <c r="AN14">
        <v>29</v>
      </c>
      <c r="AO14">
        <v>30</v>
      </c>
      <c r="AP14">
        <v>31</v>
      </c>
      <c r="AQ14">
        <v>32</v>
      </c>
      <c r="AR14">
        <v>33</v>
      </c>
      <c r="AS14">
        <v>34</v>
      </c>
      <c r="AT14">
        <v>35</v>
      </c>
      <c r="AU14">
        <v>36</v>
      </c>
      <c r="AV14">
        <v>37</v>
      </c>
      <c r="AW14">
        <v>38</v>
      </c>
      <c r="AX14">
        <v>39</v>
      </c>
      <c r="AY14">
        <v>40</v>
      </c>
      <c r="AZ14">
        <v>41</v>
      </c>
      <c r="BA14">
        <v>42</v>
      </c>
      <c r="BB14">
        <v>1</v>
      </c>
      <c r="BC14">
        <v>2</v>
      </c>
      <c r="BD14">
        <v>3</v>
      </c>
      <c r="BE14">
        <v>4</v>
      </c>
      <c r="BF14">
        <v>5</v>
      </c>
      <c r="BG14">
        <v>6</v>
      </c>
      <c r="BH14">
        <v>7</v>
      </c>
      <c r="BI14">
        <v>8</v>
      </c>
      <c r="BJ14">
        <v>9</v>
      </c>
      <c r="BK14">
        <v>10</v>
      </c>
      <c r="BL14">
        <v>11</v>
      </c>
      <c r="BM14">
        <v>12</v>
      </c>
      <c r="BN14">
        <v>13</v>
      </c>
      <c r="BO14">
        <v>14</v>
      </c>
      <c r="BP14">
        <v>15</v>
      </c>
      <c r="BQ14">
        <v>16</v>
      </c>
      <c r="BR14">
        <v>17</v>
      </c>
      <c r="BS14">
        <v>18</v>
      </c>
      <c r="BT14">
        <v>19</v>
      </c>
      <c r="BU14">
        <v>20</v>
      </c>
      <c r="BV14">
        <v>21</v>
      </c>
      <c r="BW14">
        <v>22</v>
      </c>
      <c r="BX14">
        <v>23</v>
      </c>
      <c r="BY14">
        <v>24</v>
      </c>
      <c r="BZ14">
        <v>25</v>
      </c>
      <c r="CA14">
        <v>26</v>
      </c>
      <c r="CB14">
        <v>27</v>
      </c>
      <c r="CC14">
        <v>28</v>
      </c>
      <c r="CD14">
        <v>29</v>
      </c>
      <c r="CE14">
        <v>30</v>
      </c>
      <c r="CF14">
        <v>31</v>
      </c>
      <c r="CG14">
        <v>32</v>
      </c>
      <c r="CH14">
        <v>33</v>
      </c>
      <c r="CI14">
        <v>34</v>
      </c>
      <c r="CJ14">
        <v>35</v>
      </c>
      <c r="CK14">
        <v>36</v>
      </c>
      <c r="CL14">
        <v>37</v>
      </c>
      <c r="CM14">
        <v>38</v>
      </c>
      <c r="CN14">
        <v>39</v>
      </c>
      <c r="CO14">
        <v>40</v>
      </c>
      <c r="CP14">
        <v>41</v>
      </c>
      <c r="CQ14">
        <v>42</v>
      </c>
      <c r="CR14">
        <v>1</v>
      </c>
      <c r="CS14">
        <v>2</v>
      </c>
      <c r="CT14">
        <v>3</v>
      </c>
      <c r="CU14">
        <v>4</v>
      </c>
      <c r="CV14">
        <v>5</v>
      </c>
      <c r="CW14">
        <v>6</v>
      </c>
      <c r="CX14">
        <v>7</v>
      </c>
      <c r="CY14">
        <v>8</v>
      </c>
      <c r="CZ14">
        <v>1</v>
      </c>
      <c r="DA14">
        <v>2</v>
      </c>
      <c r="DB14">
        <v>3</v>
      </c>
      <c r="DC14">
        <v>4</v>
      </c>
      <c r="DD14">
        <v>5</v>
      </c>
      <c r="DE14">
        <v>6</v>
      </c>
      <c r="DF14">
        <v>7</v>
      </c>
      <c r="DG14">
        <v>8</v>
      </c>
      <c r="DH14">
        <v>1</v>
      </c>
      <c r="DI14">
        <v>2</v>
      </c>
      <c r="DJ14">
        <v>3</v>
      </c>
      <c r="DK14">
        <v>4</v>
      </c>
      <c r="DL14">
        <v>5</v>
      </c>
      <c r="DM14">
        <v>6</v>
      </c>
      <c r="DN14">
        <v>7</v>
      </c>
      <c r="DO14">
        <v>8</v>
      </c>
      <c r="DP14">
        <v>1</v>
      </c>
      <c r="DQ14">
        <v>2</v>
      </c>
      <c r="DR14">
        <v>3</v>
      </c>
      <c r="DS14">
        <v>1</v>
      </c>
      <c r="DT14">
        <v>2</v>
      </c>
      <c r="DU14">
        <v>3</v>
      </c>
      <c r="DV14">
        <v>1</v>
      </c>
      <c r="DW14">
        <v>2</v>
      </c>
      <c r="DX14">
        <v>3</v>
      </c>
      <c r="DY14">
        <v>1</v>
      </c>
      <c r="DZ14">
        <v>2</v>
      </c>
      <c r="EA14">
        <v>3</v>
      </c>
      <c r="EB14">
        <v>1</v>
      </c>
      <c r="EC14">
        <v>2</v>
      </c>
      <c r="ED14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CF2C-82A3-47E3-8EA6-EF4BD9E59387}">
  <dimension ref="B4:AW17"/>
  <sheetViews>
    <sheetView topLeftCell="AD1" workbookViewId="0">
      <selection activeCell="B13" sqref="B13:AW17"/>
    </sheetView>
  </sheetViews>
  <sheetFormatPr defaultRowHeight="15" x14ac:dyDescent="0.25"/>
  <sheetData>
    <row r="4" spans="2:49" x14ac:dyDescent="0.25">
      <c r="B4" t="s">
        <v>131</v>
      </c>
      <c r="H4">
        <v>1975</v>
      </c>
      <c r="I4">
        <v>1976</v>
      </c>
      <c r="J4">
        <v>1977</v>
      </c>
      <c r="K4">
        <v>1978</v>
      </c>
      <c r="L4">
        <v>1979</v>
      </c>
      <c r="M4">
        <v>1980</v>
      </c>
      <c r="N4">
        <v>1981</v>
      </c>
      <c r="O4">
        <v>1982</v>
      </c>
      <c r="P4">
        <v>1983</v>
      </c>
      <c r="Q4">
        <v>1984</v>
      </c>
      <c r="R4">
        <v>1985</v>
      </c>
      <c r="S4">
        <v>1986</v>
      </c>
      <c r="T4">
        <v>1987</v>
      </c>
      <c r="U4">
        <v>1988</v>
      </c>
      <c r="V4">
        <v>1989</v>
      </c>
      <c r="W4">
        <v>1990</v>
      </c>
      <c r="X4">
        <v>1991</v>
      </c>
      <c r="Y4">
        <v>1992</v>
      </c>
      <c r="Z4">
        <v>1993</v>
      </c>
      <c r="AA4">
        <v>1994</v>
      </c>
      <c r="AB4">
        <v>1995</v>
      </c>
      <c r="AC4">
        <v>1996</v>
      </c>
      <c r="AD4">
        <v>1997</v>
      </c>
      <c r="AE4">
        <v>1998</v>
      </c>
      <c r="AF4">
        <v>1999</v>
      </c>
      <c r="AG4">
        <v>2000</v>
      </c>
      <c r="AH4">
        <v>2001</v>
      </c>
      <c r="AI4">
        <v>2002</v>
      </c>
      <c r="AJ4">
        <v>2003</v>
      </c>
      <c r="AK4">
        <v>2004</v>
      </c>
      <c r="AL4">
        <v>2005</v>
      </c>
      <c r="AM4">
        <v>2006</v>
      </c>
      <c r="AN4">
        <v>2007</v>
      </c>
      <c r="AO4">
        <v>2008</v>
      </c>
      <c r="AP4">
        <v>2009</v>
      </c>
      <c r="AQ4">
        <v>2010</v>
      </c>
      <c r="AR4">
        <v>2011</v>
      </c>
      <c r="AS4">
        <v>2012</v>
      </c>
      <c r="AT4">
        <v>2013</v>
      </c>
      <c r="AU4">
        <v>2014</v>
      </c>
      <c r="AV4">
        <v>2015</v>
      </c>
      <c r="AW4">
        <v>2016</v>
      </c>
    </row>
    <row r="5" spans="2:49" x14ac:dyDescent="0.25">
      <c r="B5" t="s">
        <v>132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2:49" x14ac:dyDescent="0.25">
      <c r="B6" t="s">
        <v>133</v>
      </c>
      <c r="H6">
        <v>0.95</v>
      </c>
      <c r="I6">
        <v>0.95</v>
      </c>
      <c r="J6">
        <v>0.95</v>
      </c>
      <c r="K6">
        <v>0.95</v>
      </c>
      <c r="L6">
        <v>0.95</v>
      </c>
      <c r="M6">
        <v>0.95</v>
      </c>
      <c r="N6">
        <v>0.95</v>
      </c>
      <c r="O6">
        <v>0.95</v>
      </c>
      <c r="P6">
        <v>0.95</v>
      </c>
      <c r="Q6">
        <v>0.95</v>
      </c>
      <c r="R6">
        <v>0.95</v>
      </c>
      <c r="S6">
        <v>0.95</v>
      </c>
      <c r="T6">
        <v>0.95</v>
      </c>
      <c r="U6">
        <v>0.95</v>
      </c>
      <c r="V6">
        <v>0.95</v>
      </c>
      <c r="W6">
        <v>0.95</v>
      </c>
      <c r="X6">
        <v>0.95</v>
      </c>
      <c r="Y6">
        <v>0.95</v>
      </c>
      <c r="Z6">
        <v>0.95</v>
      </c>
      <c r="AA6">
        <v>0.95</v>
      </c>
      <c r="AB6">
        <v>0.95</v>
      </c>
      <c r="AC6">
        <v>0.95</v>
      </c>
      <c r="AD6">
        <v>0.95</v>
      </c>
      <c r="AE6">
        <v>0.95</v>
      </c>
      <c r="AF6">
        <v>0.95</v>
      </c>
      <c r="AG6">
        <v>0.95</v>
      </c>
      <c r="AH6">
        <v>0.95</v>
      </c>
      <c r="AI6">
        <v>0.95</v>
      </c>
      <c r="AJ6">
        <v>0.95</v>
      </c>
      <c r="AK6">
        <v>0.95</v>
      </c>
      <c r="AL6">
        <v>0.95</v>
      </c>
      <c r="AM6">
        <v>0.95</v>
      </c>
      <c r="AN6">
        <v>0.95</v>
      </c>
      <c r="AO6">
        <v>0.95</v>
      </c>
      <c r="AP6">
        <v>0.95</v>
      </c>
      <c r="AQ6">
        <v>0.95</v>
      </c>
      <c r="AR6">
        <v>0.95</v>
      </c>
      <c r="AS6">
        <v>0.95</v>
      </c>
      <c r="AT6">
        <v>0.95</v>
      </c>
      <c r="AU6">
        <v>0.95</v>
      </c>
      <c r="AV6">
        <v>0.95</v>
      </c>
      <c r="AW6">
        <v>0.95</v>
      </c>
    </row>
    <row r="7" spans="2:49" x14ac:dyDescent="0.25">
      <c r="B7" t="s">
        <v>134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0.06</v>
      </c>
      <c r="AV7">
        <v>0.06</v>
      </c>
      <c r="AW7">
        <v>0.06</v>
      </c>
    </row>
    <row r="8" spans="2:49" x14ac:dyDescent="0.25">
      <c r="B8" t="s">
        <v>135</v>
      </c>
      <c r="H8">
        <v>8.6</v>
      </c>
      <c r="I8">
        <v>8.6</v>
      </c>
      <c r="J8">
        <v>8.6</v>
      </c>
      <c r="K8">
        <v>8.6</v>
      </c>
      <c r="L8">
        <v>8.6</v>
      </c>
      <c r="M8">
        <v>8.6</v>
      </c>
      <c r="N8">
        <v>8.6</v>
      </c>
      <c r="O8">
        <v>8.6</v>
      </c>
      <c r="P8">
        <v>8.6</v>
      </c>
      <c r="Q8">
        <v>8.6</v>
      </c>
      <c r="R8">
        <v>8.6</v>
      </c>
      <c r="S8">
        <v>8.6</v>
      </c>
      <c r="T8">
        <v>8.6</v>
      </c>
      <c r="U8">
        <v>8.6</v>
      </c>
      <c r="V8">
        <v>8.6</v>
      </c>
      <c r="W8">
        <v>8.6</v>
      </c>
      <c r="X8">
        <v>8.6</v>
      </c>
      <c r="Y8">
        <v>8.6</v>
      </c>
      <c r="Z8">
        <v>8.6</v>
      </c>
      <c r="AA8">
        <v>8.6</v>
      </c>
      <c r="AB8">
        <v>8.6</v>
      </c>
      <c r="AC8">
        <v>8.6</v>
      </c>
      <c r="AD8">
        <v>8.6</v>
      </c>
      <c r="AE8">
        <v>8.6</v>
      </c>
      <c r="AF8">
        <v>8.6</v>
      </c>
      <c r="AG8">
        <v>8.6</v>
      </c>
      <c r="AH8">
        <v>8.6</v>
      </c>
      <c r="AI8">
        <v>8.6</v>
      </c>
      <c r="AJ8">
        <v>8.6</v>
      </c>
      <c r="AK8">
        <v>8.6</v>
      </c>
      <c r="AL8">
        <v>8.6</v>
      </c>
      <c r="AM8">
        <v>8.6</v>
      </c>
      <c r="AN8">
        <v>8.6</v>
      </c>
      <c r="AO8">
        <v>8.6</v>
      </c>
      <c r="AP8">
        <v>8.6</v>
      </c>
      <c r="AQ8">
        <v>8.6</v>
      </c>
      <c r="AR8">
        <v>8.6</v>
      </c>
      <c r="AS8">
        <v>8.6</v>
      </c>
      <c r="AT8">
        <v>8.6</v>
      </c>
      <c r="AU8">
        <v>8.6</v>
      </c>
      <c r="AV8">
        <v>8.6</v>
      </c>
      <c r="AW8">
        <v>8.6</v>
      </c>
    </row>
    <row r="10" spans="2:49" x14ac:dyDescent="0.25">
      <c r="B10" t="s">
        <v>136</v>
      </c>
      <c r="H10" t="s">
        <v>137</v>
      </c>
    </row>
    <row r="11" spans="2:49" x14ac:dyDescent="0.25">
      <c r="B11" t="s">
        <v>138</v>
      </c>
      <c r="H11" t="s">
        <v>139</v>
      </c>
    </row>
    <row r="12" spans="2:49" x14ac:dyDescent="0.25">
      <c r="B12" t="s">
        <v>140</v>
      </c>
      <c r="H12" t="s">
        <v>141</v>
      </c>
    </row>
    <row r="13" spans="2:49" x14ac:dyDescent="0.25">
      <c r="B13" t="s">
        <v>131</v>
      </c>
      <c r="H13">
        <v>1975</v>
      </c>
      <c r="I13">
        <v>1976</v>
      </c>
      <c r="J13">
        <v>1977</v>
      </c>
      <c r="K13">
        <v>1978</v>
      </c>
      <c r="L13">
        <v>1979</v>
      </c>
      <c r="M13">
        <v>1980</v>
      </c>
      <c r="N13">
        <v>1981</v>
      </c>
      <c r="O13">
        <v>1982</v>
      </c>
      <c r="P13">
        <v>1983</v>
      </c>
      <c r="Q13">
        <v>1984</v>
      </c>
      <c r="R13">
        <v>1985</v>
      </c>
      <c r="S13">
        <v>1986</v>
      </c>
      <c r="T13">
        <v>1987</v>
      </c>
      <c r="U13">
        <v>1988</v>
      </c>
      <c r="V13">
        <v>1989</v>
      </c>
      <c r="W13">
        <v>1990</v>
      </c>
      <c r="X13">
        <v>1991</v>
      </c>
      <c r="Y13">
        <v>1992</v>
      </c>
      <c r="Z13">
        <v>1993</v>
      </c>
      <c r="AA13">
        <v>1994</v>
      </c>
      <c r="AB13">
        <v>1995</v>
      </c>
      <c r="AC13">
        <v>1996</v>
      </c>
      <c r="AD13">
        <v>1997</v>
      </c>
      <c r="AE13">
        <v>1998</v>
      </c>
      <c r="AF13">
        <v>1999</v>
      </c>
      <c r="AG13">
        <v>2000</v>
      </c>
      <c r="AH13">
        <v>2001</v>
      </c>
      <c r="AI13">
        <v>2002</v>
      </c>
      <c r="AJ13">
        <v>2003</v>
      </c>
      <c r="AK13">
        <v>2004</v>
      </c>
      <c r="AL13">
        <v>2005</v>
      </c>
      <c r="AM13">
        <v>2006</v>
      </c>
      <c r="AN13">
        <v>2007</v>
      </c>
      <c r="AO13">
        <v>2008</v>
      </c>
      <c r="AP13">
        <v>2009</v>
      </c>
      <c r="AQ13">
        <v>2010</v>
      </c>
      <c r="AR13">
        <v>2011</v>
      </c>
      <c r="AS13">
        <v>2012</v>
      </c>
      <c r="AT13">
        <v>2013</v>
      </c>
      <c r="AU13">
        <v>2014</v>
      </c>
      <c r="AV13">
        <v>2015</v>
      </c>
      <c r="AW13">
        <v>2016</v>
      </c>
    </row>
    <row r="14" spans="2:49" x14ac:dyDescent="0.25">
      <c r="B14" t="s">
        <v>132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</row>
    <row r="15" spans="2:49" x14ac:dyDescent="0.25">
      <c r="B15" t="s">
        <v>133</v>
      </c>
      <c r="H15">
        <v>0.95</v>
      </c>
      <c r="I15">
        <v>0.95</v>
      </c>
      <c r="J15">
        <v>0.95</v>
      </c>
      <c r="K15">
        <v>0.95</v>
      </c>
      <c r="L15">
        <v>0.95</v>
      </c>
      <c r="M15">
        <v>0.95</v>
      </c>
      <c r="N15">
        <v>0.95</v>
      </c>
      <c r="O15">
        <v>0.95</v>
      </c>
      <c r="P15">
        <v>0.95</v>
      </c>
      <c r="Q15">
        <v>0.95</v>
      </c>
      <c r="R15">
        <v>0.95</v>
      </c>
      <c r="S15">
        <v>0.95</v>
      </c>
      <c r="T15">
        <v>0.95</v>
      </c>
      <c r="U15">
        <v>0.95</v>
      </c>
      <c r="V15">
        <v>0.95</v>
      </c>
      <c r="W15">
        <v>0.95</v>
      </c>
      <c r="X15">
        <v>0.95</v>
      </c>
      <c r="Y15">
        <v>0.95</v>
      </c>
      <c r="Z15">
        <v>0.95</v>
      </c>
      <c r="AA15">
        <v>0.95</v>
      </c>
      <c r="AB15">
        <v>0.95</v>
      </c>
      <c r="AC15">
        <v>0.95</v>
      </c>
      <c r="AD15">
        <v>0.95</v>
      </c>
      <c r="AE15">
        <v>0.95</v>
      </c>
      <c r="AF15">
        <v>0.95</v>
      </c>
      <c r="AG15">
        <v>0.95</v>
      </c>
      <c r="AH15">
        <v>0.95</v>
      </c>
      <c r="AI15">
        <v>0.95</v>
      </c>
      <c r="AJ15">
        <v>0.95</v>
      </c>
      <c r="AK15">
        <v>0.95</v>
      </c>
      <c r="AL15">
        <v>0.95</v>
      </c>
      <c r="AM15">
        <v>0.95</v>
      </c>
      <c r="AN15">
        <v>0.95</v>
      </c>
      <c r="AO15">
        <v>0.95</v>
      </c>
      <c r="AP15">
        <v>0.95</v>
      </c>
      <c r="AQ15">
        <v>0.95</v>
      </c>
      <c r="AR15">
        <v>0.95</v>
      </c>
      <c r="AS15">
        <v>0.95</v>
      </c>
      <c r="AT15">
        <v>0.95</v>
      </c>
      <c r="AU15">
        <v>0.95</v>
      </c>
      <c r="AV15">
        <v>0.95</v>
      </c>
      <c r="AW15">
        <v>0.95</v>
      </c>
    </row>
    <row r="16" spans="2:49" x14ac:dyDescent="0.25">
      <c r="B16" t="s">
        <v>134</v>
      </c>
      <c r="H16">
        <v>0.06</v>
      </c>
      <c r="I16">
        <v>0.06</v>
      </c>
      <c r="J16">
        <v>0.06</v>
      </c>
      <c r="K16">
        <v>0.06</v>
      </c>
      <c r="L16">
        <v>0.06</v>
      </c>
      <c r="M16">
        <v>0.06</v>
      </c>
      <c r="N16">
        <v>0.06</v>
      </c>
      <c r="O16">
        <v>0.06</v>
      </c>
      <c r="P16">
        <v>0.06</v>
      </c>
      <c r="Q16">
        <v>0.06</v>
      </c>
      <c r="R16">
        <v>0.06</v>
      </c>
      <c r="S16">
        <v>0.06</v>
      </c>
      <c r="T16">
        <v>0.06</v>
      </c>
      <c r="U16">
        <v>0.06</v>
      </c>
      <c r="V16">
        <v>0.06</v>
      </c>
      <c r="W16">
        <v>0.06</v>
      </c>
      <c r="X16">
        <v>0.06</v>
      </c>
      <c r="Y16">
        <v>0.06</v>
      </c>
      <c r="Z16">
        <v>0.06</v>
      </c>
      <c r="AA16">
        <v>0.06</v>
      </c>
      <c r="AB16">
        <v>0.06</v>
      </c>
      <c r="AC16">
        <v>0.06</v>
      </c>
      <c r="AD16">
        <v>0.06</v>
      </c>
      <c r="AE16">
        <v>0.06</v>
      </c>
      <c r="AF16">
        <v>0.06</v>
      </c>
      <c r="AG16">
        <v>0.06</v>
      </c>
      <c r="AH16">
        <v>0.06</v>
      </c>
      <c r="AI16">
        <v>0.06</v>
      </c>
      <c r="AJ16">
        <v>0.06</v>
      </c>
      <c r="AK16">
        <v>0.06</v>
      </c>
      <c r="AL16">
        <v>0.06</v>
      </c>
      <c r="AM16">
        <v>0.06</v>
      </c>
      <c r="AN16">
        <v>0.06</v>
      </c>
      <c r="AO16">
        <v>0.06</v>
      </c>
      <c r="AP16">
        <v>0.06</v>
      </c>
      <c r="AQ16">
        <v>0.06</v>
      </c>
      <c r="AR16">
        <v>0.06</v>
      </c>
      <c r="AS16">
        <v>0.06</v>
      </c>
      <c r="AT16">
        <v>0.06</v>
      </c>
      <c r="AU16">
        <v>0.06</v>
      </c>
      <c r="AV16">
        <v>0.06</v>
      </c>
      <c r="AW16">
        <v>0.06</v>
      </c>
    </row>
    <row r="17" spans="2:49" x14ac:dyDescent="0.25">
      <c r="B17" t="s">
        <v>135</v>
      </c>
      <c r="H17">
        <v>8.6</v>
      </c>
      <c r="I17">
        <v>8.6</v>
      </c>
      <c r="J17">
        <v>8.6</v>
      </c>
      <c r="K17">
        <v>8.6</v>
      </c>
      <c r="L17">
        <v>8.6</v>
      </c>
      <c r="M17">
        <v>8.6</v>
      </c>
      <c r="N17">
        <v>8.6</v>
      </c>
      <c r="O17">
        <v>8.6</v>
      </c>
      <c r="P17">
        <v>8.6</v>
      </c>
      <c r="Q17">
        <v>8.6</v>
      </c>
      <c r="R17">
        <v>8.6</v>
      </c>
      <c r="S17">
        <v>8.6</v>
      </c>
      <c r="T17">
        <v>8.6</v>
      </c>
      <c r="U17">
        <v>8.6</v>
      </c>
      <c r="V17">
        <v>8.6</v>
      </c>
      <c r="W17">
        <v>8.6</v>
      </c>
      <c r="X17">
        <v>8.6</v>
      </c>
      <c r="Y17">
        <v>8.6</v>
      </c>
      <c r="Z17">
        <v>8.6</v>
      </c>
      <c r="AA17">
        <v>8.6</v>
      </c>
      <c r="AB17">
        <v>8.6</v>
      </c>
      <c r="AC17">
        <v>8.6</v>
      </c>
      <c r="AD17">
        <v>8.6</v>
      </c>
      <c r="AE17">
        <v>8.6</v>
      </c>
      <c r="AF17">
        <v>8.6</v>
      </c>
      <c r="AG17">
        <v>8.6</v>
      </c>
      <c r="AH17">
        <v>8.6</v>
      </c>
      <c r="AI17">
        <v>8.6</v>
      </c>
      <c r="AJ17">
        <v>8.6</v>
      </c>
      <c r="AK17">
        <v>8.6</v>
      </c>
      <c r="AL17">
        <v>8.6</v>
      </c>
      <c r="AM17">
        <v>8.6</v>
      </c>
      <c r="AN17">
        <v>8.6</v>
      </c>
      <c r="AO17">
        <v>8.6</v>
      </c>
      <c r="AP17">
        <v>8.6</v>
      </c>
      <c r="AQ17">
        <v>8.6</v>
      </c>
      <c r="AR17">
        <v>8.6</v>
      </c>
      <c r="AS17">
        <v>8.6</v>
      </c>
      <c r="AT17">
        <v>8.6</v>
      </c>
      <c r="AU17">
        <v>8.6</v>
      </c>
      <c r="AV17">
        <v>8.6</v>
      </c>
      <c r="AW17">
        <v>8.6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61E0-F141-4A14-9C25-D2F76AE41099}">
  <dimension ref="A1:G10"/>
  <sheetViews>
    <sheetView workbookViewId="0">
      <selection activeCell="A9" sqref="A9"/>
    </sheetView>
  </sheetViews>
  <sheetFormatPr defaultRowHeight="15" x14ac:dyDescent="0.25"/>
  <cols>
    <col min="1" max="1" width="27.5703125" customWidth="1"/>
  </cols>
  <sheetData>
    <row r="1" spans="1:7" x14ac:dyDescent="0.25">
      <c r="A1" t="s">
        <v>168</v>
      </c>
      <c r="B1" t="s">
        <v>168</v>
      </c>
      <c r="C1" t="s">
        <v>170</v>
      </c>
      <c r="D1" t="s">
        <v>167</v>
      </c>
      <c r="E1" t="s">
        <v>171</v>
      </c>
      <c r="G1" t="s">
        <v>189</v>
      </c>
    </row>
    <row r="2" spans="1:7" x14ac:dyDescent="0.25">
      <c r="A2" t="s">
        <v>109</v>
      </c>
      <c r="B2" t="s">
        <v>169</v>
      </c>
      <c r="C2">
        <v>500</v>
      </c>
      <c r="D2">
        <f xml:space="preserve"> 0.045 * 60</f>
        <v>2.6999999999999997</v>
      </c>
    </row>
    <row r="3" spans="1:7" x14ac:dyDescent="0.25">
      <c r="A3" t="s">
        <v>108</v>
      </c>
      <c r="B3" t="s">
        <v>169</v>
      </c>
      <c r="C3">
        <v>500</v>
      </c>
      <c r="D3">
        <v>2.5169999999999999</v>
      </c>
    </row>
    <row r="4" spans="1:7" x14ac:dyDescent="0.25">
      <c r="A4" t="s">
        <v>173</v>
      </c>
      <c r="B4" t="s">
        <v>169</v>
      </c>
      <c r="C4">
        <v>500</v>
      </c>
      <c r="D4">
        <v>2.6669999999999998</v>
      </c>
    </row>
    <row r="5" spans="1:7" x14ac:dyDescent="0.25">
      <c r="A5" t="s">
        <v>174</v>
      </c>
      <c r="B5" t="s">
        <v>169</v>
      </c>
      <c r="C5">
        <v>500</v>
      </c>
      <c r="D5">
        <v>1.7170000000000001</v>
      </c>
      <c r="E5" t="s">
        <v>172</v>
      </c>
    </row>
    <row r="6" spans="1:7" x14ac:dyDescent="0.25">
      <c r="A6" t="s">
        <v>175</v>
      </c>
      <c r="B6" t="s">
        <v>169</v>
      </c>
      <c r="C6">
        <v>500</v>
      </c>
      <c r="D6">
        <v>1.9330000000000001</v>
      </c>
      <c r="E6" t="s">
        <v>172</v>
      </c>
    </row>
    <row r="7" spans="1:7" x14ac:dyDescent="0.25">
      <c r="A7" t="s">
        <v>176</v>
      </c>
      <c r="B7" t="s">
        <v>169</v>
      </c>
      <c r="C7">
        <v>500</v>
      </c>
      <c r="D7">
        <v>1.75</v>
      </c>
    </row>
    <row r="8" spans="1:7" x14ac:dyDescent="0.25">
      <c r="A8" t="s">
        <v>190</v>
      </c>
    </row>
    <row r="9" spans="1:7" x14ac:dyDescent="0.25">
      <c r="A9" t="s">
        <v>109</v>
      </c>
      <c r="B9" t="s">
        <v>169</v>
      </c>
      <c r="C9">
        <v>1000</v>
      </c>
      <c r="D9">
        <f>0.024*60</f>
        <v>1.44</v>
      </c>
    </row>
    <row r="10" spans="1:7" x14ac:dyDescent="0.25">
      <c r="A10" t="s">
        <v>108</v>
      </c>
      <c r="B10" t="s">
        <v>169</v>
      </c>
      <c r="C10">
        <v>1000</v>
      </c>
      <c r="D10">
        <v>2.35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F6AA-B1AF-420C-969D-5CB130292B5F}">
  <dimension ref="A1:EK17"/>
  <sheetViews>
    <sheetView workbookViewId="0">
      <selection activeCell="G17" sqref="G17"/>
    </sheetView>
  </sheetViews>
  <sheetFormatPr defaultRowHeight="15" x14ac:dyDescent="0.25"/>
  <sheetData>
    <row r="1" spans="1:141" x14ac:dyDescent="0.25">
      <c r="A1" t="s">
        <v>177</v>
      </c>
      <c r="B1" t="s">
        <v>178</v>
      </c>
    </row>
    <row r="2" spans="1:141" x14ac:dyDescent="0.25">
      <c r="A2" t="s">
        <v>180</v>
      </c>
      <c r="B2" t="s">
        <v>181</v>
      </c>
      <c r="F2" s="2"/>
    </row>
    <row r="3" spans="1:141" x14ac:dyDescent="0.25">
      <c r="A3" t="s">
        <v>177</v>
      </c>
      <c r="B3" t="s">
        <v>178</v>
      </c>
      <c r="C3" t="s">
        <v>108</v>
      </c>
    </row>
    <row r="5" spans="1:141" x14ac:dyDescent="0.25">
      <c r="A5" t="s">
        <v>180</v>
      </c>
      <c r="B5" t="s">
        <v>183</v>
      </c>
      <c r="C5" t="s">
        <v>182</v>
      </c>
      <c r="D5" t="s">
        <v>184</v>
      </c>
      <c r="E5" t="s">
        <v>179</v>
      </c>
      <c r="F5">
        <v>0</v>
      </c>
      <c r="G5" t="s">
        <v>185</v>
      </c>
      <c r="H5" t="s">
        <v>179</v>
      </c>
      <c r="I5">
        <v>-100.119</v>
      </c>
      <c r="J5">
        <v>53.561100000000003</v>
      </c>
      <c r="K5">
        <v>-1244.22</v>
      </c>
      <c r="L5">
        <v>37.036900000000003</v>
      </c>
      <c r="M5">
        <v>-514.02499999999998</v>
      </c>
      <c r="N5">
        <v>-39.482300000000002</v>
      </c>
      <c r="O5">
        <v>-140342</v>
      </c>
      <c r="P5">
        <v>-48940.1</v>
      </c>
      <c r="Q5">
        <v>-25341.8</v>
      </c>
      <c r="R5">
        <v>360.90100000000001</v>
      </c>
      <c r="S5">
        <v>4333.6099999999997</v>
      </c>
      <c r="T5">
        <v>4183.68</v>
      </c>
      <c r="U5">
        <v>3998.83</v>
      </c>
      <c r="V5">
        <v>3757.3</v>
      </c>
      <c r="W5">
        <v>3499.89</v>
      </c>
      <c r="X5">
        <v>3232.89</v>
      </c>
      <c r="Y5">
        <v>2886.79</v>
      </c>
      <c r="Z5">
        <v>2495.5700000000002</v>
      </c>
      <c r="AA5">
        <v>1981.96</v>
      </c>
      <c r="AB5">
        <v>1407.88</v>
      </c>
      <c r="AC5">
        <v>829.26599999999996</v>
      </c>
      <c r="AD5">
        <v>210.405</v>
      </c>
      <c r="AE5">
        <v>-813.48699999999997</v>
      </c>
      <c r="AF5">
        <v>-1609.55</v>
      </c>
      <c r="AG5">
        <v>-2296.5</v>
      </c>
      <c r="AH5">
        <v>-3097.25</v>
      </c>
      <c r="AI5">
        <v>-4550.95</v>
      </c>
      <c r="AJ5">
        <v>-6277.07</v>
      </c>
      <c r="AK5">
        <v>-8273.61</v>
      </c>
      <c r="AL5">
        <v>-10355</v>
      </c>
      <c r="AM5">
        <v>-11937.6</v>
      </c>
      <c r="AN5">
        <v>-12852.5</v>
      </c>
      <c r="AO5">
        <v>-12261.6</v>
      </c>
      <c r="AP5">
        <v>-9514.86</v>
      </c>
      <c r="AQ5">
        <v>-5811.56</v>
      </c>
      <c r="AR5">
        <v>-2321.84</v>
      </c>
      <c r="AS5">
        <v>1544.5</v>
      </c>
      <c r="AT5">
        <v>3954.73</v>
      </c>
      <c r="AU5">
        <v>4762.95</v>
      </c>
      <c r="AV5">
        <v>4760.05</v>
      </c>
      <c r="AW5">
        <v>4798.45</v>
      </c>
      <c r="AX5">
        <v>4790.74</v>
      </c>
      <c r="AY5">
        <v>4847.84</v>
      </c>
      <c r="AZ5">
        <v>4941.72</v>
      </c>
      <c r="BA5">
        <v>4892.03</v>
      </c>
      <c r="BB5">
        <v>5072.2</v>
      </c>
      <c r="BC5">
        <v>4827.3</v>
      </c>
      <c r="BD5">
        <v>5113.75</v>
      </c>
      <c r="BE5">
        <v>5094.72</v>
      </c>
      <c r="BF5">
        <v>13.3246</v>
      </c>
      <c r="BG5">
        <v>17.763500000000001</v>
      </c>
      <c r="BH5">
        <v>-1.8503499999999999</v>
      </c>
      <c r="BI5">
        <v>1151.49</v>
      </c>
      <c r="BJ5">
        <v>1076.1099999999999</v>
      </c>
      <c r="BK5">
        <v>996.41700000000003</v>
      </c>
      <c r="BL5">
        <v>904.39</v>
      </c>
      <c r="BM5">
        <v>801.601</v>
      </c>
      <c r="BN5">
        <v>684.548</v>
      </c>
      <c r="BO5">
        <v>552.82100000000003</v>
      </c>
      <c r="BP5">
        <v>413.49299999999999</v>
      </c>
      <c r="BQ5">
        <v>251.655</v>
      </c>
      <c r="BR5">
        <v>139.583</v>
      </c>
      <c r="BS5">
        <v>51.012999999999998</v>
      </c>
      <c r="BT5">
        <v>-164.28100000000001</v>
      </c>
      <c r="BU5">
        <v>-632.96</v>
      </c>
      <c r="BV5">
        <v>-783.673</v>
      </c>
      <c r="BW5">
        <v>-649.48500000000001</v>
      </c>
      <c r="BX5">
        <v>-614.755</v>
      </c>
      <c r="BY5">
        <v>-1154.3699999999999</v>
      </c>
      <c r="BZ5">
        <v>-1920</v>
      </c>
      <c r="CA5">
        <v>-2848.93</v>
      </c>
      <c r="CB5">
        <v>-4131.33</v>
      </c>
      <c r="CC5">
        <v>-4186.08</v>
      </c>
      <c r="CD5">
        <v>-3450.04</v>
      </c>
      <c r="CE5">
        <v>-2505.77</v>
      </c>
      <c r="CF5">
        <v>-1491.14</v>
      </c>
      <c r="CG5">
        <v>-511.63600000000002</v>
      </c>
      <c r="CH5">
        <v>142.96799999999999</v>
      </c>
      <c r="CI5">
        <v>1199.1199999999999</v>
      </c>
      <c r="CJ5">
        <v>1178.1600000000001</v>
      </c>
      <c r="CK5">
        <v>1385.84</v>
      </c>
      <c r="CL5">
        <v>1395.78</v>
      </c>
      <c r="CM5">
        <v>1411.18</v>
      </c>
      <c r="CN5">
        <v>1303.99</v>
      </c>
      <c r="CO5">
        <v>1383.28</v>
      </c>
      <c r="CP5">
        <v>1412.52</v>
      </c>
      <c r="CQ5">
        <v>1415.67</v>
      </c>
      <c r="CR5">
        <v>1615.43</v>
      </c>
      <c r="CS5">
        <v>1303.8699999999999</v>
      </c>
      <c r="CT5">
        <v>1576.95</v>
      </c>
      <c r="CU5">
        <v>1542.17</v>
      </c>
      <c r="CV5">
        <v>-85.913200000000003</v>
      </c>
      <c r="CW5">
        <v>-23.288799999999998</v>
      </c>
      <c r="CX5">
        <v>-17.126999999999999</v>
      </c>
      <c r="CY5">
        <v>4755.38</v>
      </c>
      <c r="CZ5">
        <v>4204.25</v>
      </c>
      <c r="DA5">
        <v>6635.37</v>
      </c>
      <c r="DB5">
        <v>2967.74</v>
      </c>
      <c r="DC5">
        <v>755.178</v>
      </c>
      <c r="DD5">
        <v>69.349400000000003</v>
      </c>
      <c r="DE5">
        <v>3.92272</v>
      </c>
      <c r="DF5">
        <v>2420.6999999999998</v>
      </c>
      <c r="DG5">
        <v>2087.5500000000002</v>
      </c>
      <c r="DH5">
        <v>2294.33</v>
      </c>
      <c r="DI5">
        <v>3092.28</v>
      </c>
      <c r="DJ5">
        <v>3952.15</v>
      </c>
      <c r="DK5">
        <v>4266.6000000000004</v>
      </c>
      <c r="DL5">
        <v>4339.8599999999997</v>
      </c>
      <c r="DM5">
        <v>21282.2</v>
      </c>
      <c r="DN5">
        <v>19.962</v>
      </c>
      <c r="DO5">
        <v>178.37100000000001</v>
      </c>
      <c r="DP5">
        <v>1050.67</v>
      </c>
      <c r="DQ5">
        <v>1759.1</v>
      </c>
      <c r="DR5">
        <v>2169.02</v>
      </c>
      <c r="DS5">
        <v>1996.23</v>
      </c>
      <c r="DT5">
        <v>1771.76</v>
      </c>
      <c r="DU5">
        <v>7678.21</v>
      </c>
      <c r="DV5">
        <v>13185.4</v>
      </c>
      <c r="DW5">
        <v>-10051.5</v>
      </c>
      <c r="DX5">
        <v>209.98500000000001</v>
      </c>
      <c r="DY5">
        <v>326.517</v>
      </c>
      <c r="DZ5">
        <v>-501.36700000000002</v>
      </c>
      <c r="EA5">
        <v>-52.546300000000002</v>
      </c>
      <c r="EB5">
        <v>8718.6</v>
      </c>
      <c r="EC5">
        <v>-19103.8</v>
      </c>
      <c r="ED5">
        <v>-3334.08</v>
      </c>
      <c r="EE5">
        <v>-3.2544599999999999</v>
      </c>
      <c r="EF5">
        <v>-2.0000000000000001E-4</v>
      </c>
      <c r="EG5">
        <v>-301.553</v>
      </c>
      <c r="EH5">
        <v>-104.628</v>
      </c>
      <c r="EI5">
        <v>-142.57900000000001</v>
      </c>
      <c r="EJ5">
        <v>-124.587</v>
      </c>
    </row>
    <row r="6" spans="1:141" x14ac:dyDescent="0.25">
      <c r="C6" t="s">
        <v>109</v>
      </c>
    </row>
    <row r="7" spans="1:141" x14ac:dyDescent="0.25">
      <c r="A7" t="s">
        <v>180</v>
      </c>
      <c r="B7" t="s">
        <v>183</v>
      </c>
      <c r="C7" t="s">
        <v>182</v>
      </c>
      <c r="D7" t="s">
        <v>184</v>
      </c>
      <c r="E7" t="s">
        <v>179</v>
      </c>
      <c r="F7">
        <v>0</v>
      </c>
      <c r="G7" t="s">
        <v>185</v>
      </c>
      <c r="H7" t="s">
        <v>179</v>
      </c>
      <c r="I7">
        <v>-100.119</v>
      </c>
      <c r="J7">
        <v>53.561100000000003</v>
      </c>
      <c r="K7">
        <v>-1244.23</v>
      </c>
      <c r="L7">
        <v>37.036900000000003</v>
      </c>
      <c r="M7">
        <v>-514.03399999999999</v>
      </c>
      <c r="N7">
        <v>-39.482300000000002</v>
      </c>
      <c r="O7">
        <v>-140342</v>
      </c>
      <c r="P7">
        <v>-48940.1</v>
      </c>
      <c r="Q7">
        <v>-22057.200000000001</v>
      </c>
      <c r="R7">
        <v>360.90100000000001</v>
      </c>
      <c r="S7">
        <v>4333.6099999999997</v>
      </c>
      <c r="T7">
        <v>4183.68</v>
      </c>
      <c r="U7">
        <v>3998.83</v>
      </c>
      <c r="V7">
        <v>3757.3</v>
      </c>
      <c r="W7">
        <v>3499.89</v>
      </c>
      <c r="X7">
        <v>3232.89</v>
      </c>
      <c r="Y7">
        <v>2886.79</v>
      </c>
      <c r="Z7">
        <v>2495.5700000000002</v>
      </c>
      <c r="AA7">
        <v>1981.97</v>
      </c>
      <c r="AB7">
        <v>1407.88</v>
      </c>
      <c r="AC7">
        <v>829.26599999999996</v>
      </c>
      <c r="AD7">
        <v>210.405</v>
      </c>
      <c r="AE7">
        <v>-813.48699999999997</v>
      </c>
      <c r="AF7">
        <v>-1609.55</v>
      </c>
      <c r="AG7">
        <v>-2296.5</v>
      </c>
      <c r="AH7">
        <v>-3097.25</v>
      </c>
      <c r="AI7">
        <v>-4550.95</v>
      </c>
      <c r="AJ7">
        <v>-6277.07</v>
      </c>
      <c r="AK7">
        <v>-8273.61</v>
      </c>
      <c r="AL7">
        <v>-10355</v>
      </c>
      <c r="AM7">
        <v>-11937.6</v>
      </c>
      <c r="AN7">
        <v>-12852.5</v>
      </c>
      <c r="AO7">
        <v>-12261.6</v>
      </c>
      <c r="AP7">
        <v>-9514.86</v>
      </c>
      <c r="AQ7">
        <v>-5811.56</v>
      </c>
      <c r="AR7">
        <v>-2321.84</v>
      </c>
      <c r="AS7">
        <v>1544.5</v>
      </c>
      <c r="AT7">
        <v>3954.73</v>
      </c>
      <c r="AU7">
        <v>4762.95</v>
      </c>
      <c r="AV7">
        <v>4760.05</v>
      </c>
      <c r="AW7">
        <v>4798.45</v>
      </c>
      <c r="AX7">
        <v>4790.74</v>
      </c>
      <c r="AY7">
        <v>4847.84</v>
      </c>
      <c r="AZ7">
        <v>4941.72</v>
      </c>
      <c r="BA7">
        <v>4892.03</v>
      </c>
      <c r="BB7">
        <v>5072.2</v>
      </c>
      <c r="BC7">
        <v>4827.3</v>
      </c>
      <c r="BD7">
        <v>5113.75</v>
      </c>
      <c r="BE7">
        <v>5094.72</v>
      </c>
      <c r="BF7">
        <v>13.3245</v>
      </c>
      <c r="BG7">
        <v>17.763500000000001</v>
      </c>
      <c r="BH7">
        <v>-1.8503799999999999</v>
      </c>
      <c r="BI7">
        <v>1151.49</v>
      </c>
      <c r="BJ7">
        <v>1076.1099999999999</v>
      </c>
      <c r="BK7">
        <v>996.41800000000001</v>
      </c>
      <c r="BL7">
        <v>904.39</v>
      </c>
      <c r="BM7">
        <v>801.601</v>
      </c>
      <c r="BN7">
        <v>684.548</v>
      </c>
      <c r="BO7">
        <v>552.82100000000003</v>
      </c>
      <c r="BP7">
        <v>413.49299999999999</v>
      </c>
      <c r="BQ7">
        <v>251.655</v>
      </c>
      <c r="BR7">
        <v>139.583</v>
      </c>
      <c r="BS7">
        <v>51.013100000000001</v>
      </c>
      <c r="BT7">
        <v>-164.28100000000001</v>
      </c>
      <c r="BU7">
        <v>-632.96</v>
      </c>
      <c r="BV7">
        <v>-783.673</v>
      </c>
      <c r="BW7">
        <v>-649.48500000000001</v>
      </c>
      <c r="BX7">
        <v>-614.755</v>
      </c>
      <c r="BY7">
        <v>-1154.3699999999999</v>
      </c>
      <c r="BZ7">
        <v>-1920</v>
      </c>
      <c r="CA7">
        <v>-2848.93</v>
      </c>
      <c r="CB7">
        <v>-4131.33</v>
      </c>
      <c r="CC7">
        <v>-4186.08</v>
      </c>
      <c r="CD7">
        <v>-3450.04</v>
      </c>
      <c r="CE7">
        <v>-2505.77</v>
      </c>
      <c r="CF7">
        <v>-1491.14</v>
      </c>
      <c r="CG7">
        <v>-511.63600000000002</v>
      </c>
      <c r="CH7">
        <v>142.96799999999999</v>
      </c>
      <c r="CI7">
        <v>1199.1199999999999</v>
      </c>
      <c r="CJ7">
        <v>1178.1600000000001</v>
      </c>
      <c r="CK7">
        <v>1385.84</v>
      </c>
      <c r="CL7">
        <v>1395.78</v>
      </c>
      <c r="CM7">
        <v>1411.18</v>
      </c>
      <c r="CN7">
        <v>1303.99</v>
      </c>
      <c r="CO7">
        <v>1383.28</v>
      </c>
      <c r="CP7">
        <v>1412.52</v>
      </c>
      <c r="CQ7">
        <v>1415.67</v>
      </c>
      <c r="CR7">
        <v>1615.43</v>
      </c>
      <c r="CS7">
        <v>1303.8699999999999</v>
      </c>
      <c r="CT7">
        <v>1576.95</v>
      </c>
      <c r="CU7">
        <v>1542.17</v>
      </c>
      <c r="CV7">
        <v>-85.913399999999996</v>
      </c>
      <c r="CW7">
        <v>-23.288900000000002</v>
      </c>
      <c r="CX7">
        <v>-17.126999999999999</v>
      </c>
      <c r="CY7">
        <v>4755.38</v>
      </c>
      <c r="CZ7">
        <v>4204.25</v>
      </c>
      <c r="DA7">
        <v>6635.37</v>
      </c>
      <c r="DB7">
        <v>2967.74</v>
      </c>
      <c r="DC7">
        <v>755.178</v>
      </c>
      <c r="DD7">
        <v>69.349400000000003</v>
      </c>
      <c r="DE7">
        <v>3.92272</v>
      </c>
      <c r="DF7">
        <v>0</v>
      </c>
      <c r="DG7">
        <v>2420.6999999999998</v>
      </c>
      <c r="DH7">
        <v>2087.5500000000002</v>
      </c>
      <c r="DI7">
        <v>2294.33</v>
      </c>
      <c r="DJ7">
        <v>3092.28</v>
      </c>
      <c r="DK7">
        <v>3952.15</v>
      </c>
      <c r="DL7">
        <v>4266.6000000000004</v>
      </c>
      <c r="DM7">
        <v>4339.8599999999997</v>
      </c>
      <c r="DN7">
        <v>21282.2</v>
      </c>
      <c r="DO7">
        <v>19.962</v>
      </c>
      <c r="DP7">
        <v>178.37100000000001</v>
      </c>
      <c r="DQ7">
        <v>1050.67</v>
      </c>
      <c r="DR7">
        <v>1759.1</v>
      </c>
      <c r="DS7">
        <v>2169.02</v>
      </c>
      <c r="DT7">
        <v>1996.23</v>
      </c>
      <c r="DU7">
        <v>1771.76</v>
      </c>
      <c r="DV7">
        <v>7678.21</v>
      </c>
      <c r="DW7">
        <v>13185.4</v>
      </c>
      <c r="DX7">
        <v>-10051.5</v>
      </c>
      <c r="DY7">
        <v>209.98500000000001</v>
      </c>
      <c r="DZ7">
        <v>326.517</v>
      </c>
      <c r="EA7">
        <v>-501.36700000000002</v>
      </c>
      <c r="EB7">
        <v>-52.546300000000002</v>
      </c>
      <c r="EC7">
        <v>8718.6</v>
      </c>
      <c r="ED7">
        <v>-19103.8</v>
      </c>
      <c r="EE7">
        <v>-3334.08</v>
      </c>
      <c r="EF7">
        <v>-3.25448</v>
      </c>
      <c r="EG7">
        <v>-2.0000000000000001E-4</v>
      </c>
      <c r="EH7">
        <v>-301.55399999999997</v>
      </c>
      <c r="EI7">
        <v>-104.628</v>
      </c>
      <c r="EJ7">
        <v>-142.57900000000001</v>
      </c>
      <c r="EK7">
        <v>-124.587</v>
      </c>
    </row>
    <row r="10" spans="1:141" x14ac:dyDescent="0.25">
      <c r="I10" t="s">
        <v>0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O10" t="s">
        <v>6</v>
      </c>
      <c r="P10" t="s">
        <v>7</v>
      </c>
      <c r="Q10" t="s">
        <v>8</v>
      </c>
      <c r="R10" t="s">
        <v>150</v>
      </c>
      <c r="S10" t="s">
        <v>142</v>
      </c>
      <c r="T10" t="s">
        <v>9</v>
      </c>
      <c r="U10" t="s">
        <v>10</v>
      </c>
      <c r="V10" t="s">
        <v>11</v>
      </c>
      <c r="W10" t="s">
        <v>12</v>
      </c>
      <c r="X10" t="s">
        <v>13</v>
      </c>
      <c r="Y10" t="s">
        <v>14</v>
      </c>
      <c r="Z10" t="s">
        <v>15</v>
      </c>
      <c r="AA10" t="s">
        <v>16</v>
      </c>
      <c r="AB10" t="s">
        <v>17</v>
      </c>
      <c r="AC10" t="s">
        <v>18</v>
      </c>
      <c r="AD10" t="s">
        <v>19</v>
      </c>
      <c r="AE10" t="s">
        <v>20</v>
      </c>
      <c r="AF10" t="s">
        <v>21</v>
      </c>
      <c r="AG10" t="s">
        <v>22</v>
      </c>
      <c r="AH10" t="s">
        <v>23</v>
      </c>
      <c r="AI10" t="s">
        <v>24</v>
      </c>
      <c r="AJ10" t="s">
        <v>25</v>
      </c>
      <c r="AK10" t="s">
        <v>26</v>
      </c>
      <c r="AL10" t="s">
        <v>27</v>
      </c>
      <c r="AM10" t="s">
        <v>28</v>
      </c>
      <c r="AN10" t="s">
        <v>29</v>
      </c>
      <c r="AO10" t="s">
        <v>30</v>
      </c>
      <c r="AP10" t="s">
        <v>31</v>
      </c>
      <c r="AQ10" t="s">
        <v>32</v>
      </c>
      <c r="AR10" t="s">
        <v>33</v>
      </c>
      <c r="AS10" t="s">
        <v>34</v>
      </c>
      <c r="AT10" t="s">
        <v>35</v>
      </c>
      <c r="AU10" t="s">
        <v>36</v>
      </c>
      <c r="AV10" t="s">
        <v>37</v>
      </c>
      <c r="AW10" t="s">
        <v>38</v>
      </c>
      <c r="AX10" t="s">
        <v>39</v>
      </c>
      <c r="AY10" t="s">
        <v>40</v>
      </c>
      <c r="AZ10" t="s">
        <v>41</v>
      </c>
      <c r="BA10" t="s">
        <v>42</v>
      </c>
      <c r="BB10" t="s">
        <v>43</v>
      </c>
      <c r="BC10" t="s">
        <v>44</v>
      </c>
      <c r="BD10" t="s">
        <v>45</v>
      </c>
      <c r="BE10" t="s">
        <v>46</v>
      </c>
      <c r="BF10" t="s">
        <v>47</v>
      </c>
      <c r="BG10" t="s">
        <v>48</v>
      </c>
      <c r="BH10" t="s">
        <v>146</v>
      </c>
      <c r="BI10" t="s">
        <v>147</v>
      </c>
      <c r="BJ10" t="s">
        <v>49</v>
      </c>
      <c r="BK10" t="s">
        <v>50</v>
      </c>
      <c r="BL10" t="s">
        <v>51</v>
      </c>
      <c r="BM10" t="s">
        <v>52</v>
      </c>
      <c r="BN10" t="s">
        <v>53</v>
      </c>
      <c r="BO10" t="s">
        <v>54</v>
      </c>
      <c r="BP10" t="s">
        <v>55</v>
      </c>
      <c r="BQ10" t="s">
        <v>56</v>
      </c>
      <c r="BR10" t="s">
        <v>57</v>
      </c>
      <c r="BS10" t="s">
        <v>58</v>
      </c>
      <c r="BT10" t="s">
        <v>59</v>
      </c>
      <c r="BU10" t="s">
        <v>60</v>
      </c>
      <c r="BV10" t="s">
        <v>61</v>
      </c>
      <c r="BW10" t="s">
        <v>62</v>
      </c>
      <c r="BX10" t="s">
        <v>63</v>
      </c>
      <c r="BY10" t="s">
        <v>64</v>
      </c>
      <c r="BZ10" t="s">
        <v>65</v>
      </c>
      <c r="CA10" t="s">
        <v>66</v>
      </c>
      <c r="CB10" t="s">
        <v>67</v>
      </c>
      <c r="CC10" t="s">
        <v>68</v>
      </c>
      <c r="CD10" t="s">
        <v>69</v>
      </c>
      <c r="CE10" t="s">
        <v>70</v>
      </c>
      <c r="CF10" t="s">
        <v>71</v>
      </c>
      <c r="CG10" t="s">
        <v>72</v>
      </c>
      <c r="CH10" t="s">
        <v>73</v>
      </c>
      <c r="CI10" t="s">
        <v>74</v>
      </c>
      <c r="CJ10" t="s">
        <v>75</v>
      </c>
      <c r="CK10" t="s">
        <v>76</v>
      </c>
      <c r="CL10" t="s">
        <v>77</v>
      </c>
      <c r="CM10" t="s">
        <v>78</v>
      </c>
      <c r="CN10" t="s">
        <v>79</v>
      </c>
      <c r="CO10" t="s">
        <v>80</v>
      </c>
      <c r="CP10" t="s">
        <v>81</v>
      </c>
      <c r="CQ10" t="s">
        <v>82</v>
      </c>
      <c r="CR10" t="s">
        <v>83</v>
      </c>
      <c r="CS10" t="s">
        <v>84</v>
      </c>
      <c r="CT10" t="s">
        <v>85</v>
      </c>
      <c r="CU10" t="s">
        <v>86</v>
      </c>
      <c r="CV10" t="s">
        <v>87</v>
      </c>
      <c r="CW10" t="s">
        <v>88</v>
      </c>
      <c r="CX10" t="s">
        <v>148</v>
      </c>
      <c r="CY10" t="s">
        <v>149</v>
      </c>
      <c r="CZ10" t="s">
        <v>89</v>
      </c>
      <c r="DA10" t="s">
        <v>90</v>
      </c>
      <c r="DB10" t="s">
        <v>91</v>
      </c>
      <c r="DC10" t="s">
        <v>92</v>
      </c>
      <c r="DD10" t="s">
        <v>93</v>
      </c>
      <c r="DE10" t="s">
        <v>94</v>
      </c>
      <c r="DF10" t="s">
        <v>95</v>
      </c>
      <c r="DG10" t="s">
        <v>151</v>
      </c>
      <c r="DH10" t="s">
        <v>152</v>
      </c>
      <c r="DI10" t="s">
        <v>153</v>
      </c>
      <c r="DJ10" t="s">
        <v>154</v>
      </c>
      <c r="DK10" t="s">
        <v>155</v>
      </c>
      <c r="DL10" t="s">
        <v>156</v>
      </c>
      <c r="DM10" t="s">
        <v>157</v>
      </c>
      <c r="DN10" t="s">
        <v>158</v>
      </c>
      <c r="DO10" t="s">
        <v>159</v>
      </c>
      <c r="DP10" t="s">
        <v>160</v>
      </c>
      <c r="DQ10" t="s">
        <v>161</v>
      </c>
      <c r="DR10" t="s">
        <v>162</v>
      </c>
      <c r="DS10" t="s">
        <v>163</v>
      </c>
      <c r="DT10" t="s">
        <v>164</v>
      </c>
      <c r="DU10" t="s">
        <v>165</v>
      </c>
      <c r="DV10" t="s">
        <v>166</v>
      </c>
      <c r="DW10" t="s">
        <v>96</v>
      </c>
      <c r="DX10" t="s">
        <v>97</v>
      </c>
      <c r="DY10" t="s">
        <v>98</v>
      </c>
      <c r="DZ10" t="s">
        <v>99</v>
      </c>
      <c r="EA10" t="s">
        <v>100</v>
      </c>
      <c r="EB10" t="s">
        <v>101</v>
      </c>
      <c r="EC10" t="s">
        <v>143</v>
      </c>
      <c r="ED10" t="s">
        <v>144</v>
      </c>
      <c r="EE10" t="s">
        <v>145</v>
      </c>
      <c r="EF10" t="s">
        <v>102</v>
      </c>
      <c r="EG10" t="s">
        <v>103</v>
      </c>
      <c r="EH10" t="s">
        <v>104</v>
      </c>
      <c r="EI10" t="s">
        <v>105</v>
      </c>
      <c r="EJ10" t="s">
        <v>106</v>
      </c>
      <c r="EK10" t="s">
        <v>107</v>
      </c>
    </row>
    <row r="11" spans="1:141" x14ac:dyDescent="0.25">
      <c r="I11">
        <f>I7-I5</f>
        <v>0</v>
      </c>
      <c r="J11">
        <f t="shared" ref="J11:BU11" si="0">J7-J5</f>
        <v>0</v>
      </c>
      <c r="K11">
        <f t="shared" si="0"/>
        <v>-9.9999999999909051E-3</v>
      </c>
      <c r="L11">
        <f t="shared" si="0"/>
        <v>0</v>
      </c>
      <c r="M11">
        <f t="shared" si="0"/>
        <v>-9.0000000000145519E-3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3284.5999999999985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9.9999999999909051E-3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0</v>
      </c>
      <c r="BA11">
        <f t="shared" si="0"/>
        <v>0</v>
      </c>
      <c r="BB11">
        <f t="shared" si="0"/>
        <v>0</v>
      </c>
      <c r="BC11">
        <f t="shared" si="0"/>
        <v>0</v>
      </c>
      <c r="BD11">
        <f t="shared" si="0"/>
        <v>0</v>
      </c>
      <c r="BE11">
        <f t="shared" si="0"/>
        <v>0</v>
      </c>
      <c r="BF11">
        <f t="shared" si="0"/>
        <v>-9.9999999999766942E-5</v>
      </c>
      <c r="BG11">
        <f t="shared" si="0"/>
        <v>0</v>
      </c>
      <c r="BH11">
        <f t="shared" si="0"/>
        <v>-2.9999999999974492E-5</v>
      </c>
      <c r="BI11">
        <f t="shared" si="0"/>
        <v>0</v>
      </c>
      <c r="BJ11">
        <f t="shared" si="0"/>
        <v>0</v>
      </c>
      <c r="BK11">
        <f t="shared" si="0"/>
        <v>9.9999999997635314E-4</v>
      </c>
      <c r="BL11">
        <f t="shared" si="0"/>
        <v>0</v>
      </c>
      <c r="BM11">
        <f t="shared" si="0"/>
        <v>0</v>
      </c>
      <c r="BN11">
        <f t="shared" si="0"/>
        <v>0</v>
      </c>
      <c r="BO11">
        <f t="shared" si="0"/>
        <v>0</v>
      </c>
      <c r="BP11">
        <f t="shared" si="0"/>
        <v>0</v>
      </c>
      <c r="BQ11">
        <f t="shared" si="0"/>
        <v>0</v>
      </c>
      <c r="BR11">
        <f t="shared" si="0"/>
        <v>0</v>
      </c>
      <c r="BS11">
        <f t="shared" si="0"/>
        <v>1.0000000000331966E-4</v>
      </c>
      <c r="BT11">
        <f t="shared" si="0"/>
        <v>0</v>
      </c>
      <c r="BU11">
        <f t="shared" si="0"/>
        <v>0</v>
      </c>
      <c r="BV11">
        <f t="shared" ref="BV11:DE11" si="1">BV7-BV5</f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1"/>
        <v>0</v>
      </c>
      <c r="CF11">
        <f t="shared" si="1"/>
        <v>0</v>
      </c>
      <c r="CG11">
        <f t="shared" si="1"/>
        <v>0</v>
      </c>
      <c r="CH11">
        <f t="shared" si="1"/>
        <v>0</v>
      </c>
      <c r="CI11">
        <f t="shared" si="1"/>
        <v>0</v>
      </c>
      <c r="CJ11">
        <f t="shared" si="1"/>
        <v>0</v>
      </c>
      <c r="CK11">
        <f t="shared" si="1"/>
        <v>0</v>
      </c>
      <c r="CL11">
        <f t="shared" si="1"/>
        <v>0</v>
      </c>
      <c r="CM11">
        <f t="shared" si="1"/>
        <v>0</v>
      </c>
      <c r="CN11">
        <f t="shared" si="1"/>
        <v>0</v>
      </c>
      <c r="CO11">
        <f t="shared" si="1"/>
        <v>0</v>
      </c>
      <c r="CP11">
        <f t="shared" si="1"/>
        <v>0</v>
      </c>
      <c r="CQ11">
        <f t="shared" si="1"/>
        <v>0</v>
      </c>
      <c r="CR11">
        <f t="shared" si="1"/>
        <v>0</v>
      </c>
      <c r="CS11">
        <f t="shared" si="1"/>
        <v>0</v>
      </c>
      <c r="CT11">
        <f t="shared" si="1"/>
        <v>0</v>
      </c>
      <c r="CU11">
        <f t="shared" si="1"/>
        <v>0</v>
      </c>
      <c r="CV11">
        <f>CV7-CV5</f>
        <v>-1.9999999999242846E-4</v>
      </c>
      <c r="CW11">
        <f t="shared" si="1"/>
        <v>-1.0000000000331966E-4</v>
      </c>
      <c r="CX11">
        <f t="shared" si="1"/>
        <v>0</v>
      </c>
      <c r="CY11">
        <f t="shared" si="1"/>
        <v>0</v>
      </c>
      <c r="CZ11">
        <f t="shared" si="1"/>
        <v>0</v>
      </c>
      <c r="DA11">
        <f t="shared" si="1"/>
        <v>0</v>
      </c>
      <c r="DB11">
        <f t="shared" si="1"/>
        <v>0</v>
      </c>
      <c r="DC11">
        <f t="shared" si="1"/>
        <v>0</v>
      </c>
      <c r="DD11">
        <f t="shared" si="1"/>
        <v>0</v>
      </c>
      <c r="DE11">
        <f t="shared" si="1"/>
        <v>0</v>
      </c>
      <c r="DF11">
        <f>DG7-DF5</f>
        <v>0</v>
      </c>
      <c r="DG11">
        <f t="shared" ref="DG11:EK11" si="2">DH7-DG5</f>
        <v>0</v>
      </c>
      <c r="DH11">
        <f t="shared" si="2"/>
        <v>0</v>
      </c>
      <c r="DI11">
        <f t="shared" si="2"/>
        <v>0</v>
      </c>
      <c r="DJ11">
        <f t="shared" si="2"/>
        <v>0</v>
      </c>
      <c r="DK11">
        <f t="shared" si="2"/>
        <v>0</v>
      </c>
      <c r="DL11">
        <f t="shared" si="2"/>
        <v>0</v>
      </c>
      <c r="DM11">
        <f t="shared" si="2"/>
        <v>0</v>
      </c>
      <c r="DN11">
        <f t="shared" si="2"/>
        <v>0</v>
      </c>
      <c r="DO11">
        <f t="shared" si="2"/>
        <v>0</v>
      </c>
      <c r="DP11">
        <f t="shared" si="2"/>
        <v>0</v>
      </c>
      <c r="DQ11">
        <f t="shared" si="2"/>
        <v>0</v>
      </c>
      <c r="DR11">
        <f t="shared" si="2"/>
        <v>0</v>
      </c>
      <c r="DS11">
        <f t="shared" si="2"/>
        <v>0</v>
      </c>
      <c r="DT11">
        <f t="shared" si="2"/>
        <v>0</v>
      </c>
      <c r="DU11">
        <f t="shared" si="2"/>
        <v>0</v>
      </c>
      <c r="DV11">
        <f t="shared" si="2"/>
        <v>0</v>
      </c>
      <c r="DW11">
        <f t="shared" si="2"/>
        <v>0</v>
      </c>
      <c r="DX11">
        <f t="shared" si="2"/>
        <v>0</v>
      </c>
      <c r="DY11">
        <f t="shared" si="2"/>
        <v>0</v>
      </c>
      <c r="DZ11">
        <f t="shared" si="2"/>
        <v>0</v>
      </c>
      <c r="EA11">
        <f t="shared" si="2"/>
        <v>0</v>
      </c>
      <c r="EB11">
        <f t="shared" si="2"/>
        <v>0</v>
      </c>
      <c r="EC11">
        <f t="shared" si="2"/>
        <v>0</v>
      </c>
      <c r="ED11">
        <f t="shared" si="2"/>
        <v>0</v>
      </c>
      <c r="EE11">
        <f t="shared" si="2"/>
        <v>-2.0000000000131024E-5</v>
      </c>
      <c r="EF11">
        <f t="shared" si="2"/>
        <v>0</v>
      </c>
      <c r="EG11">
        <f t="shared" si="2"/>
        <v>-9.9999999997635314E-4</v>
      </c>
      <c r="EH11">
        <f t="shared" si="2"/>
        <v>0</v>
      </c>
      <c r="EI11">
        <f t="shared" si="2"/>
        <v>0</v>
      </c>
      <c r="EJ11">
        <f t="shared" si="2"/>
        <v>0</v>
      </c>
      <c r="EK11">
        <f t="shared" si="2"/>
        <v>0</v>
      </c>
    </row>
    <row r="14" spans="1:141" x14ac:dyDescent="0.25">
      <c r="D14" t="s">
        <v>109</v>
      </c>
    </row>
    <row r="15" spans="1:141" x14ac:dyDescent="0.25">
      <c r="D15">
        <v>24.628799999999998</v>
      </c>
      <c r="E15" t="s">
        <v>186</v>
      </c>
      <c r="F15" t="s">
        <v>187</v>
      </c>
      <c r="G15" t="s">
        <v>188</v>
      </c>
      <c r="H15" s="2">
        <v>9.9999999999999995E-7</v>
      </c>
    </row>
    <row r="16" spans="1:141" x14ac:dyDescent="0.25">
      <c r="D16" t="s">
        <v>108</v>
      </c>
    </row>
    <row r="17" spans="4:8" x14ac:dyDescent="0.25">
      <c r="D17">
        <v>24.628799999999998</v>
      </c>
      <c r="E17" t="s">
        <v>186</v>
      </c>
      <c r="F17" t="s">
        <v>187</v>
      </c>
      <c r="G17" t="s">
        <v>188</v>
      </c>
      <c r="H17" s="2"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mess</vt:lpstr>
      <vt:lpstr>time</vt:lpstr>
      <vt:lpstr>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Marsh</dc:creator>
  <cp:lastModifiedBy>Craig Marsh</cp:lastModifiedBy>
  <dcterms:created xsi:type="dcterms:W3CDTF">2019-11-04T21:25:01Z</dcterms:created>
  <dcterms:modified xsi:type="dcterms:W3CDTF">2019-11-13T03:45:52Z</dcterms:modified>
</cp:coreProperties>
</file>