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GLaDOS_1/Documents/GitHub/Proyectos/Lab Optica/Practica 7/"/>
    </mc:Choice>
  </mc:AlternateContent>
  <xr:revisionPtr revIDLastSave="0" documentId="13_ncr:1_{09B52A01-01DD-B048-AE5C-55441E91208F}" xr6:coauthVersionLast="47" xr6:coauthVersionMax="47" xr10:uidLastSave="{00000000-0000-0000-0000-000000000000}"/>
  <bookViews>
    <workbookView xWindow="4420" yWindow="640" windowWidth="24980" windowHeight="18480" activeTab="2" xr2:uid="{F746E60E-107A-7E47-9B7D-DEEB4853DC9B}"/>
  </bookViews>
  <sheets>
    <sheet name="Polarizador Lineal" sheetId="1" r:id="rId1"/>
    <sheet name="Retardador lam 2, 30" sheetId="2" r:id="rId2"/>
    <sheet name="Retardador lam 4, 35" sheetId="3" r:id="rId3"/>
    <sheet name="Retardador lam 4, -5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20" i="2"/>
  <c r="C20" i="2"/>
  <c r="D19" i="2"/>
  <c r="C19" i="2"/>
  <c r="D2" i="2"/>
  <c r="C2" i="2"/>
  <c r="C18" i="2"/>
  <c r="D17" i="2"/>
  <c r="C17" i="2"/>
  <c r="D16" i="2"/>
  <c r="C16" i="2"/>
  <c r="D12" i="1"/>
  <c r="D11" i="1"/>
  <c r="D10" i="1"/>
  <c r="D9" i="1"/>
  <c r="D8" i="1"/>
  <c r="C9" i="1"/>
  <c r="C12" i="1"/>
  <c r="C11" i="1"/>
  <c r="C10" i="1"/>
  <c r="C8" i="1"/>
  <c r="C2" i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<sst xmlns="http://schemas.openxmlformats.org/spreadsheetml/2006/main" count="16" uniqueCount="4">
  <si>
    <t>Intensidad Max</t>
  </si>
  <si>
    <t>Ángulo</t>
  </si>
  <si>
    <t>Línea</t>
  </si>
  <si>
    <t>Intensidad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</si>
</sst>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507F-1437-C74E-A73F-0E0C4E39D07D}">
  <dimension ref="A1:H20"/>
  <sheetViews>
    <sheetView zoomScale="200" workbookViewId="0">
      <selection activeCell="D13" sqref="D13"/>
    </sheetView>
  </sheetViews>
  <sheetFormatPr baseColWidth="10" defaultColWidth="11" defaultRowHeight="16" x14ac:dyDescent="0.2"/>
  <cols>
    <col min="3" max="3" width="13" bestFit="1" customWidth="1"/>
    <col min="4" max="4" width="13.33203125" bestFit="1" customWidth="1"/>
  </cols>
  <sheetData>
    <row r="1" spans="1:8" x14ac:dyDescent="0.2">
      <c r="A1" t="s">
        <v>2</v>
      </c>
      <c r="B1" t="s">
        <v>1</v>
      </c>
      <c r="C1" t="s">
        <v>3</v>
      </c>
      <c r="D1" t="s">
        <v>0</v>
      </c>
    </row>
    <row r="2" spans="1:8" x14ac:dyDescent="0.2">
      <c r="A2">
        <v>0</v>
      </c>
      <c r="B2">
        <f>5*A2</f>
        <v>0</v>
      </c>
      <c r="C2">
        <f>1.302</f>
        <v>1.302</v>
      </c>
      <c r="D2">
        <v>1.304</v>
      </c>
    </row>
    <row r="3" spans="1:8" x14ac:dyDescent="0.2">
      <c r="A3">
        <v>2</v>
      </c>
      <c r="B3">
        <f t="shared" ref="B3:B20" si="0">5*A3</f>
        <v>10</v>
      </c>
      <c r="C3">
        <v>1.1890000000000001</v>
      </c>
      <c r="D3">
        <v>1.1910000000000001</v>
      </c>
    </row>
    <row r="4" spans="1:8" x14ac:dyDescent="0.2">
      <c r="A4">
        <v>4</v>
      </c>
      <c r="B4">
        <f t="shared" si="0"/>
        <v>20</v>
      </c>
      <c r="C4">
        <v>0.99299999999999999</v>
      </c>
      <c r="D4">
        <v>0.997</v>
      </c>
      <c r="H4" s="2"/>
    </row>
    <row r="5" spans="1:8" x14ac:dyDescent="0.2">
      <c r="A5">
        <v>6</v>
      </c>
      <c r="B5">
        <f t="shared" si="0"/>
        <v>30</v>
      </c>
      <c r="C5">
        <v>0.75800000000000001</v>
      </c>
      <c r="D5">
        <v>0.75900000000000001</v>
      </c>
      <c r="G5" s="2"/>
    </row>
    <row r="6" spans="1:8" x14ac:dyDescent="0.2">
      <c r="A6">
        <v>8</v>
      </c>
      <c r="B6">
        <f t="shared" si="0"/>
        <v>40</v>
      </c>
      <c r="C6">
        <v>0.51300000000000001</v>
      </c>
      <c r="D6">
        <v>0.51400000000000001</v>
      </c>
    </row>
    <row r="7" spans="1:8" x14ac:dyDescent="0.2">
      <c r="A7">
        <v>10</v>
      </c>
      <c r="B7">
        <f t="shared" si="0"/>
        <v>50</v>
      </c>
      <c r="C7">
        <v>0.30399999999999999</v>
      </c>
      <c r="D7">
        <v>0.30499999999999999</v>
      </c>
    </row>
    <row r="8" spans="1:8" x14ac:dyDescent="0.2">
      <c r="A8">
        <v>12</v>
      </c>
      <c r="B8">
        <f t="shared" si="0"/>
        <v>60</v>
      </c>
      <c r="C8">
        <f>137.2*0.001</f>
        <v>0.13719999999999999</v>
      </c>
      <c r="D8">
        <f>0.001*137.5</f>
        <v>0.13750000000000001</v>
      </c>
    </row>
    <row r="9" spans="1:8" x14ac:dyDescent="0.2">
      <c r="A9">
        <v>14</v>
      </c>
      <c r="B9">
        <f t="shared" si="0"/>
        <v>70</v>
      </c>
      <c r="C9">
        <f>30.1*0.001</f>
        <v>3.0100000000000002E-2</v>
      </c>
      <c r="D9">
        <f>0.001*30.2</f>
        <v>3.0200000000000001E-2</v>
      </c>
    </row>
    <row r="10" spans="1:8" x14ac:dyDescent="0.2">
      <c r="A10">
        <v>16</v>
      </c>
      <c r="B10">
        <f t="shared" si="0"/>
        <v>80</v>
      </c>
      <c r="C10">
        <f>0.001*27.5</f>
        <v>2.75E-2</v>
      </c>
      <c r="D10">
        <f>0.001*27.5</f>
        <v>2.75E-2</v>
      </c>
    </row>
    <row r="11" spans="1:8" x14ac:dyDescent="0.2">
      <c r="A11">
        <v>18</v>
      </c>
      <c r="B11">
        <f t="shared" si="0"/>
        <v>90</v>
      </c>
      <c r="C11">
        <f>0.001*69.2</f>
        <v>6.9199999999999998E-2</v>
      </c>
      <c r="D11">
        <f>0.001*69.4</f>
        <v>6.9400000000000003E-2</v>
      </c>
    </row>
    <row r="12" spans="1:8" x14ac:dyDescent="0.2">
      <c r="A12">
        <v>20</v>
      </c>
      <c r="B12">
        <f t="shared" si="0"/>
        <v>100</v>
      </c>
      <c r="C12">
        <f>0.001*192.8</f>
        <v>0.19280000000000003</v>
      </c>
      <c r="D12">
        <f>0.001*193.3</f>
        <v>0.19330000000000003</v>
      </c>
    </row>
    <row r="13" spans="1:8" x14ac:dyDescent="0.2">
      <c r="A13">
        <v>22</v>
      </c>
      <c r="B13">
        <f t="shared" si="0"/>
        <v>110</v>
      </c>
      <c r="C13">
        <v>0.36599999999999999</v>
      </c>
      <c r="D13">
        <v>0.36699999999999999</v>
      </c>
    </row>
    <row r="14" spans="1:8" x14ac:dyDescent="0.2">
      <c r="A14">
        <v>24</v>
      </c>
      <c r="B14">
        <f t="shared" si="0"/>
        <v>120</v>
      </c>
      <c r="C14">
        <v>0.60599999999999998</v>
      </c>
      <c r="D14">
        <v>0.60699999999999998</v>
      </c>
    </row>
    <row r="15" spans="1:8" x14ac:dyDescent="0.2">
      <c r="A15">
        <v>26</v>
      </c>
      <c r="B15">
        <f t="shared" si="0"/>
        <v>130</v>
      </c>
      <c r="C15">
        <v>0.81799999999999995</v>
      </c>
      <c r="D15">
        <v>0.82</v>
      </c>
    </row>
    <row r="16" spans="1:8" x14ac:dyDescent="0.2">
      <c r="A16">
        <v>28</v>
      </c>
      <c r="B16">
        <f t="shared" si="0"/>
        <v>140</v>
      </c>
      <c r="C16">
        <v>1.0149999999999999</v>
      </c>
      <c r="D16">
        <v>1.02</v>
      </c>
    </row>
    <row r="17" spans="1:4" x14ac:dyDescent="0.2">
      <c r="A17">
        <v>30</v>
      </c>
      <c r="B17">
        <f t="shared" si="0"/>
        <v>150</v>
      </c>
      <c r="C17">
        <v>1.1479999999999999</v>
      </c>
      <c r="D17">
        <v>1.1559999999999999</v>
      </c>
    </row>
    <row r="18" spans="1:4" x14ac:dyDescent="0.2">
      <c r="A18">
        <v>32</v>
      </c>
      <c r="B18">
        <f t="shared" si="0"/>
        <v>160</v>
      </c>
      <c r="C18">
        <v>1.2470000000000001</v>
      </c>
      <c r="D18">
        <v>1.254</v>
      </c>
    </row>
    <row r="19" spans="1:4" x14ac:dyDescent="0.2">
      <c r="A19">
        <v>34</v>
      </c>
      <c r="B19">
        <f t="shared" si="0"/>
        <v>170</v>
      </c>
      <c r="C19">
        <v>1.2649999999999999</v>
      </c>
      <c r="D19">
        <v>1.2689999999999999</v>
      </c>
    </row>
    <row r="20" spans="1:4" x14ac:dyDescent="0.2">
      <c r="A20">
        <v>36</v>
      </c>
      <c r="B20">
        <f t="shared" si="0"/>
        <v>180</v>
      </c>
      <c r="C20">
        <v>1.1719999999999999</v>
      </c>
      <c r="D20">
        <v>1.1739999999999999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4DB3-C306-3041-B46A-3912103841BD}">
  <dimension ref="A1:D20"/>
  <sheetViews>
    <sheetView zoomScale="156" workbookViewId="0">
      <selection activeCell="D19" sqref="D19"/>
    </sheetView>
  </sheetViews>
  <sheetFormatPr baseColWidth="10" defaultColWidth="11" defaultRowHeight="16" x14ac:dyDescent="0.2"/>
  <cols>
    <col min="3" max="3" width="13.1640625" bestFit="1" customWidth="1"/>
    <col min="4" max="4" width="13.332031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0</v>
      </c>
      <c r="B2">
        <f>5*A2</f>
        <v>0</v>
      </c>
      <c r="C2">
        <f>0.001*152.3</f>
        <v>0.15230000000000002</v>
      </c>
      <c r="D2">
        <f>0.001*152.6</f>
        <v>0.15259999999999999</v>
      </c>
    </row>
    <row r="3" spans="1:4" x14ac:dyDescent="0.2">
      <c r="A3">
        <v>2</v>
      </c>
      <c r="B3">
        <f t="shared" ref="B3:B20" si="0">5*A3</f>
        <v>10</v>
      </c>
      <c r="C3">
        <v>0.33300000000000002</v>
      </c>
      <c r="D3">
        <v>0.35399999999999998</v>
      </c>
    </row>
    <row r="4" spans="1:4" x14ac:dyDescent="0.2">
      <c r="A4">
        <v>4</v>
      </c>
      <c r="B4">
        <f t="shared" si="0"/>
        <v>20</v>
      </c>
      <c r="C4">
        <v>0.52900000000000003</v>
      </c>
      <c r="D4">
        <v>0.53</v>
      </c>
    </row>
    <row r="5" spans="1:4" x14ac:dyDescent="0.2">
      <c r="A5">
        <v>6</v>
      </c>
      <c r="B5">
        <f t="shared" si="0"/>
        <v>30</v>
      </c>
      <c r="C5">
        <v>0.71</v>
      </c>
      <c r="D5">
        <v>0.71499999999999997</v>
      </c>
    </row>
    <row r="6" spans="1:4" x14ac:dyDescent="0.2">
      <c r="A6">
        <v>8</v>
      </c>
      <c r="B6">
        <f t="shared" si="0"/>
        <v>40</v>
      </c>
      <c r="C6">
        <v>0.85599999999999998</v>
      </c>
      <c r="D6">
        <v>0.85799999999999998</v>
      </c>
    </row>
    <row r="7" spans="1:4" x14ac:dyDescent="0.2">
      <c r="A7">
        <v>10</v>
      </c>
      <c r="B7">
        <f t="shared" si="0"/>
        <v>50</v>
      </c>
      <c r="C7">
        <v>1.02</v>
      </c>
      <c r="D7">
        <v>1.022</v>
      </c>
    </row>
    <row r="8" spans="1:4" x14ac:dyDescent="0.2">
      <c r="A8">
        <v>12</v>
      </c>
      <c r="B8">
        <f t="shared" si="0"/>
        <v>60</v>
      </c>
      <c r="C8">
        <v>1.1140000000000001</v>
      </c>
      <c r="D8">
        <v>1.117</v>
      </c>
    </row>
    <row r="9" spans="1:4" x14ac:dyDescent="0.2">
      <c r="A9">
        <v>14</v>
      </c>
      <c r="B9">
        <f t="shared" si="0"/>
        <v>70</v>
      </c>
      <c r="C9">
        <v>1.171</v>
      </c>
      <c r="D9">
        <v>1.1719999999999999</v>
      </c>
    </row>
    <row r="10" spans="1:4" x14ac:dyDescent="0.2">
      <c r="A10">
        <v>16</v>
      </c>
      <c r="B10">
        <f t="shared" si="0"/>
        <v>80</v>
      </c>
      <c r="C10">
        <v>1.1459999999999999</v>
      </c>
      <c r="D10">
        <v>1.147</v>
      </c>
    </row>
    <row r="11" spans="1:4" x14ac:dyDescent="0.2">
      <c r="A11">
        <v>18</v>
      </c>
      <c r="B11">
        <f t="shared" si="0"/>
        <v>90</v>
      </c>
      <c r="C11">
        <v>1.0649999999999999</v>
      </c>
      <c r="D11">
        <v>1.0669999999999999</v>
      </c>
    </row>
    <row r="12" spans="1:4" x14ac:dyDescent="0.2">
      <c r="A12">
        <v>20</v>
      </c>
      <c r="B12">
        <f t="shared" si="0"/>
        <v>100</v>
      </c>
      <c r="C12">
        <v>0.89100000000000001</v>
      </c>
      <c r="D12">
        <v>0.89200000000000002</v>
      </c>
    </row>
    <row r="13" spans="1:4" x14ac:dyDescent="0.2">
      <c r="A13">
        <v>22</v>
      </c>
      <c r="B13">
        <f t="shared" si="0"/>
        <v>110</v>
      </c>
      <c r="C13">
        <v>0.70599999999999996</v>
      </c>
      <c r="D13">
        <v>0.70599999999999996</v>
      </c>
    </row>
    <row r="14" spans="1:4" x14ac:dyDescent="0.2">
      <c r="A14">
        <v>24</v>
      </c>
      <c r="B14">
        <f t="shared" si="0"/>
        <v>120</v>
      </c>
      <c r="C14">
        <v>0.49</v>
      </c>
      <c r="D14">
        <v>0.49399999999999999</v>
      </c>
    </row>
    <row r="15" spans="1:4" x14ac:dyDescent="0.2">
      <c r="A15">
        <v>26</v>
      </c>
      <c r="B15">
        <f t="shared" si="0"/>
        <v>130</v>
      </c>
      <c r="C15">
        <v>0.29799999999999999</v>
      </c>
      <c r="D15">
        <v>0.29899999999999999</v>
      </c>
    </row>
    <row r="16" spans="1:4" x14ac:dyDescent="0.2">
      <c r="A16">
        <v>28</v>
      </c>
      <c r="B16">
        <f t="shared" si="0"/>
        <v>140</v>
      </c>
      <c r="C16">
        <f>0.001*142.3</f>
        <v>0.14230000000000001</v>
      </c>
      <c r="D16">
        <f>0.001*142.7</f>
        <v>0.14269999999999999</v>
      </c>
    </row>
    <row r="17" spans="1:4" x14ac:dyDescent="0.2">
      <c r="A17">
        <v>30</v>
      </c>
      <c r="B17">
        <f t="shared" si="0"/>
        <v>150</v>
      </c>
      <c r="C17">
        <f>0.001*43.3</f>
        <v>4.3299999999999998E-2</v>
      </c>
      <c r="D17">
        <f>0.001*48.7</f>
        <v>4.8700000000000007E-2</v>
      </c>
    </row>
    <row r="18" spans="1:4" x14ac:dyDescent="0.2">
      <c r="A18">
        <v>32</v>
      </c>
      <c r="B18">
        <f t="shared" si="0"/>
        <v>160</v>
      </c>
      <c r="C18">
        <f>0.001*23.7</f>
        <v>2.3699999999999999E-2</v>
      </c>
      <c r="D18">
        <f>0.001*23.7</f>
        <v>2.3699999999999999E-2</v>
      </c>
    </row>
    <row r="19" spans="1:4" x14ac:dyDescent="0.2">
      <c r="A19">
        <v>34</v>
      </c>
      <c r="B19">
        <f t="shared" si="0"/>
        <v>170</v>
      </c>
      <c r="C19">
        <f>0.001*49.3</f>
        <v>4.9299999999999997E-2</v>
      </c>
      <c r="D19">
        <f>0.001*49.4</f>
        <v>4.9399999999999999E-2</v>
      </c>
    </row>
    <row r="20" spans="1:4" x14ac:dyDescent="0.2">
      <c r="A20">
        <v>36</v>
      </c>
      <c r="B20">
        <f t="shared" si="0"/>
        <v>180</v>
      </c>
      <c r="C20">
        <f>0.001*136.5</f>
        <v>0.13650000000000001</v>
      </c>
      <c r="D20">
        <f>0.001*136.7</f>
        <v>0.13669999999999999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214E-27B6-3244-B402-582173C0CCA0}">
  <dimension ref="A1:D20"/>
  <sheetViews>
    <sheetView tabSelected="1" zoomScale="177" workbookViewId="0">
      <selection activeCell="C4" sqref="C4"/>
    </sheetView>
  </sheetViews>
  <sheetFormatPr baseColWidth="10" defaultColWidth="11" defaultRowHeight="16" x14ac:dyDescent="0.2"/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0</v>
      </c>
      <c r="B2">
        <f>5*A2</f>
        <v>0</v>
      </c>
      <c r="C2" s="1">
        <v>0.54600000000000004</v>
      </c>
      <c r="D2" s="1">
        <v>0.54700000000000004</v>
      </c>
    </row>
    <row r="3" spans="1:4" x14ac:dyDescent="0.2">
      <c r="A3">
        <v>2</v>
      </c>
      <c r="B3">
        <f t="shared" ref="B3:B20" si="0">5*A3</f>
        <v>10</v>
      </c>
      <c r="C3" s="1">
        <v>0.57099999999999995</v>
      </c>
      <c r="D3" s="1">
        <v>0.57299999999999995</v>
      </c>
    </row>
    <row r="4" spans="1:4" x14ac:dyDescent="0.2">
      <c r="A4">
        <v>4</v>
      </c>
      <c r="B4">
        <f t="shared" si="0"/>
        <v>20</v>
      </c>
      <c r="C4" s="1">
        <v>0.59099999999999997</v>
      </c>
      <c r="D4" s="1">
        <v>0.59499999999999997</v>
      </c>
    </row>
    <row r="5" spans="1:4" x14ac:dyDescent="0.2">
      <c r="A5">
        <v>6</v>
      </c>
      <c r="B5">
        <f t="shared" si="0"/>
        <v>30</v>
      </c>
      <c r="C5" s="1">
        <v>0.60199999999999998</v>
      </c>
      <c r="D5" s="1">
        <v>0.60299999999999998</v>
      </c>
    </row>
    <row r="6" spans="1:4" x14ac:dyDescent="0.2">
      <c r="A6">
        <v>8</v>
      </c>
      <c r="B6">
        <f t="shared" si="0"/>
        <v>40</v>
      </c>
      <c r="C6" s="1">
        <v>0.59099999999999997</v>
      </c>
      <c r="D6" s="1">
        <v>0.59499999999999997</v>
      </c>
    </row>
    <row r="7" spans="1:4" x14ac:dyDescent="0.2">
      <c r="A7">
        <v>10</v>
      </c>
      <c r="B7">
        <f t="shared" si="0"/>
        <v>50</v>
      </c>
      <c r="C7" s="1">
        <v>0.629</v>
      </c>
      <c r="D7" s="1">
        <v>0.63300000000000001</v>
      </c>
    </row>
    <row r="8" spans="1:4" x14ac:dyDescent="0.2">
      <c r="A8">
        <v>12</v>
      </c>
      <c r="B8">
        <f t="shared" si="0"/>
        <v>60</v>
      </c>
      <c r="C8" s="1">
        <v>0.64300000000000002</v>
      </c>
      <c r="D8" s="1">
        <v>0.64400000000000002</v>
      </c>
    </row>
    <row r="9" spans="1:4" x14ac:dyDescent="0.2">
      <c r="A9">
        <v>14</v>
      </c>
      <c r="B9">
        <f t="shared" si="0"/>
        <v>70</v>
      </c>
      <c r="C9" s="1">
        <v>0.65300000000000002</v>
      </c>
      <c r="D9" s="1">
        <v>0.65700000000000003</v>
      </c>
    </row>
    <row r="10" spans="1:4" x14ac:dyDescent="0.2">
      <c r="A10">
        <v>16</v>
      </c>
      <c r="B10">
        <f t="shared" si="0"/>
        <v>80</v>
      </c>
      <c r="C10" s="1">
        <v>0.66400000000000003</v>
      </c>
      <c r="D10" s="1">
        <v>0.66400000000000003</v>
      </c>
    </row>
    <row r="11" spans="1:4" x14ac:dyDescent="0.2">
      <c r="A11">
        <v>18</v>
      </c>
      <c r="B11">
        <f t="shared" si="0"/>
        <v>90</v>
      </c>
      <c r="C11" s="1">
        <v>0.66</v>
      </c>
      <c r="D11" s="1">
        <v>0.66200000000000003</v>
      </c>
    </row>
    <row r="12" spans="1:4" x14ac:dyDescent="0.2">
      <c r="A12">
        <v>20</v>
      </c>
      <c r="B12">
        <f t="shared" si="0"/>
        <v>100</v>
      </c>
      <c r="C12" s="1">
        <v>0.64</v>
      </c>
      <c r="D12" s="1">
        <v>0.64100000000000001</v>
      </c>
    </row>
    <row r="13" spans="1:4" x14ac:dyDescent="0.2">
      <c r="A13">
        <v>22</v>
      </c>
      <c r="B13">
        <f t="shared" si="0"/>
        <v>110</v>
      </c>
      <c r="C13" s="1">
        <v>0.61499999999999999</v>
      </c>
      <c r="D13" s="1">
        <v>0.61799999999999999</v>
      </c>
    </row>
    <row r="14" spans="1:4" x14ac:dyDescent="0.2">
      <c r="A14">
        <v>24</v>
      </c>
      <c r="B14">
        <f t="shared" si="0"/>
        <v>120</v>
      </c>
      <c r="C14" s="1">
        <v>0.58399999999999996</v>
      </c>
      <c r="D14" s="1">
        <v>0.58599999999999997</v>
      </c>
    </row>
    <row r="15" spans="1:4" x14ac:dyDescent="0.2">
      <c r="A15">
        <v>26</v>
      </c>
      <c r="B15">
        <f t="shared" si="0"/>
        <v>130</v>
      </c>
      <c r="C15" s="1">
        <v>0.55400000000000005</v>
      </c>
      <c r="D15" s="1">
        <v>0.55500000000000005</v>
      </c>
    </row>
    <row r="16" spans="1:4" x14ac:dyDescent="0.2">
      <c r="A16">
        <v>28</v>
      </c>
      <c r="B16">
        <f t="shared" si="0"/>
        <v>140</v>
      </c>
      <c r="C16" s="1">
        <v>0.54100000000000004</v>
      </c>
      <c r="D16" s="1">
        <v>0.54300000000000004</v>
      </c>
    </row>
    <row r="17" spans="1:4" x14ac:dyDescent="0.2">
      <c r="A17">
        <v>30</v>
      </c>
      <c r="B17">
        <f t="shared" si="0"/>
        <v>150</v>
      </c>
      <c r="C17" s="1">
        <v>0.50800000000000001</v>
      </c>
      <c r="D17" s="1">
        <v>0.51100000000000001</v>
      </c>
    </row>
    <row r="18" spans="1:4" x14ac:dyDescent="0.2">
      <c r="A18">
        <v>32</v>
      </c>
      <c r="B18">
        <f t="shared" si="0"/>
        <v>160</v>
      </c>
      <c r="C18" s="1">
        <v>0.504</v>
      </c>
      <c r="D18" s="1">
        <v>0.50600000000000001</v>
      </c>
    </row>
    <row r="19" spans="1:4" x14ac:dyDescent="0.2">
      <c r="A19">
        <v>34</v>
      </c>
      <c r="B19">
        <f t="shared" si="0"/>
        <v>170</v>
      </c>
      <c r="C19" s="1">
        <v>0.51300000000000001</v>
      </c>
      <c r="D19" s="1">
        <v>0.51700000000000002</v>
      </c>
    </row>
    <row r="20" spans="1:4" x14ac:dyDescent="0.2">
      <c r="A20">
        <v>36</v>
      </c>
      <c r="B20">
        <f t="shared" si="0"/>
        <v>180</v>
      </c>
      <c r="C20" s="1">
        <v>0.5</v>
      </c>
      <c r="D20" s="1">
        <v>0.502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8BE2-5B06-F948-AB41-64F8646AB72C}">
  <dimension ref="A1:D20"/>
  <sheetViews>
    <sheetView zoomScale="177" workbookViewId="0">
      <selection activeCell="G8" sqref="G8"/>
    </sheetView>
  </sheetViews>
  <sheetFormatPr baseColWidth="10" defaultColWidth="11" defaultRowHeight="16" x14ac:dyDescent="0.2"/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0</v>
      </c>
      <c r="B2">
        <f>5*A2</f>
        <v>0</v>
      </c>
      <c r="C2" s="1">
        <v>0.57499999999999996</v>
      </c>
      <c r="D2" s="1">
        <v>0.57499999999999996</v>
      </c>
    </row>
    <row r="3" spans="1:4" x14ac:dyDescent="0.2">
      <c r="A3">
        <v>2</v>
      </c>
      <c r="B3">
        <f t="shared" ref="B3:B20" si="0">5*A3</f>
        <v>10</v>
      </c>
      <c r="C3" s="1">
        <v>0.55900000000000005</v>
      </c>
      <c r="D3" s="1">
        <v>0.55900000000000005</v>
      </c>
    </row>
    <row r="4" spans="1:4" x14ac:dyDescent="0.2">
      <c r="A4">
        <v>4</v>
      </c>
      <c r="B4">
        <f t="shared" si="0"/>
        <v>20</v>
      </c>
      <c r="C4" s="1">
        <v>0.54300000000000004</v>
      </c>
      <c r="D4" s="1">
        <v>0.54400000000000004</v>
      </c>
    </row>
    <row r="5" spans="1:4" x14ac:dyDescent="0.2">
      <c r="A5">
        <v>6</v>
      </c>
      <c r="B5">
        <f t="shared" si="0"/>
        <v>30</v>
      </c>
      <c r="C5" s="1">
        <v>0.51600000000000001</v>
      </c>
      <c r="D5" s="1">
        <v>0.51700000000000002</v>
      </c>
    </row>
    <row r="6" spans="1:4" x14ac:dyDescent="0.2">
      <c r="A6">
        <v>8</v>
      </c>
      <c r="B6">
        <f t="shared" si="0"/>
        <v>40</v>
      </c>
      <c r="C6" s="1">
        <v>0.49</v>
      </c>
      <c r="D6" s="1">
        <v>0.49199999999999999</v>
      </c>
    </row>
    <row r="7" spans="1:4" x14ac:dyDescent="0.2">
      <c r="A7">
        <v>10</v>
      </c>
      <c r="B7">
        <f t="shared" si="0"/>
        <v>50</v>
      </c>
      <c r="C7" s="1">
        <v>0.51800000000000002</v>
      </c>
      <c r="D7" s="1">
        <v>0.52</v>
      </c>
    </row>
    <row r="8" spans="1:4" x14ac:dyDescent="0.2">
      <c r="A8">
        <v>12</v>
      </c>
      <c r="B8">
        <f t="shared" si="0"/>
        <v>60</v>
      </c>
      <c r="C8" s="1">
        <v>0.52600000000000002</v>
      </c>
      <c r="D8" s="1">
        <v>0.52700000000000002</v>
      </c>
    </row>
    <row r="9" spans="1:4" x14ac:dyDescent="0.2">
      <c r="A9">
        <v>14</v>
      </c>
      <c r="B9">
        <f t="shared" si="0"/>
        <v>70</v>
      </c>
      <c r="C9" s="1">
        <v>0.54600000000000004</v>
      </c>
      <c r="D9" s="1">
        <v>0.54700000000000004</v>
      </c>
    </row>
    <row r="10" spans="1:4" x14ac:dyDescent="0.2">
      <c r="A10">
        <v>16</v>
      </c>
      <c r="B10">
        <f t="shared" si="0"/>
        <v>80</v>
      </c>
      <c r="C10" s="1">
        <v>0.57499999999999996</v>
      </c>
      <c r="D10" s="1">
        <v>0.57599999999999996</v>
      </c>
    </row>
    <row r="11" spans="1:4" x14ac:dyDescent="0.2">
      <c r="A11">
        <v>18</v>
      </c>
      <c r="B11">
        <f t="shared" si="0"/>
        <v>90</v>
      </c>
      <c r="C11" s="1">
        <v>0.59899999999999998</v>
      </c>
      <c r="D11" s="1">
        <v>0.6</v>
      </c>
    </row>
    <row r="12" spans="1:4" x14ac:dyDescent="0.2">
      <c r="A12">
        <v>20</v>
      </c>
      <c r="B12">
        <f t="shared" si="0"/>
        <v>100</v>
      </c>
      <c r="C12" s="1">
        <v>0.61699999999999999</v>
      </c>
      <c r="D12" s="1">
        <v>0.62</v>
      </c>
    </row>
    <row r="13" spans="1:4" x14ac:dyDescent="0.2">
      <c r="A13">
        <v>22</v>
      </c>
      <c r="B13">
        <f t="shared" si="0"/>
        <v>110</v>
      </c>
      <c r="C13" s="1">
        <v>0.627</v>
      </c>
      <c r="D13" s="1">
        <v>0.628</v>
      </c>
    </row>
    <row r="14" spans="1:4" x14ac:dyDescent="0.2">
      <c r="A14">
        <v>24</v>
      </c>
      <c r="B14">
        <f t="shared" si="0"/>
        <v>120</v>
      </c>
      <c r="C14" s="1">
        <v>0.626</v>
      </c>
      <c r="D14" s="1">
        <v>0.627</v>
      </c>
    </row>
    <row r="15" spans="1:4" x14ac:dyDescent="0.2">
      <c r="A15">
        <v>26</v>
      </c>
      <c r="B15">
        <f t="shared" si="0"/>
        <v>130</v>
      </c>
      <c r="C15" s="1">
        <v>0.61799999999999999</v>
      </c>
      <c r="D15" s="1">
        <v>0.61899999999999999</v>
      </c>
    </row>
    <row r="16" spans="1:4" x14ac:dyDescent="0.2">
      <c r="A16">
        <v>28</v>
      </c>
      <c r="B16">
        <f t="shared" si="0"/>
        <v>140</v>
      </c>
      <c r="C16" s="1">
        <v>0.62</v>
      </c>
      <c r="D16" s="1">
        <v>0.621</v>
      </c>
    </row>
    <row r="17" spans="1:4" x14ac:dyDescent="0.2">
      <c r="A17">
        <v>30</v>
      </c>
      <c r="B17">
        <f t="shared" si="0"/>
        <v>150</v>
      </c>
      <c r="C17" s="1">
        <v>0.58899999999999997</v>
      </c>
      <c r="D17" s="1">
        <v>0.59</v>
      </c>
    </row>
    <row r="18" spans="1:4" x14ac:dyDescent="0.2">
      <c r="A18">
        <v>32</v>
      </c>
      <c r="B18">
        <f t="shared" si="0"/>
        <v>160</v>
      </c>
      <c r="C18" s="1">
        <v>0.56799999999999995</v>
      </c>
      <c r="D18" s="1">
        <v>0.57199999999999995</v>
      </c>
    </row>
    <row r="19" spans="1:4" x14ac:dyDescent="0.2">
      <c r="A19">
        <v>34</v>
      </c>
      <c r="B19">
        <f t="shared" si="0"/>
        <v>170</v>
      </c>
      <c r="C19" s="1">
        <v>0.55300000000000005</v>
      </c>
      <c r="D19" s="1">
        <v>0.56000000000000005</v>
      </c>
    </row>
    <row r="20" spans="1:4" x14ac:dyDescent="0.2">
      <c r="A20">
        <v>36</v>
      </c>
      <c r="B20">
        <f t="shared" si="0"/>
        <v>180</v>
      </c>
      <c r="C20" s="1">
        <v>0.504</v>
      </c>
      <c r="D20" s="1">
        <v>0.50800000000000001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Polarizador Lineal</vt:lpstr>
      <vt:lpstr>Retardador lam 2, 30</vt:lpstr>
      <vt:lpstr>Retardador lam 4, 35</vt:lpstr>
      <vt:lpstr>Retardador lam 4, -50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Antonio Aguilar Ibarra</dc:creator>
  <cp:keywords/>
  <dc:description/>
  <cp:lastModifiedBy>LUIS ARTURO UREÑA CASARRUBIAS</cp:lastModifiedBy>
  <cp:revision/>
  <dcterms:created xsi:type="dcterms:W3CDTF">2024-11-15T23:18:31Z</dcterms:created>
  <dcterms:modified xsi:type="dcterms:W3CDTF">2024-11-20T06:14:42Z</dcterms:modified>
  <cp:category/>
  <cp:contentStatus/>
</cp:coreProperties>
</file>