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sca\Desktop\Capstone_1\SourceCode\craft-village-pollution-monitor-system\Documents\3. Product Backlog\"/>
    </mc:Choice>
  </mc:AlternateContent>
  <xr:revisionPtr revIDLastSave="0" documentId="13_ncr:1_{9E79A919-B4DA-4070-8A12-28A15BFFD82F}" xr6:coauthVersionLast="47" xr6:coauthVersionMax="47" xr10:uidLastSave="{00000000-0000-0000-0000-000000000000}"/>
  <bookViews>
    <workbookView xWindow="-120" yWindow="-120" windowWidth="29040" windowHeight="15720" tabRatio="780" firstSheet="3" activeTab="13" xr2:uid="{00000000-000D-0000-FFFF-FFFF00000000}"/>
  </bookViews>
  <sheets>
    <sheet name="Product Backlog" sheetId="1" r:id="rId1"/>
    <sheet name="Main" sheetId="2" r:id="rId2"/>
    <sheet name="Sprint 1 Backlog" sheetId="3" r:id="rId3"/>
    <sheet name="Sprint 1 Reports" sheetId="4" r:id="rId4"/>
    <sheet name="Sprint 2 Backlog" sheetId="9" r:id="rId5"/>
    <sheet name="Sprint 2 Reports" sheetId="10" r:id="rId6"/>
    <sheet name="Sprint 3 Backlog" sheetId="11" r:id="rId7"/>
    <sheet name="Sprint 3 Reports" sheetId="13" r:id="rId8"/>
    <sheet name="Sprint 4 Backlog" sheetId="15" r:id="rId9"/>
    <sheet name="Sprint 4 Reports" sheetId="16" r:id="rId10"/>
    <sheet name="Sprint 5 Backlog" sheetId="17" r:id="rId11"/>
    <sheet name="Sprint 5 Reports" sheetId="18" r:id="rId12"/>
    <sheet name="Impediment" sheetId="6" r:id="rId13"/>
    <sheet name="Retrospective" sheetId="7" r:id="rId14"/>
    <sheet name="References" sheetId="8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gs7t5IbUQw+59VOtB4szU/j+wuJw=="/>
    </ext>
  </extLst>
</workbook>
</file>

<file path=xl/calcChain.xml><?xml version="1.0" encoding="utf-8"?>
<calcChain xmlns="http://schemas.openxmlformats.org/spreadsheetml/2006/main">
  <c r="I33" i="9" l="1"/>
  <c r="H39" i="9"/>
  <c r="K37" i="9"/>
  <c r="I37" i="9"/>
  <c r="G39" i="9"/>
  <c r="I16" i="17" l="1"/>
  <c r="I17" i="17"/>
  <c r="I19" i="17"/>
  <c r="H26" i="17"/>
  <c r="G26" i="17"/>
  <c r="Y30" i="17" s="1"/>
  <c r="G29" i="15"/>
  <c r="Y33" i="15" s="1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L28" i="17" s="1"/>
  <c r="J26" i="17"/>
  <c r="K24" i="17"/>
  <c r="I24" i="17"/>
  <c r="K23" i="17"/>
  <c r="I23" i="17"/>
  <c r="K22" i="17"/>
  <c r="I22" i="17"/>
  <c r="K21" i="17"/>
  <c r="I21" i="17"/>
  <c r="K20" i="17"/>
  <c r="I20" i="17"/>
  <c r="K19" i="17"/>
  <c r="K18" i="17"/>
  <c r="I18" i="17"/>
  <c r="K17" i="17"/>
  <c r="K16" i="17"/>
  <c r="K15" i="17"/>
  <c r="I15" i="17"/>
  <c r="K14" i="17"/>
  <c r="I14" i="17"/>
  <c r="K13" i="17"/>
  <c r="I13" i="17"/>
  <c r="K12" i="17"/>
  <c r="I12" i="17"/>
  <c r="K11" i="17"/>
  <c r="K10" i="17"/>
  <c r="I10" i="17"/>
  <c r="K9" i="17"/>
  <c r="I9" i="17"/>
  <c r="K8" i="17"/>
  <c r="I8" i="17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L31" i="15" s="1"/>
  <c r="J29" i="15"/>
  <c r="K27" i="15"/>
  <c r="I27" i="15"/>
  <c r="K26" i="15"/>
  <c r="I26" i="15"/>
  <c r="K25" i="15"/>
  <c r="I25" i="15"/>
  <c r="K24" i="15"/>
  <c r="I24" i="15"/>
  <c r="K23" i="15"/>
  <c r="I23" i="15"/>
  <c r="K22" i="15"/>
  <c r="I22" i="15"/>
  <c r="K21" i="15"/>
  <c r="I21" i="15"/>
  <c r="K20" i="15"/>
  <c r="I20" i="15"/>
  <c r="K19" i="15"/>
  <c r="I19" i="15"/>
  <c r="K18" i="15"/>
  <c r="I18" i="15"/>
  <c r="K17" i="15"/>
  <c r="I17" i="15"/>
  <c r="K16" i="15"/>
  <c r="I16" i="15"/>
  <c r="K15" i="15"/>
  <c r="I15" i="15"/>
  <c r="K14" i="15"/>
  <c r="I14" i="15"/>
  <c r="K13" i="15"/>
  <c r="I13" i="15"/>
  <c r="K12" i="15"/>
  <c r="I12" i="15"/>
  <c r="K11" i="15"/>
  <c r="I11" i="15"/>
  <c r="K10" i="15"/>
  <c r="I10" i="15"/>
  <c r="K9" i="15"/>
  <c r="I9" i="15"/>
  <c r="K8" i="15"/>
  <c r="I8" i="15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3" i="3"/>
  <c r="K23" i="3"/>
  <c r="I22" i="9"/>
  <c r="K22" i="9"/>
  <c r="I23" i="9"/>
  <c r="K23" i="9"/>
  <c r="I24" i="9"/>
  <c r="K24" i="9"/>
  <c r="I25" i="9"/>
  <c r="K25" i="9"/>
  <c r="I26" i="9"/>
  <c r="K26" i="9"/>
  <c r="I27" i="9"/>
  <c r="K27" i="9"/>
  <c r="I28" i="9"/>
  <c r="K28" i="9"/>
  <c r="I29" i="9"/>
  <c r="K29" i="9"/>
  <c r="I30" i="9"/>
  <c r="K30" i="9"/>
  <c r="I31" i="9"/>
  <c r="K31" i="9"/>
  <c r="I32" i="9"/>
  <c r="K32" i="9"/>
  <c r="J39" i="9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L30" i="11" s="1"/>
  <c r="J28" i="11"/>
  <c r="G28" i="11"/>
  <c r="Y32" i="11" s="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11" i="11"/>
  <c r="I11" i="11"/>
  <c r="K10" i="11"/>
  <c r="K9" i="11"/>
  <c r="I9" i="11"/>
  <c r="K8" i="11"/>
  <c r="I8" i="1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L41" i="9" s="1"/>
  <c r="Y43" i="9"/>
  <c r="K36" i="9"/>
  <c r="I36" i="9"/>
  <c r="K35" i="9"/>
  <c r="I35" i="9"/>
  <c r="K34" i="9"/>
  <c r="I34" i="9"/>
  <c r="K21" i="9"/>
  <c r="I21" i="9"/>
  <c r="K20" i="9"/>
  <c r="I20" i="9"/>
  <c r="K19" i="9"/>
  <c r="I19" i="9"/>
  <c r="K18" i="9"/>
  <c r="I18" i="9"/>
  <c r="K17" i="9"/>
  <c r="I17" i="9"/>
  <c r="K16" i="9"/>
  <c r="I16" i="9"/>
  <c r="K15" i="9"/>
  <c r="I15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M28" i="17" l="1"/>
  <c r="N28" i="17" s="1"/>
  <c r="O28" i="17" s="1"/>
  <c r="P28" i="17" s="1"/>
  <c r="Q28" i="17" s="1"/>
  <c r="R28" i="17" s="1"/>
  <c r="S28" i="17" s="1"/>
  <c r="T28" i="17" s="1"/>
  <c r="U28" i="17" s="1"/>
  <c r="V28" i="17" s="1"/>
  <c r="W28" i="17" s="1"/>
  <c r="X28" i="17" s="1"/>
  <c r="Y28" i="17" s="1"/>
  <c r="N29" i="17"/>
  <c r="O29" i="17"/>
  <c r="R29" i="17"/>
  <c r="S29" i="17"/>
  <c r="U29" i="17"/>
  <c r="V29" i="17"/>
  <c r="K26" i="17"/>
  <c r="L30" i="17"/>
  <c r="M30" i="17"/>
  <c r="N30" i="17"/>
  <c r="O30" i="17"/>
  <c r="P30" i="17"/>
  <c r="P29" i="17"/>
  <c r="Q30" i="17"/>
  <c r="Q29" i="17"/>
  <c r="R30" i="17"/>
  <c r="S30" i="17"/>
  <c r="T30" i="17"/>
  <c r="T29" i="17"/>
  <c r="M31" i="15"/>
  <c r="N31" i="15" s="1"/>
  <c r="O31" i="15" s="1"/>
  <c r="P31" i="15" s="1"/>
  <c r="Q31" i="15" s="1"/>
  <c r="R31" i="15" s="1"/>
  <c r="S31" i="15" s="1"/>
  <c r="T31" i="15" s="1"/>
  <c r="U31" i="15" s="1"/>
  <c r="V31" i="15" s="1"/>
  <c r="W31" i="15" s="1"/>
  <c r="X31" i="15" s="1"/>
  <c r="Y31" i="15" s="1"/>
  <c r="U32" i="15"/>
  <c r="V32" i="15"/>
  <c r="K29" i="15"/>
  <c r="W29" i="17"/>
  <c r="U30" i="17"/>
  <c r="L29" i="17"/>
  <c r="X29" i="17"/>
  <c r="V30" i="17"/>
  <c r="I11" i="17"/>
  <c r="I26" i="17" s="1"/>
  <c r="L27" i="17"/>
  <c r="M27" i="17" s="1"/>
  <c r="N27" i="17" s="1"/>
  <c r="O27" i="17" s="1"/>
  <c r="P27" i="17" s="1"/>
  <c r="Q27" i="17" s="1"/>
  <c r="R27" i="17" s="1"/>
  <c r="S27" i="17" s="1"/>
  <c r="T27" i="17" s="1"/>
  <c r="U27" i="17" s="1"/>
  <c r="V27" i="17" s="1"/>
  <c r="W27" i="17" s="1"/>
  <c r="X27" i="17" s="1"/>
  <c r="Y27" i="17" s="1"/>
  <c r="M29" i="17"/>
  <c r="Y29" i="17"/>
  <c r="W30" i="17"/>
  <c r="X30" i="17"/>
  <c r="I29" i="15"/>
  <c r="N33" i="15"/>
  <c r="M32" i="15"/>
  <c r="H29" i="15"/>
  <c r="M33" i="15"/>
  <c r="Q32" i="15"/>
  <c r="O33" i="15"/>
  <c r="O32" i="15"/>
  <c r="P32" i="15"/>
  <c r="R32" i="15"/>
  <c r="P33" i="15"/>
  <c r="N32" i="15"/>
  <c r="S32" i="15"/>
  <c r="Q33" i="15"/>
  <c r="Y32" i="15"/>
  <c r="L33" i="15"/>
  <c r="L30" i="15"/>
  <c r="M30" i="15" s="1"/>
  <c r="N30" i="15" s="1"/>
  <c r="O30" i="15" s="1"/>
  <c r="P30" i="15" s="1"/>
  <c r="Q30" i="15" s="1"/>
  <c r="R30" i="15" s="1"/>
  <c r="S30" i="15" s="1"/>
  <c r="T30" i="15" s="1"/>
  <c r="U30" i="15" s="1"/>
  <c r="V30" i="15" s="1"/>
  <c r="W30" i="15" s="1"/>
  <c r="X30" i="15" s="1"/>
  <c r="Y30" i="15" s="1"/>
  <c r="T32" i="15"/>
  <c r="R33" i="15"/>
  <c r="S33" i="15"/>
  <c r="T33" i="15"/>
  <c r="W32" i="15"/>
  <c r="U33" i="15"/>
  <c r="L32" i="15"/>
  <c r="X32" i="15"/>
  <c r="V33" i="15"/>
  <c r="W33" i="15"/>
  <c r="X33" i="15"/>
  <c r="H28" i="11"/>
  <c r="M30" i="1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K28" i="11"/>
  <c r="S32" i="11"/>
  <c r="R31" i="11"/>
  <c r="S31" i="11"/>
  <c r="U31" i="11"/>
  <c r="P32" i="11"/>
  <c r="Q32" i="11"/>
  <c r="K39" i="9"/>
  <c r="M41" i="9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P43" i="9"/>
  <c r="V43" i="9"/>
  <c r="X43" i="9"/>
  <c r="N42" i="9"/>
  <c r="P42" i="9"/>
  <c r="R42" i="9"/>
  <c r="S42" i="9"/>
  <c r="U42" i="9"/>
  <c r="S43" i="9"/>
  <c r="X42" i="9"/>
  <c r="L43" i="9"/>
  <c r="L42" i="9"/>
  <c r="N43" i="9"/>
  <c r="P31" i="11"/>
  <c r="N32" i="11"/>
  <c r="Q31" i="11"/>
  <c r="O32" i="11"/>
  <c r="L29" i="11"/>
  <c r="M29" i="11" s="1"/>
  <c r="N29" i="11" s="1"/>
  <c r="O29" i="11" s="1"/>
  <c r="P29" i="11" s="1"/>
  <c r="Q29" i="11" s="1"/>
  <c r="R29" i="11" s="1"/>
  <c r="S29" i="11" s="1"/>
  <c r="T29" i="11" s="1"/>
  <c r="U29" i="11" s="1"/>
  <c r="V29" i="11" s="1"/>
  <c r="W29" i="11" s="1"/>
  <c r="X29" i="11" s="1"/>
  <c r="Y29" i="11" s="1"/>
  <c r="T31" i="11"/>
  <c r="R32" i="11"/>
  <c r="V31" i="11"/>
  <c r="T32" i="11"/>
  <c r="W31" i="11"/>
  <c r="U32" i="11"/>
  <c r="L31" i="11"/>
  <c r="X31" i="11"/>
  <c r="V32" i="11"/>
  <c r="M31" i="11"/>
  <c r="Y31" i="11"/>
  <c r="W32" i="11"/>
  <c r="I10" i="11"/>
  <c r="I28" i="11" s="1"/>
  <c r="N31" i="11"/>
  <c r="L32" i="11"/>
  <c r="X32" i="11"/>
  <c r="O31" i="11"/>
  <c r="M32" i="11"/>
  <c r="I39" i="9"/>
  <c r="Q42" i="9"/>
  <c r="O43" i="9"/>
  <c r="Q43" i="9"/>
  <c r="L40" i="9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T42" i="9"/>
  <c r="R43" i="9"/>
  <c r="V42" i="9"/>
  <c r="T43" i="9"/>
  <c r="W42" i="9"/>
  <c r="U43" i="9"/>
  <c r="M42" i="9"/>
  <c r="Y42" i="9"/>
  <c r="W43" i="9"/>
  <c r="O42" i="9"/>
  <c r="M43" i="9"/>
  <c r="K9" i="2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L27" i="3" s="1"/>
  <c r="J25" i="3"/>
  <c r="G25" i="3"/>
  <c r="K10" i="3"/>
  <c r="I10" i="3"/>
  <c r="K9" i="3"/>
  <c r="I9" i="3"/>
  <c r="K8" i="3"/>
  <c r="I8" i="3"/>
  <c r="J10" i="2" l="1"/>
  <c r="K10" i="2" s="1"/>
  <c r="J11" i="2" s="1"/>
  <c r="K11" i="2" s="1"/>
  <c r="J12" i="2" s="1"/>
  <c r="O29" i="3"/>
  <c r="N29" i="3"/>
  <c r="R29" i="3"/>
  <c r="Y29" i="3"/>
  <c r="M29" i="3"/>
  <c r="Q29" i="3"/>
  <c r="P29" i="3"/>
  <c r="X29" i="3"/>
  <c r="L29" i="3"/>
  <c r="T29" i="3"/>
  <c r="W29" i="3"/>
  <c r="S29" i="3"/>
  <c r="V29" i="3"/>
  <c r="U29" i="3"/>
  <c r="Y28" i="3"/>
  <c r="M28" i="3"/>
  <c r="L28" i="3"/>
  <c r="N28" i="3"/>
  <c r="X28" i="3"/>
  <c r="W28" i="3"/>
  <c r="T28" i="3"/>
  <c r="P28" i="3"/>
  <c r="V28" i="3"/>
  <c r="R28" i="3"/>
  <c r="O28" i="3"/>
  <c r="U28" i="3"/>
  <c r="S28" i="3"/>
  <c r="Q28" i="3"/>
  <c r="M27" i="3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L26" i="3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K25" i="3"/>
  <c r="H25" i="3"/>
  <c r="I25" i="3"/>
  <c r="K12" i="2" l="1"/>
  <c r="J13" i="2" s="1"/>
  <c r="K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000-000001000000}">
      <text>
        <r>
          <rPr>
            <sz val="10"/>
            <color theme="1"/>
            <rFont val="Calibri"/>
            <family val="2"/>
            <scheme val="minor"/>
          </rPr>
          <t>======
ID#AAAAeu_Dblk
jan samuelsson    (2022-08-23 14:14:25)
Fill in when a product backlog item has been assigned to a specific sprint. After a Sprint planning meeting is done.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PWx4hIYE3q/Y/NTyAw7vn6zNN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2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XCKbj9rjuNM3PVn4phTKteJS2e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4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4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6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6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8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8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A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A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sharedStrings.xml><?xml version="1.0" encoding="utf-8"?>
<sst xmlns="http://schemas.openxmlformats.org/spreadsheetml/2006/main" count="973" uniqueCount="413">
  <si>
    <t>Product Backlog</t>
  </si>
  <si>
    <t>Id</t>
  </si>
  <si>
    <t>Heading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</si>
  <si>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</si>
  <si>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</si>
  <si>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</si>
  <si>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</si>
  <si>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</si>
  <si>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</si>
  <si>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</si>
  <si>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</si>
  <si>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</si>
  <si>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No</t>
  </si>
  <si>
    <t>Estimate
(Hours)</t>
  </si>
  <si>
    <t>Effort (Actual)</t>
  </si>
  <si>
    <t>Owner</t>
  </si>
  <si>
    <t>PB01</t>
  </si>
  <si>
    <t>Register</t>
  </si>
  <si>
    <t>Personal User</t>
  </si>
  <si>
    <t>Create an account</t>
  </si>
  <si>
    <t>PB02</t>
  </si>
  <si>
    <t>PB03</t>
  </si>
  <si>
    <t>PB04</t>
  </si>
  <si>
    <t>Recover password when forgot</t>
  </si>
  <si>
    <t>I can change my password into the new one and get my account back</t>
  </si>
  <si>
    <t>PB05</t>
  </si>
  <si>
    <t>PB06</t>
  </si>
  <si>
    <t>I can edit my personal information</t>
  </si>
  <si>
    <t>- Allow users to edit any personal information they want</t>
  </si>
  <si>
    <t>PB07</t>
  </si>
  <si>
    <t>PB08</t>
  </si>
  <si>
    <t>PB09</t>
  </si>
  <si>
    <t>PB10</t>
  </si>
  <si>
    <t>PB11</t>
  </si>
  <si>
    <t>PB12</t>
  </si>
  <si>
    <t>PB13</t>
  </si>
  <si>
    <t>Project</t>
  </si>
  <si>
    <t>Sprint Plan</t>
  </si>
  <si>
    <t>Description</t>
  </si>
  <si>
    <t>Start</t>
  </si>
  <si>
    <t>End</t>
  </si>
  <si>
    <t>Sprint #</t>
  </si>
  <si>
    <t>Work / 
Estimates Committed</t>
  </si>
  <si>
    <t>Work spent Delivered</t>
  </si>
  <si>
    <t>Initial release</t>
  </si>
  <si>
    <t>In Progress</t>
  </si>
  <si>
    <t>1</t>
  </si>
  <si>
    <t>Complete</t>
  </si>
  <si>
    <t>2</t>
  </si>
  <si>
    <t>3</t>
  </si>
  <si>
    <t>4</t>
  </si>
  <si>
    <t>Make new estimate when move from PB to SB</t>
  </si>
  <si>
    <t>Only update one time. When task is done. You update with the estimate hours, NOT the hours you actually worked to finish the task.</t>
  </si>
  <si>
    <t>Sprint Backlog</t>
  </si>
  <si>
    <t>Add Owner when task is set to Ongoing</t>
  </si>
  <si>
    <t>Update status during sprint</t>
  </si>
  <si>
    <t>Remaining work to be done.</t>
  </si>
  <si>
    <t>Total number of hours you spent on the task.
Your effort</t>
  </si>
  <si>
    <t>Compare your estimate with the actual number of hours you spent on the task, your effort
- = Spent less time than estimated</t>
  </si>
  <si>
    <t>Sprint Id</t>
  </si>
  <si>
    <t>Backlog Id</t>
  </si>
  <si>
    <t>Estimate (Hours)</t>
  </si>
  <si>
    <t>Completed</t>
  </si>
  <si>
    <t>Pending</t>
  </si>
  <si>
    <t>Total effort</t>
  </si>
  <si>
    <t>Effort vs.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</si>
  <si>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</si>
  <si>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</si>
  <si>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</si>
  <si>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</si>
  <si>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</si>
  <si>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</si>
  <si>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</si>
  <si>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</si>
  <si>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</si>
  <si>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</si>
  <si>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</si>
  <si>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</si>
  <si>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</si>
  <si>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</si>
  <si>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Done</t>
  </si>
  <si>
    <t>Total</t>
  </si>
  <si>
    <t>Burn down</t>
  </si>
  <si>
    <t>Burn up</t>
  </si>
  <si>
    <t>Reports &amp; Dashboards</t>
  </si>
  <si>
    <t>Burn down Chart</t>
  </si>
  <si>
    <t>Burn up Chart</t>
  </si>
  <si>
    <t>Impediments</t>
  </si>
  <si>
    <t>In charge of removing the impediment</t>
  </si>
  <si>
    <t>Not started
Ongoing
Done</t>
  </si>
  <si>
    <t>Date</t>
  </si>
  <si>
    <t>Raised By</t>
  </si>
  <si>
    <t>Raised On</t>
  </si>
  <si>
    <t>Impacted Backlog #</t>
  </si>
  <si>
    <t>Resolution</t>
  </si>
  <si>
    <t>Resolved On</t>
  </si>
  <si>
    <t>In the retrospecitve meeting after each sprint you will identify/find  many things to improve. That does not mean that you will do all the changes in the next sprint. Usually you do changes step by step. E.g. 1-3 changes in one sprint. Not more than that. So sometimes you find an improvement in one sprint and then in a much later sprint you will actually do the change.</t>
  </si>
  <si>
    <t>Retrospective Log</t>
  </si>
  <si>
    <t>Found in Sprint #</t>
  </si>
  <si>
    <t>Impl. In Sprint #</t>
  </si>
  <si>
    <t>Responsible for doing the improvement</t>
  </si>
  <si>
    <t>Start Doing (Improvement)</t>
  </si>
  <si>
    <t>Continue Doing (What Went Well)</t>
  </si>
  <si>
    <t>Stop Doing (Even better if)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</si>
  <si>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</si>
  <si>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</si>
  <si>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</si>
  <si>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</si>
  <si>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</si>
  <si>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</si>
  <si>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Completed is ALWAYS the estimated (planned) number of hours. You NEVER put in the number of hours you worked.</t>
  </si>
  <si>
    <t xml:space="preserve"> - Allow users to view all the surveys that they did and submitted to the server</t>
  </si>
  <si>
    <t>Change language</t>
  </si>
  <si>
    <t xml:space="preserve"> - Allow users to take the pollution photo sent to AI
 - The pollution form will be filled automatically based on the AI return result
 - Allow users to re-check the survey or provide additional information before they move to the next step</t>
  </si>
  <si>
    <t>Project Craft Village Pollution Monitor System</t>
  </si>
  <si>
    <t>Phuc</t>
  </si>
  <si>
    <t>Trung</t>
  </si>
  <si>
    <t>Ca</t>
  </si>
  <si>
    <t>1.10</t>
  </si>
  <si>
    <t>1.13</t>
  </si>
  <si>
    <t>1.14</t>
  </si>
  <si>
    <t>1.15</t>
  </si>
  <si>
    <t>1.16</t>
  </si>
  <si>
    <t>Huy</t>
  </si>
  <si>
    <t>Ideal Burn down</t>
  </si>
  <si>
    <t>Ideal Burn up</t>
  </si>
  <si>
    <t>Personal User
Household</t>
  </si>
  <si>
    <t>Personal User
Household
Authority
Admin</t>
  </si>
  <si>
    <t>[FE] Design UX/UI Login Page For Mobile Application</t>
  </si>
  <si>
    <t>[FE] Design UX/UI Register Page For Mobile Application</t>
  </si>
  <si>
    <t>[FE] Code UX/UI Register Page For Mobile Application</t>
  </si>
  <si>
    <t>I can login with my own account to access the mobile application/web application</t>
  </si>
  <si>
    <t>I can start to conduct a new survey/provide the information about the craft village</t>
  </si>
  <si>
    <t>Password Recovery</t>
  </si>
  <si>
    <t>Authenticate</t>
  </si>
  <si>
    <t>Authorize</t>
  </si>
  <si>
    <t>Change Password</t>
  </si>
  <si>
    <t>Edit Profile</t>
  </si>
  <si>
    <t>Create Local Authority Account</t>
  </si>
  <si>
    <t>Pollution Detection AI</t>
  </si>
  <si>
    <t>I can perform the task correctly according to the role</t>
  </si>
  <si>
    <t>Admin</t>
  </si>
  <si>
    <t>Create an local authority account</t>
  </si>
  <si>
    <t>Conduct a new pollution survey automatically</t>
  </si>
  <si>
    <t>I can perform a quick and efficent pollution survey that contain all the information such as pollution types, location, additional information of that craft village</t>
  </si>
  <si>
    <t>Change my old password into a new password</t>
  </si>
  <si>
    <t>Next time I can login using my new password and protect my account in case of password leak</t>
  </si>
  <si>
    <t>I can provide the account to the local authority user to manage their local craft village</t>
  </si>
  <si>
    <t>Add a new village that does not exsit on the database</t>
  </si>
  <si>
    <t xml:space="preserve"> - Allow the user to add a new craft village to the database</t>
  </si>
  <si>
    <t>Local Authority</t>
  </si>
  <si>
    <t>Accept/Decline a new village that has been submit by a personal user</t>
  </si>
  <si>
    <t>Login/Logout according to the role that has been registed</t>
  </si>
  <si>
    <t>Login/Logout to mobile application/web application</t>
  </si>
  <si>
    <t>I can protect the integrity of the craft village data from fault information</t>
  </si>
  <si>
    <t xml:space="preserve"> - Allow user to accepct or decline the new village that submitted by a personal user and that village belong to their management</t>
  </si>
  <si>
    <t>Change the language of the mobile</t>
  </si>
  <si>
    <t xml:space="preserve"> - Allow users to change the language of the application from Vietnamese to English and vice versa</t>
  </si>
  <si>
    <t>The application language change from Vietnamese to English and vice versa</t>
  </si>
  <si>
    <t>I know how many and which craft village that I had conducted the survey</t>
  </si>
  <si>
    <t>Have an AI with the ability to detect the pollution types from an image automatically and acurately</t>
  </si>
  <si>
    <t>The application can detect pollutions types automatically with a quick and accureate respone</t>
  </si>
  <si>
    <t xml:space="preserve"> - Allow user to submit pollution photo and the AI will detect pollution types then sent back to the application</t>
  </si>
  <si>
    <t>5</t>
  </si>
  <si>
    <t>[FE] Design UX/UI Home Page For Mobile Application</t>
  </si>
  <si>
    <t xml:space="preserve">[FE] Code UX/UI Login Page For Mobile Application </t>
  </si>
  <si>
    <t>[FE] Code UX/UI Home Page For Mobile Application</t>
  </si>
  <si>
    <t>[FE] Code Login Function For Mobile Application</t>
  </si>
  <si>
    <t>[FE] Code Logout Function For Mobile Application</t>
  </si>
  <si>
    <t xml:space="preserve">[AI] Research Method To Build AI </t>
  </si>
  <si>
    <t>[AI] Crawl Data For AI</t>
  </si>
  <si>
    <t>[FE] Code Register Function For Mobile Application</t>
  </si>
  <si>
    <t>[FE] Design UX/UI Forget Password Page For Mobile Application</t>
  </si>
  <si>
    <t>[FE] Code UX/UI Forget Password Page For Mobile Application</t>
  </si>
  <si>
    <t>[FE] Code Forget Password Function For Mobile Application</t>
  </si>
  <si>
    <t>[FE] Design UX/UI Change Password Page For Mobile Application</t>
  </si>
  <si>
    <t>[FE] Code UX/UI Change Password Page For Mobile Application</t>
  </si>
  <si>
    <t>[FE] Code Change Password Function For Mobile Application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</si>
  <si>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</si>
  <si>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</si>
  <si>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</si>
  <si>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</si>
  <si>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</si>
  <si>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</si>
  <si>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</si>
  <si>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</si>
  <si>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</si>
  <si>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</si>
  <si>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</si>
  <si>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</si>
  <si>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</si>
  <si>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</si>
  <si>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</si>
  <si>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</si>
  <si>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</si>
  <si>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[FE] Design UX/UI Register Page For Web Application</t>
  </si>
  <si>
    <t>[FE] Code UX/UI Register Page For Web Application</t>
  </si>
  <si>
    <t>[FE] Code Register Function For Web Application</t>
  </si>
  <si>
    <t>[FE] Design UX/UI Login Page For Web Application</t>
  </si>
  <si>
    <t xml:space="preserve">[FE] Code UX/UI Login Page For Web Application </t>
  </si>
  <si>
    <t>[FE] Code Login Function For Web Application</t>
  </si>
  <si>
    <t>[FE] Code Logout Function For Web Application</t>
  </si>
  <si>
    <t>2.18</t>
  </si>
  <si>
    <t>2.19</t>
  </si>
  <si>
    <t>2.20</t>
  </si>
  <si>
    <t>PB14</t>
  </si>
  <si>
    <t>Conduct a new pollution survey</t>
  </si>
  <si>
    <t>[FE] Code UX/UI Edit Profile Page For Mobile Application</t>
  </si>
  <si>
    <t>[FE] Code Edit Profile Function For Mobile Application</t>
  </si>
  <si>
    <t>[FE] Design UX/UI Edit Profile Page For Mobile Application</t>
  </si>
  <si>
    <t>2.21</t>
  </si>
  <si>
    <t>2.22</t>
  </si>
  <si>
    <t>2.23</t>
  </si>
  <si>
    <t>2.24</t>
  </si>
  <si>
    <t>2.25</t>
  </si>
  <si>
    <t>[FE] Code Change Language For Mobile Application</t>
  </si>
  <si>
    <t>[BE] Code Authorize Function (Personal User, Household, Local Authority, Admin)</t>
  </si>
  <si>
    <t>I can submit a pollution survey about that new craft village that exist real life but does not exist in the database</t>
  </si>
  <si>
    <t>[AI] Process Training Data</t>
  </si>
  <si>
    <t>[AI] Train Model</t>
  </si>
  <si>
    <t>2.26</t>
  </si>
  <si>
    <t>2.27</t>
  </si>
  <si>
    <t>2.28</t>
  </si>
  <si>
    <t>[BE] Code Forget Password Function API</t>
  </si>
  <si>
    <t>[BE] Code Change Password Function API</t>
  </si>
  <si>
    <t>[BE] Code Update Profile API</t>
  </si>
  <si>
    <t>[FE] Code Take Photo Function</t>
  </si>
  <si>
    <t>[FE] Code Location Base Function</t>
  </si>
  <si>
    <t xml:space="preserve">[FE] Code Automatic Fill Data Function </t>
  </si>
  <si>
    <t>[FE] Code Submit Survey Function</t>
  </si>
  <si>
    <t>Household</t>
  </si>
  <si>
    <t>[AI] Write Pollution Detection API</t>
  </si>
  <si>
    <t>[FE] Write Detection Pollution Function</t>
  </si>
  <si>
    <t>[AI] Test And Retrain AI Model</t>
  </si>
  <si>
    <t>[FE] Code Encrytion Image Function</t>
  </si>
  <si>
    <t>[FE] Design UX/UI Survey Page For Mobile Application (Personal User)</t>
  </si>
  <si>
    <t>[FE] Code UX/UI Survey Page For Mobile Application (Personal User)</t>
  </si>
  <si>
    <t>[FE] Code Function Accept/Decline New Village For Web Application</t>
  </si>
  <si>
    <t>[FE] Code UX/UI Accept/Decline New Village Page For Web Application</t>
  </si>
  <si>
    <t>[FE] Design UX/UI Accept/Decline New Village Page For Web Application</t>
  </si>
  <si>
    <t>[FE] Redesign UX/UI Survey Page With Add New Village For Mobile Application (Personal User)</t>
  </si>
  <si>
    <t>[FE] Code Submit Survey With New Village Function</t>
  </si>
  <si>
    <t>[AI] Crawl Training Data</t>
  </si>
  <si>
    <t>[FE] Redesign UX/UI View Finished Surveys Page For Mobile Application</t>
  </si>
  <si>
    <t>[FE] ReDesign UX/UI Register Page For Mobile Application</t>
  </si>
  <si>
    <t>[DB] Crawl Craft Village Data (VILLAGE)</t>
  </si>
  <si>
    <t>[FE] Redesign UX/UI Home Page For Mobile Application</t>
  </si>
  <si>
    <t>[FE] Redesign UX/UI Survey Page For Mobile Application (Personal User)</t>
  </si>
  <si>
    <t>1, 2, 3</t>
  </si>
  <si>
    <t>2, 5</t>
  </si>
  <si>
    <t>3, 5</t>
  </si>
  <si>
    <t>2, 4, 5</t>
  </si>
  <si>
    <t>1, 2, 3, 4, 5</t>
  </si>
  <si>
    <t>[DB] Crawl Data For Database (AD_COUNTRY, AD_PROVINCE, AD_DISTRICT, VILLAGE)</t>
  </si>
  <si>
    <t>Personal User
Household
Local authority
Admin</t>
  </si>
  <si>
    <t>View dashboard</t>
  </si>
  <si>
    <t>See the number of new household or new survey in month. And view new village request or total village</t>
  </si>
  <si>
    <t>I know how many survey, new household or new village request each month</t>
  </si>
  <si>
    <t xml:space="preserve"> - Allow user to view the number of new household, new survey, village request in month anh total village</t>
  </si>
  <si>
    <t>Request New Village</t>
  </si>
  <si>
    <t>Accept/Decline/Add New Village</t>
  </si>
  <si>
    <t>Edit my profile</t>
  </si>
  <si>
    <t>[BE] Code Address API</t>
  </si>
  <si>
    <t>[BE] Code Village API</t>
  </si>
  <si>
    <t>1.11</t>
  </si>
  <si>
    <t>1.12</t>
  </si>
  <si>
    <t>[DB + BE] Create Database (AD_COUNTRY, AD_PROVINCE, AD_DISTRICT, VILLAGE) and Mapping entities</t>
  </si>
  <si>
    <t>[DB + BE] Create Database (UR_USER, UR_ROLE, USER_ROLE, UR_SESSION) and Mapping entities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</si>
  <si>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</si>
  <si>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</si>
  <si>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</si>
  <si>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</si>
  <si>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</si>
  <si>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</si>
  <si>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</si>
  <si>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</si>
  <si>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</si>
  <si>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2.29</t>
  </si>
  <si>
    <t>2.30</t>
  </si>
  <si>
    <t>[FE] Design Web layout</t>
  </si>
  <si>
    <t>[BE] Code Login/Logout API</t>
  </si>
  <si>
    <t>[FE] Design Web layout (household, local authority, admin)</t>
  </si>
  <si>
    <t>[BE] Code Mail Service</t>
  </si>
  <si>
    <t>[FE] Code &amp; Design UX/UI Add New Local Authority For Web Application(Admin page)</t>
  </si>
  <si>
    <t>[FE] Code &amp; Design UX/UI Change Password For Web Application</t>
  </si>
  <si>
    <t>[FE] Code &amp; Design UX/UI Forget Password For Web Application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</si>
  <si>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</si>
  <si>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</si>
  <si>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</si>
  <si>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</si>
  <si>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</si>
  <si>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</si>
  <si>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</si>
  <si>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</si>
  <si>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</si>
  <si>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</si>
  <si>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</si>
  <si>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</si>
  <si>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</si>
  <si>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</si>
  <si>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</si>
  <si>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</si>
  <si>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</si>
  <si>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</si>
  <si>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</si>
  <si>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[BE] Code Location detection API</t>
  </si>
  <si>
    <t>[BE] Code Survey API</t>
  </si>
  <si>
    <t>[FE] Design UX/UI Declare Page For Web Application (Household)</t>
  </si>
  <si>
    <t>[FE] Code UX/UI Declare Page For Web Application (Household)</t>
  </si>
  <si>
    <t>[BE] Code Household API</t>
  </si>
  <si>
    <t>PB15</t>
  </si>
  <si>
    <t>Declare household info</t>
  </si>
  <si>
    <t>Declare my village I am living and send request if my village does not exist</t>
  </si>
  <si>
    <t xml:space="preserve"> - Login with registed account and perform task according to the registed role</t>
  </si>
  <si>
    <t xml:space="preserve"> - Use the code that sent to the account's email which is registered in the profile to change the new password</t>
  </si>
  <si>
    <t xml:space="preserve"> - Login with registed account</t>
  </si>
  <si>
    <t xml:space="preserve"> - Username must not contain spaces and not be accented
 - Password must be &gt;= 6 characters</t>
  </si>
  <si>
    <t xml:space="preserve"> - Allow the admin to create the a local authority account
 - Login with registed account</t>
  </si>
  <si>
    <t xml:space="preserve"> - Allow user to click "Thay đổi mật khẩu" and change their current password to a new password</t>
  </si>
  <si>
    <t>I can let authority know which village I belong to</t>
  </si>
  <si>
    <t>- Allow  user declare village and request new village</t>
  </si>
  <si>
    <t>[FE] Design UX/UI Household Page</t>
  </si>
  <si>
    <t>[FE] Code UX/UI Household Page</t>
  </si>
  <si>
    <t>[BE] Code Admin API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</si>
  <si>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</si>
  <si>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</si>
  <si>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</si>
  <si>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</si>
  <si>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</si>
  <si>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</si>
  <si>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</si>
  <si>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</si>
  <si>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</si>
  <si>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</si>
  <si>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</si>
  <si>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</si>
  <si>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</si>
  <si>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</si>
  <si>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</si>
  <si>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</si>
  <si>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</si>
  <si>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</si>
  <si>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</si>
  <si>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</si>
  <si>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[BE] Code Dashboard API</t>
  </si>
  <si>
    <t>[FE] Design UX/UI Dashboard Page For Web Application</t>
  </si>
  <si>
    <t>[FE] Code UX/UI Dashboard Page For Web Application</t>
  </si>
  <si>
    <t>[BE] Update Register API Response Format</t>
  </si>
  <si>
    <t>[DB + BE] Create table User_Survey and Mapping entity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</si>
  <si>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</si>
  <si>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</si>
  <si>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</si>
  <si>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</si>
  <si>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</si>
  <si>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</si>
  <si>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</si>
  <si>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</si>
  <si>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</si>
  <si>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</si>
  <si>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</si>
  <si>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</si>
  <si>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</si>
  <si>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</si>
  <si>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</si>
  <si>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</si>
  <si>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</si>
  <si>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[BE] Update Submit Survey API</t>
  </si>
  <si>
    <t>[FE] Redesign UX/UI Household Page For Web Application</t>
  </si>
  <si>
    <t>[FE] Add Scroll Up Button For All Page</t>
  </si>
  <si>
    <t>[FE] Update UX/UI View Finished Surveys Page For Mobile Application</t>
  </si>
  <si>
    <t>[FE] Update Function View Finished Surveys For Mobile Application</t>
  </si>
  <si>
    <t>[BE] Update View Finished Surveys API</t>
  </si>
  <si>
    <t>[FE] Update UX/UI Survey Page With Add New Village For Mobile Application (Personal User)</t>
  </si>
  <si>
    <t>[FE] Update Submit Survey With New Village Function</t>
  </si>
  <si>
    <t>[FE] Update Change Language For Mobile Application</t>
  </si>
  <si>
    <t>[FE] Update Register Function Using Mail For Mobile Application</t>
  </si>
  <si>
    <t>[AI] Train New Model</t>
  </si>
  <si>
    <t>[FE] Update UX/UI Home Page For Mobile Application</t>
  </si>
  <si>
    <t>[FE] Update Location Base Function</t>
  </si>
  <si>
    <t>[BE] Update Location Base API</t>
  </si>
  <si>
    <t>[FE] Update UX/UI Household Page For Web Application</t>
  </si>
  <si>
    <t>[FE] Update UX/UI Survey Page For Mobile Application (Personal User)</t>
  </si>
  <si>
    <t>Bring the computer to the repair shop</t>
  </si>
  <si>
    <t>I still haven't got the database software to work with</t>
  </si>
  <si>
    <t>Use a remote software to help install the database software</t>
  </si>
  <si>
    <t>My computer broke and I need two days for repair</t>
  </si>
  <si>
    <t>I can't contact the group members immediately when I need to ask about problems in the project</t>
  </si>
  <si>
    <t>Buy hardware upgrade form the shop</t>
  </si>
  <si>
    <t>I have a hardware problem when try to run the emulator for the project (Low on memory and storage)</t>
  </si>
  <si>
    <t>Set up a meeting with the team and agree that we will have a daily meeting</t>
  </si>
  <si>
    <t>Set up a meeting with the team and agree that we will have a meeting every two or three days and the schedule will be set up in advance</t>
  </si>
  <si>
    <t>The onwer will set up a meeting with the member for support</t>
  </si>
  <si>
    <t>I don't have an Android phone to test the mobile application</t>
  </si>
  <si>
    <t>Buy an Android phone for the shop</t>
  </si>
  <si>
    <t>I can't keep up with the daily meeting because I still have to go to school and the internship</t>
  </si>
  <si>
    <t>I struggling to understand how to use the API and would like someone to help me out</t>
  </si>
  <si>
    <t>View finished/in progess survey</t>
  </si>
  <si>
    <t>View all the survey that I had conducted that finished/in progess</t>
  </si>
  <si>
    <t>[AI] Research Multi-Label Classification Machine Learning</t>
  </si>
  <si>
    <t>Let daily meeting become discussions. Keep them short.</t>
  </si>
  <si>
    <t>Having conversations via email and not in the task.</t>
  </si>
  <si>
    <t>Attend meeting on time.</t>
  </si>
  <si>
    <t>We completed the user stories we set out to do.</t>
  </si>
  <si>
    <t>We didn't finish all the user stories.</t>
  </si>
  <si>
    <t>We should start doing individual code reviews as we go.</t>
  </si>
  <si>
    <t>We should increase the amount we communicate as a team.</t>
  </si>
  <si>
    <t>We were able to demo a working product to the mentor.</t>
  </si>
  <si>
    <t>We should continue having regular demos with the mentor.</t>
  </si>
  <si>
    <t>Collect mentor feedback on new features.</t>
  </si>
  <si>
    <t>Going through the entire Bug log.</t>
  </si>
  <si>
    <t>We should continue working as a team.</t>
  </si>
  <si>
    <t>Review stories with mentor before implementation.</t>
  </si>
  <si>
    <t>Great teamwork.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</si>
</sst>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"/>
  </numFmts>
  <fonts count="22" x14ac:knownFonts="1">
    <font>
      <sz val="10"/>
      <color theme="1"/>
      <name val="Calibri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sz val="9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/>
    <xf numFmtId="0" fontId="1" fillId="6" borderId="2" xfId="0" applyFont="1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3" xfId="0" applyFont="1" applyFill="1" applyBorder="1"/>
    <xf numFmtId="0" fontId="8" fillId="7" borderId="2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center"/>
    </xf>
    <xf numFmtId="0" fontId="9" fillId="0" borderId="0" xfId="0" applyFont="1"/>
    <xf numFmtId="0" fontId="7" fillId="0" borderId="0" xfId="0" applyFont="1"/>
    <xf numFmtId="0" fontId="1" fillId="8" borderId="3" xfId="0" applyFont="1" applyFill="1" applyBorder="1"/>
    <xf numFmtId="0" fontId="1" fillId="8" borderId="3" xfId="0" applyFont="1" applyFill="1" applyBorder="1" applyAlignment="1">
      <alignment horizontal="center"/>
    </xf>
    <xf numFmtId="0" fontId="10" fillId="0" borderId="0" xfId="0" applyFont="1"/>
    <xf numFmtId="0" fontId="1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13" fillId="0" borderId="0" xfId="0" applyFont="1"/>
    <xf numFmtId="0" fontId="0" fillId="0" borderId="4" xfId="0" applyBorder="1"/>
    <xf numFmtId="0" fontId="1" fillId="0" borderId="4" xfId="0" applyFont="1" applyBorder="1" applyAlignment="1">
      <alignment vertical="top"/>
    </xf>
    <xf numFmtId="0" fontId="1" fillId="0" borderId="4" xfId="0" applyFont="1" applyBorder="1" applyAlignment="1" applyProtection="1">
      <alignment vertical="top" wrapText="1"/>
      <protection locked="0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 applyProtection="1">
      <alignment horizontal="center" vertical="center" wrapText="1"/>
      <protection locked="0"/>
    </xf>
    <xf numFmtId="0" fontId="16" fillId="3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 applyProtection="1">
      <alignment horizontal="left" vertical="center" wrapText="1"/>
      <protection locked="0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vertical="center"/>
    </xf>
    <xf numFmtId="0" fontId="17" fillId="0" borderId="6" xfId="0" applyFont="1" applyBorder="1" applyAlignment="1" applyProtection="1">
      <alignment vertical="center" wrapText="1"/>
      <protection locked="0"/>
    </xf>
    <xf numFmtId="0" fontId="17" fillId="0" borderId="6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9" fillId="0" borderId="2" xfId="0" applyFont="1" applyBorder="1"/>
    <xf numFmtId="0" fontId="21" fillId="7" borderId="2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4" xfId="0" applyFont="1" applyFill="1" applyBorder="1"/>
    <xf numFmtId="0" fontId="18" fillId="0" borderId="6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7" xfId="0" applyFont="1" applyBorder="1"/>
    <xf numFmtId="1" fontId="1" fillId="7" borderId="2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7" borderId="4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7" fillId="0" borderId="6" xfId="0" quotePrefix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9" borderId="2" xfId="0" applyFont="1" applyFill="1" applyBorder="1"/>
    <xf numFmtId="0" fontId="15" fillId="0" borderId="8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wrapText="1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4" xfId="0" applyFont="1" applyBorder="1"/>
    <xf numFmtId="0" fontId="1" fillId="0" borderId="0" xfId="0" applyFont="1"/>
    <xf numFmtId="0" fontId="15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3" fillId="0" borderId="1" xfId="0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" fillId="8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8" borderId="4" xfId="0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Backlog'!$L$26:$Y$26</c:f>
              <c:numCache>
                <c:formatCode>0</c:formatCode>
                <c:ptCount val="14"/>
                <c:pt idx="0">
                  <c:v>208</c:v>
                </c:pt>
                <c:pt idx="1">
                  <c:v>208</c:v>
                </c:pt>
                <c:pt idx="2">
                  <c:v>182</c:v>
                </c:pt>
                <c:pt idx="3">
                  <c:v>154</c:v>
                </c:pt>
                <c:pt idx="4">
                  <c:v>154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98</c:v>
                </c:pt>
                <c:pt idx="9">
                  <c:v>81</c:v>
                </c:pt>
                <c:pt idx="10">
                  <c:v>81</c:v>
                </c:pt>
                <c:pt idx="11">
                  <c:v>69</c:v>
                </c:pt>
                <c:pt idx="12">
                  <c:v>40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0-426A-9E0B-39DF5755281E}"/>
            </c:ext>
          </c:extLst>
        </c:ser>
        <c:ser>
          <c:idx val="1"/>
          <c:order val="1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Backlog'!$L$28:$Y$28</c:f>
              <c:numCache>
                <c:formatCode>0</c:formatCode>
                <c:ptCount val="14"/>
                <c:pt idx="0">
                  <c:v>193.14285714285714</c:v>
                </c:pt>
                <c:pt idx="1">
                  <c:v>178.28571428571428</c:v>
                </c:pt>
                <c:pt idx="2">
                  <c:v>163.42857142857144</c:v>
                </c:pt>
                <c:pt idx="3">
                  <c:v>148.57142857142856</c:v>
                </c:pt>
                <c:pt idx="4">
                  <c:v>133.71428571428572</c:v>
                </c:pt>
                <c:pt idx="5">
                  <c:v>118.85714285714286</c:v>
                </c:pt>
                <c:pt idx="6">
                  <c:v>104</c:v>
                </c:pt>
                <c:pt idx="7">
                  <c:v>89.142857142857139</c:v>
                </c:pt>
                <c:pt idx="8">
                  <c:v>74.285714285714278</c:v>
                </c:pt>
                <c:pt idx="9">
                  <c:v>59.428571428571416</c:v>
                </c:pt>
                <c:pt idx="10">
                  <c:v>44.571428571428555</c:v>
                </c:pt>
                <c:pt idx="11">
                  <c:v>29.714285714285722</c:v>
                </c:pt>
                <c:pt idx="12">
                  <c:v>14.857142857142861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C-4B51-93C4-90FD5C4C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5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5 Backlog'!$L$30:$Y$30</c:f>
              <c:numCache>
                <c:formatCode>General</c:formatCode>
                <c:ptCount val="14"/>
                <c:pt idx="0">
                  <c:v>0</c:v>
                </c:pt>
                <c:pt idx="1">
                  <c:v>14.285714285714278</c:v>
                </c:pt>
                <c:pt idx="2">
                  <c:v>28.571428571428555</c:v>
                </c:pt>
                <c:pt idx="3">
                  <c:v>42.857142857142861</c:v>
                </c:pt>
                <c:pt idx="4">
                  <c:v>57.142857142857139</c:v>
                </c:pt>
                <c:pt idx="5">
                  <c:v>71.428571428571416</c:v>
                </c:pt>
                <c:pt idx="6">
                  <c:v>85.714285714285708</c:v>
                </c:pt>
                <c:pt idx="7">
                  <c:v>100</c:v>
                </c:pt>
                <c:pt idx="8">
                  <c:v>114.28571428571428</c:v>
                </c:pt>
                <c:pt idx="9">
                  <c:v>128.57142857142856</c:v>
                </c:pt>
                <c:pt idx="10">
                  <c:v>142.85714285714286</c:v>
                </c:pt>
                <c:pt idx="11">
                  <c:v>157.14285714285714</c:v>
                </c:pt>
                <c:pt idx="12">
                  <c:v>171.42857142857142</c:v>
                </c:pt>
                <c:pt idx="13">
                  <c:v>185.71428571428572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7-4E8E-A5FA-B320C79A2A52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5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5 Backlog'!$L$28:$Y$28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24</c:v>
                </c:pt>
                <c:pt idx="4">
                  <c:v>40</c:v>
                </c:pt>
                <c:pt idx="5">
                  <c:v>72</c:v>
                </c:pt>
                <c:pt idx="6">
                  <c:v>72</c:v>
                </c:pt>
                <c:pt idx="7">
                  <c:v>80</c:v>
                </c:pt>
                <c:pt idx="8">
                  <c:v>88</c:v>
                </c:pt>
                <c:pt idx="9">
                  <c:v>116</c:v>
                </c:pt>
                <c:pt idx="10">
                  <c:v>136</c:v>
                </c:pt>
                <c:pt idx="11">
                  <c:v>152</c:v>
                </c:pt>
                <c:pt idx="12">
                  <c:v>152</c:v>
                </c:pt>
                <c:pt idx="1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7-4E8E-A5FA-B320C79A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Backlog'!$L$27:$Y$27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54</c:v>
                </c:pt>
                <c:pt idx="4">
                  <c:v>54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110</c:v>
                </c:pt>
                <c:pt idx="9">
                  <c:v>127</c:v>
                </c:pt>
                <c:pt idx="10">
                  <c:v>127</c:v>
                </c:pt>
                <c:pt idx="11">
                  <c:v>139</c:v>
                </c:pt>
                <c:pt idx="12">
                  <c:v>168</c:v>
                </c:pt>
                <c:pt idx="13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D-4127-AFE1-0C6709DA53C6}"/>
            </c:ext>
          </c:extLst>
        </c:ser>
        <c:ser>
          <c:idx val="1"/>
          <c:order val="1"/>
          <c:marker>
            <c:symbol val="none"/>
          </c:marker>
          <c:cat>
            <c:strRef>
              <c:f>'Sprint 1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Backlog'!$L$29:$Y$29</c:f>
              <c:numCache>
                <c:formatCode>0</c:formatCode>
                <c:ptCount val="14"/>
                <c:pt idx="0">
                  <c:v>0</c:v>
                </c:pt>
                <c:pt idx="1">
                  <c:v>14.857142857142861</c:v>
                </c:pt>
                <c:pt idx="2">
                  <c:v>29.714285714285722</c:v>
                </c:pt>
                <c:pt idx="3">
                  <c:v>44.571428571428555</c:v>
                </c:pt>
                <c:pt idx="4">
                  <c:v>59.428571428571416</c:v>
                </c:pt>
                <c:pt idx="5">
                  <c:v>74.285714285714278</c:v>
                </c:pt>
                <c:pt idx="6">
                  <c:v>89.142857142857139</c:v>
                </c:pt>
                <c:pt idx="7">
                  <c:v>104</c:v>
                </c:pt>
                <c:pt idx="8">
                  <c:v>118.85714285714286</c:v>
                </c:pt>
                <c:pt idx="9">
                  <c:v>133.71428571428572</c:v>
                </c:pt>
                <c:pt idx="10">
                  <c:v>148.57142857142856</c:v>
                </c:pt>
                <c:pt idx="11">
                  <c:v>163.42857142857144</c:v>
                </c:pt>
                <c:pt idx="12">
                  <c:v>178.28571428571428</c:v>
                </c:pt>
                <c:pt idx="13">
                  <c:v>193.14285714285714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0-404A-ACDC-BB566F2C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2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Backlog'!$L$40:$Y$40</c:f>
              <c:numCache>
                <c:formatCode>General</c:formatCode>
                <c:ptCount val="14"/>
                <c:pt idx="0">
                  <c:v>187</c:v>
                </c:pt>
                <c:pt idx="1">
                  <c:v>176</c:v>
                </c:pt>
                <c:pt idx="2">
                  <c:v>172</c:v>
                </c:pt>
                <c:pt idx="3">
                  <c:v>168</c:v>
                </c:pt>
                <c:pt idx="4">
                  <c:v>160</c:v>
                </c:pt>
                <c:pt idx="5">
                  <c:v>122</c:v>
                </c:pt>
                <c:pt idx="6">
                  <c:v>102</c:v>
                </c:pt>
                <c:pt idx="7">
                  <c:v>83</c:v>
                </c:pt>
                <c:pt idx="8">
                  <c:v>83</c:v>
                </c:pt>
                <c:pt idx="9">
                  <c:v>81</c:v>
                </c:pt>
                <c:pt idx="10">
                  <c:v>66</c:v>
                </c:pt>
                <c:pt idx="11">
                  <c:v>66</c:v>
                </c:pt>
                <c:pt idx="12">
                  <c:v>37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A-4F3E-8C71-238055CE0019}"/>
            </c:ext>
          </c:extLst>
        </c:ser>
        <c:ser>
          <c:idx val="2"/>
          <c:order val="1"/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Backlog'!$L$42:$Y$42</c:f>
              <c:numCache>
                <c:formatCode>General</c:formatCode>
                <c:ptCount val="14"/>
                <c:pt idx="0">
                  <c:v>192.21428571428572</c:v>
                </c:pt>
                <c:pt idx="1">
                  <c:v>177.42857142857142</c:v>
                </c:pt>
                <c:pt idx="2">
                  <c:v>162.64285714285714</c:v>
                </c:pt>
                <c:pt idx="3">
                  <c:v>147.85714285714286</c:v>
                </c:pt>
                <c:pt idx="4">
                  <c:v>133.07142857142856</c:v>
                </c:pt>
                <c:pt idx="5">
                  <c:v>118.28571428571428</c:v>
                </c:pt>
                <c:pt idx="6">
                  <c:v>103.5</c:v>
                </c:pt>
                <c:pt idx="7">
                  <c:v>88.714285714285708</c:v>
                </c:pt>
                <c:pt idx="8">
                  <c:v>73.928571428571416</c:v>
                </c:pt>
                <c:pt idx="9">
                  <c:v>59.142857142857139</c:v>
                </c:pt>
                <c:pt idx="10">
                  <c:v>44.357142857142861</c:v>
                </c:pt>
                <c:pt idx="11">
                  <c:v>29.571428571428555</c:v>
                </c:pt>
                <c:pt idx="12">
                  <c:v>14.785714285714278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A-4F3E-8C71-238055CE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2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Backlog'!$L$43:$Y$43</c:f>
              <c:numCache>
                <c:formatCode>General</c:formatCode>
                <c:ptCount val="14"/>
                <c:pt idx="0">
                  <c:v>0</c:v>
                </c:pt>
                <c:pt idx="1">
                  <c:v>14.785714285714278</c:v>
                </c:pt>
                <c:pt idx="2">
                  <c:v>29.571428571428555</c:v>
                </c:pt>
                <c:pt idx="3">
                  <c:v>44.357142857142861</c:v>
                </c:pt>
                <c:pt idx="4">
                  <c:v>59.142857142857139</c:v>
                </c:pt>
                <c:pt idx="5">
                  <c:v>73.928571428571416</c:v>
                </c:pt>
                <c:pt idx="6">
                  <c:v>88.714285714285708</c:v>
                </c:pt>
                <c:pt idx="7">
                  <c:v>103.5</c:v>
                </c:pt>
                <c:pt idx="8">
                  <c:v>118.28571428571428</c:v>
                </c:pt>
                <c:pt idx="9">
                  <c:v>133.07142857142856</c:v>
                </c:pt>
                <c:pt idx="10">
                  <c:v>147.85714285714286</c:v>
                </c:pt>
                <c:pt idx="11">
                  <c:v>162.64285714285714</c:v>
                </c:pt>
                <c:pt idx="12">
                  <c:v>177.42857142857142</c:v>
                </c:pt>
                <c:pt idx="13">
                  <c:v>192.21428571428572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5-4985-8431-D4888F7E0CCC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2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Backlog'!$L$41:$Y$41</c:f>
              <c:numCache>
                <c:formatCode>General</c:formatCode>
                <c:ptCount val="14"/>
                <c:pt idx="0">
                  <c:v>20</c:v>
                </c:pt>
                <c:pt idx="1">
                  <c:v>31</c:v>
                </c:pt>
                <c:pt idx="2">
                  <c:v>35</c:v>
                </c:pt>
                <c:pt idx="3">
                  <c:v>39</c:v>
                </c:pt>
                <c:pt idx="4">
                  <c:v>47</c:v>
                </c:pt>
                <c:pt idx="5">
                  <c:v>85</c:v>
                </c:pt>
                <c:pt idx="6">
                  <c:v>105</c:v>
                </c:pt>
                <c:pt idx="7">
                  <c:v>124</c:v>
                </c:pt>
                <c:pt idx="8">
                  <c:v>124</c:v>
                </c:pt>
                <c:pt idx="9">
                  <c:v>126</c:v>
                </c:pt>
                <c:pt idx="10">
                  <c:v>141</c:v>
                </c:pt>
                <c:pt idx="11">
                  <c:v>141</c:v>
                </c:pt>
                <c:pt idx="12">
                  <c:v>170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5-4985-8431-D4888F7E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3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Backlog'!$L$31:$Y$31</c:f>
              <c:numCache>
                <c:formatCode>General</c:formatCode>
                <c:ptCount val="14"/>
                <c:pt idx="0">
                  <c:v>186.64285714285714</c:v>
                </c:pt>
                <c:pt idx="1">
                  <c:v>172.28571428571428</c:v>
                </c:pt>
                <c:pt idx="2">
                  <c:v>157.92857142857144</c:v>
                </c:pt>
                <c:pt idx="3">
                  <c:v>143.57142857142856</c:v>
                </c:pt>
                <c:pt idx="4">
                  <c:v>129.21428571428572</c:v>
                </c:pt>
                <c:pt idx="5">
                  <c:v>114.85714285714286</c:v>
                </c:pt>
                <c:pt idx="6">
                  <c:v>100.5</c:v>
                </c:pt>
                <c:pt idx="7">
                  <c:v>86.142857142857139</c:v>
                </c:pt>
                <c:pt idx="8">
                  <c:v>71.785714285714278</c:v>
                </c:pt>
                <c:pt idx="9">
                  <c:v>57.428571428571416</c:v>
                </c:pt>
                <c:pt idx="10">
                  <c:v>43.071428571428555</c:v>
                </c:pt>
                <c:pt idx="11">
                  <c:v>28.714285714285722</c:v>
                </c:pt>
                <c:pt idx="12">
                  <c:v>14.357142857142861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6-44A2-A3D0-9C575FD9D938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3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Backlog'!$L$29:$Y$29</c:f>
              <c:numCache>
                <c:formatCode>General</c:formatCode>
                <c:ptCount val="14"/>
                <c:pt idx="0">
                  <c:v>201</c:v>
                </c:pt>
                <c:pt idx="1">
                  <c:v>201</c:v>
                </c:pt>
                <c:pt idx="2">
                  <c:v>193</c:v>
                </c:pt>
                <c:pt idx="3">
                  <c:v>177</c:v>
                </c:pt>
                <c:pt idx="4">
                  <c:v>159</c:v>
                </c:pt>
                <c:pt idx="5">
                  <c:v>151</c:v>
                </c:pt>
                <c:pt idx="6">
                  <c:v>135</c:v>
                </c:pt>
                <c:pt idx="7">
                  <c:v>127</c:v>
                </c:pt>
                <c:pt idx="8">
                  <c:v>115</c:v>
                </c:pt>
                <c:pt idx="9">
                  <c:v>70</c:v>
                </c:pt>
                <c:pt idx="10">
                  <c:v>62</c:v>
                </c:pt>
                <c:pt idx="11">
                  <c:v>28</c:v>
                </c:pt>
                <c:pt idx="12">
                  <c:v>12</c:v>
                </c:pt>
                <c:pt idx="13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6-44A2-A3D0-9C575FD9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3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Backlog'!$L$32:$Y$32</c:f>
              <c:numCache>
                <c:formatCode>General</c:formatCode>
                <c:ptCount val="14"/>
                <c:pt idx="0">
                  <c:v>0</c:v>
                </c:pt>
                <c:pt idx="1">
                  <c:v>14.357142857142861</c:v>
                </c:pt>
                <c:pt idx="2">
                  <c:v>28.714285714285722</c:v>
                </c:pt>
                <c:pt idx="3">
                  <c:v>43.071428571428555</c:v>
                </c:pt>
                <c:pt idx="4">
                  <c:v>57.428571428571416</c:v>
                </c:pt>
                <c:pt idx="5">
                  <c:v>71.785714285714278</c:v>
                </c:pt>
                <c:pt idx="6">
                  <c:v>86.142857142857139</c:v>
                </c:pt>
                <c:pt idx="7">
                  <c:v>100.5</c:v>
                </c:pt>
                <c:pt idx="8">
                  <c:v>114.85714285714286</c:v>
                </c:pt>
                <c:pt idx="9">
                  <c:v>129.21428571428572</c:v>
                </c:pt>
                <c:pt idx="10">
                  <c:v>143.57142857142856</c:v>
                </c:pt>
                <c:pt idx="11">
                  <c:v>157.92857142857144</c:v>
                </c:pt>
                <c:pt idx="12">
                  <c:v>172.28571428571428</c:v>
                </c:pt>
                <c:pt idx="13">
                  <c:v>186.64285714285714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B-4A90-BAA2-ED788BE8CCDB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3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Backlog'!$L$30:$Y$30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24</c:v>
                </c:pt>
                <c:pt idx="4">
                  <c:v>42</c:v>
                </c:pt>
                <c:pt idx="5">
                  <c:v>50</c:v>
                </c:pt>
                <c:pt idx="6">
                  <c:v>66</c:v>
                </c:pt>
                <c:pt idx="7">
                  <c:v>74</c:v>
                </c:pt>
                <c:pt idx="8">
                  <c:v>86</c:v>
                </c:pt>
                <c:pt idx="9">
                  <c:v>131</c:v>
                </c:pt>
                <c:pt idx="10">
                  <c:v>139</c:v>
                </c:pt>
                <c:pt idx="11">
                  <c:v>173</c:v>
                </c:pt>
                <c:pt idx="12">
                  <c:v>189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B-4A90-BAA2-ED788BE8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4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Backlog'!$L$32:$Y$32</c:f>
              <c:numCache>
                <c:formatCode>General</c:formatCode>
                <c:ptCount val="14"/>
                <c:pt idx="0">
                  <c:v>190.35714285714286</c:v>
                </c:pt>
                <c:pt idx="1">
                  <c:v>175.71428571428572</c:v>
                </c:pt>
                <c:pt idx="2">
                  <c:v>161.07142857142856</c:v>
                </c:pt>
                <c:pt idx="3">
                  <c:v>146.42857142857144</c:v>
                </c:pt>
                <c:pt idx="4">
                  <c:v>131.78571428571428</c:v>
                </c:pt>
                <c:pt idx="5">
                  <c:v>117.14285714285714</c:v>
                </c:pt>
                <c:pt idx="6">
                  <c:v>102.5</c:v>
                </c:pt>
                <c:pt idx="7">
                  <c:v>87.857142857142861</c:v>
                </c:pt>
                <c:pt idx="8">
                  <c:v>73.214285714285722</c:v>
                </c:pt>
                <c:pt idx="9">
                  <c:v>58.571428571428584</c:v>
                </c:pt>
                <c:pt idx="10">
                  <c:v>43.928571428571445</c:v>
                </c:pt>
                <c:pt idx="11">
                  <c:v>29.285714285714278</c:v>
                </c:pt>
                <c:pt idx="12">
                  <c:v>14.642857142857139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E-4026-AE02-01C724041F51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4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Backlog'!$L$30:$Y$30</c:f>
              <c:numCache>
                <c:formatCode>General</c:formatCode>
                <c:ptCount val="14"/>
                <c:pt idx="0">
                  <c:v>189</c:v>
                </c:pt>
                <c:pt idx="1">
                  <c:v>161</c:v>
                </c:pt>
                <c:pt idx="2">
                  <c:v>161</c:v>
                </c:pt>
                <c:pt idx="3">
                  <c:v>157</c:v>
                </c:pt>
                <c:pt idx="4">
                  <c:v>149</c:v>
                </c:pt>
                <c:pt idx="5">
                  <c:v>137</c:v>
                </c:pt>
                <c:pt idx="6">
                  <c:v>103</c:v>
                </c:pt>
                <c:pt idx="7">
                  <c:v>99</c:v>
                </c:pt>
                <c:pt idx="8">
                  <c:v>79</c:v>
                </c:pt>
                <c:pt idx="9">
                  <c:v>71</c:v>
                </c:pt>
                <c:pt idx="10">
                  <c:v>71</c:v>
                </c:pt>
                <c:pt idx="11">
                  <c:v>63</c:v>
                </c:pt>
                <c:pt idx="12">
                  <c:v>59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E-4026-AE02-01C72404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4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Backlog'!$L$33:$Y$33</c:f>
              <c:numCache>
                <c:formatCode>General</c:formatCode>
                <c:ptCount val="14"/>
                <c:pt idx="0">
                  <c:v>0</c:v>
                </c:pt>
                <c:pt idx="1">
                  <c:v>14.642857142857139</c:v>
                </c:pt>
                <c:pt idx="2">
                  <c:v>29.285714285714278</c:v>
                </c:pt>
                <c:pt idx="3">
                  <c:v>43.928571428571445</c:v>
                </c:pt>
                <c:pt idx="4">
                  <c:v>58.571428571428584</c:v>
                </c:pt>
                <c:pt idx="5">
                  <c:v>73.214285714285722</c:v>
                </c:pt>
                <c:pt idx="6">
                  <c:v>87.857142857142861</c:v>
                </c:pt>
                <c:pt idx="7">
                  <c:v>102.5</c:v>
                </c:pt>
                <c:pt idx="8">
                  <c:v>117.14285714285714</c:v>
                </c:pt>
                <c:pt idx="9">
                  <c:v>131.78571428571428</c:v>
                </c:pt>
                <c:pt idx="10">
                  <c:v>146.42857142857144</c:v>
                </c:pt>
                <c:pt idx="11">
                  <c:v>161.07142857142856</c:v>
                </c:pt>
                <c:pt idx="12">
                  <c:v>175.71428571428572</c:v>
                </c:pt>
                <c:pt idx="13">
                  <c:v>190.35714285714286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6-4102-A375-37A8C548DC4C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4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Backlog'!$L$31:$Y$31</c:f>
              <c:numCache>
                <c:formatCode>General</c:formatCode>
                <c:ptCount val="14"/>
                <c:pt idx="0">
                  <c:v>16</c:v>
                </c:pt>
                <c:pt idx="1">
                  <c:v>44</c:v>
                </c:pt>
                <c:pt idx="2">
                  <c:v>44</c:v>
                </c:pt>
                <c:pt idx="3">
                  <c:v>48</c:v>
                </c:pt>
                <c:pt idx="4">
                  <c:v>56</c:v>
                </c:pt>
                <c:pt idx="5">
                  <c:v>68</c:v>
                </c:pt>
                <c:pt idx="6">
                  <c:v>102</c:v>
                </c:pt>
                <c:pt idx="7">
                  <c:v>106</c:v>
                </c:pt>
                <c:pt idx="8">
                  <c:v>126</c:v>
                </c:pt>
                <c:pt idx="9">
                  <c:v>134</c:v>
                </c:pt>
                <c:pt idx="10">
                  <c:v>134</c:v>
                </c:pt>
                <c:pt idx="11">
                  <c:v>142</c:v>
                </c:pt>
                <c:pt idx="12">
                  <c:v>146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6-4102-A375-37A8C548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4657"/>
        <c:axId val="868075237"/>
      </c:lineChart>
      <c:catAx>
        <c:axId val="68241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868075237"/>
        <c:crosses val="autoZero"/>
        <c:auto val="1"/>
        <c:lblAlgn val="ctr"/>
        <c:lblOffset val="100"/>
        <c:noMultiLvlLbl val="1"/>
      </c:catAx>
      <c:valAx>
        <c:axId val="86807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8241465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5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5 Backlog'!$L$29:$Y$29</c:f>
              <c:numCache>
                <c:formatCode>General</c:formatCode>
                <c:ptCount val="14"/>
                <c:pt idx="0">
                  <c:v>185.71428571428572</c:v>
                </c:pt>
                <c:pt idx="1">
                  <c:v>171.42857142857142</c:v>
                </c:pt>
                <c:pt idx="2">
                  <c:v>157.14285714285714</c:v>
                </c:pt>
                <c:pt idx="3">
                  <c:v>142.85714285714286</c:v>
                </c:pt>
                <c:pt idx="4">
                  <c:v>128.57142857142856</c:v>
                </c:pt>
                <c:pt idx="5">
                  <c:v>114.28571428571428</c:v>
                </c:pt>
                <c:pt idx="6">
                  <c:v>100</c:v>
                </c:pt>
                <c:pt idx="7">
                  <c:v>85.714285714285708</c:v>
                </c:pt>
                <c:pt idx="8">
                  <c:v>71.428571428571416</c:v>
                </c:pt>
                <c:pt idx="9">
                  <c:v>57.142857142857139</c:v>
                </c:pt>
                <c:pt idx="10">
                  <c:v>42.857142857142861</c:v>
                </c:pt>
                <c:pt idx="11">
                  <c:v>28.571428571428555</c:v>
                </c:pt>
                <c:pt idx="12">
                  <c:v>14.285714285714278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C-4D77-BA29-F1BFD9A4D314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5 Backlog'!$L$7:$Y$7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5 Backlog'!$L$27:$Y$27</c:f>
              <c:numCache>
                <c:formatCode>General</c:formatCode>
                <c:ptCount val="14"/>
                <c:pt idx="0">
                  <c:v>200</c:v>
                </c:pt>
                <c:pt idx="1">
                  <c:v>200</c:v>
                </c:pt>
                <c:pt idx="2">
                  <c:v>192</c:v>
                </c:pt>
                <c:pt idx="3">
                  <c:v>176</c:v>
                </c:pt>
                <c:pt idx="4">
                  <c:v>160</c:v>
                </c:pt>
                <c:pt idx="5">
                  <c:v>128</c:v>
                </c:pt>
                <c:pt idx="6">
                  <c:v>128</c:v>
                </c:pt>
                <c:pt idx="7">
                  <c:v>120</c:v>
                </c:pt>
                <c:pt idx="8">
                  <c:v>112</c:v>
                </c:pt>
                <c:pt idx="9">
                  <c:v>84</c:v>
                </c:pt>
                <c:pt idx="10">
                  <c:v>64</c:v>
                </c:pt>
                <c:pt idx="11">
                  <c:v>48</c:v>
                </c:pt>
                <c:pt idx="12">
                  <c:v>48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C-4D77-BA29-F1BFD9A4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6002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1E2C5-EE45-42FA-AFAA-E6EAF2051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F55A5-5205-4C02-9E1A-943F4CEA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09F5253F-52D8-4FDD-8EA8-56D879DA8A6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AFE5BB96-5048-42F9-9794-1E0C6C637A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1D012-71AC-4644-81D6-901E0581B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93FD0-5C14-43EB-8AF1-1D7E40D8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645281F1-D767-40F4-8C59-21FB6DFE4E0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0</xdr:row>
      <xdr:rowOff>0</xdr:rowOff>
    </xdr:from>
    <xdr:ext cx="16002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0</xdr:row>
      <xdr:rowOff>85725</xdr:rowOff>
    </xdr:from>
    <xdr:ext cx="1771650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85725"/>
          <a:ext cx="1771650" cy="60007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38100</xdr:rowOff>
    </xdr:from>
    <xdr:ext cx="16954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495301</xdr:colOff>
      <xdr:row>0</xdr:row>
      <xdr:rowOff>161926</xdr:rowOff>
    </xdr:from>
    <xdr:ext cx="1933574" cy="809624"/>
    <xdr:pic>
      <xdr:nvPicPr>
        <xdr:cNvPr id="4" name="image1.png">
          <a:extLst>
            <a:ext uri="{FF2B5EF4-FFF2-40B4-BE49-F238E27FC236}">
              <a16:creationId xmlns:a16="http://schemas.microsoft.com/office/drawing/2014/main" id="{ABCCFA2F-B1A2-4F0F-8F4F-08A69D44A7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1" y="161926"/>
          <a:ext cx="1933574" cy="809624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1666930715" name="Chart 1">
          <a:extLst>
            <a:ext uri="{FF2B5EF4-FFF2-40B4-BE49-F238E27FC236}">
              <a16:creationId xmlns:a16="http://schemas.microsoft.com/office/drawing/2014/main" id="{00000000-0008-0000-0300-00001B58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1433577948" name="Chart 2">
          <a:extLst>
            <a:ext uri="{FF2B5EF4-FFF2-40B4-BE49-F238E27FC236}">
              <a16:creationId xmlns:a16="http://schemas.microsoft.com/office/drawing/2014/main" id="{00000000-0008-0000-0300-0000DCA9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72A611A7-FDDF-4B8E-81AF-49BC810796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F68DF-65DA-4D1F-80E8-84C210A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E7476-C5A3-40F1-B2DD-86C4A3FE8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29691E65-8910-43D4-8B62-C12509B9F8C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236F3EE4-C734-4776-A804-B6A28A3BC9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6AAE-8B87-45E2-92C0-920976EC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</xdr:colOff>
      <xdr:row>8</xdr:row>
      <xdr:rowOff>76200</xdr:rowOff>
    </xdr:from>
    <xdr:ext cx="7143750" cy="3295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FAF34-6C5A-4E30-A2E9-1A8A5B6BE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90A724FE-01FA-4B12-9FB2-E8191216302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1BC1640F-DCEF-4913-BE27-B720D4ACA97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scrumalliance.org/community/articles/2007/march/glossary-of-scrum-ter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CC2E5"/>
  </sheetPr>
  <dimension ref="A1:Z989"/>
  <sheetViews>
    <sheetView showGridLines="0" topLeftCell="A13" zoomScale="85" zoomScaleNormal="85" workbookViewId="0">
      <selection activeCell="C17" sqref="C17"/>
    </sheetView>
  </sheetViews>
  <sheetFormatPr defaultColWidth="14.42578125" defaultRowHeight="15" customHeight="1" x14ac:dyDescent="0.2"/>
  <cols>
    <col min="1" max="1" width="3.140625" customWidth="1"/>
    <col min="2" max="2" width="11.85546875" customWidth="1"/>
    <col min="3" max="3" width="42.28515625" customWidth="1"/>
    <col min="4" max="4" width="26.140625" customWidth="1"/>
    <col min="5" max="5" width="63.42578125" style="64" customWidth="1"/>
    <col min="6" max="6" width="83.5703125" style="64" bestFit="1" customWidth="1"/>
    <col min="7" max="7" width="97.5703125" style="38" bestFit="1" customWidth="1"/>
    <col min="8" max="8" width="10.7109375" bestFit="1" customWidth="1"/>
    <col min="9" max="9" width="11.140625" customWidth="1"/>
    <col min="10" max="10" width="11.140625" hidden="1" customWidth="1"/>
    <col min="11" max="12" width="8.85546875" hidden="1" customWidth="1"/>
    <col min="13" max="13" width="12.42578125" bestFit="1" customWidth="1"/>
    <col min="14" max="14" width="20.28515625" bestFit="1" customWidth="1"/>
    <col min="15" max="15" width="14.140625" hidden="1" customWidth="1"/>
    <col min="16" max="16" width="12" hidden="1" customWidth="1"/>
    <col min="17" max="17" width="7.7109375" style="74" bestFit="1" customWidth="1"/>
    <col min="18" max="18" width="40.140625" customWidth="1"/>
    <col min="19" max="26" width="8.85546875" customWidth="1"/>
  </cols>
  <sheetData>
    <row r="1" spans="1:26" ht="13.5" customHeight="1" x14ac:dyDescent="0.2">
      <c r="E1" s="61"/>
      <c r="F1" s="61"/>
      <c r="G1" s="37"/>
      <c r="H1" s="1"/>
    </row>
    <row r="2" spans="1:26" ht="13.5" customHeight="1" x14ac:dyDescent="0.2">
      <c r="E2" s="61"/>
      <c r="F2" s="61"/>
      <c r="G2" s="37"/>
      <c r="H2" s="1"/>
    </row>
    <row r="3" spans="1:26" ht="13.5" customHeight="1" x14ac:dyDescent="0.2">
      <c r="E3" s="61"/>
      <c r="F3" s="61"/>
      <c r="G3" s="37"/>
      <c r="H3" s="1"/>
      <c r="M3" s="100"/>
    </row>
    <row r="4" spans="1:26" ht="13.5" customHeight="1" x14ac:dyDescent="0.2">
      <c r="E4" s="61"/>
      <c r="F4" s="61"/>
      <c r="G4" s="37"/>
      <c r="H4" s="1"/>
      <c r="J4" s="103"/>
      <c r="M4" s="101"/>
    </row>
    <row r="5" spans="1:26" ht="21" customHeight="1" x14ac:dyDescent="0.35">
      <c r="B5" s="3" t="s">
        <v>0</v>
      </c>
      <c r="E5" s="61"/>
      <c r="F5" s="61"/>
      <c r="G5" s="37"/>
      <c r="H5" s="1"/>
      <c r="J5" s="101"/>
      <c r="M5" s="101"/>
      <c r="O5" s="103"/>
    </row>
    <row r="6" spans="1:26" ht="13.5" customHeight="1" x14ac:dyDescent="0.2">
      <c r="B6" s="41"/>
      <c r="C6" s="41"/>
      <c r="D6" s="41"/>
      <c r="E6" s="62"/>
      <c r="F6" s="62"/>
      <c r="G6" s="43"/>
      <c r="H6" s="42"/>
      <c r="I6" s="41"/>
      <c r="J6" s="102"/>
      <c r="K6" s="41"/>
      <c r="L6" s="41"/>
      <c r="M6" s="102"/>
      <c r="N6" s="41"/>
      <c r="O6" s="102"/>
      <c r="P6" s="41"/>
      <c r="Q6" s="75"/>
      <c r="R6" s="41"/>
    </row>
    <row r="7" spans="1:26" ht="13.5" customHeight="1" x14ac:dyDescent="0.2">
      <c r="A7" s="36"/>
      <c r="B7" s="44" t="s">
        <v>1</v>
      </c>
      <c r="C7" s="44" t="s">
        <v>2</v>
      </c>
      <c r="D7" s="44" t="s">
        <v>3</v>
      </c>
      <c r="E7" s="63" t="s">
        <v>4</v>
      </c>
      <c r="F7" s="63" t="s">
        <v>5</v>
      </c>
      <c r="G7" s="45" t="s">
        <v>6</v>
      </c>
      <c r="H7" s="44" t="s">
        <v>7</v>
      </c>
      <c r="I7" s="44" t="s">
        <v>8</v>
      </c>
      <c r="J7" s="44" t="s">
        <v>9</v>
      </c>
      <c r="K7" s="46" t="s">
        <v>10</v>
      </c>
      <c r="L7" s="46" t="s">
        <v>11</v>
      </c>
      <c r="M7" s="47" t="s">
        <v>12</v>
      </c>
      <c r="N7" s="47" t="s">
        <v>13</v>
      </c>
      <c r="O7" s="47" t="s">
        <v>14</v>
      </c>
      <c r="P7" s="47" t="s">
        <v>15</v>
      </c>
      <c r="Q7" s="47" t="s">
        <v>9</v>
      </c>
      <c r="R7" s="47" t="s">
        <v>7</v>
      </c>
      <c r="S7" s="36"/>
      <c r="T7" s="36"/>
      <c r="U7" s="36"/>
      <c r="V7" s="36"/>
      <c r="W7" s="36"/>
      <c r="X7" s="36"/>
      <c r="Y7" s="36"/>
      <c r="Z7" s="36"/>
    </row>
    <row r="8" spans="1:26" s="39" customFormat="1" ht="31.5" x14ac:dyDescent="0.2">
      <c r="B8" s="48" t="s">
        <v>16</v>
      </c>
      <c r="C8" s="48" t="s">
        <v>17</v>
      </c>
      <c r="D8" s="48" t="s">
        <v>126</v>
      </c>
      <c r="E8" s="48" t="s">
        <v>19</v>
      </c>
      <c r="F8" s="48" t="s">
        <v>131</v>
      </c>
      <c r="G8" s="49" t="s">
        <v>316</v>
      </c>
      <c r="H8" s="48"/>
      <c r="I8" s="50">
        <v>3</v>
      </c>
      <c r="J8" s="50"/>
      <c r="K8" s="50"/>
      <c r="L8" s="50"/>
      <c r="M8" s="50" t="s">
        <v>248</v>
      </c>
      <c r="N8" s="50">
        <v>30</v>
      </c>
      <c r="O8" s="48"/>
      <c r="P8" s="48"/>
      <c r="Q8" s="50" t="s">
        <v>80</v>
      </c>
      <c r="R8" s="48"/>
    </row>
    <row r="9" spans="1:26" s="40" customFormat="1" ht="63" x14ac:dyDescent="0.2">
      <c r="B9" s="51" t="s">
        <v>20</v>
      </c>
      <c r="C9" s="51" t="s">
        <v>134</v>
      </c>
      <c r="D9" s="48" t="s">
        <v>127</v>
      </c>
      <c r="E9" s="48" t="s">
        <v>153</v>
      </c>
      <c r="F9" s="48" t="s">
        <v>132</v>
      </c>
      <c r="G9" s="52" t="s">
        <v>315</v>
      </c>
      <c r="H9" s="51"/>
      <c r="I9" s="53">
        <v>3</v>
      </c>
      <c r="J9" s="53"/>
      <c r="K9" s="53"/>
      <c r="L9" s="53"/>
      <c r="M9" s="53" t="s">
        <v>249</v>
      </c>
      <c r="N9" s="50">
        <v>100</v>
      </c>
      <c r="O9" s="51"/>
      <c r="P9" s="51"/>
      <c r="Q9" s="50" t="s">
        <v>80</v>
      </c>
      <c r="R9" s="51"/>
    </row>
    <row r="10" spans="1:26" s="40" customFormat="1" ht="63" x14ac:dyDescent="0.2">
      <c r="B10" s="51" t="s">
        <v>21</v>
      </c>
      <c r="C10" s="51" t="s">
        <v>135</v>
      </c>
      <c r="D10" s="48" t="s">
        <v>127</v>
      </c>
      <c r="E10" s="48" t="s">
        <v>152</v>
      </c>
      <c r="F10" s="48" t="s">
        <v>140</v>
      </c>
      <c r="G10" s="52" t="s">
        <v>313</v>
      </c>
      <c r="H10" s="51"/>
      <c r="I10" s="53">
        <v>3</v>
      </c>
      <c r="J10" s="53"/>
      <c r="K10" s="53"/>
      <c r="L10" s="53"/>
      <c r="M10" s="53">
        <v>2</v>
      </c>
      <c r="N10" s="50">
        <v>100</v>
      </c>
      <c r="O10" s="51"/>
      <c r="P10" s="51"/>
      <c r="Q10" s="50" t="s">
        <v>80</v>
      </c>
      <c r="R10" s="51"/>
    </row>
    <row r="11" spans="1:26" s="40" customFormat="1" ht="35.25" customHeight="1" x14ac:dyDescent="0.2">
      <c r="B11" s="51" t="s">
        <v>22</v>
      </c>
      <c r="C11" s="51" t="s">
        <v>133</v>
      </c>
      <c r="D11" s="48" t="s">
        <v>18</v>
      </c>
      <c r="E11" s="48" t="s">
        <v>23</v>
      </c>
      <c r="F11" s="48" t="s">
        <v>24</v>
      </c>
      <c r="G11" s="52" t="s">
        <v>314</v>
      </c>
      <c r="H11" s="51"/>
      <c r="I11" s="53">
        <v>2</v>
      </c>
      <c r="J11" s="53"/>
      <c r="K11" s="53"/>
      <c r="L11" s="53"/>
      <c r="M11" s="53">
        <v>2</v>
      </c>
      <c r="N11" s="53">
        <v>20</v>
      </c>
      <c r="O11" s="51"/>
      <c r="P11" s="51"/>
      <c r="Q11" s="50" t="s">
        <v>80</v>
      </c>
      <c r="R11" s="51"/>
    </row>
    <row r="12" spans="1:26" s="40" customFormat="1" ht="63" x14ac:dyDescent="0.2">
      <c r="B12" s="51" t="s">
        <v>25</v>
      </c>
      <c r="C12" s="51" t="s">
        <v>137</v>
      </c>
      <c r="D12" s="48" t="s">
        <v>254</v>
      </c>
      <c r="E12" s="60" t="s">
        <v>261</v>
      </c>
      <c r="F12" s="60" t="s">
        <v>27</v>
      </c>
      <c r="G12" s="52" t="s">
        <v>28</v>
      </c>
      <c r="H12" s="51"/>
      <c r="I12" s="53">
        <v>2</v>
      </c>
      <c r="J12" s="53"/>
      <c r="K12" s="53"/>
      <c r="L12" s="53"/>
      <c r="M12" s="53">
        <v>2</v>
      </c>
      <c r="N12" s="53">
        <v>20</v>
      </c>
      <c r="O12" s="51"/>
      <c r="P12" s="51"/>
      <c r="Q12" s="50" t="s">
        <v>80</v>
      </c>
      <c r="R12" s="51"/>
    </row>
    <row r="13" spans="1:26" s="40" customFormat="1" ht="31.5" x14ac:dyDescent="0.2">
      <c r="B13" s="51" t="s">
        <v>26</v>
      </c>
      <c r="C13" s="51" t="s">
        <v>138</v>
      </c>
      <c r="D13" s="48" t="s">
        <v>141</v>
      </c>
      <c r="E13" s="60" t="s">
        <v>142</v>
      </c>
      <c r="F13" s="60" t="s">
        <v>147</v>
      </c>
      <c r="G13" s="52" t="s">
        <v>317</v>
      </c>
      <c r="H13" s="51"/>
      <c r="I13" s="53"/>
      <c r="J13" s="53"/>
      <c r="K13" s="53"/>
      <c r="L13" s="53"/>
      <c r="M13" s="53">
        <v>3</v>
      </c>
      <c r="N13" s="53">
        <v>30</v>
      </c>
      <c r="O13" s="51"/>
      <c r="P13" s="51"/>
      <c r="Q13" s="50" t="s">
        <v>80</v>
      </c>
      <c r="R13" s="51"/>
    </row>
    <row r="14" spans="1:26" s="40" customFormat="1" ht="63" x14ac:dyDescent="0.2">
      <c r="B14" s="51" t="s">
        <v>29</v>
      </c>
      <c r="C14" s="51" t="s">
        <v>136</v>
      </c>
      <c r="D14" s="48" t="s">
        <v>127</v>
      </c>
      <c r="E14" s="60" t="s">
        <v>145</v>
      </c>
      <c r="F14" s="60" t="s">
        <v>146</v>
      </c>
      <c r="G14" s="52" t="s">
        <v>318</v>
      </c>
      <c r="H14" s="51"/>
      <c r="I14" s="53">
        <v>3</v>
      </c>
      <c r="J14" s="53"/>
      <c r="K14" s="53"/>
      <c r="L14" s="53"/>
      <c r="M14" s="53">
        <v>2</v>
      </c>
      <c r="N14" s="53">
        <v>30</v>
      </c>
      <c r="O14" s="51"/>
      <c r="P14" s="51"/>
      <c r="Q14" s="50" t="s">
        <v>80</v>
      </c>
      <c r="R14" s="51"/>
    </row>
    <row r="15" spans="1:26" s="40" customFormat="1" ht="47.25" x14ac:dyDescent="0.2">
      <c r="B15" s="51" t="s">
        <v>30</v>
      </c>
      <c r="C15" s="51" t="s">
        <v>206</v>
      </c>
      <c r="D15" s="51" t="s">
        <v>18</v>
      </c>
      <c r="E15" s="48" t="s">
        <v>143</v>
      </c>
      <c r="F15" s="60" t="s">
        <v>144</v>
      </c>
      <c r="G15" s="52" t="s">
        <v>113</v>
      </c>
      <c r="H15" s="51"/>
      <c r="I15" s="53">
        <v>3</v>
      </c>
      <c r="J15" s="53"/>
      <c r="K15" s="53"/>
      <c r="L15" s="53"/>
      <c r="M15" s="53" t="s">
        <v>250</v>
      </c>
      <c r="N15" s="53">
        <v>200</v>
      </c>
      <c r="O15" s="51"/>
      <c r="P15" s="51"/>
      <c r="Q15" s="50" t="s">
        <v>80</v>
      </c>
      <c r="R15" s="51"/>
    </row>
    <row r="16" spans="1:26" s="40" customFormat="1" ht="45" customHeight="1" x14ac:dyDescent="0.2">
      <c r="B16" s="51" t="s">
        <v>31</v>
      </c>
      <c r="C16" s="51" t="s">
        <v>259</v>
      </c>
      <c r="D16" s="48" t="s">
        <v>126</v>
      </c>
      <c r="E16" s="48" t="s">
        <v>148</v>
      </c>
      <c r="F16" s="48" t="s">
        <v>217</v>
      </c>
      <c r="G16" s="52" t="s">
        <v>149</v>
      </c>
      <c r="H16" s="51"/>
      <c r="I16" s="53">
        <v>3</v>
      </c>
      <c r="J16" s="53"/>
      <c r="K16" s="53"/>
      <c r="L16" s="53"/>
      <c r="M16" s="53" t="s">
        <v>251</v>
      </c>
      <c r="N16" s="53">
        <v>30</v>
      </c>
      <c r="O16" s="51"/>
      <c r="P16" s="51"/>
      <c r="Q16" s="50" t="s">
        <v>80</v>
      </c>
      <c r="R16" s="51"/>
    </row>
    <row r="17" spans="2:18" s="40" customFormat="1" ht="66" customHeight="1" x14ac:dyDescent="0.2">
      <c r="B17" s="51" t="s">
        <v>32</v>
      </c>
      <c r="C17" s="51" t="s">
        <v>260</v>
      </c>
      <c r="D17" s="51" t="s">
        <v>150</v>
      </c>
      <c r="E17" s="60" t="s">
        <v>151</v>
      </c>
      <c r="F17" s="60" t="s">
        <v>154</v>
      </c>
      <c r="G17" s="52" t="s">
        <v>155</v>
      </c>
      <c r="H17" s="51"/>
      <c r="I17" s="53">
        <v>3</v>
      </c>
      <c r="J17" s="53"/>
      <c r="K17" s="53"/>
      <c r="L17" s="53"/>
      <c r="M17" s="53">
        <v>4</v>
      </c>
      <c r="N17" s="53">
        <v>20</v>
      </c>
      <c r="O17" s="51"/>
      <c r="P17" s="51"/>
      <c r="Q17" s="50" t="s">
        <v>80</v>
      </c>
      <c r="R17" s="51"/>
    </row>
    <row r="18" spans="2:18" s="40" customFormat="1" ht="48.95" customHeight="1" x14ac:dyDescent="0.2">
      <c r="B18" s="51" t="s">
        <v>33</v>
      </c>
      <c r="C18" s="51" t="s">
        <v>112</v>
      </c>
      <c r="D18" s="51" t="s">
        <v>18</v>
      </c>
      <c r="E18" s="60" t="s">
        <v>156</v>
      </c>
      <c r="F18" s="60" t="s">
        <v>158</v>
      </c>
      <c r="G18" s="52" t="s">
        <v>157</v>
      </c>
      <c r="H18" s="51"/>
      <c r="I18" s="53">
        <v>1</v>
      </c>
      <c r="J18" s="53"/>
      <c r="K18" s="53"/>
      <c r="L18" s="53"/>
      <c r="M18" s="53" t="s">
        <v>249</v>
      </c>
      <c r="N18" s="53">
        <v>20</v>
      </c>
      <c r="O18" s="51"/>
      <c r="P18" s="51"/>
      <c r="Q18" s="50" t="s">
        <v>80</v>
      </c>
      <c r="R18" s="51"/>
    </row>
    <row r="19" spans="2:18" s="40" customFormat="1" ht="56.1" customHeight="1" x14ac:dyDescent="0.2">
      <c r="B19" s="51" t="s">
        <v>34</v>
      </c>
      <c r="C19" s="51" t="s">
        <v>396</v>
      </c>
      <c r="D19" s="48" t="s">
        <v>18</v>
      </c>
      <c r="E19" s="60" t="s">
        <v>397</v>
      </c>
      <c r="F19" s="60" t="s">
        <v>159</v>
      </c>
      <c r="G19" s="52" t="s">
        <v>111</v>
      </c>
      <c r="H19" s="51"/>
      <c r="I19" s="53">
        <v>2</v>
      </c>
      <c r="J19" s="53"/>
      <c r="K19" s="53"/>
      <c r="L19" s="53"/>
      <c r="M19" s="53">
        <v>4</v>
      </c>
      <c r="N19" s="53">
        <v>10</v>
      </c>
      <c r="O19" s="51"/>
      <c r="P19" s="51"/>
      <c r="Q19" s="50" t="s">
        <v>80</v>
      </c>
      <c r="R19" s="51"/>
    </row>
    <row r="20" spans="2:18" s="40" customFormat="1" ht="57" customHeight="1" x14ac:dyDescent="0.2">
      <c r="B20" s="51" t="s">
        <v>35</v>
      </c>
      <c r="C20" s="51" t="s">
        <v>139</v>
      </c>
      <c r="D20" s="51" t="s">
        <v>18</v>
      </c>
      <c r="E20" s="60" t="s">
        <v>160</v>
      </c>
      <c r="F20" s="60" t="s">
        <v>161</v>
      </c>
      <c r="G20" s="52" t="s">
        <v>162</v>
      </c>
      <c r="H20" s="51"/>
      <c r="I20" s="53">
        <v>3</v>
      </c>
      <c r="J20" s="53"/>
      <c r="K20" s="53"/>
      <c r="L20" s="53"/>
      <c r="M20" s="53" t="s">
        <v>252</v>
      </c>
      <c r="N20" s="53">
        <v>400</v>
      </c>
      <c r="O20" s="51"/>
      <c r="P20" s="51"/>
      <c r="Q20" s="50" t="s">
        <v>80</v>
      </c>
      <c r="R20" s="51"/>
    </row>
    <row r="21" spans="2:18" s="40" customFormat="1" ht="59.1" customHeight="1" x14ac:dyDescent="0.2">
      <c r="B21" s="51" t="s">
        <v>205</v>
      </c>
      <c r="C21" s="51" t="s">
        <v>255</v>
      </c>
      <c r="D21" s="51" t="s">
        <v>150</v>
      </c>
      <c r="E21" s="48" t="s">
        <v>256</v>
      </c>
      <c r="F21" s="48" t="s">
        <v>257</v>
      </c>
      <c r="G21" s="52" t="s">
        <v>258</v>
      </c>
      <c r="H21" s="51"/>
      <c r="I21" s="53">
        <v>3</v>
      </c>
      <c r="J21" s="53"/>
      <c r="K21" s="53"/>
      <c r="L21" s="53"/>
      <c r="M21" s="53" t="s">
        <v>250</v>
      </c>
      <c r="N21" s="53">
        <v>30</v>
      </c>
      <c r="O21" s="51"/>
      <c r="P21" s="51"/>
      <c r="Q21" s="50" t="s">
        <v>80</v>
      </c>
      <c r="R21" s="51"/>
    </row>
    <row r="22" spans="2:18" s="40" customFormat="1" ht="59.1" customHeight="1" x14ac:dyDescent="0.2">
      <c r="B22" s="51" t="s">
        <v>310</v>
      </c>
      <c r="C22" s="51" t="s">
        <v>311</v>
      </c>
      <c r="D22" s="51" t="s">
        <v>230</v>
      </c>
      <c r="E22" s="48" t="s">
        <v>312</v>
      </c>
      <c r="F22" s="48" t="s">
        <v>319</v>
      </c>
      <c r="G22" s="84" t="s">
        <v>320</v>
      </c>
      <c r="H22" s="51"/>
      <c r="I22" s="53">
        <v>3</v>
      </c>
      <c r="J22" s="53"/>
      <c r="K22" s="53"/>
      <c r="L22" s="53"/>
      <c r="M22" s="53">
        <v>3</v>
      </c>
      <c r="N22" s="53">
        <v>30</v>
      </c>
      <c r="O22" s="51"/>
      <c r="P22" s="51"/>
      <c r="Q22" s="53" t="s">
        <v>80</v>
      </c>
      <c r="R22" s="51"/>
    </row>
    <row r="23" spans="2:18" ht="13.5" customHeight="1" x14ac:dyDescent="0.2">
      <c r="E23" s="61"/>
      <c r="F23" s="61"/>
      <c r="G23" s="37"/>
      <c r="H23" s="1"/>
    </row>
    <row r="24" spans="2:18" ht="13.5" customHeight="1" x14ac:dyDescent="0.2">
      <c r="E24" s="61"/>
      <c r="F24" s="61"/>
      <c r="G24" s="37"/>
      <c r="H24" s="1"/>
    </row>
    <row r="25" spans="2:18" ht="13.5" customHeight="1" x14ac:dyDescent="0.2">
      <c r="E25" s="61"/>
      <c r="F25" s="61"/>
      <c r="G25" s="37"/>
      <c r="H25" s="1"/>
    </row>
    <row r="26" spans="2:18" ht="13.5" customHeight="1" x14ac:dyDescent="0.2">
      <c r="E26" s="61"/>
      <c r="F26" s="61"/>
      <c r="G26" s="37"/>
      <c r="H26" s="1"/>
    </row>
    <row r="27" spans="2:18" ht="13.5" customHeight="1" x14ac:dyDescent="0.2">
      <c r="E27" s="61"/>
      <c r="F27" s="61"/>
      <c r="G27" s="37"/>
      <c r="H27" s="1"/>
    </row>
    <row r="28" spans="2:18" ht="13.5" customHeight="1" x14ac:dyDescent="0.2">
      <c r="E28" s="61"/>
      <c r="F28" s="61"/>
      <c r="G28" s="37"/>
      <c r="H28" s="1"/>
    </row>
    <row r="29" spans="2:18" ht="13.5" customHeight="1" x14ac:dyDescent="0.2">
      <c r="E29" s="61"/>
      <c r="F29" s="61"/>
      <c r="G29" s="37"/>
      <c r="H29" s="1"/>
    </row>
    <row r="30" spans="2:18" ht="13.5" customHeight="1" x14ac:dyDescent="0.2">
      <c r="E30" s="61"/>
      <c r="F30" s="61"/>
      <c r="G30" s="37"/>
      <c r="H30" s="1"/>
    </row>
    <row r="31" spans="2:18" ht="13.5" customHeight="1" x14ac:dyDescent="0.2">
      <c r="E31" s="61"/>
      <c r="F31" s="61"/>
      <c r="G31" s="37"/>
      <c r="H31" s="1"/>
    </row>
    <row r="32" spans="2:18" ht="13.5" customHeight="1" x14ac:dyDescent="0.2">
      <c r="E32" s="61"/>
      <c r="F32" s="61"/>
      <c r="G32" s="37"/>
      <c r="H32" s="1"/>
    </row>
    <row r="33" spans="5:8" ht="13.5" customHeight="1" x14ac:dyDescent="0.2">
      <c r="E33" s="61"/>
      <c r="F33" s="61"/>
      <c r="G33" s="37"/>
      <c r="H33" s="1"/>
    </row>
    <row r="34" spans="5:8" ht="13.5" customHeight="1" x14ac:dyDescent="0.2">
      <c r="E34" s="61"/>
      <c r="F34" s="61"/>
      <c r="G34" s="37"/>
      <c r="H34" s="1"/>
    </row>
    <row r="35" spans="5:8" ht="13.5" customHeight="1" x14ac:dyDescent="0.2">
      <c r="E35" s="61"/>
      <c r="F35" s="61"/>
      <c r="G35" s="37"/>
      <c r="H35" s="1"/>
    </row>
    <row r="36" spans="5:8" ht="13.5" customHeight="1" x14ac:dyDescent="0.2">
      <c r="E36" s="61"/>
      <c r="F36" s="61"/>
      <c r="G36" s="37"/>
      <c r="H36" s="1"/>
    </row>
    <row r="37" spans="5:8" ht="13.5" customHeight="1" x14ac:dyDescent="0.2">
      <c r="E37" s="61"/>
      <c r="F37" s="61"/>
      <c r="G37" s="37"/>
      <c r="H37" s="1"/>
    </row>
    <row r="38" spans="5:8" ht="13.5" customHeight="1" x14ac:dyDescent="0.2">
      <c r="E38" s="61"/>
      <c r="F38" s="61"/>
      <c r="G38" s="37"/>
      <c r="H38" s="1"/>
    </row>
    <row r="39" spans="5:8" ht="13.5" customHeight="1" x14ac:dyDescent="0.2">
      <c r="E39" s="61"/>
      <c r="F39" s="61"/>
      <c r="G39" s="37"/>
      <c r="H39" s="1"/>
    </row>
    <row r="40" spans="5:8" ht="13.5" customHeight="1" x14ac:dyDescent="0.2">
      <c r="E40" s="61"/>
      <c r="F40" s="61"/>
      <c r="G40" s="37"/>
      <c r="H40" s="1"/>
    </row>
    <row r="41" spans="5:8" ht="13.5" customHeight="1" x14ac:dyDescent="0.2">
      <c r="E41" s="61"/>
      <c r="F41" s="61"/>
      <c r="G41" s="37"/>
      <c r="H41" s="1"/>
    </row>
    <row r="42" spans="5:8" ht="13.5" customHeight="1" x14ac:dyDescent="0.2">
      <c r="E42" s="61"/>
      <c r="F42" s="61"/>
      <c r="G42" s="37"/>
      <c r="H42" s="1"/>
    </row>
    <row r="43" spans="5:8" ht="13.5" customHeight="1" x14ac:dyDescent="0.2">
      <c r="E43" s="61"/>
      <c r="F43" s="61"/>
      <c r="G43" s="37"/>
      <c r="H43" s="1"/>
    </row>
    <row r="44" spans="5:8" ht="13.5" customHeight="1" x14ac:dyDescent="0.2">
      <c r="E44" s="61"/>
      <c r="F44" s="61"/>
      <c r="G44" s="37"/>
      <c r="H44" s="1"/>
    </row>
    <row r="45" spans="5:8" ht="13.5" customHeight="1" x14ac:dyDescent="0.2">
      <c r="E45" s="61"/>
      <c r="F45" s="61"/>
      <c r="G45" s="37"/>
      <c r="H45" s="1"/>
    </row>
    <row r="46" spans="5:8" ht="13.5" customHeight="1" x14ac:dyDescent="0.2">
      <c r="E46" s="61"/>
      <c r="F46" s="61"/>
      <c r="G46" s="37"/>
      <c r="H46" s="1"/>
    </row>
    <row r="47" spans="5:8" ht="13.5" customHeight="1" x14ac:dyDescent="0.2">
      <c r="E47" s="61"/>
      <c r="F47" s="61"/>
      <c r="G47" s="37"/>
      <c r="H47" s="1"/>
    </row>
    <row r="48" spans="5:8" ht="13.5" customHeight="1" x14ac:dyDescent="0.2">
      <c r="E48" s="61"/>
      <c r="F48" s="61"/>
      <c r="G48" s="37"/>
      <c r="H48" s="1"/>
    </row>
    <row r="49" spans="5:8" ht="13.5" customHeight="1" x14ac:dyDescent="0.2">
      <c r="E49" s="61"/>
      <c r="F49" s="61"/>
      <c r="G49" s="37"/>
      <c r="H49" s="1"/>
    </row>
    <row r="50" spans="5:8" ht="13.5" customHeight="1" x14ac:dyDescent="0.2">
      <c r="E50" s="61"/>
      <c r="F50" s="61"/>
      <c r="G50" s="37"/>
      <c r="H50" s="1"/>
    </row>
    <row r="51" spans="5:8" ht="13.5" customHeight="1" x14ac:dyDescent="0.2">
      <c r="E51" s="61"/>
      <c r="F51" s="61"/>
      <c r="G51" s="37"/>
      <c r="H51" s="1"/>
    </row>
    <row r="52" spans="5:8" ht="13.5" customHeight="1" x14ac:dyDescent="0.2">
      <c r="E52" s="61"/>
      <c r="F52" s="61"/>
      <c r="G52" s="37"/>
      <c r="H52" s="1"/>
    </row>
    <row r="53" spans="5:8" ht="13.5" customHeight="1" x14ac:dyDescent="0.2">
      <c r="E53" s="61"/>
      <c r="F53" s="61"/>
      <c r="G53" s="37"/>
      <c r="H53" s="1"/>
    </row>
    <row r="54" spans="5:8" ht="13.5" customHeight="1" x14ac:dyDescent="0.2">
      <c r="E54" s="61"/>
      <c r="F54" s="61"/>
      <c r="G54" s="37"/>
      <c r="H54" s="1"/>
    </row>
    <row r="55" spans="5:8" ht="13.5" customHeight="1" x14ac:dyDescent="0.2">
      <c r="E55" s="61"/>
      <c r="F55" s="61"/>
      <c r="G55" s="37"/>
      <c r="H55" s="1"/>
    </row>
    <row r="56" spans="5:8" ht="13.5" customHeight="1" x14ac:dyDescent="0.2">
      <c r="E56" s="61"/>
      <c r="F56" s="61"/>
      <c r="G56" s="37"/>
      <c r="H56" s="1"/>
    </row>
    <row r="57" spans="5:8" ht="13.5" customHeight="1" x14ac:dyDescent="0.2">
      <c r="E57" s="61"/>
      <c r="F57" s="61"/>
      <c r="G57" s="37"/>
      <c r="H57" s="1"/>
    </row>
    <row r="58" spans="5:8" ht="13.5" customHeight="1" x14ac:dyDescent="0.2">
      <c r="E58" s="61"/>
      <c r="F58" s="61"/>
      <c r="G58" s="37"/>
      <c r="H58" s="1"/>
    </row>
    <row r="59" spans="5:8" ht="13.5" customHeight="1" x14ac:dyDescent="0.2">
      <c r="E59" s="61"/>
      <c r="F59" s="61"/>
      <c r="G59" s="37"/>
      <c r="H59" s="1"/>
    </row>
    <row r="60" spans="5:8" ht="13.5" customHeight="1" x14ac:dyDescent="0.2">
      <c r="E60" s="61"/>
      <c r="F60" s="61"/>
      <c r="G60" s="37"/>
      <c r="H60" s="1"/>
    </row>
    <row r="61" spans="5:8" ht="13.5" customHeight="1" x14ac:dyDescent="0.2">
      <c r="E61" s="61"/>
      <c r="F61" s="61"/>
      <c r="G61" s="37"/>
      <c r="H61" s="1"/>
    </row>
    <row r="62" spans="5:8" ht="13.5" customHeight="1" x14ac:dyDescent="0.2">
      <c r="E62" s="61"/>
      <c r="F62" s="61"/>
      <c r="G62" s="37"/>
      <c r="H62" s="1"/>
    </row>
    <row r="63" spans="5:8" ht="13.5" customHeight="1" x14ac:dyDescent="0.2">
      <c r="E63" s="61"/>
      <c r="F63" s="61"/>
      <c r="G63" s="37"/>
      <c r="H63" s="1"/>
    </row>
    <row r="64" spans="5:8" ht="13.5" customHeight="1" x14ac:dyDescent="0.2">
      <c r="E64" s="61"/>
      <c r="F64" s="61"/>
      <c r="G64" s="37"/>
      <c r="H64" s="1"/>
    </row>
    <row r="65" spans="5:8" ht="13.5" customHeight="1" x14ac:dyDescent="0.2">
      <c r="E65" s="61"/>
      <c r="F65" s="61"/>
      <c r="G65" s="37"/>
      <c r="H65" s="1"/>
    </row>
    <row r="66" spans="5:8" ht="13.5" customHeight="1" x14ac:dyDescent="0.2">
      <c r="E66" s="61"/>
      <c r="F66" s="61"/>
      <c r="G66" s="37"/>
      <c r="H66" s="1"/>
    </row>
    <row r="67" spans="5:8" ht="13.5" customHeight="1" x14ac:dyDescent="0.2">
      <c r="E67" s="61"/>
      <c r="F67" s="61"/>
      <c r="G67" s="37"/>
      <c r="H67" s="1"/>
    </row>
    <row r="68" spans="5:8" ht="13.5" customHeight="1" x14ac:dyDescent="0.2">
      <c r="E68" s="61"/>
      <c r="F68" s="61"/>
      <c r="G68" s="37"/>
      <c r="H68" s="1"/>
    </row>
    <row r="69" spans="5:8" ht="13.5" customHeight="1" x14ac:dyDescent="0.2">
      <c r="E69" s="61"/>
      <c r="F69" s="61"/>
      <c r="G69" s="37"/>
      <c r="H69" s="1"/>
    </row>
    <row r="70" spans="5:8" ht="13.5" customHeight="1" x14ac:dyDescent="0.2">
      <c r="E70" s="61"/>
      <c r="F70" s="61"/>
      <c r="G70" s="37"/>
      <c r="H70" s="1"/>
    </row>
    <row r="71" spans="5:8" ht="13.5" customHeight="1" x14ac:dyDescent="0.2">
      <c r="E71" s="61"/>
      <c r="F71" s="61"/>
      <c r="G71" s="37"/>
      <c r="H71" s="1"/>
    </row>
    <row r="72" spans="5:8" ht="13.5" customHeight="1" x14ac:dyDescent="0.2">
      <c r="E72" s="61"/>
      <c r="F72" s="61"/>
      <c r="G72" s="37"/>
      <c r="H72" s="1"/>
    </row>
    <row r="73" spans="5:8" ht="13.5" customHeight="1" x14ac:dyDescent="0.2">
      <c r="E73" s="61"/>
      <c r="F73" s="61"/>
      <c r="G73" s="37"/>
      <c r="H73" s="1"/>
    </row>
    <row r="74" spans="5:8" ht="13.5" customHeight="1" x14ac:dyDescent="0.2">
      <c r="E74" s="61"/>
      <c r="F74" s="61"/>
      <c r="G74" s="37"/>
      <c r="H74" s="1"/>
    </row>
    <row r="75" spans="5:8" ht="13.5" customHeight="1" x14ac:dyDescent="0.2">
      <c r="E75" s="61"/>
      <c r="F75" s="61"/>
      <c r="G75" s="37"/>
      <c r="H75" s="1"/>
    </row>
    <row r="76" spans="5:8" ht="13.5" customHeight="1" x14ac:dyDescent="0.2">
      <c r="E76" s="61"/>
      <c r="F76" s="61"/>
      <c r="G76" s="37"/>
      <c r="H76" s="1"/>
    </row>
    <row r="77" spans="5:8" ht="13.5" customHeight="1" x14ac:dyDescent="0.2">
      <c r="E77" s="61"/>
      <c r="F77" s="61"/>
      <c r="G77" s="37"/>
      <c r="H77" s="1"/>
    </row>
    <row r="78" spans="5:8" ht="13.5" customHeight="1" x14ac:dyDescent="0.2">
      <c r="E78" s="61"/>
      <c r="F78" s="61"/>
      <c r="G78" s="37"/>
      <c r="H78" s="1"/>
    </row>
    <row r="79" spans="5:8" ht="13.5" customHeight="1" x14ac:dyDescent="0.2">
      <c r="E79" s="61"/>
      <c r="F79" s="61"/>
      <c r="G79" s="37"/>
      <c r="H79" s="1"/>
    </row>
    <row r="80" spans="5:8" ht="13.5" customHeight="1" x14ac:dyDescent="0.2">
      <c r="E80" s="61"/>
      <c r="F80" s="61"/>
      <c r="G80" s="37"/>
      <c r="H80" s="1"/>
    </row>
    <row r="81" spans="5:8" ht="13.5" customHeight="1" x14ac:dyDescent="0.2">
      <c r="E81" s="61"/>
      <c r="F81" s="61"/>
      <c r="G81" s="37"/>
      <c r="H81" s="1"/>
    </row>
    <row r="82" spans="5:8" ht="13.5" customHeight="1" x14ac:dyDescent="0.2">
      <c r="E82" s="61"/>
      <c r="F82" s="61"/>
      <c r="G82" s="37"/>
      <c r="H82" s="1"/>
    </row>
    <row r="83" spans="5:8" ht="13.5" customHeight="1" x14ac:dyDescent="0.2">
      <c r="E83" s="61"/>
      <c r="F83" s="61"/>
      <c r="G83" s="37"/>
      <c r="H83" s="1"/>
    </row>
    <row r="84" spans="5:8" ht="13.5" customHeight="1" x14ac:dyDescent="0.2">
      <c r="E84" s="61"/>
      <c r="F84" s="61"/>
      <c r="G84" s="37"/>
      <c r="H84" s="1"/>
    </row>
    <row r="85" spans="5:8" ht="13.5" customHeight="1" x14ac:dyDescent="0.2">
      <c r="E85" s="61"/>
      <c r="F85" s="61"/>
      <c r="G85" s="37"/>
      <c r="H85" s="1"/>
    </row>
    <row r="86" spans="5:8" ht="13.5" customHeight="1" x14ac:dyDescent="0.2">
      <c r="E86" s="61"/>
      <c r="F86" s="61"/>
      <c r="G86" s="37"/>
      <c r="H86" s="1"/>
    </row>
    <row r="87" spans="5:8" ht="13.5" customHeight="1" x14ac:dyDescent="0.2">
      <c r="E87" s="61"/>
      <c r="F87" s="61"/>
      <c r="G87" s="37"/>
      <c r="H87" s="1"/>
    </row>
    <row r="88" spans="5:8" ht="13.5" customHeight="1" x14ac:dyDescent="0.2">
      <c r="E88" s="61"/>
      <c r="F88" s="61"/>
      <c r="G88" s="37"/>
      <c r="H88" s="1"/>
    </row>
    <row r="89" spans="5:8" ht="13.5" customHeight="1" x14ac:dyDescent="0.2">
      <c r="E89" s="61"/>
      <c r="F89" s="61"/>
      <c r="G89" s="37"/>
      <c r="H89" s="1"/>
    </row>
    <row r="90" spans="5:8" ht="13.5" customHeight="1" x14ac:dyDescent="0.2">
      <c r="E90" s="61"/>
      <c r="F90" s="61"/>
      <c r="G90" s="37"/>
      <c r="H90" s="1"/>
    </row>
    <row r="91" spans="5:8" ht="13.5" customHeight="1" x14ac:dyDescent="0.2">
      <c r="E91" s="61"/>
      <c r="F91" s="61"/>
      <c r="G91" s="37"/>
      <c r="H91" s="1"/>
    </row>
    <row r="92" spans="5:8" ht="13.5" customHeight="1" x14ac:dyDescent="0.2">
      <c r="E92" s="61"/>
      <c r="F92" s="61"/>
      <c r="G92" s="37"/>
      <c r="H92" s="1"/>
    </row>
    <row r="93" spans="5:8" ht="13.5" customHeight="1" x14ac:dyDescent="0.2">
      <c r="E93" s="61"/>
      <c r="F93" s="61"/>
      <c r="G93" s="37"/>
      <c r="H93" s="1"/>
    </row>
    <row r="94" spans="5:8" ht="13.5" customHeight="1" x14ac:dyDescent="0.2">
      <c r="E94" s="61"/>
      <c r="F94" s="61"/>
      <c r="G94" s="37"/>
      <c r="H94" s="1"/>
    </row>
    <row r="95" spans="5:8" ht="13.5" customHeight="1" x14ac:dyDescent="0.2">
      <c r="E95" s="61"/>
      <c r="F95" s="61"/>
      <c r="G95" s="37"/>
      <c r="H95" s="1"/>
    </row>
    <row r="96" spans="5:8" ht="13.5" customHeight="1" x14ac:dyDescent="0.2">
      <c r="E96" s="61"/>
      <c r="F96" s="61"/>
      <c r="G96" s="37"/>
      <c r="H96" s="1"/>
    </row>
    <row r="97" spans="5:8" ht="13.5" customHeight="1" x14ac:dyDescent="0.2">
      <c r="E97" s="61"/>
      <c r="F97" s="61"/>
      <c r="G97" s="37"/>
      <c r="H97" s="1"/>
    </row>
    <row r="98" spans="5:8" ht="13.5" customHeight="1" x14ac:dyDescent="0.2">
      <c r="E98" s="61"/>
      <c r="F98" s="61"/>
      <c r="G98" s="37"/>
      <c r="H98" s="1"/>
    </row>
    <row r="99" spans="5:8" ht="13.5" customHeight="1" x14ac:dyDescent="0.2">
      <c r="E99" s="61"/>
      <c r="F99" s="61"/>
      <c r="G99" s="37"/>
      <c r="H99" s="1"/>
    </row>
    <row r="100" spans="5:8" ht="13.5" customHeight="1" x14ac:dyDescent="0.2">
      <c r="E100" s="61"/>
      <c r="F100" s="61"/>
      <c r="G100" s="37"/>
      <c r="H100" s="1"/>
    </row>
    <row r="101" spans="5:8" ht="13.5" customHeight="1" x14ac:dyDescent="0.2">
      <c r="E101" s="61"/>
      <c r="F101" s="61"/>
      <c r="G101" s="37"/>
      <c r="H101" s="1"/>
    </row>
    <row r="102" spans="5:8" ht="13.5" customHeight="1" x14ac:dyDescent="0.2">
      <c r="E102" s="61"/>
      <c r="F102" s="61"/>
      <c r="G102" s="37"/>
      <c r="H102" s="1"/>
    </row>
    <row r="103" spans="5:8" ht="13.5" customHeight="1" x14ac:dyDescent="0.2">
      <c r="E103" s="61"/>
      <c r="F103" s="61"/>
      <c r="G103" s="37"/>
      <c r="H103" s="1"/>
    </row>
    <row r="104" spans="5:8" ht="13.5" customHeight="1" x14ac:dyDescent="0.2">
      <c r="E104" s="61"/>
      <c r="F104" s="61"/>
      <c r="G104" s="37"/>
      <c r="H104" s="1"/>
    </row>
    <row r="105" spans="5:8" ht="13.5" customHeight="1" x14ac:dyDescent="0.2">
      <c r="E105" s="61"/>
      <c r="F105" s="61"/>
      <c r="G105" s="37"/>
      <c r="H105" s="1"/>
    </row>
    <row r="106" spans="5:8" ht="13.5" customHeight="1" x14ac:dyDescent="0.2">
      <c r="E106" s="61"/>
      <c r="F106" s="61"/>
      <c r="G106" s="37"/>
      <c r="H106" s="1"/>
    </row>
    <row r="107" spans="5:8" ht="13.5" customHeight="1" x14ac:dyDescent="0.2">
      <c r="E107" s="61"/>
      <c r="F107" s="61"/>
      <c r="G107" s="37"/>
      <c r="H107" s="1"/>
    </row>
    <row r="108" spans="5:8" ht="13.5" customHeight="1" x14ac:dyDescent="0.2">
      <c r="E108" s="61"/>
      <c r="F108" s="61"/>
      <c r="G108" s="37"/>
      <c r="H108" s="1"/>
    </row>
    <row r="109" spans="5:8" ht="13.5" customHeight="1" x14ac:dyDescent="0.2">
      <c r="E109" s="61"/>
      <c r="F109" s="61"/>
      <c r="G109" s="37"/>
      <c r="H109" s="1"/>
    </row>
    <row r="110" spans="5:8" ht="13.5" customHeight="1" x14ac:dyDescent="0.2">
      <c r="E110" s="61"/>
      <c r="F110" s="61"/>
      <c r="G110" s="37"/>
      <c r="H110" s="1"/>
    </row>
    <row r="111" spans="5:8" ht="13.5" customHeight="1" x14ac:dyDescent="0.2">
      <c r="E111" s="61"/>
      <c r="F111" s="61"/>
      <c r="G111" s="37"/>
      <c r="H111" s="1"/>
    </row>
    <row r="112" spans="5:8" ht="13.5" customHeight="1" x14ac:dyDescent="0.2">
      <c r="E112" s="61"/>
      <c r="F112" s="61"/>
      <c r="G112" s="37"/>
      <c r="H112" s="1"/>
    </row>
    <row r="113" spans="5:8" ht="13.5" customHeight="1" x14ac:dyDescent="0.2">
      <c r="E113" s="61"/>
      <c r="F113" s="61"/>
      <c r="G113" s="37"/>
      <c r="H113" s="1"/>
    </row>
    <row r="114" spans="5:8" ht="13.5" customHeight="1" x14ac:dyDescent="0.2">
      <c r="E114" s="61"/>
      <c r="F114" s="61"/>
      <c r="G114" s="37"/>
      <c r="H114" s="1"/>
    </row>
    <row r="115" spans="5:8" ht="13.5" customHeight="1" x14ac:dyDescent="0.2">
      <c r="E115" s="61"/>
      <c r="F115" s="61"/>
      <c r="G115" s="37"/>
      <c r="H115" s="1"/>
    </row>
    <row r="116" spans="5:8" ht="13.5" customHeight="1" x14ac:dyDescent="0.2">
      <c r="E116" s="61"/>
      <c r="F116" s="61"/>
      <c r="G116" s="37"/>
      <c r="H116" s="1"/>
    </row>
    <row r="117" spans="5:8" ht="13.5" customHeight="1" x14ac:dyDescent="0.2">
      <c r="E117" s="61"/>
      <c r="F117" s="61"/>
      <c r="G117" s="37"/>
      <c r="H117" s="1"/>
    </row>
    <row r="118" spans="5:8" ht="13.5" customHeight="1" x14ac:dyDescent="0.2">
      <c r="E118" s="61"/>
      <c r="F118" s="61"/>
      <c r="G118" s="37"/>
      <c r="H118" s="1"/>
    </row>
    <row r="119" spans="5:8" ht="13.5" customHeight="1" x14ac:dyDescent="0.2">
      <c r="E119" s="61"/>
      <c r="F119" s="61"/>
      <c r="G119" s="37"/>
      <c r="H119" s="1"/>
    </row>
    <row r="120" spans="5:8" ht="13.5" customHeight="1" x14ac:dyDescent="0.2">
      <c r="E120" s="61"/>
      <c r="F120" s="61"/>
      <c r="G120" s="37"/>
      <c r="H120" s="1"/>
    </row>
    <row r="121" spans="5:8" ht="13.5" customHeight="1" x14ac:dyDescent="0.2">
      <c r="E121" s="61"/>
      <c r="F121" s="61"/>
      <c r="G121" s="37"/>
      <c r="H121" s="1"/>
    </row>
    <row r="122" spans="5:8" ht="13.5" customHeight="1" x14ac:dyDescent="0.2">
      <c r="E122" s="61"/>
      <c r="F122" s="61"/>
      <c r="G122" s="37"/>
      <c r="H122" s="1"/>
    </row>
    <row r="123" spans="5:8" ht="13.5" customHeight="1" x14ac:dyDescent="0.2">
      <c r="E123" s="61"/>
      <c r="F123" s="61"/>
      <c r="G123" s="37"/>
      <c r="H123" s="1"/>
    </row>
    <row r="124" spans="5:8" ht="13.5" customHeight="1" x14ac:dyDescent="0.2">
      <c r="E124" s="61"/>
      <c r="F124" s="61"/>
      <c r="G124" s="37"/>
      <c r="H124" s="1"/>
    </row>
    <row r="125" spans="5:8" ht="13.5" customHeight="1" x14ac:dyDescent="0.2">
      <c r="E125" s="61"/>
      <c r="F125" s="61"/>
      <c r="G125" s="37"/>
      <c r="H125" s="1"/>
    </row>
    <row r="126" spans="5:8" ht="13.5" customHeight="1" x14ac:dyDescent="0.2">
      <c r="E126" s="61"/>
      <c r="F126" s="61"/>
      <c r="G126" s="37"/>
      <c r="H126" s="1"/>
    </row>
    <row r="127" spans="5:8" ht="13.5" customHeight="1" x14ac:dyDescent="0.2">
      <c r="E127" s="61"/>
      <c r="F127" s="61"/>
      <c r="G127" s="37"/>
      <c r="H127" s="1"/>
    </row>
    <row r="128" spans="5:8" ht="13.5" customHeight="1" x14ac:dyDescent="0.2">
      <c r="E128" s="61"/>
      <c r="F128" s="61"/>
      <c r="G128" s="37"/>
      <c r="H128" s="1"/>
    </row>
    <row r="129" spans="5:8" ht="13.5" customHeight="1" x14ac:dyDescent="0.2">
      <c r="E129" s="61"/>
      <c r="F129" s="61"/>
      <c r="G129" s="37"/>
      <c r="H129" s="1"/>
    </row>
    <row r="130" spans="5:8" ht="13.5" customHeight="1" x14ac:dyDescent="0.2">
      <c r="E130" s="61"/>
      <c r="F130" s="61"/>
      <c r="G130" s="37"/>
      <c r="H130" s="1"/>
    </row>
    <row r="131" spans="5:8" ht="13.5" customHeight="1" x14ac:dyDescent="0.2">
      <c r="E131" s="61"/>
      <c r="F131" s="61"/>
      <c r="G131" s="37"/>
      <c r="H131" s="1"/>
    </row>
    <row r="132" spans="5:8" ht="13.5" customHeight="1" x14ac:dyDescent="0.2">
      <c r="E132" s="61"/>
      <c r="F132" s="61"/>
      <c r="G132" s="37"/>
      <c r="H132" s="1"/>
    </row>
    <row r="133" spans="5:8" ht="13.5" customHeight="1" x14ac:dyDescent="0.2">
      <c r="E133" s="61"/>
      <c r="F133" s="61"/>
      <c r="G133" s="37"/>
      <c r="H133" s="1"/>
    </row>
    <row r="134" spans="5:8" ht="13.5" customHeight="1" x14ac:dyDescent="0.2">
      <c r="E134" s="61"/>
      <c r="F134" s="61"/>
      <c r="G134" s="37"/>
      <c r="H134" s="1"/>
    </row>
    <row r="135" spans="5:8" ht="13.5" customHeight="1" x14ac:dyDescent="0.2">
      <c r="E135" s="61"/>
      <c r="F135" s="61"/>
      <c r="G135" s="37"/>
      <c r="H135" s="1"/>
    </row>
    <row r="136" spans="5:8" ht="13.5" customHeight="1" x14ac:dyDescent="0.2">
      <c r="E136" s="61"/>
      <c r="F136" s="61"/>
      <c r="G136" s="37"/>
      <c r="H136" s="1"/>
    </row>
    <row r="137" spans="5:8" ht="13.5" customHeight="1" x14ac:dyDescent="0.2">
      <c r="E137" s="61"/>
      <c r="F137" s="61"/>
      <c r="G137" s="37"/>
      <c r="H137" s="1"/>
    </row>
    <row r="138" spans="5:8" ht="13.5" customHeight="1" x14ac:dyDescent="0.2">
      <c r="E138" s="61"/>
      <c r="F138" s="61"/>
      <c r="G138" s="37"/>
      <c r="H138" s="1"/>
    </row>
    <row r="139" spans="5:8" ht="13.5" customHeight="1" x14ac:dyDescent="0.2">
      <c r="E139" s="61"/>
      <c r="F139" s="61"/>
      <c r="G139" s="37"/>
      <c r="H139" s="1"/>
    </row>
    <row r="140" spans="5:8" ht="13.5" customHeight="1" x14ac:dyDescent="0.2">
      <c r="E140" s="61"/>
      <c r="F140" s="61"/>
      <c r="G140" s="37"/>
      <c r="H140" s="1"/>
    </row>
    <row r="141" spans="5:8" ht="13.5" customHeight="1" x14ac:dyDescent="0.2">
      <c r="E141" s="61"/>
      <c r="F141" s="61"/>
      <c r="G141" s="37"/>
      <c r="H141" s="1"/>
    </row>
    <row r="142" spans="5:8" ht="13.5" customHeight="1" x14ac:dyDescent="0.2">
      <c r="E142" s="61"/>
      <c r="F142" s="61"/>
      <c r="G142" s="37"/>
      <c r="H142" s="1"/>
    </row>
    <row r="143" spans="5:8" ht="13.5" customHeight="1" x14ac:dyDescent="0.2">
      <c r="E143" s="61"/>
      <c r="F143" s="61"/>
      <c r="G143" s="37"/>
      <c r="H143" s="1"/>
    </row>
    <row r="144" spans="5:8" ht="13.5" customHeight="1" x14ac:dyDescent="0.2">
      <c r="E144" s="61"/>
      <c r="F144" s="61"/>
      <c r="G144" s="37"/>
      <c r="H144" s="1"/>
    </row>
    <row r="145" spans="5:8" ht="13.5" customHeight="1" x14ac:dyDescent="0.2">
      <c r="E145" s="61"/>
      <c r="F145" s="61"/>
      <c r="G145" s="37"/>
      <c r="H145" s="1"/>
    </row>
    <row r="146" spans="5:8" ht="13.5" customHeight="1" x14ac:dyDescent="0.2">
      <c r="E146" s="61"/>
      <c r="F146" s="61"/>
      <c r="G146" s="37"/>
      <c r="H146" s="1"/>
    </row>
    <row r="147" spans="5:8" ht="13.5" customHeight="1" x14ac:dyDescent="0.2">
      <c r="E147" s="61"/>
      <c r="F147" s="61"/>
      <c r="G147" s="37"/>
      <c r="H147" s="1"/>
    </row>
    <row r="148" spans="5:8" ht="13.5" customHeight="1" x14ac:dyDescent="0.2">
      <c r="E148" s="61"/>
      <c r="F148" s="61"/>
      <c r="G148" s="37"/>
      <c r="H148" s="1"/>
    </row>
    <row r="149" spans="5:8" ht="13.5" customHeight="1" x14ac:dyDescent="0.2">
      <c r="E149" s="61"/>
      <c r="F149" s="61"/>
      <c r="G149" s="37"/>
      <c r="H149" s="1"/>
    </row>
    <row r="150" spans="5:8" ht="13.5" customHeight="1" x14ac:dyDescent="0.2">
      <c r="E150" s="61"/>
      <c r="F150" s="61"/>
      <c r="G150" s="37"/>
      <c r="H150" s="1"/>
    </row>
    <row r="151" spans="5:8" ht="13.5" customHeight="1" x14ac:dyDescent="0.2">
      <c r="E151" s="61"/>
      <c r="F151" s="61"/>
      <c r="G151" s="37"/>
      <c r="H151" s="1"/>
    </row>
    <row r="152" spans="5:8" ht="13.5" customHeight="1" x14ac:dyDescent="0.2">
      <c r="E152" s="61"/>
      <c r="F152" s="61"/>
      <c r="G152" s="37"/>
      <c r="H152" s="1"/>
    </row>
    <row r="153" spans="5:8" ht="13.5" customHeight="1" x14ac:dyDescent="0.2">
      <c r="E153" s="61"/>
      <c r="F153" s="61"/>
      <c r="G153" s="37"/>
      <c r="H153" s="1"/>
    </row>
    <row r="154" spans="5:8" ht="13.5" customHeight="1" x14ac:dyDescent="0.2">
      <c r="E154" s="61"/>
      <c r="F154" s="61"/>
      <c r="G154" s="37"/>
      <c r="H154" s="1"/>
    </row>
    <row r="155" spans="5:8" ht="13.5" customHeight="1" x14ac:dyDescent="0.2">
      <c r="E155" s="61"/>
      <c r="F155" s="61"/>
      <c r="G155" s="37"/>
      <c r="H155" s="1"/>
    </row>
    <row r="156" spans="5:8" ht="13.5" customHeight="1" x14ac:dyDescent="0.2">
      <c r="E156" s="61"/>
      <c r="F156" s="61"/>
      <c r="G156" s="37"/>
      <c r="H156" s="1"/>
    </row>
    <row r="157" spans="5:8" ht="13.5" customHeight="1" x14ac:dyDescent="0.2">
      <c r="E157" s="61"/>
      <c r="F157" s="61"/>
      <c r="G157" s="37"/>
      <c r="H157" s="1"/>
    </row>
    <row r="158" spans="5:8" ht="13.5" customHeight="1" x14ac:dyDescent="0.2">
      <c r="E158" s="61"/>
      <c r="F158" s="61"/>
      <c r="G158" s="37"/>
      <c r="H158" s="1"/>
    </row>
    <row r="159" spans="5:8" ht="13.5" customHeight="1" x14ac:dyDescent="0.2">
      <c r="E159" s="61"/>
      <c r="F159" s="61"/>
      <c r="G159" s="37"/>
      <c r="H159" s="1"/>
    </row>
    <row r="160" spans="5:8" ht="13.5" customHeight="1" x14ac:dyDescent="0.2">
      <c r="E160" s="61"/>
      <c r="F160" s="61"/>
      <c r="G160" s="37"/>
      <c r="H160" s="1"/>
    </row>
    <row r="161" spans="5:8" ht="13.5" customHeight="1" x14ac:dyDescent="0.2">
      <c r="E161" s="61"/>
      <c r="F161" s="61"/>
      <c r="G161" s="37"/>
      <c r="H161" s="1"/>
    </row>
    <row r="162" spans="5:8" ht="13.5" customHeight="1" x14ac:dyDescent="0.2">
      <c r="E162" s="61"/>
      <c r="F162" s="61"/>
      <c r="G162" s="37"/>
      <c r="H162" s="1"/>
    </row>
    <row r="163" spans="5:8" ht="13.5" customHeight="1" x14ac:dyDescent="0.2">
      <c r="E163" s="61"/>
      <c r="F163" s="61"/>
      <c r="G163" s="37"/>
      <c r="H163" s="1"/>
    </row>
    <row r="164" spans="5:8" ht="13.5" customHeight="1" x14ac:dyDescent="0.2">
      <c r="E164" s="61"/>
      <c r="F164" s="61"/>
      <c r="G164" s="37"/>
      <c r="H164" s="1"/>
    </row>
    <row r="165" spans="5:8" ht="13.5" customHeight="1" x14ac:dyDescent="0.2">
      <c r="E165" s="61"/>
      <c r="F165" s="61"/>
      <c r="G165" s="37"/>
      <c r="H165" s="1"/>
    </row>
    <row r="166" spans="5:8" ht="13.5" customHeight="1" x14ac:dyDescent="0.2">
      <c r="E166" s="61"/>
      <c r="F166" s="61"/>
      <c r="G166" s="37"/>
      <c r="H166" s="1"/>
    </row>
    <row r="167" spans="5:8" ht="13.5" customHeight="1" x14ac:dyDescent="0.2">
      <c r="E167" s="61"/>
      <c r="F167" s="61"/>
      <c r="G167" s="37"/>
      <c r="H167" s="1"/>
    </row>
    <row r="168" spans="5:8" ht="13.5" customHeight="1" x14ac:dyDescent="0.2">
      <c r="E168" s="61"/>
      <c r="F168" s="61"/>
      <c r="G168" s="37"/>
      <c r="H168" s="1"/>
    </row>
    <row r="169" spans="5:8" ht="13.5" customHeight="1" x14ac:dyDescent="0.2">
      <c r="E169" s="61"/>
      <c r="F169" s="61"/>
      <c r="G169" s="37"/>
      <c r="H169" s="1"/>
    </row>
    <row r="170" spans="5:8" ht="13.5" customHeight="1" x14ac:dyDescent="0.2">
      <c r="E170" s="61"/>
      <c r="F170" s="61"/>
      <c r="G170" s="37"/>
      <c r="H170" s="1"/>
    </row>
    <row r="171" spans="5:8" ht="13.5" customHeight="1" x14ac:dyDescent="0.2">
      <c r="E171" s="61"/>
      <c r="F171" s="61"/>
      <c r="G171" s="37"/>
      <c r="H171" s="1"/>
    </row>
    <row r="172" spans="5:8" ht="13.5" customHeight="1" x14ac:dyDescent="0.2">
      <c r="E172" s="61"/>
      <c r="F172" s="61"/>
      <c r="G172" s="37"/>
      <c r="H172" s="1"/>
    </row>
    <row r="173" spans="5:8" ht="13.5" customHeight="1" x14ac:dyDescent="0.2">
      <c r="E173" s="61"/>
      <c r="F173" s="61"/>
      <c r="G173" s="37"/>
      <c r="H173" s="1"/>
    </row>
    <row r="174" spans="5:8" ht="13.5" customHeight="1" x14ac:dyDescent="0.2">
      <c r="E174" s="61"/>
      <c r="F174" s="61"/>
      <c r="G174" s="37"/>
      <c r="H174" s="1"/>
    </row>
    <row r="175" spans="5:8" ht="13.5" customHeight="1" x14ac:dyDescent="0.2">
      <c r="E175" s="61"/>
      <c r="F175" s="61"/>
      <c r="G175" s="37"/>
      <c r="H175" s="1"/>
    </row>
    <row r="176" spans="5:8" ht="13.5" customHeight="1" x14ac:dyDescent="0.2">
      <c r="E176" s="61"/>
      <c r="F176" s="61"/>
      <c r="G176" s="37"/>
      <c r="H176" s="1"/>
    </row>
    <row r="177" spans="5:8" ht="13.5" customHeight="1" x14ac:dyDescent="0.2">
      <c r="E177" s="61"/>
      <c r="F177" s="61"/>
      <c r="G177" s="37"/>
      <c r="H177" s="1"/>
    </row>
    <row r="178" spans="5:8" ht="13.5" customHeight="1" x14ac:dyDescent="0.2">
      <c r="E178" s="61"/>
      <c r="F178" s="61"/>
      <c r="G178" s="37"/>
      <c r="H178" s="1"/>
    </row>
    <row r="179" spans="5:8" ht="13.5" customHeight="1" x14ac:dyDescent="0.2">
      <c r="E179" s="61"/>
      <c r="F179" s="61"/>
      <c r="G179" s="37"/>
      <c r="H179" s="1"/>
    </row>
    <row r="180" spans="5:8" ht="13.5" customHeight="1" x14ac:dyDescent="0.2">
      <c r="E180" s="61"/>
      <c r="F180" s="61"/>
      <c r="G180" s="37"/>
      <c r="H180" s="1"/>
    </row>
    <row r="181" spans="5:8" ht="13.5" customHeight="1" x14ac:dyDescent="0.2">
      <c r="E181" s="61"/>
      <c r="F181" s="61"/>
      <c r="G181" s="37"/>
      <c r="H181" s="1"/>
    </row>
    <row r="182" spans="5:8" ht="13.5" customHeight="1" x14ac:dyDescent="0.2">
      <c r="E182" s="61"/>
      <c r="F182" s="61"/>
      <c r="G182" s="37"/>
      <c r="H182" s="1"/>
    </row>
    <row r="183" spans="5:8" ht="13.5" customHeight="1" x14ac:dyDescent="0.2">
      <c r="E183" s="61"/>
      <c r="F183" s="61"/>
      <c r="G183" s="37"/>
      <c r="H183" s="1"/>
    </row>
    <row r="184" spans="5:8" ht="13.5" customHeight="1" x14ac:dyDescent="0.2">
      <c r="E184" s="61"/>
      <c r="F184" s="61"/>
      <c r="G184" s="37"/>
      <c r="H184" s="1"/>
    </row>
    <row r="185" spans="5:8" ht="13.5" customHeight="1" x14ac:dyDescent="0.2">
      <c r="E185" s="61"/>
      <c r="F185" s="61"/>
      <c r="G185" s="37"/>
      <c r="H185" s="1"/>
    </row>
    <row r="186" spans="5:8" ht="13.5" customHeight="1" x14ac:dyDescent="0.2">
      <c r="E186" s="61"/>
      <c r="F186" s="61"/>
      <c r="G186" s="37"/>
      <c r="H186" s="1"/>
    </row>
    <row r="187" spans="5:8" ht="13.5" customHeight="1" x14ac:dyDescent="0.2">
      <c r="E187" s="61"/>
      <c r="F187" s="61"/>
      <c r="G187" s="37"/>
      <c r="H187" s="1"/>
    </row>
    <row r="188" spans="5:8" ht="13.5" customHeight="1" x14ac:dyDescent="0.2">
      <c r="E188" s="61"/>
      <c r="F188" s="61"/>
      <c r="G188" s="37"/>
      <c r="H188" s="1"/>
    </row>
    <row r="189" spans="5:8" ht="13.5" customHeight="1" x14ac:dyDescent="0.2">
      <c r="E189" s="61"/>
      <c r="F189" s="61"/>
      <c r="G189" s="37"/>
      <c r="H189" s="1"/>
    </row>
    <row r="190" spans="5:8" ht="13.5" customHeight="1" x14ac:dyDescent="0.2">
      <c r="E190" s="61"/>
      <c r="F190" s="61"/>
      <c r="G190" s="37"/>
      <c r="H190" s="1"/>
    </row>
    <row r="191" spans="5:8" ht="13.5" customHeight="1" x14ac:dyDescent="0.2">
      <c r="E191" s="61"/>
      <c r="F191" s="61"/>
      <c r="G191" s="37"/>
      <c r="H191" s="1"/>
    </row>
    <row r="192" spans="5:8" ht="13.5" customHeight="1" x14ac:dyDescent="0.2">
      <c r="E192" s="61"/>
      <c r="F192" s="61"/>
      <c r="G192" s="37"/>
      <c r="H192" s="1"/>
    </row>
    <row r="193" spans="5:8" ht="13.5" customHeight="1" x14ac:dyDescent="0.2">
      <c r="E193" s="61"/>
      <c r="F193" s="61"/>
      <c r="G193" s="37"/>
      <c r="H193" s="1"/>
    </row>
    <row r="194" spans="5:8" ht="13.5" customHeight="1" x14ac:dyDescent="0.2">
      <c r="E194" s="61"/>
      <c r="F194" s="61"/>
      <c r="G194" s="37"/>
      <c r="H194" s="1"/>
    </row>
    <row r="195" spans="5:8" ht="13.5" customHeight="1" x14ac:dyDescent="0.2">
      <c r="E195" s="61"/>
      <c r="F195" s="61"/>
      <c r="G195" s="37"/>
      <c r="H195" s="1"/>
    </row>
    <row r="196" spans="5:8" ht="13.5" customHeight="1" x14ac:dyDescent="0.2">
      <c r="E196" s="61"/>
      <c r="F196" s="61"/>
      <c r="G196" s="37"/>
      <c r="H196" s="1"/>
    </row>
    <row r="197" spans="5:8" ht="13.5" customHeight="1" x14ac:dyDescent="0.2">
      <c r="E197" s="61"/>
      <c r="F197" s="61"/>
      <c r="G197" s="37"/>
      <c r="H197" s="1"/>
    </row>
    <row r="198" spans="5:8" ht="13.5" customHeight="1" x14ac:dyDescent="0.2">
      <c r="E198" s="61"/>
      <c r="F198" s="61"/>
      <c r="G198" s="37"/>
      <c r="H198" s="1"/>
    </row>
    <row r="199" spans="5:8" ht="13.5" customHeight="1" x14ac:dyDescent="0.2">
      <c r="E199" s="61"/>
      <c r="F199" s="61"/>
      <c r="G199" s="37"/>
      <c r="H199" s="1"/>
    </row>
    <row r="200" spans="5:8" ht="13.5" customHeight="1" x14ac:dyDescent="0.2">
      <c r="E200" s="61"/>
      <c r="F200" s="61"/>
      <c r="G200" s="37"/>
      <c r="H200" s="1"/>
    </row>
    <row r="201" spans="5:8" ht="13.5" customHeight="1" x14ac:dyDescent="0.2">
      <c r="E201" s="61"/>
      <c r="F201" s="61"/>
      <c r="G201" s="37"/>
      <c r="H201" s="1"/>
    </row>
    <row r="202" spans="5:8" ht="13.5" customHeight="1" x14ac:dyDescent="0.2">
      <c r="E202" s="61"/>
      <c r="F202" s="61"/>
      <c r="G202" s="37"/>
      <c r="H202" s="1"/>
    </row>
    <row r="203" spans="5:8" ht="13.5" customHeight="1" x14ac:dyDescent="0.2">
      <c r="E203" s="61"/>
      <c r="F203" s="61"/>
      <c r="G203" s="37"/>
      <c r="H203" s="1"/>
    </row>
    <row r="204" spans="5:8" ht="13.5" customHeight="1" x14ac:dyDescent="0.2">
      <c r="E204" s="61"/>
      <c r="F204" s="61"/>
      <c r="G204" s="37"/>
      <c r="H204" s="1"/>
    </row>
    <row r="205" spans="5:8" ht="13.5" customHeight="1" x14ac:dyDescent="0.2">
      <c r="E205" s="61"/>
      <c r="F205" s="61"/>
      <c r="G205" s="37"/>
      <c r="H205" s="1"/>
    </row>
    <row r="206" spans="5:8" ht="13.5" customHeight="1" x14ac:dyDescent="0.2">
      <c r="E206" s="61"/>
      <c r="F206" s="61"/>
      <c r="G206" s="37"/>
      <c r="H206" s="1"/>
    </row>
    <row r="207" spans="5:8" ht="13.5" customHeight="1" x14ac:dyDescent="0.2">
      <c r="E207" s="61"/>
      <c r="F207" s="61"/>
      <c r="G207" s="37"/>
      <c r="H207" s="1"/>
    </row>
    <row r="208" spans="5:8" ht="13.5" customHeight="1" x14ac:dyDescent="0.2">
      <c r="E208" s="61"/>
      <c r="F208" s="61"/>
      <c r="G208" s="37"/>
      <c r="H208" s="1"/>
    </row>
    <row r="209" spans="5:8" ht="13.5" customHeight="1" x14ac:dyDescent="0.2">
      <c r="E209" s="61"/>
      <c r="F209" s="61"/>
      <c r="G209" s="37"/>
      <c r="H209" s="1"/>
    </row>
    <row r="210" spans="5:8" ht="13.5" customHeight="1" x14ac:dyDescent="0.2">
      <c r="E210" s="61"/>
      <c r="F210" s="61"/>
      <c r="G210" s="37"/>
      <c r="H210" s="1"/>
    </row>
    <row r="211" spans="5:8" ht="13.5" customHeight="1" x14ac:dyDescent="0.2">
      <c r="E211" s="61"/>
      <c r="F211" s="61"/>
      <c r="G211" s="37"/>
      <c r="H211" s="1"/>
    </row>
    <row r="212" spans="5:8" ht="13.5" customHeight="1" x14ac:dyDescent="0.2">
      <c r="E212" s="61"/>
      <c r="F212" s="61"/>
      <c r="G212" s="37"/>
      <c r="H212" s="1"/>
    </row>
    <row r="213" spans="5:8" ht="13.5" customHeight="1" x14ac:dyDescent="0.2">
      <c r="E213" s="61"/>
      <c r="F213" s="61"/>
      <c r="G213" s="37"/>
      <c r="H213" s="1"/>
    </row>
    <row r="214" spans="5:8" ht="13.5" customHeight="1" x14ac:dyDescent="0.2">
      <c r="E214" s="61"/>
      <c r="F214" s="61"/>
      <c r="G214" s="37"/>
      <c r="H214" s="1"/>
    </row>
    <row r="215" spans="5:8" ht="13.5" customHeight="1" x14ac:dyDescent="0.2">
      <c r="E215" s="61"/>
      <c r="F215" s="61"/>
      <c r="G215" s="37"/>
      <c r="H215" s="1"/>
    </row>
    <row r="216" spans="5:8" ht="13.5" customHeight="1" x14ac:dyDescent="0.2">
      <c r="E216" s="61"/>
      <c r="F216" s="61"/>
      <c r="G216" s="37"/>
      <c r="H216" s="1"/>
    </row>
    <row r="217" spans="5:8" ht="13.5" customHeight="1" x14ac:dyDescent="0.2">
      <c r="E217" s="61"/>
      <c r="F217" s="61"/>
      <c r="G217" s="37"/>
      <c r="H217" s="1"/>
    </row>
    <row r="218" spans="5:8" ht="13.5" customHeight="1" x14ac:dyDescent="0.2">
      <c r="E218" s="61"/>
      <c r="F218" s="61"/>
      <c r="G218" s="37"/>
      <c r="H218" s="1"/>
    </row>
    <row r="219" spans="5:8" ht="13.5" customHeight="1" x14ac:dyDescent="0.2">
      <c r="E219" s="61"/>
      <c r="F219" s="61"/>
      <c r="G219" s="37"/>
      <c r="H219" s="1"/>
    </row>
    <row r="220" spans="5:8" ht="13.5" customHeight="1" x14ac:dyDescent="0.2">
      <c r="E220" s="61"/>
      <c r="F220" s="61"/>
      <c r="G220" s="37"/>
      <c r="H220" s="1"/>
    </row>
    <row r="221" spans="5:8" ht="13.5" customHeight="1" x14ac:dyDescent="0.2">
      <c r="E221" s="61"/>
      <c r="F221" s="61"/>
      <c r="G221" s="37"/>
      <c r="H221" s="1"/>
    </row>
    <row r="222" spans="5:8" ht="13.5" customHeight="1" x14ac:dyDescent="0.2">
      <c r="E222" s="61"/>
      <c r="F222" s="61"/>
      <c r="G222" s="37"/>
      <c r="H222" s="1"/>
    </row>
    <row r="223" spans="5:8" ht="13.5" customHeight="1" x14ac:dyDescent="0.2">
      <c r="E223" s="61"/>
      <c r="F223" s="61"/>
      <c r="G223" s="37"/>
      <c r="H223" s="1"/>
    </row>
    <row r="224" spans="5:8" ht="13.5" customHeight="1" x14ac:dyDescent="0.2">
      <c r="E224" s="61"/>
      <c r="F224" s="61"/>
      <c r="G224" s="37"/>
      <c r="H224" s="1"/>
    </row>
    <row r="225" spans="5:8" ht="13.5" customHeight="1" x14ac:dyDescent="0.2">
      <c r="E225" s="61"/>
      <c r="F225" s="61"/>
      <c r="G225" s="37"/>
      <c r="H225" s="1"/>
    </row>
    <row r="226" spans="5:8" ht="13.5" customHeight="1" x14ac:dyDescent="0.2">
      <c r="E226" s="61"/>
      <c r="F226" s="61"/>
      <c r="G226" s="37"/>
      <c r="H226" s="1"/>
    </row>
    <row r="227" spans="5:8" ht="13.5" customHeight="1" x14ac:dyDescent="0.2">
      <c r="E227" s="61"/>
      <c r="F227" s="61"/>
      <c r="G227" s="37"/>
      <c r="H227" s="1"/>
    </row>
    <row r="228" spans="5:8" ht="13.5" customHeight="1" x14ac:dyDescent="0.2">
      <c r="E228" s="61"/>
      <c r="F228" s="61"/>
      <c r="G228" s="37"/>
      <c r="H228" s="1"/>
    </row>
    <row r="229" spans="5:8" ht="13.5" customHeight="1" x14ac:dyDescent="0.2">
      <c r="E229" s="61"/>
      <c r="F229" s="61"/>
      <c r="G229" s="37"/>
      <c r="H229" s="1"/>
    </row>
    <row r="230" spans="5:8" ht="13.5" customHeight="1" x14ac:dyDescent="0.2">
      <c r="E230" s="61"/>
      <c r="F230" s="61"/>
      <c r="G230" s="37"/>
      <c r="H230" s="1"/>
    </row>
    <row r="231" spans="5:8" ht="13.5" customHeight="1" x14ac:dyDescent="0.2">
      <c r="E231" s="61"/>
      <c r="F231" s="61"/>
      <c r="G231" s="37"/>
      <c r="H231" s="1"/>
    </row>
    <row r="232" spans="5:8" ht="13.5" customHeight="1" x14ac:dyDescent="0.2">
      <c r="E232" s="61"/>
      <c r="F232" s="61"/>
      <c r="G232" s="37"/>
      <c r="H232" s="1"/>
    </row>
    <row r="233" spans="5:8" ht="13.5" customHeight="1" x14ac:dyDescent="0.2">
      <c r="E233" s="61"/>
      <c r="F233" s="61"/>
      <c r="G233" s="37"/>
      <c r="H233" s="1"/>
    </row>
    <row r="234" spans="5:8" ht="13.5" customHeight="1" x14ac:dyDescent="0.2">
      <c r="E234" s="61"/>
      <c r="F234" s="61"/>
      <c r="G234" s="37"/>
      <c r="H234" s="1"/>
    </row>
    <row r="235" spans="5:8" ht="13.5" customHeight="1" x14ac:dyDescent="0.2">
      <c r="E235" s="61"/>
      <c r="F235" s="61"/>
      <c r="G235" s="37"/>
      <c r="H235" s="1"/>
    </row>
    <row r="236" spans="5:8" ht="13.5" customHeight="1" x14ac:dyDescent="0.2">
      <c r="E236" s="61"/>
      <c r="F236" s="61"/>
      <c r="G236" s="37"/>
      <c r="H236" s="1"/>
    </row>
    <row r="237" spans="5:8" ht="13.5" customHeight="1" x14ac:dyDescent="0.2">
      <c r="E237" s="61"/>
      <c r="F237" s="61"/>
      <c r="G237" s="37"/>
      <c r="H237" s="1"/>
    </row>
    <row r="238" spans="5:8" ht="13.5" customHeight="1" x14ac:dyDescent="0.2">
      <c r="E238" s="61"/>
      <c r="F238" s="61"/>
      <c r="G238" s="37"/>
      <c r="H238" s="1"/>
    </row>
    <row r="239" spans="5:8" ht="13.5" customHeight="1" x14ac:dyDescent="0.2">
      <c r="E239" s="61"/>
      <c r="F239" s="61"/>
      <c r="G239" s="37"/>
      <c r="H239" s="1"/>
    </row>
    <row r="240" spans="5:8" ht="13.5" customHeight="1" x14ac:dyDescent="0.2">
      <c r="E240" s="61"/>
      <c r="F240" s="61"/>
      <c r="G240" s="37"/>
      <c r="H240" s="1"/>
    </row>
    <row r="241" spans="5:8" ht="13.5" customHeight="1" x14ac:dyDescent="0.2">
      <c r="E241" s="61"/>
      <c r="F241" s="61"/>
      <c r="G241" s="37"/>
      <c r="H241" s="1"/>
    </row>
    <row r="242" spans="5:8" ht="13.5" customHeight="1" x14ac:dyDescent="0.2">
      <c r="E242" s="61"/>
      <c r="F242" s="61"/>
      <c r="G242" s="37"/>
      <c r="H242" s="1"/>
    </row>
    <row r="243" spans="5:8" ht="13.5" customHeight="1" x14ac:dyDescent="0.2">
      <c r="E243" s="61"/>
      <c r="F243" s="61"/>
      <c r="G243" s="37"/>
      <c r="H243" s="1"/>
    </row>
    <row r="244" spans="5:8" ht="13.5" customHeight="1" x14ac:dyDescent="0.2">
      <c r="E244" s="61"/>
      <c r="F244" s="61"/>
      <c r="G244" s="37"/>
      <c r="H244" s="1"/>
    </row>
    <row r="245" spans="5:8" ht="13.5" customHeight="1" x14ac:dyDescent="0.2">
      <c r="E245" s="61"/>
      <c r="F245" s="61"/>
      <c r="G245" s="37"/>
      <c r="H245" s="1"/>
    </row>
    <row r="246" spans="5:8" ht="13.5" customHeight="1" x14ac:dyDescent="0.2">
      <c r="E246" s="61"/>
      <c r="F246" s="61"/>
      <c r="G246" s="37"/>
      <c r="H246" s="1"/>
    </row>
    <row r="247" spans="5:8" ht="13.5" customHeight="1" x14ac:dyDescent="0.2">
      <c r="E247" s="61"/>
      <c r="F247" s="61"/>
      <c r="G247" s="37"/>
      <c r="H247" s="1"/>
    </row>
    <row r="248" spans="5:8" ht="13.5" customHeight="1" x14ac:dyDescent="0.2">
      <c r="E248" s="61"/>
      <c r="F248" s="61"/>
      <c r="G248" s="37"/>
      <c r="H248" s="1"/>
    </row>
    <row r="249" spans="5:8" ht="13.5" customHeight="1" x14ac:dyDescent="0.2">
      <c r="E249" s="61"/>
      <c r="F249" s="61"/>
      <c r="G249" s="37"/>
      <c r="H249" s="1"/>
    </row>
    <row r="250" spans="5:8" ht="13.5" customHeight="1" x14ac:dyDescent="0.2">
      <c r="E250" s="61"/>
      <c r="F250" s="61"/>
      <c r="G250" s="37"/>
      <c r="H250" s="1"/>
    </row>
    <row r="251" spans="5:8" ht="13.5" customHeight="1" x14ac:dyDescent="0.2">
      <c r="E251" s="61"/>
      <c r="F251" s="61"/>
      <c r="G251" s="37"/>
      <c r="H251" s="1"/>
    </row>
    <row r="252" spans="5:8" ht="13.5" customHeight="1" x14ac:dyDescent="0.2">
      <c r="E252" s="61"/>
      <c r="F252" s="61"/>
      <c r="G252" s="37"/>
      <c r="H252" s="1"/>
    </row>
    <row r="253" spans="5:8" ht="13.5" customHeight="1" x14ac:dyDescent="0.2">
      <c r="E253" s="61"/>
      <c r="F253" s="61"/>
      <c r="G253" s="37"/>
      <c r="H253" s="1"/>
    </row>
    <row r="254" spans="5:8" ht="13.5" customHeight="1" x14ac:dyDescent="0.2">
      <c r="E254" s="61"/>
      <c r="F254" s="61"/>
      <c r="G254" s="37"/>
      <c r="H254" s="1"/>
    </row>
    <row r="255" spans="5:8" ht="13.5" customHeight="1" x14ac:dyDescent="0.2">
      <c r="E255" s="61"/>
      <c r="F255" s="61"/>
      <c r="G255" s="37"/>
      <c r="H255" s="1"/>
    </row>
    <row r="256" spans="5:8" ht="13.5" customHeight="1" x14ac:dyDescent="0.2">
      <c r="E256" s="61"/>
      <c r="F256" s="61"/>
      <c r="G256" s="37"/>
      <c r="H256" s="1"/>
    </row>
    <row r="257" spans="5:8" ht="13.5" customHeight="1" x14ac:dyDescent="0.2">
      <c r="E257" s="61"/>
      <c r="F257" s="61"/>
      <c r="G257" s="37"/>
      <c r="H257" s="1"/>
    </row>
    <row r="258" spans="5:8" ht="13.5" customHeight="1" x14ac:dyDescent="0.2">
      <c r="E258" s="61"/>
      <c r="F258" s="61"/>
      <c r="G258" s="37"/>
      <c r="H258" s="1"/>
    </row>
    <row r="259" spans="5:8" ht="13.5" customHeight="1" x14ac:dyDescent="0.2">
      <c r="E259" s="61"/>
      <c r="F259" s="61"/>
      <c r="G259" s="37"/>
      <c r="H259" s="1"/>
    </row>
    <row r="260" spans="5:8" ht="13.5" customHeight="1" x14ac:dyDescent="0.2">
      <c r="E260" s="61"/>
      <c r="F260" s="61"/>
      <c r="G260" s="37"/>
      <c r="H260" s="1"/>
    </row>
    <row r="261" spans="5:8" ht="13.5" customHeight="1" x14ac:dyDescent="0.2">
      <c r="E261" s="61"/>
      <c r="F261" s="61"/>
      <c r="G261" s="37"/>
      <c r="H261" s="1"/>
    </row>
    <row r="262" spans="5:8" ht="13.5" customHeight="1" x14ac:dyDescent="0.2">
      <c r="E262" s="61"/>
      <c r="F262" s="61"/>
      <c r="G262" s="37"/>
      <c r="H262" s="1"/>
    </row>
    <row r="263" spans="5:8" ht="13.5" customHeight="1" x14ac:dyDescent="0.2">
      <c r="E263" s="61"/>
      <c r="F263" s="61"/>
      <c r="G263" s="37"/>
      <c r="H263" s="1"/>
    </row>
    <row r="264" spans="5:8" ht="13.5" customHeight="1" x14ac:dyDescent="0.2">
      <c r="E264" s="61"/>
      <c r="F264" s="61"/>
      <c r="G264" s="37"/>
      <c r="H264" s="1"/>
    </row>
    <row r="265" spans="5:8" ht="13.5" customHeight="1" x14ac:dyDescent="0.2">
      <c r="E265" s="61"/>
      <c r="F265" s="61"/>
      <c r="G265" s="37"/>
      <c r="H265" s="1"/>
    </row>
    <row r="266" spans="5:8" ht="13.5" customHeight="1" x14ac:dyDescent="0.2">
      <c r="E266" s="61"/>
      <c r="F266" s="61"/>
      <c r="G266" s="37"/>
      <c r="H266" s="1"/>
    </row>
    <row r="267" spans="5:8" ht="13.5" customHeight="1" x14ac:dyDescent="0.2">
      <c r="E267" s="61"/>
      <c r="F267" s="61"/>
      <c r="G267" s="37"/>
      <c r="H267" s="1"/>
    </row>
    <row r="268" spans="5:8" ht="13.5" customHeight="1" x14ac:dyDescent="0.2">
      <c r="E268" s="61"/>
      <c r="F268" s="61"/>
      <c r="G268" s="37"/>
      <c r="H268" s="1"/>
    </row>
    <row r="269" spans="5:8" ht="13.5" customHeight="1" x14ac:dyDescent="0.2">
      <c r="E269" s="61"/>
      <c r="F269" s="61"/>
      <c r="G269" s="37"/>
      <c r="H269" s="1"/>
    </row>
    <row r="270" spans="5:8" ht="13.5" customHeight="1" x14ac:dyDescent="0.2">
      <c r="E270" s="61"/>
      <c r="F270" s="61"/>
      <c r="G270" s="37"/>
      <c r="H270" s="1"/>
    </row>
    <row r="271" spans="5:8" ht="13.5" customHeight="1" x14ac:dyDescent="0.2">
      <c r="E271" s="61"/>
      <c r="F271" s="61"/>
      <c r="G271" s="37"/>
      <c r="H271" s="1"/>
    </row>
    <row r="272" spans="5:8" ht="13.5" customHeight="1" x14ac:dyDescent="0.2">
      <c r="E272" s="61"/>
      <c r="F272" s="61"/>
      <c r="G272" s="37"/>
      <c r="H272" s="1"/>
    </row>
    <row r="273" spans="5:8" ht="13.5" customHeight="1" x14ac:dyDescent="0.2">
      <c r="E273" s="61"/>
      <c r="F273" s="61"/>
      <c r="G273" s="37"/>
      <c r="H273" s="1"/>
    </row>
    <row r="274" spans="5:8" ht="13.5" customHeight="1" x14ac:dyDescent="0.2">
      <c r="E274" s="61"/>
      <c r="F274" s="61"/>
      <c r="G274" s="37"/>
      <c r="H274" s="1"/>
    </row>
    <row r="275" spans="5:8" ht="13.5" customHeight="1" x14ac:dyDescent="0.2">
      <c r="E275" s="61"/>
      <c r="F275" s="61"/>
      <c r="G275" s="37"/>
      <c r="H275" s="1"/>
    </row>
    <row r="276" spans="5:8" ht="13.5" customHeight="1" x14ac:dyDescent="0.2">
      <c r="E276" s="61"/>
      <c r="F276" s="61"/>
      <c r="G276" s="37"/>
      <c r="H276" s="1"/>
    </row>
    <row r="277" spans="5:8" ht="13.5" customHeight="1" x14ac:dyDescent="0.2">
      <c r="E277" s="61"/>
      <c r="F277" s="61"/>
      <c r="G277" s="37"/>
      <c r="H277" s="1"/>
    </row>
    <row r="278" spans="5:8" ht="13.5" customHeight="1" x14ac:dyDescent="0.2">
      <c r="E278" s="61"/>
      <c r="F278" s="61"/>
      <c r="G278" s="37"/>
      <c r="H278" s="1"/>
    </row>
    <row r="279" spans="5:8" ht="13.5" customHeight="1" x14ac:dyDescent="0.2">
      <c r="E279" s="61"/>
      <c r="F279" s="61"/>
      <c r="G279" s="37"/>
      <c r="H279" s="1"/>
    </row>
    <row r="280" spans="5:8" ht="13.5" customHeight="1" x14ac:dyDescent="0.2">
      <c r="E280" s="61"/>
      <c r="F280" s="61"/>
      <c r="G280" s="37"/>
      <c r="H280" s="1"/>
    </row>
    <row r="281" spans="5:8" ht="13.5" customHeight="1" x14ac:dyDescent="0.2">
      <c r="E281" s="61"/>
      <c r="F281" s="61"/>
      <c r="G281" s="37"/>
      <c r="H281" s="1"/>
    </row>
    <row r="282" spans="5:8" ht="13.5" customHeight="1" x14ac:dyDescent="0.2">
      <c r="E282" s="61"/>
      <c r="F282" s="61"/>
      <c r="G282" s="37"/>
      <c r="H282" s="1"/>
    </row>
    <row r="283" spans="5:8" ht="13.5" customHeight="1" x14ac:dyDescent="0.2">
      <c r="E283" s="61"/>
      <c r="F283" s="61"/>
      <c r="G283" s="37"/>
      <c r="H283" s="1"/>
    </row>
    <row r="284" spans="5:8" ht="13.5" customHeight="1" x14ac:dyDescent="0.2">
      <c r="E284" s="61"/>
      <c r="F284" s="61"/>
      <c r="G284" s="37"/>
      <c r="H284" s="1"/>
    </row>
    <row r="285" spans="5:8" ht="13.5" customHeight="1" x14ac:dyDescent="0.2">
      <c r="E285" s="61"/>
      <c r="F285" s="61"/>
      <c r="G285" s="37"/>
      <c r="H285" s="1"/>
    </row>
    <row r="286" spans="5:8" ht="13.5" customHeight="1" x14ac:dyDescent="0.2">
      <c r="E286" s="61"/>
      <c r="F286" s="61"/>
      <c r="G286" s="37"/>
      <c r="H286" s="1"/>
    </row>
    <row r="287" spans="5:8" ht="13.5" customHeight="1" x14ac:dyDescent="0.2">
      <c r="E287" s="61"/>
      <c r="F287" s="61"/>
      <c r="G287" s="37"/>
      <c r="H287" s="1"/>
    </row>
    <row r="288" spans="5:8" ht="13.5" customHeight="1" x14ac:dyDescent="0.2">
      <c r="E288" s="61"/>
      <c r="F288" s="61"/>
      <c r="G288" s="37"/>
      <c r="H288" s="1"/>
    </row>
    <row r="289" spans="5:8" ht="13.5" customHeight="1" x14ac:dyDescent="0.2">
      <c r="E289" s="61"/>
      <c r="F289" s="61"/>
      <c r="G289" s="37"/>
      <c r="H289" s="1"/>
    </row>
    <row r="290" spans="5:8" ht="13.5" customHeight="1" x14ac:dyDescent="0.2">
      <c r="E290" s="61"/>
      <c r="F290" s="61"/>
      <c r="G290" s="37"/>
      <c r="H290" s="1"/>
    </row>
    <row r="291" spans="5:8" ht="13.5" customHeight="1" x14ac:dyDescent="0.2">
      <c r="E291" s="61"/>
      <c r="F291" s="61"/>
      <c r="G291" s="37"/>
      <c r="H291" s="1"/>
    </row>
    <row r="292" spans="5:8" ht="13.5" customHeight="1" x14ac:dyDescent="0.2">
      <c r="E292" s="61"/>
      <c r="F292" s="61"/>
      <c r="G292" s="37"/>
      <c r="H292" s="1"/>
    </row>
    <row r="293" spans="5:8" ht="13.5" customHeight="1" x14ac:dyDescent="0.2">
      <c r="E293" s="61"/>
      <c r="F293" s="61"/>
      <c r="G293" s="37"/>
      <c r="H293" s="1"/>
    </row>
    <row r="294" spans="5:8" ht="13.5" customHeight="1" x14ac:dyDescent="0.2">
      <c r="E294" s="61"/>
      <c r="F294" s="61"/>
      <c r="G294" s="37"/>
      <c r="H294" s="1"/>
    </row>
    <row r="295" spans="5:8" ht="13.5" customHeight="1" x14ac:dyDescent="0.2">
      <c r="E295" s="61"/>
      <c r="F295" s="61"/>
      <c r="G295" s="37"/>
      <c r="H295" s="1"/>
    </row>
    <row r="296" spans="5:8" ht="13.5" customHeight="1" x14ac:dyDescent="0.2">
      <c r="E296" s="61"/>
      <c r="F296" s="61"/>
      <c r="G296" s="37"/>
      <c r="H296" s="1"/>
    </row>
    <row r="297" spans="5:8" ht="13.5" customHeight="1" x14ac:dyDescent="0.2">
      <c r="E297" s="61"/>
      <c r="F297" s="61"/>
      <c r="G297" s="37"/>
      <c r="H297" s="1"/>
    </row>
    <row r="298" spans="5:8" ht="13.5" customHeight="1" x14ac:dyDescent="0.2">
      <c r="E298" s="61"/>
      <c r="F298" s="61"/>
      <c r="G298" s="37"/>
      <c r="H298" s="1"/>
    </row>
    <row r="299" spans="5:8" ht="13.5" customHeight="1" x14ac:dyDescent="0.2">
      <c r="E299" s="61"/>
      <c r="F299" s="61"/>
      <c r="G299" s="37"/>
      <c r="H299" s="1"/>
    </row>
    <row r="300" spans="5:8" ht="13.5" customHeight="1" x14ac:dyDescent="0.2">
      <c r="E300" s="61"/>
      <c r="F300" s="61"/>
      <c r="G300" s="37"/>
      <c r="H300" s="1"/>
    </row>
    <row r="301" spans="5:8" ht="13.5" customHeight="1" x14ac:dyDescent="0.2">
      <c r="E301" s="61"/>
      <c r="F301" s="61"/>
      <c r="G301" s="37"/>
      <c r="H301" s="1"/>
    </row>
    <row r="302" spans="5:8" ht="13.5" customHeight="1" x14ac:dyDescent="0.2">
      <c r="E302" s="61"/>
      <c r="F302" s="61"/>
      <c r="G302" s="37"/>
      <c r="H302" s="1"/>
    </row>
    <row r="303" spans="5:8" ht="13.5" customHeight="1" x14ac:dyDescent="0.2">
      <c r="E303" s="61"/>
      <c r="F303" s="61"/>
      <c r="G303" s="37"/>
      <c r="H303" s="1"/>
    </row>
    <row r="304" spans="5:8" ht="13.5" customHeight="1" x14ac:dyDescent="0.2">
      <c r="E304" s="61"/>
      <c r="F304" s="61"/>
      <c r="G304" s="37"/>
      <c r="H304" s="1"/>
    </row>
    <row r="305" spans="5:8" ht="13.5" customHeight="1" x14ac:dyDescent="0.2">
      <c r="E305" s="61"/>
      <c r="F305" s="61"/>
      <c r="G305" s="37"/>
      <c r="H305" s="1"/>
    </row>
    <row r="306" spans="5:8" ht="13.5" customHeight="1" x14ac:dyDescent="0.2">
      <c r="E306" s="61"/>
      <c r="F306" s="61"/>
      <c r="G306" s="37"/>
      <c r="H306" s="1"/>
    </row>
    <row r="307" spans="5:8" ht="13.5" customHeight="1" x14ac:dyDescent="0.2">
      <c r="E307" s="61"/>
      <c r="F307" s="61"/>
      <c r="G307" s="37"/>
      <c r="H307" s="1"/>
    </row>
    <row r="308" spans="5:8" ht="13.5" customHeight="1" x14ac:dyDescent="0.2">
      <c r="E308" s="61"/>
      <c r="F308" s="61"/>
      <c r="G308" s="37"/>
      <c r="H308" s="1"/>
    </row>
    <row r="309" spans="5:8" ht="13.5" customHeight="1" x14ac:dyDescent="0.2">
      <c r="E309" s="61"/>
      <c r="F309" s="61"/>
      <c r="G309" s="37"/>
      <c r="H309" s="1"/>
    </row>
    <row r="310" spans="5:8" ht="13.5" customHeight="1" x14ac:dyDescent="0.2">
      <c r="E310" s="61"/>
      <c r="F310" s="61"/>
      <c r="G310" s="37"/>
      <c r="H310" s="1"/>
    </row>
    <row r="311" spans="5:8" ht="13.5" customHeight="1" x14ac:dyDescent="0.2">
      <c r="E311" s="61"/>
      <c r="F311" s="61"/>
      <c r="G311" s="37"/>
      <c r="H311" s="1"/>
    </row>
    <row r="312" spans="5:8" ht="13.5" customHeight="1" x14ac:dyDescent="0.2">
      <c r="E312" s="61"/>
      <c r="F312" s="61"/>
      <c r="G312" s="37"/>
      <c r="H312" s="1"/>
    </row>
    <row r="313" spans="5:8" ht="13.5" customHeight="1" x14ac:dyDescent="0.2">
      <c r="E313" s="61"/>
      <c r="F313" s="61"/>
      <c r="G313" s="37"/>
      <c r="H313" s="1"/>
    </row>
    <row r="314" spans="5:8" ht="13.5" customHeight="1" x14ac:dyDescent="0.2">
      <c r="E314" s="61"/>
      <c r="F314" s="61"/>
      <c r="G314" s="37"/>
      <c r="H314" s="1"/>
    </row>
    <row r="315" spans="5:8" ht="13.5" customHeight="1" x14ac:dyDescent="0.2">
      <c r="E315" s="61"/>
      <c r="F315" s="61"/>
      <c r="G315" s="37"/>
      <c r="H315" s="1"/>
    </row>
    <row r="316" spans="5:8" ht="13.5" customHeight="1" x14ac:dyDescent="0.2">
      <c r="E316" s="61"/>
      <c r="F316" s="61"/>
      <c r="G316" s="37"/>
      <c r="H316" s="1"/>
    </row>
    <row r="317" spans="5:8" ht="13.5" customHeight="1" x14ac:dyDescent="0.2">
      <c r="E317" s="61"/>
      <c r="F317" s="61"/>
      <c r="G317" s="37"/>
      <c r="H317" s="1"/>
    </row>
    <row r="318" spans="5:8" ht="13.5" customHeight="1" x14ac:dyDescent="0.2">
      <c r="E318" s="61"/>
      <c r="F318" s="61"/>
      <c r="G318" s="37"/>
      <c r="H318" s="1"/>
    </row>
    <row r="319" spans="5:8" ht="13.5" customHeight="1" x14ac:dyDescent="0.2">
      <c r="E319" s="61"/>
      <c r="F319" s="61"/>
      <c r="G319" s="37"/>
      <c r="H319" s="1"/>
    </row>
    <row r="320" spans="5:8" ht="13.5" customHeight="1" x14ac:dyDescent="0.2">
      <c r="E320" s="61"/>
      <c r="F320" s="61"/>
      <c r="G320" s="37"/>
      <c r="H320" s="1"/>
    </row>
    <row r="321" spans="5:8" ht="13.5" customHeight="1" x14ac:dyDescent="0.2">
      <c r="E321" s="61"/>
      <c r="F321" s="61"/>
      <c r="G321" s="37"/>
      <c r="H321" s="1"/>
    </row>
    <row r="322" spans="5:8" ht="13.5" customHeight="1" x14ac:dyDescent="0.2">
      <c r="E322" s="61"/>
      <c r="F322" s="61"/>
      <c r="G322" s="37"/>
      <c r="H322" s="1"/>
    </row>
    <row r="323" spans="5:8" ht="13.5" customHeight="1" x14ac:dyDescent="0.2">
      <c r="E323" s="61"/>
      <c r="F323" s="61"/>
      <c r="G323" s="37"/>
      <c r="H323" s="1"/>
    </row>
    <row r="324" spans="5:8" ht="13.5" customHeight="1" x14ac:dyDescent="0.2">
      <c r="E324" s="61"/>
      <c r="F324" s="61"/>
      <c r="G324" s="37"/>
      <c r="H324" s="1"/>
    </row>
    <row r="325" spans="5:8" ht="13.5" customHeight="1" x14ac:dyDescent="0.2">
      <c r="E325" s="61"/>
      <c r="F325" s="61"/>
      <c r="G325" s="37"/>
      <c r="H325" s="1"/>
    </row>
    <row r="326" spans="5:8" ht="13.5" customHeight="1" x14ac:dyDescent="0.2">
      <c r="E326" s="61"/>
      <c r="F326" s="61"/>
      <c r="G326" s="37"/>
      <c r="H326" s="1"/>
    </row>
    <row r="327" spans="5:8" ht="13.5" customHeight="1" x14ac:dyDescent="0.2">
      <c r="E327" s="61"/>
      <c r="F327" s="61"/>
      <c r="G327" s="37"/>
      <c r="H327" s="1"/>
    </row>
    <row r="328" spans="5:8" ht="13.5" customHeight="1" x14ac:dyDescent="0.2">
      <c r="E328" s="61"/>
      <c r="F328" s="61"/>
      <c r="G328" s="37"/>
      <c r="H328" s="1"/>
    </row>
    <row r="329" spans="5:8" ht="13.5" customHeight="1" x14ac:dyDescent="0.2">
      <c r="E329" s="61"/>
      <c r="F329" s="61"/>
      <c r="G329" s="37"/>
      <c r="H329" s="1"/>
    </row>
    <row r="330" spans="5:8" ht="13.5" customHeight="1" x14ac:dyDescent="0.2">
      <c r="E330" s="61"/>
      <c r="F330" s="61"/>
      <c r="G330" s="37"/>
      <c r="H330" s="1"/>
    </row>
    <row r="331" spans="5:8" ht="13.5" customHeight="1" x14ac:dyDescent="0.2">
      <c r="E331" s="61"/>
      <c r="F331" s="61"/>
      <c r="G331" s="37"/>
      <c r="H331" s="1"/>
    </row>
    <row r="332" spans="5:8" ht="13.5" customHeight="1" x14ac:dyDescent="0.2">
      <c r="E332" s="61"/>
      <c r="F332" s="61"/>
      <c r="G332" s="37"/>
      <c r="H332" s="1"/>
    </row>
    <row r="333" spans="5:8" ht="13.5" customHeight="1" x14ac:dyDescent="0.2">
      <c r="E333" s="61"/>
      <c r="F333" s="61"/>
      <c r="G333" s="37"/>
      <c r="H333" s="1"/>
    </row>
    <row r="334" spans="5:8" ht="13.5" customHeight="1" x14ac:dyDescent="0.2">
      <c r="E334" s="61"/>
      <c r="F334" s="61"/>
      <c r="G334" s="37"/>
      <c r="H334" s="1"/>
    </row>
    <row r="335" spans="5:8" ht="13.5" customHeight="1" x14ac:dyDescent="0.2">
      <c r="E335" s="61"/>
      <c r="F335" s="61"/>
      <c r="G335" s="37"/>
      <c r="H335" s="1"/>
    </row>
    <row r="336" spans="5:8" ht="13.5" customHeight="1" x14ac:dyDescent="0.2">
      <c r="E336" s="61"/>
      <c r="F336" s="61"/>
      <c r="G336" s="37"/>
      <c r="H336" s="1"/>
    </row>
    <row r="337" spans="5:8" ht="13.5" customHeight="1" x14ac:dyDescent="0.2">
      <c r="E337" s="61"/>
      <c r="F337" s="61"/>
      <c r="G337" s="37"/>
      <c r="H337" s="1"/>
    </row>
    <row r="338" spans="5:8" ht="13.5" customHeight="1" x14ac:dyDescent="0.2">
      <c r="E338" s="61"/>
      <c r="F338" s="61"/>
      <c r="G338" s="37"/>
      <c r="H338" s="1"/>
    </row>
    <row r="339" spans="5:8" ht="13.5" customHeight="1" x14ac:dyDescent="0.2">
      <c r="E339" s="61"/>
      <c r="F339" s="61"/>
      <c r="G339" s="37"/>
      <c r="H339" s="1"/>
    </row>
    <row r="340" spans="5:8" ht="13.5" customHeight="1" x14ac:dyDescent="0.2">
      <c r="E340" s="61"/>
      <c r="F340" s="61"/>
      <c r="G340" s="37"/>
      <c r="H340" s="1"/>
    </row>
    <row r="341" spans="5:8" ht="13.5" customHeight="1" x14ac:dyDescent="0.2">
      <c r="E341" s="61"/>
      <c r="F341" s="61"/>
      <c r="G341" s="37"/>
      <c r="H341" s="1"/>
    </row>
    <row r="342" spans="5:8" ht="13.5" customHeight="1" x14ac:dyDescent="0.2">
      <c r="E342" s="61"/>
      <c r="F342" s="61"/>
      <c r="G342" s="37"/>
      <c r="H342" s="1"/>
    </row>
    <row r="343" spans="5:8" ht="13.5" customHeight="1" x14ac:dyDescent="0.2">
      <c r="E343" s="61"/>
      <c r="F343" s="61"/>
      <c r="G343" s="37"/>
      <c r="H343" s="1"/>
    </row>
    <row r="344" spans="5:8" ht="13.5" customHeight="1" x14ac:dyDescent="0.2">
      <c r="E344" s="61"/>
      <c r="F344" s="61"/>
      <c r="G344" s="37"/>
      <c r="H344" s="1"/>
    </row>
    <row r="345" spans="5:8" ht="13.5" customHeight="1" x14ac:dyDescent="0.2">
      <c r="E345" s="61"/>
      <c r="F345" s="61"/>
      <c r="G345" s="37"/>
      <c r="H345" s="1"/>
    </row>
    <row r="346" spans="5:8" ht="13.5" customHeight="1" x14ac:dyDescent="0.2">
      <c r="E346" s="61"/>
      <c r="F346" s="61"/>
      <c r="G346" s="37"/>
      <c r="H346" s="1"/>
    </row>
    <row r="347" spans="5:8" ht="13.5" customHeight="1" x14ac:dyDescent="0.2">
      <c r="E347" s="61"/>
      <c r="F347" s="61"/>
      <c r="G347" s="37"/>
      <c r="H347" s="1"/>
    </row>
    <row r="348" spans="5:8" ht="13.5" customHeight="1" x14ac:dyDescent="0.2">
      <c r="E348" s="61"/>
      <c r="F348" s="61"/>
      <c r="G348" s="37"/>
      <c r="H348" s="1"/>
    </row>
    <row r="349" spans="5:8" ht="13.5" customHeight="1" x14ac:dyDescent="0.2">
      <c r="E349" s="61"/>
      <c r="F349" s="61"/>
      <c r="G349" s="37"/>
      <c r="H349" s="1"/>
    </row>
    <row r="350" spans="5:8" ht="13.5" customHeight="1" x14ac:dyDescent="0.2">
      <c r="E350" s="61"/>
      <c r="F350" s="61"/>
      <c r="G350" s="37"/>
      <c r="H350" s="1"/>
    </row>
    <row r="351" spans="5:8" ht="13.5" customHeight="1" x14ac:dyDescent="0.2">
      <c r="E351" s="61"/>
      <c r="F351" s="61"/>
      <c r="G351" s="37"/>
      <c r="H351" s="1"/>
    </row>
    <row r="352" spans="5:8" ht="13.5" customHeight="1" x14ac:dyDescent="0.2">
      <c r="E352" s="61"/>
      <c r="F352" s="61"/>
      <c r="G352" s="37"/>
      <c r="H352" s="1"/>
    </row>
    <row r="353" spans="5:8" ht="13.5" customHeight="1" x14ac:dyDescent="0.2">
      <c r="E353" s="61"/>
      <c r="F353" s="61"/>
      <c r="G353" s="37"/>
      <c r="H353" s="1"/>
    </row>
    <row r="354" spans="5:8" ht="13.5" customHeight="1" x14ac:dyDescent="0.2">
      <c r="E354" s="61"/>
      <c r="F354" s="61"/>
      <c r="G354" s="37"/>
      <c r="H354" s="1"/>
    </row>
    <row r="355" spans="5:8" ht="13.5" customHeight="1" x14ac:dyDescent="0.2">
      <c r="E355" s="61"/>
      <c r="F355" s="61"/>
      <c r="G355" s="37"/>
      <c r="H355" s="1"/>
    </row>
    <row r="356" spans="5:8" ht="13.5" customHeight="1" x14ac:dyDescent="0.2">
      <c r="E356" s="61"/>
      <c r="F356" s="61"/>
      <c r="G356" s="37"/>
      <c r="H356" s="1"/>
    </row>
    <row r="357" spans="5:8" ht="13.5" customHeight="1" x14ac:dyDescent="0.2">
      <c r="E357" s="61"/>
      <c r="F357" s="61"/>
      <c r="G357" s="37"/>
      <c r="H357" s="1"/>
    </row>
    <row r="358" spans="5:8" ht="13.5" customHeight="1" x14ac:dyDescent="0.2">
      <c r="E358" s="61"/>
      <c r="F358" s="61"/>
      <c r="G358" s="37"/>
      <c r="H358" s="1"/>
    </row>
    <row r="359" spans="5:8" ht="13.5" customHeight="1" x14ac:dyDescent="0.2">
      <c r="E359" s="61"/>
      <c r="F359" s="61"/>
      <c r="G359" s="37"/>
      <c r="H359" s="1"/>
    </row>
    <row r="360" spans="5:8" ht="13.5" customHeight="1" x14ac:dyDescent="0.2">
      <c r="E360" s="61"/>
      <c r="F360" s="61"/>
      <c r="G360" s="37"/>
      <c r="H360" s="1"/>
    </row>
    <row r="361" spans="5:8" ht="13.5" customHeight="1" x14ac:dyDescent="0.2">
      <c r="E361" s="61"/>
      <c r="F361" s="61"/>
      <c r="G361" s="37"/>
      <c r="H361" s="1"/>
    </row>
    <row r="362" spans="5:8" ht="13.5" customHeight="1" x14ac:dyDescent="0.2">
      <c r="E362" s="61"/>
      <c r="F362" s="61"/>
      <c r="G362" s="37"/>
      <c r="H362" s="1"/>
    </row>
    <row r="363" spans="5:8" ht="13.5" customHeight="1" x14ac:dyDescent="0.2">
      <c r="E363" s="61"/>
      <c r="F363" s="61"/>
      <c r="G363" s="37"/>
      <c r="H363" s="1"/>
    </row>
    <row r="364" spans="5:8" ht="13.5" customHeight="1" x14ac:dyDescent="0.2">
      <c r="E364" s="61"/>
      <c r="F364" s="61"/>
      <c r="G364" s="37"/>
      <c r="H364" s="1"/>
    </row>
    <row r="365" spans="5:8" ht="13.5" customHeight="1" x14ac:dyDescent="0.2">
      <c r="E365" s="61"/>
      <c r="F365" s="61"/>
      <c r="G365" s="37"/>
      <c r="H365" s="1"/>
    </row>
    <row r="366" spans="5:8" ht="13.5" customHeight="1" x14ac:dyDescent="0.2">
      <c r="E366" s="61"/>
      <c r="F366" s="61"/>
      <c r="G366" s="37"/>
      <c r="H366" s="1"/>
    </row>
    <row r="367" spans="5:8" ht="13.5" customHeight="1" x14ac:dyDescent="0.2">
      <c r="E367" s="61"/>
      <c r="F367" s="61"/>
      <c r="G367" s="37"/>
      <c r="H367" s="1"/>
    </row>
    <row r="368" spans="5:8" ht="13.5" customHeight="1" x14ac:dyDescent="0.2">
      <c r="E368" s="61"/>
      <c r="F368" s="61"/>
      <c r="G368" s="37"/>
      <c r="H368" s="1"/>
    </row>
    <row r="369" spans="5:8" ht="13.5" customHeight="1" x14ac:dyDescent="0.2">
      <c r="E369" s="61"/>
      <c r="F369" s="61"/>
      <c r="G369" s="37"/>
      <c r="H369" s="1"/>
    </row>
    <row r="370" spans="5:8" ht="13.5" customHeight="1" x14ac:dyDescent="0.2">
      <c r="E370" s="61"/>
      <c r="F370" s="61"/>
      <c r="G370" s="37"/>
      <c r="H370" s="1"/>
    </row>
    <row r="371" spans="5:8" ht="13.5" customHeight="1" x14ac:dyDescent="0.2">
      <c r="E371" s="61"/>
      <c r="F371" s="61"/>
      <c r="G371" s="37"/>
      <c r="H371" s="1"/>
    </row>
    <row r="372" spans="5:8" ht="13.5" customHeight="1" x14ac:dyDescent="0.2">
      <c r="E372" s="61"/>
      <c r="F372" s="61"/>
      <c r="G372" s="37"/>
      <c r="H372" s="1"/>
    </row>
    <row r="373" spans="5:8" ht="13.5" customHeight="1" x14ac:dyDescent="0.2">
      <c r="E373" s="61"/>
      <c r="F373" s="61"/>
      <c r="G373" s="37"/>
      <c r="H373" s="1"/>
    </row>
    <row r="374" spans="5:8" ht="13.5" customHeight="1" x14ac:dyDescent="0.2">
      <c r="E374" s="61"/>
      <c r="F374" s="61"/>
      <c r="G374" s="37"/>
      <c r="H374" s="1"/>
    </row>
    <row r="375" spans="5:8" ht="13.5" customHeight="1" x14ac:dyDescent="0.2">
      <c r="E375" s="61"/>
      <c r="F375" s="61"/>
      <c r="G375" s="37"/>
      <c r="H375" s="1"/>
    </row>
    <row r="376" spans="5:8" ht="13.5" customHeight="1" x14ac:dyDescent="0.2">
      <c r="E376" s="61"/>
      <c r="F376" s="61"/>
      <c r="G376" s="37"/>
      <c r="H376" s="1"/>
    </row>
    <row r="377" spans="5:8" ht="13.5" customHeight="1" x14ac:dyDescent="0.2">
      <c r="E377" s="61"/>
      <c r="F377" s="61"/>
      <c r="G377" s="37"/>
      <c r="H377" s="1"/>
    </row>
    <row r="378" spans="5:8" ht="13.5" customHeight="1" x14ac:dyDescent="0.2">
      <c r="E378" s="61"/>
      <c r="F378" s="61"/>
      <c r="G378" s="37"/>
      <c r="H378" s="1"/>
    </row>
    <row r="379" spans="5:8" ht="13.5" customHeight="1" x14ac:dyDescent="0.2">
      <c r="E379" s="61"/>
      <c r="F379" s="61"/>
      <c r="G379" s="37"/>
      <c r="H379" s="1"/>
    </row>
    <row r="380" spans="5:8" ht="13.5" customHeight="1" x14ac:dyDescent="0.2">
      <c r="E380" s="61"/>
      <c r="F380" s="61"/>
      <c r="G380" s="37"/>
      <c r="H380" s="1"/>
    </row>
    <row r="381" spans="5:8" ht="13.5" customHeight="1" x14ac:dyDescent="0.2">
      <c r="E381" s="61"/>
      <c r="F381" s="61"/>
      <c r="G381" s="37"/>
      <c r="H381" s="1"/>
    </row>
    <row r="382" spans="5:8" ht="13.5" customHeight="1" x14ac:dyDescent="0.2">
      <c r="E382" s="61"/>
      <c r="F382" s="61"/>
      <c r="G382" s="37"/>
      <c r="H382" s="1"/>
    </row>
    <row r="383" spans="5:8" ht="13.5" customHeight="1" x14ac:dyDescent="0.2">
      <c r="E383" s="61"/>
      <c r="F383" s="61"/>
      <c r="G383" s="37"/>
      <c r="H383" s="1"/>
    </row>
    <row r="384" spans="5:8" ht="13.5" customHeight="1" x14ac:dyDescent="0.2">
      <c r="E384" s="61"/>
      <c r="F384" s="61"/>
      <c r="G384" s="37"/>
      <c r="H384" s="1"/>
    </row>
    <row r="385" spans="5:8" ht="13.5" customHeight="1" x14ac:dyDescent="0.2">
      <c r="E385" s="61"/>
      <c r="F385" s="61"/>
      <c r="G385" s="37"/>
      <c r="H385" s="1"/>
    </row>
    <row r="386" spans="5:8" ht="13.5" customHeight="1" x14ac:dyDescent="0.2">
      <c r="E386" s="61"/>
      <c r="F386" s="61"/>
      <c r="G386" s="37"/>
      <c r="H386" s="1"/>
    </row>
    <row r="387" spans="5:8" ht="13.5" customHeight="1" x14ac:dyDescent="0.2">
      <c r="E387" s="61"/>
      <c r="F387" s="61"/>
      <c r="G387" s="37"/>
      <c r="H387" s="1"/>
    </row>
    <row r="388" spans="5:8" ht="13.5" customHeight="1" x14ac:dyDescent="0.2">
      <c r="E388" s="61"/>
      <c r="F388" s="61"/>
      <c r="G388" s="37"/>
      <c r="H388" s="1"/>
    </row>
    <row r="389" spans="5:8" ht="13.5" customHeight="1" x14ac:dyDescent="0.2">
      <c r="E389" s="61"/>
      <c r="F389" s="61"/>
      <c r="G389" s="37"/>
      <c r="H389" s="1"/>
    </row>
    <row r="390" spans="5:8" ht="13.5" customHeight="1" x14ac:dyDescent="0.2">
      <c r="E390" s="61"/>
      <c r="F390" s="61"/>
      <c r="G390" s="37"/>
      <c r="H390" s="1"/>
    </row>
    <row r="391" spans="5:8" ht="13.5" customHeight="1" x14ac:dyDescent="0.2">
      <c r="E391" s="61"/>
      <c r="F391" s="61"/>
      <c r="G391" s="37"/>
      <c r="H391" s="1"/>
    </row>
    <row r="392" spans="5:8" ht="13.5" customHeight="1" x14ac:dyDescent="0.2">
      <c r="E392" s="61"/>
      <c r="F392" s="61"/>
      <c r="G392" s="37"/>
      <c r="H392" s="1"/>
    </row>
    <row r="393" spans="5:8" ht="13.5" customHeight="1" x14ac:dyDescent="0.2">
      <c r="E393" s="61"/>
      <c r="F393" s="61"/>
      <c r="G393" s="37"/>
      <c r="H393" s="1"/>
    </row>
    <row r="394" spans="5:8" ht="13.5" customHeight="1" x14ac:dyDescent="0.2">
      <c r="E394" s="61"/>
      <c r="F394" s="61"/>
      <c r="G394" s="37"/>
      <c r="H394" s="1"/>
    </row>
    <row r="395" spans="5:8" ht="13.5" customHeight="1" x14ac:dyDescent="0.2">
      <c r="E395" s="61"/>
      <c r="F395" s="61"/>
      <c r="G395" s="37"/>
      <c r="H395" s="1"/>
    </row>
    <row r="396" spans="5:8" ht="13.5" customHeight="1" x14ac:dyDescent="0.2">
      <c r="E396" s="61"/>
      <c r="F396" s="61"/>
      <c r="G396" s="37"/>
      <c r="H396" s="1"/>
    </row>
    <row r="397" spans="5:8" ht="13.5" customHeight="1" x14ac:dyDescent="0.2">
      <c r="E397" s="61"/>
      <c r="F397" s="61"/>
      <c r="G397" s="37"/>
      <c r="H397" s="1"/>
    </row>
    <row r="398" spans="5:8" ht="13.5" customHeight="1" x14ac:dyDescent="0.2">
      <c r="E398" s="61"/>
      <c r="F398" s="61"/>
      <c r="G398" s="37"/>
      <c r="H398" s="1"/>
    </row>
    <row r="399" spans="5:8" ht="13.5" customHeight="1" x14ac:dyDescent="0.2">
      <c r="E399" s="61"/>
      <c r="F399" s="61"/>
      <c r="G399" s="37"/>
      <c r="H399" s="1"/>
    </row>
    <row r="400" spans="5:8" ht="13.5" customHeight="1" x14ac:dyDescent="0.2">
      <c r="E400" s="61"/>
      <c r="F400" s="61"/>
      <c r="G400" s="37"/>
      <c r="H400" s="1"/>
    </row>
    <row r="401" spans="5:8" ht="13.5" customHeight="1" x14ac:dyDescent="0.2">
      <c r="E401" s="61"/>
      <c r="F401" s="61"/>
      <c r="G401" s="37"/>
      <c r="H401" s="1"/>
    </row>
    <row r="402" spans="5:8" ht="13.5" customHeight="1" x14ac:dyDescent="0.2">
      <c r="E402" s="61"/>
      <c r="F402" s="61"/>
      <c r="G402" s="37"/>
      <c r="H402" s="1"/>
    </row>
    <row r="403" spans="5:8" ht="13.5" customHeight="1" x14ac:dyDescent="0.2">
      <c r="E403" s="61"/>
      <c r="F403" s="61"/>
      <c r="G403" s="37"/>
      <c r="H403" s="1"/>
    </row>
    <row r="404" spans="5:8" ht="13.5" customHeight="1" x14ac:dyDescent="0.2">
      <c r="E404" s="61"/>
      <c r="F404" s="61"/>
      <c r="G404" s="37"/>
      <c r="H404" s="1"/>
    </row>
    <row r="405" spans="5:8" ht="13.5" customHeight="1" x14ac:dyDescent="0.2">
      <c r="E405" s="61"/>
      <c r="F405" s="61"/>
      <c r="G405" s="37"/>
      <c r="H405" s="1"/>
    </row>
    <row r="406" spans="5:8" ht="13.5" customHeight="1" x14ac:dyDescent="0.2">
      <c r="E406" s="61"/>
      <c r="F406" s="61"/>
      <c r="G406" s="37"/>
      <c r="H406" s="1"/>
    </row>
    <row r="407" spans="5:8" ht="13.5" customHeight="1" x14ac:dyDescent="0.2">
      <c r="E407" s="61"/>
      <c r="F407" s="61"/>
      <c r="G407" s="37"/>
      <c r="H407" s="1"/>
    </row>
    <row r="408" spans="5:8" ht="13.5" customHeight="1" x14ac:dyDescent="0.2">
      <c r="E408" s="61"/>
      <c r="F408" s="61"/>
      <c r="G408" s="37"/>
      <c r="H408" s="1"/>
    </row>
    <row r="409" spans="5:8" ht="13.5" customHeight="1" x14ac:dyDescent="0.2">
      <c r="E409" s="61"/>
      <c r="F409" s="61"/>
      <c r="G409" s="37"/>
      <c r="H409" s="1"/>
    </row>
    <row r="410" spans="5:8" ht="13.5" customHeight="1" x14ac:dyDescent="0.2">
      <c r="E410" s="61"/>
      <c r="F410" s="61"/>
      <c r="G410" s="37"/>
      <c r="H410" s="1"/>
    </row>
    <row r="411" spans="5:8" ht="13.5" customHeight="1" x14ac:dyDescent="0.2">
      <c r="E411" s="61"/>
      <c r="F411" s="61"/>
      <c r="G411" s="37"/>
      <c r="H411" s="1"/>
    </row>
    <row r="412" spans="5:8" ht="13.5" customHeight="1" x14ac:dyDescent="0.2">
      <c r="E412" s="61"/>
      <c r="F412" s="61"/>
      <c r="G412" s="37"/>
      <c r="H412" s="1"/>
    </row>
    <row r="413" spans="5:8" ht="13.5" customHeight="1" x14ac:dyDescent="0.2">
      <c r="E413" s="61"/>
      <c r="F413" s="61"/>
      <c r="G413" s="37"/>
      <c r="H413" s="1"/>
    </row>
    <row r="414" spans="5:8" ht="13.5" customHeight="1" x14ac:dyDescent="0.2">
      <c r="E414" s="61"/>
      <c r="F414" s="61"/>
      <c r="G414" s="37"/>
      <c r="H414" s="1"/>
    </row>
    <row r="415" spans="5:8" ht="13.5" customHeight="1" x14ac:dyDescent="0.2">
      <c r="E415" s="61"/>
      <c r="F415" s="61"/>
      <c r="G415" s="37"/>
      <c r="H415" s="1"/>
    </row>
    <row r="416" spans="5:8" ht="13.5" customHeight="1" x14ac:dyDescent="0.2">
      <c r="E416" s="61"/>
      <c r="F416" s="61"/>
      <c r="G416" s="37"/>
      <c r="H416" s="1"/>
    </row>
    <row r="417" spans="5:8" ht="13.5" customHeight="1" x14ac:dyDescent="0.2">
      <c r="E417" s="61"/>
      <c r="F417" s="61"/>
      <c r="G417" s="37"/>
      <c r="H417" s="1"/>
    </row>
    <row r="418" spans="5:8" ht="13.5" customHeight="1" x14ac:dyDescent="0.2">
      <c r="E418" s="61"/>
      <c r="F418" s="61"/>
      <c r="G418" s="37"/>
      <c r="H418" s="1"/>
    </row>
    <row r="419" spans="5:8" ht="13.5" customHeight="1" x14ac:dyDescent="0.2">
      <c r="E419" s="61"/>
      <c r="F419" s="61"/>
      <c r="G419" s="37"/>
      <c r="H419" s="1"/>
    </row>
    <row r="420" spans="5:8" ht="13.5" customHeight="1" x14ac:dyDescent="0.2">
      <c r="E420" s="61"/>
      <c r="F420" s="61"/>
      <c r="G420" s="37"/>
      <c r="H420" s="1"/>
    </row>
    <row r="421" spans="5:8" ht="13.5" customHeight="1" x14ac:dyDescent="0.2">
      <c r="E421" s="61"/>
      <c r="F421" s="61"/>
      <c r="G421" s="37"/>
      <c r="H421" s="1"/>
    </row>
    <row r="422" spans="5:8" ht="13.5" customHeight="1" x14ac:dyDescent="0.2">
      <c r="E422" s="61"/>
      <c r="F422" s="61"/>
      <c r="G422" s="37"/>
      <c r="H422" s="1"/>
    </row>
    <row r="423" spans="5:8" ht="13.5" customHeight="1" x14ac:dyDescent="0.2">
      <c r="E423" s="61"/>
      <c r="F423" s="61"/>
      <c r="G423" s="37"/>
      <c r="H423" s="1"/>
    </row>
    <row r="424" spans="5:8" ht="13.5" customHeight="1" x14ac:dyDescent="0.2">
      <c r="E424" s="61"/>
      <c r="F424" s="61"/>
      <c r="G424" s="37"/>
      <c r="H424" s="1"/>
    </row>
    <row r="425" spans="5:8" ht="13.5" customHeight="1" x14ac:dyDescent="0.2">
      <c r="E425" s="61"/>
      <c r="F425" s="61"/>
      <c r="G425" s="37"/>
      <c r="H425" s="1"/>
    </row>
    <row r="426" spans="5:8" ht="13.5" customHeight="1" x14ac:dyDescent="0.2">
      <c r="E426" s="61"/>
      <c r="F426" s="61"/>
      <c r="G426" s="37"/>
      <c r="H426" s="1"/>
    </row>
    <row r="427" spans="5:8" ht="13.5" customHeight="1" x14ac:dyDescent="0.2">
      <c r="E427" s="61"/>
      <c r="F427" s="61"/>
      <c r="G427" s="37"/>
      <c r="H427" s="1"/>
    </row>
    <row r="428" spans="5:8" ht="13.5" customHeight="1" x14ac:dyDescent="0.2">
      <c r="E428" s="61"/>
      <c r="F428" s="61"/>
      <c r="G428" s="37"/>
      <c r="H428" s="1"/>
    </row>
    <row r="429" spans="5:8" ht="13.5" customHeight="1" x14ac:dyDescent="0.2">
      <c r="E429" s="61"/>
      <c r="F429" s="61"/>
      <c r="G429" s="37"/>
      <c r="H429" s="1"/>
    </row>
    <row r="430" spans="5:8" ht="13.5" customHeight="1" x14ac:dyDescent="0.2">
      <c r="E430" s="61"/>
      <c r="F430" s="61"/>
      <c r="G430" s="37"/>
      <c r="H430" s="1"/>
    </row>
    <row r="431" spans="5:8" ht="13.5" customHeight="1" x14ac:dyDescent="0.2">
      <c r="E431" s="61"/>
      <c r="F431" s="61"/>
      <c r="G431" s="37"/>
      <c r="H431" s="1"/>
    </row>
    <row r="432" spans="5:8" ht="13.5" customHeight="1" x14ac:dyDescent="0.2">
      <c r="E432" s="61"/>
      <c r="F432" s="61"/>
      <c r="G432" s="37"/>
      <c r="H432" s="1"/>
    </row>
    <row r="433" spans="5:8" ht="13.5" customHeight="1" x14ac:dyDescent="0.2">
      <c r="E433" s="61"/>
      <c r="F433" s="61"/>
      <c r="G433" s="37"/>
      <c r="H433" s="1"/>
    </row>
    <row r="434" spans="5:8" ht="13.5" customHeight="1" x14ac:dyDescent="0.2">
      <c r="E434" s="61"/>
      <c r="F434" s="61"/>
      <c r="G434" s="37"/>
      <c r="H434" s="1"/>
    </row>
    <row r="435" spans="5:8" ht="13.5" customHeight="1" x14ac:dyDescent="0.2">
      <c r="E435" s="61"/>
      <c r="F435" s="61"/>
      <c r="G435" s="37"/>
      <c r="H435" s="1"/>
    </row>
    <row r="436" spans="5:8" ht="13.5" customHeight="1" x14ac:dyDescent="0.2">
      <c r="E436" s="61"/>
      <c r="F436" s="61"/>
      <c r="G436" s="37"/>
      <c r="H436" s="1"/>
    </row>
    <row r="437" spans="5:8" ht="13.5" customHeight="1" x14ac:dyDescent="0.2">
      <c r="E437" s="61"/>
      <c r="F437" s="61"/>
      <c r="G437" s="37"/>
      <c r="H437" s="1"/>
    </row>
    <row r="438" spans="5:8" ht="13.5" customHeight="1" x14ac:dyDescent="0.2">
      <c r="E438" s="61"/>
      <c r="F438" s="61"/>
      <c r="G438" s="37"/>
      <c r="H438" s="1"/>
    </row>
    <row r="439" spans="5:8" ht="13.5" customHeight="1" x14ac:dyDescent="0.2">
      <c r="E439" s="61"/>
      <c r="F439" s="61"/>
      <c r="G439" s="37"/>
      <c r="H439" s="1"/>
    </row>
    <row r="440" spans="5:8" ht="13.5" customHeight="1" x14ac:dyDescent="0.2">
      <c r="E440" s="61"/>
      <c r="F440" s="61"/>
      <c r="G440" s="37"/>
      <c r="H440" s="1"/>
    </row>
    <row r="441" spans="5:8" ht="13.5" customHeight="1" x14ac:dyDescent="0.2">
      <c r="E441" s="61"/>
      <c r="F441" s="61"/>
      <c r="G441" s="37"/>
      <c r="H441" s="1"/>
    </row>
    <row r="442" spans="5:8" ht="13.5" customHeight="1" x14ac:dyDescent="0.2">
      <c r="E442" s="61"/>
      <c r="F442" s="61"/>
      <c r="G442" s="37"/>
      <c r="H442" s="1"/>
    </row>
    <row r="443" spans="5:8" ht="13.5" customHeight="1" x14ac:dyDescent="0.2">
      <c r="E443" s="61"/>
      <c r="F443" s="61"/>
      <c r="G443" s="37"/>
      <c r="H443" s="1"/>
    </row>
    <row r="444" spans="5:8" ht="13.5" customHeight="1" x14ac:dyDescent="0.2">
      <c r="E444" s="61"/>
      <c r="F444" s="61"/>
      <c r="G444" s="37"/>
      <c r="H444" s="1"/>
    </row>
    <row r="445" spans="5:8" ht="13.5" customHeight="1" x14ac:dyDescent="0.2">
      <c r="E445" s="61"/>
      <c r="F445" s="61"/>
      <c r="G445" s="37"/>
      <c r="H445" s="1"/>
    </row>
    <row r="446" spans="5:8" ht="13.5" customHeight="1" x14ac:dyDescent="0.2">
      <c r="E446" s="61"/>
      <c r="F446" s="61"/>
      <c r="G446" s="37"/>
      <c r="H446" s="1"/>
    </row>
    <row r="447" spans="5:8" ht="13.5" customHeight="1" x14ac:dyDescent="0.2">
      <c r="E447" s="61"/>
      <c r="F447" s="61"/>
      <c r="G447" s="37"/>
      <c r="H447" s="1"/>
    </row>
    <row r="448" spans="5:8" ht="13.5" customHeight="1" x14ac:dyDescent="0.2">
      <c r="E448" s="61"/>
      <c r="F448" s="61"/>
      <c r="G448" s="37"/>
      <c r="H448" s="1"/>
    </row>
    <row r="449" spans="5:8" ht="13.5" customHeight="1" x14ac:dyDescent="0.2">
      <c r="E449" s="61"/>
      <c r="F449" s="61"/>
      <c r="G449" s="37"/>
      <c r="H449" s="1"/>
    </row>
    <row r="450" spans="5:8" ht="13.5" customHeight="1" x14ac:dyDescent="0.2">
      <c r="E450" s="61"/>
      <c r="F450" s="61"/>
      <c r="G450" s="37"/>
      <c r="H450" s="1"/>
    </row>
    <row r="451" spans="5:8" ht="13.5" customHeight="1" x14ac:dyDescent="0.2">
      <c r="E451" s="61"/>
      <c r="F451" s="61"/>
      <c r="G451" s="37"/>
      <c r="H451" s="1"/>
    </row>
    <row r="452" spans="5:8" ht="13.5" customHeight="1" x14ac:dyDescent="0.2">
      <c r="E452" s="61"/>
      <c r="F452" s="61"/>
      <c r="G452" s="37"/>
      <c r="H452" s="1"/>
    </row>
    <row r="453" spans="5:8" ht="13.5" customHeight="1" x14ac:dyDescent="0.2">
      <c r="E453" s="61"/>
      <c r="F453" s="61"/>
      <c r="G453" s="37"/>
      <c r="H453" s="1"/>
    </row>
    <row r="454" spans="5:8" ht="13.5" customHeight="1" x14ac:dyDescent="0.2">
      <c r="E454" s="61"/>
      <c r="F454" s="61"/>
      <c r="G454" s="37"/>
      <c r="H454" s="1"/>
    </row>
    <row r="455" spans="5:8" ht="13.5" customHeight="1" x14ac:dyDescent="0.2">
      <c r="E455" s="61"/>
      <c r="F455" s="61"/>
      <c r="G455" s="37"/>
      <c r="H455" s="1"/>
    </row>
    <row r="456" spans="5:8" ht="13.5" customHeight="1" x14ac:dyDescent="0.2">
      <c r="E456" s="61"/>
      <c r="F456" s="61"/>
      <c r="G456" s="37"/>
      <c r="H456" s="1"/>
    </row>
    <row r="457" spans="5:8" ht="13.5" customHeight="1" x14ac:dyDescent="0.2">
      <c r="E457" s="61"/>
      <c r="F457" s="61"/>
      <c r="G457" s="37"/>
      <c r="H457" s="1"/>
    </row>
    <row r="458" spans="5:8" ht="13.5" customHeight="1" x14ac:dyDescent="0.2">
      <c r="E458" s="61"/>
      <c r="F458" s="61"/>
      <c r="G458" s="37"/>
      <c r="H458" s="1"/>
    </row>
    <row r="459" spans="5:8" ht="13.5" customHeight="1" x14ac:dyDescent="0.2">
      <c r="E459" s="61"/>
      <c r="F459" s="61"/>
      <c r="G459" s="37"/>
      <c r="H459" s="1"/>
    </row>
    <row r="460" spans="5:8" ht="13.5" customHeight="1" x14ac:dyDescent="0.2">
      <c r="E460" s="61"/>
      <c r="F460" s="61"/>
      <c r="G460" s="37"/>
      <c r="H460" s="1"/>
    </row>
    <row r="461" spans="5:8" ht="13.5" customHeight="1" x14ac:dyDescent="0.2">
      <c r="E461" s="61"/>
      <c r="F461" s="61"/>
      <c r="G461" s="37"/>
      <c r="H461" s="1"/>
    </row>
    <row r="462" spans="5:8" ht="13.5" customHeight="1" x14ac:dyDescent="0.2">
      <c r="E462" s="61"/>
      <c r="F462" s="61"/>
      <c r="G462" s="37"/>
      <c r="H462" s="1"/>
    </row>
    <row r="463" spans="5:8" ht="13.5" customHeight="1" x14ac:dyDescent="0.2">
      <c r="E463" s="61"/>
      <c r="F463" s="61"/>
      <c r="G463" s="37"/>
      <c r="H463" s="1"/>
    </row>
    <row r="464" spans="5:8" ht="13.5" customHeight="1" x14ac:dyDescent="0.2">
      <c r="E464" s="61"/>
      <c r="F464" s="61"/>
      <c r="G464" s="37"/>
      <c r="H464" s="1"/>
    </row>
    <row r="465" spans="5:8" ht="13.5" customHeight="1" x14ac:dyDescent="0.2">
      <c r="E465" s="61"/>
      <c r="F465" s="61"/>
      <c r="G465" s="37"/>
      <c r="H465" s="1"/>
    </row>
    <row r="466" spans="5:8" ht="13.5" customHeight="1" x14ac:dyDescent="0.2">
      <c r="E466" s="61"/>
      <c r="F466" s="61"/>
      <c r="G466" s="37"/>
      <c r="H466" s="1"/>
    </row>
    <row r="467" spans="5:8" ht="13.5" customHeight="1" x14ac:dyDescent="0.2">
      <c r="E467" s="61"/>
      <c r="F467" s="61"/>
      <c r="G467" s="37"/>
      <c r="H467" s="1"/>
    </row>
    <row r="468" spans="5:8" ht="13.5" customHeight="1" x14ac:dyDescent="0.2">
      <c r="E468" s="61"/>
      <c r="F468" s="61"/>
      <c r="G468" s="37"/>
      <c r="H468" s="1"/>
    </row>
    <row r="469" spans="5:8" ht="13.5" customHeight="1" x14ac:dyDescent="0.2">
      <c r="E469" s="61"/>
      <c r="F469" s="61"/>
      <c r="G469" s="37"/>
      <c r="H469" s="1"/>
    </row>
    <row r="470" spans="5:8" ht="13.5" customHeight="1" x14ac:dyDescent="0.2">
      <c r="E470" s="61"/>
      <c r="F470" s="61"/>
      <c r="G470" s="37"/>
      <c r="H470" s="1"/>
    </row>
    <row r="471" spans="5:8" ht="13.5" customHeight="1" x14ac:dyDescent="0.2">
      <c r="E471" s="61"/>
      <c r="F471" s="61"/>
      <c r="G471" s="37"/>
      <c r="H471" s="1"/>
    </row>
    <row r="472" spans="5:8" ht="13.5" customHeight="1" x14ac:dyDescent="0.2">
      <c r="E472" s="61"/>
      <c r="F472" s="61"/>
      <c r="G472" s="37"/>
      <c r="H472" s="1"/>
    </row>
    <row r="473" spans="5:8" ht="13.5" customHeight="1" x14ac:dyDescent="0.2">
      <c r="E473" s="61"/>
      <c r="F473" s="61"/>
      <c r="G473" s="37"/>
      <c r="H473" s="1"/>
    </row>
    <row r="474" spans="5:8" ht="13.5" customHeight="1" x14ac:dyDescent="0.2">
      <c r="E474" s="61"/>
      <c r="F474" s="61"/>
      <c r="G474" s="37"/>
      <c r="H474" s="1"/>
    </row>
    <row r="475" spans="5:8" ht="13.5" customHeight="1" x14ac:dyDescent="0.2">
      <c r="E475" s="61"/>
      <c r="F475" s="61"/>
      <c r="G475" s="37"/>
      <c r="H475" s="1"/>
    </row>
    <row r="476" spans="5:8" ht="13.5" customHeight="1" x14ac:dyDescent="0.2">
      <c r="E476" s="61"/>
      <c r="F476" s="61"/>
      <c r="G476" s="37"/>
      <c r="H476" s="1"/>
    </row>
    <row r="477" spans="5:8" ht="13.5" customHeight="1" x14ac:dyDescent="0.2">
      <c r="E477" s="61"/>
      <c r="F477" s="61"/>
      <c r="G477" s="37"/>
      <c r="H477" s="1"/>
    </row>
    <row r="478" spans="5:8" ht="13.5" customHeight="1" x14ac:dyDescent="0.2">
      <c r="E478" s="61"/>
      <c r="F478" s="61"/>
      <c r="G478" s="37"/>
      <c r="H478" s="1"/>
    </row>
    <row r="479" spans="5:8" ht="13.5" customHeight="1" x14ac:dyDescent="0.2">
      <c r="E479" s="61"/>
      <c r="F479" s="61"/>
      <c r="G479" s="37"/>
      <c r="H479" s="1"/>
    </row>
    <row r="480" spans="5:8" ht="13.5" customHeight="1" x14ac:dyDescent="0.2">
      <c r="E480" s="61"/>
      <c r="F480" s="61"/>
      <c r="G480" s="37"/>
      <c r="H480" s="1"/>
    </row>
    <row r="481" spans="5:8" ht="13.5" customHeight="1" x14ac:dyDescent="0.2">
      <c r="E481" s="61"/>
      <c r="F481" s="61"/>
      <c r="G481" s="37"/>
      <c r="H481" s="1"/>
    </row>
    <row r="482" spans="5:8" ht="13.5" customHeight="1" x14ac:dyDescent="0.2">
      <c r="E482" s="61"/>
      <c r="F482" s="61"/>
      <c r="G482" s="37"/>
      <c r="H482" s="1"/>
    </row>
    <row r="483" spans="5:8" ht="13.5" customHeight="1" x14ac:dyDescent="0.2">
      <c r="E483" s="61"/>
      <c r="F483" s="61"/>
      <c r="G483" s="37"/>
      <c r="H483" s="1"/>
    </row>
    <row r="484" spans="5:8" ht="13.5" customHeight="1" x14ac:dyDescent="0.2">
      <c r="E484" s="61"/>
      <c r="F484" s="61"/>
      <c r="G484" s="37"/>
      <c r="H484" s="1"/>
    </row>
    <row r="485" spans="5:8" ht="13.5" customHeight="1" x14ac:dyDescent="0.2">
      <c r="E485" s="61"/>
      <c r="F485" s="61"/>
      <c r="G485" s="37"/>
      <c r="H485" s="1"/>
    </row>
    <row r="486" spans="5:8" ht="13.5" customHeight="1" x14ac:dyDescent="0.2">
      <c r="E486" s="61"/>
      <c r="F486" s="61"/>
      <c r="G486" s="37"/>
      <c r="H486" s="1"/>
    </row>
    <row r="487" spans="5:8" ht="13.5" customHeight="1" x14ac:dyDescent="0.2">
      <c r="E487" s="61"/>
      <c r="F487" s="61"/>
      <c r="G487" s="37"/>
      <c r="H487" s="1"/>
    </row>
    <row r="488" spans="5:8" ht="13.5" customHeight="1" x14ac:dyDescent="0.2">
      <c r="E488" s="61"/>
      <c r="F488" s="61"/>
      <c r="G488" s="37"/>
      <c r="H488" s="1"/>
    </row>
    <row r="489" spans="5:8" ht="13.5" customHeight="1" x14ac:dyDescent="0.2">
      <c r="E489" s="61"/>
      <c r="F489" s="61"/>
      <c r="G489" s="37"/>
      <c r="H489" s="1"/>
    </row>
    <row r="490" spans="5:8" ht="13.5" customHeight="1" x14ac:dyDescent="0.2">
      <c r="E490" s="61"/>
      <c r="F490" s="61"/>
      <c r="G490" s="37"/>
      <c r="H490" s="1"/>
    </row>
    <row r="491" spans="5:8" ht="13.5" customHeight="1" x14ac:dyDescent="0.2">
      <c r="E491" s="61"/>
      <c r="F491" s="61"/>
      <c r="G491" s="37"/>
      <c r="H491" s="1"/>
    </row>
    <row r="492" spans="5:8" ht="13.5" customHeight="1" x14ac:dyDescent="0.2">
      <c r="E492" s="61"/>
      <c r="F492" s="61"/>
      <c r="G492" s="37"/>
      <c r="H492" s="1"/>
    </row>
    <row r="493" spans="5:8" ht="13.5" customHeight="1" x14ac:dyDescent="0.2">
      <c r="E493" s="61"/>
      <c r="F493" s="61"/>
      <c r="G493" s="37"/>
      <c r="H493" s="1"/>
    </row>
    <row r="494" spans="5:8" ht="13.5" customHeight="1" x14ac:dyDescent="0.2">
      <c r="E494" s="61"/>
      <c r="F494" s="61"/>
      <c r="G494" s="37"/>
      <c r="H494" s="1"/>
    </row>
    <row r="495" spans="5:8" ht="13.5" customHeight="1" x14ac:dyDescent="0.2">
      <c r="E495" s="61"/>
      <c r="F495" s="61"/>
      <c r="G495" s="37"/>
      <c r="H495" s="1"/>
    </row>
    <row r="496" spans="5:8" ht="13.5" customHeight="1" x14ac:dyDescent="0.2">
      <c r="E496" s="61"/>
      <c r="F496" s="61"/>
      <c r="G496" s="37"/>
      <c r="H496" s="1"/>
    </row>
    <row r="497" spans="5:8" ht="13.5" customHeight="1" x14ac:dyDescent="0.2">
      <c r="E497" s="61"/>
      <c r="F497" s="61"/>
      <c r="G497" s="37"/>
      <c r="H497" s="1"/>
    </row>
    <row r="498" spans="5:8" ht="13.5" customHeight="1" x14ac:dyDescent="0.2">
      <c r="E498" s="61"/>
      <c r="F498" s="61"/>
      <c r="G498" s="37"/>
      <c r="H498" s="1"/>
    </row>
    <row r="499" spans="5:8" ht="13.5" customHeight="1" x14ac:dyDescent="0.2">
      <c r="E499" s="61"/>
      <c r="F499" s="61"/>
      <c r="G499" s="37"/>
      <c r="H499" s="1"/>
    </row>
    <row r="500" spans="5:8" ht="13.5" customHeight="1" x14ac:dyDescent="0.2">
      <c r="E500" s="61"/>
      <c r="F500" s="61"/>
      <c r="G500" s="37"/>
      <c r="H500" s="1"/>
    </row>
    <row r="501" spans="5:8" ht="13.5" customHeight="1" x14ac:dyDescent="0.2">
      <c r="E501" s="61"/>
      <c r="F501" s="61"/>
      <c r="G501" s="37"/>
      <c r="H501" s="1"/>
    </row>
    <row r="502" spans="5:8" ht="13.5" customHeight="1" x14ac:dyDescent="0.2">
      <c r="E502" s="61"/>
      <c r="F502" s="61"/>
      <c r="G502" s="37"/>
      <c r="H502" s="1"/>
    </row>
    <row r="503" spans="5:8" ht="13.5" customHeight="1" x14ac:dyDescent="0.2">
      <c r="E503" s="61"/>
      <c r="F503" s="61"/>
      <c r="G503" s="37"/>
      <c r="H503" s="1"/>
    </row>
    <row r="504" spans="5:8" ht="13.5" customHeight="1" x14ac:dyDescent="0.2">
      <c r="E504" s="61"/>
      <c r="F504" s="61"/>
      <c r="G504" s="37"/>
      <c r="H504" s="1"/>
    </row>
    <row r="505" spans="5:8" ht="13.5" customHeight="1" x14ac:dyDescent="0.2">
      <c r="E505" s="61"/>
      <c r="F505" s="61"/>
      <c r="G505" s="37"/>
      <c r="H505" s="1"/>
    </row>
    <row r="506" spans="5:8" ht="13.5" customHeight="1" x14ac:dyDescent="0.2">
      <c r="E506" s="61"/>
      <c r="F506" s="61"/>
      <c r="G506" s="37"/>
      <c r="H506" s="1"/>
    </row>
    <row r="507" spans="5:8" ht="13.5" customHeight="1" x14ac:dyDescent="0.2">
      <c r="E507" s="61"/>
      <c r="F507" s="61"/>
      <c r="G507" s="37"/>
      <c r="H507" s="1"/>
    </row>
    <row r="508" spans="5:8" ht="13.5" customHeight="1" x14ac:dyDescent="0.2">
      <c r="E508" s="61"/>
      <c r="F508" s="61"/>
      <c r="G508" s="37"/>
      <c r="H508" s="1"/>
    </row>
    <row r="509" spans="5:8" ht="13.5" customHeight="1" x14ac:dyDescent="0.2">
      <c r="E509" s="61"/>
      <c r="F509" s="61"/>
      <c r="G509" s="37"/>
      <c r="H509" s="1"/>
    </row>
    <row r="510" spans="5:8" ht="13.5" customHeight="1" x14ac:dyDescent="0.2">
      <c r="E510" s="61"/>
      <c r="F510" s="61"/>
      <c r="G510" s="37"/>
      <c r="H510" s="1"/>
    </row>
    <row r="511" spans="5:8" ht="13.5" customHeight="1" x14ac:dyDescent="0.2">
      <c r="E511" s="61"/>
      <c r="F511" s="61"/>
      <c r="G511" s="37"/>
      <c r="H511" s="1"/>
    </row>
    <row r="512" spans="5:8" ht="13.5" customHeight="1" x14ac:dyDescent="0.2">
      <c r="E512" s="61"/>
      <c r="F512" s="61"/>
      <c r="G512" s="37"/>
      <c r="H512" s="1"/>
    </row>
    <row r="513" spans="5:8" ht="13.5" customHeight="1" x14ac:dyDescent="0.2">
      <c r="E513" s="61"/>
      <c r="F513" s="61"/>
      <c r="G513" s="37"/>
      <c r="H513" s="1"/>
    </row>
    <row r="514" spans="5:8" ht="13.5" customHeight="1" x14ac:dyDescent="0.2">
      <c r="E514" s="61"/>
      <c r="F514" s="61"/>
      <c r="G514" s="37"/>
      <c r="H514" s="1"/>
    </row>
    <row r="515" spans="5:8" ht="13.5" customHeight="1" x14ac:dyDescent="0.2">
      <c r="E515" s="61"/>
      <c r="F515" s="61"/>
      <c r="G515" s="37"/>
      <c r="H515" s="1"/>
    </row>
    <row r="516" spans="5:8" ht="13.5" customHeight="1" x14ac:dyDescent="0.2">
      <c r="E516" s="61"/>
      <c r="F516" s="61"/>
      <c r="G516" s="37"/>
      <c r="H516" s="1"/>
    </row>
    <row r="517" spans="5:8" ht="13.5" customHeight="1" x14ac:dyDescent="0.2">
      <c r="E517" s="61"/>
      <c r="F517" s="61"/>
      <c r="G517" s="37"/>
      <c r="H517" s="1"/>
    </row>
    <row r="518" spans="5:8" ht="13.5" customHeight="1" x14ac:dyDescent="0.2">
      <c r="E518" s="61"/>
      <c r="F518" s="61"/>
      <c r="G518" s="37"/>
      <c r="H518" s="1"/>
    </row>
    <row r="519" spans="5:8" ht="13.5" customHeight="1" x14ac:dyDescent="0.2">
      <c r="E519" s="61"/>
      <c r="F519" s="61"/>
      <c r="G519" s="37"/>
      <c r="H519" s="1"/>
    </row>
    <row r="520" spans="5:8" ht="13.5" customHeight="1" x14ac:dyDescent="0.2">
      <c r="E520" s="61"/>
      <c r="F520" s="61"/>
      <c r="G520" s="37"/>
      <c r="H520" s="1"/>
    </row>
    <row r="521" spans="5:8" ht="13.5" customHeight="1" x14ac:dyDescent="0.2">
      <c r="E521" s="61"/>
      <c r="F521" s="61"/>
      <c r="G521" s="37"/>
      <c r="H521" s="1"/>
    </row>
    <row r="522" spans="5:8" ht="13.5" customHeight="1" x14ac:dyDescent="0.2">
      <c r="E522" s="61"/>
      <c r="F522" s="61"/>
      <c r="G522" s="37"/>
      <c r="H522" s="1"/>
    </row>
    <row r="523" spans="5:8" ht="13.5" customHeight="1" x14ac:dyDescent="0.2">
      <c r="E523" s="61"/>
      <c r="F523" s="61"/>
      <c r="G523" s="37"/>
      <c r="H523" s="1"/>
    </row>
    <row r="524" spans="5:8" ht="13.5" customHeight="1" x14ac:dyDescent="0.2">
      <c r="E524" s="61"/>
      <c r="F524" s="61"/>
      <c r="G524" s="37"/>
      <c r="H524" s="1"/>
    </row>
    <row r="525" spans="5:8" ht="13.5" customHeight="1" x14ac:dyDescent="0.2">
      <c r="E525" s="61"/>
      <c r="F525" s="61"/>
      <c r="G525" s="37"/>
      <c r="H525" s="1"/>
    </row>
    <row r="526" spans="5:8" ht="13.5" customHeight="1" x14ac:dyDescent="0.2">
      <c r="E526" s="61"/>
      <c r="F526" s="61"/>
      <c r="G526" s="37"/>
      <c r="H526" s="1"/>
    </row>
    <row r="527" spans="5:8" ht="13.5" customHeight="1" x14ac:dyDescent="0.2">
      <c r="E527" s="61"/>
      <c r="F527" s="61"/>
      <c r="G527" s="37"/>
      <c r="H527" s="1"/>
    </row>
    <row r="528" spans="5:8" ht="13.5" customHeight="1" x14ac:dyDescent="0.2">
      <c r="E528" s="61"/>
      <c r="F528" s="61"/>
      <c r="G528" s="37"/>
      <c r="H528" s="1"/>
    </row>
    <row r="529" spans="5:8" ht="13.5" customHeight="1" x14ac:dyDescent="0.2">
      <c r="E529" s="61"/>
      <c r="F529" s="61"/>
      <c r="G529" s="37"/>
      <c r="H529" s="1"/>
    </row>
    <row r="530" spans="5:8" ht="13.5" customHeight="1" x14ac:dyDescent="0.2">
      <c r="E530" s="61"/>
      <c r="F530" s="61"/>
      <c r="G530" s="37"/>
      <c r="H530" s="1"/>
    </row>
    <row r="531" spans="5:8" ht="13.5" customHeight="1" x14ac:dyDescent="0.2">
      <c r="E531" s="61"/>
      <c r="F531" s="61"/>
      <c r="G531" s="37"/>
      <c r="H531" s="1"/>
    </row>
    <row r="532" spans="5:8" ht="13.5" customHeight="1" x14ac:dyDescent="0.2">
      <c r="E532" s="61"/>
      <c r="F532" s="61"/>
      <c r="G532" s="37"/>
      <c r="H532" s="1"/>
    </row>
    <row r="533" spans="5:8" ht="13.5" customHeight="1" x14ac:dyDescent="0.2">
      <c r="E533" s="61"/>
      <c r="F533" s="61"/>
      <c r="G533" s="37"/>
      <c r="H533" s="1"/>
    </row>
    <row r="534" spans="5:8" ht="13.5" customHeight="1" x14ac:dyDescent="0.2">
      <c r="E534" s="61"/>
      <c r="F534" s="61"/>
      <c r="G534" s="37"/>
      <c r="H534" s="1"/>
    </row>
    <row r="535" spans="5:8" ht="13.5" customHeight="1" x14ac:dyDescent="0.2">
      <c r="E535" s="61"/>
      <c r="F535" s="61"/>
      <c r="G535" s="37"/>
      <c r="H535" s="1"/>
    </row>
    <row r="536" spans="5:8" ht="13.5" customHeight="1" x14ac:dyDescent="0.2">
      <c r="E536" s="61"/>
      <c r="F536" s="61"/>
      <c r="G536" s="37"/>
      <c r="H536" s="1"/>
    </row>
    <row r="537" spans="5:8" ht="13.5" customHeight="1" x14ac:dyDescent="0.2">
      <c r="E537" s="61"/>
      <c r="F537" s="61"/>
      <c r="G537" s="37"/>
      <c r="H537" s="1"/>
    </row>
    <row r="538" spans="5:8" ht="13.5" customHeight="1" x14ac:dyDescent="0.2">
      <c r="E538" s="61"/>
      <c r="F538" s="61"/>
      <c r="G538" s="37"/>
      <c r="H538" s="1"/>
    </row>
    <row r="539" spans="5:8" ht="13.5" customHeight="1" x14ac:dyDescent="0.2">
      <c r="E539" s="61"/>
      <c r="F539" s="61"/>
      <c r="G539" s="37"/>
      <c r="H539" s="1"/>
    </row>
    <row r="540" spans="5:8" ht="13.5" customHeight="1" x14ac:dyDescent="0.2">
      <c r="E540" s="61"/>
      <c r="F540" s="61"/>
      <c r="G540" s="37"/>
      <c r="H540" s="1"/>
    </row>
    <row r="541" spans="5:8" ht="13.5" customHeight="1" x14ac:dyDescent="0.2">
      <c r="E541" s="61"/>
      <c r="F541" s="61"/>
      <c r="G541" s="37"/>
      <c r="H541" s="1"/>
    </row>
    <row r="542" spans="5:8" ht="13.5" customHeight="1" x14ac:dyDescent="0.2">
      <c r="E542" s="61"/>
      <c r="F542" s="61"/>
      <c r="G542" s="37"/>
      <c r="H542" s="1"/>
    </row>
    <row r="543" spans="5:8" ht="13.5" customHeight="1" x14ac:dyDescent="0.2">
      <c r="E543" s="61"/>
      <c r="F543" s="61"/>
      <c r="G543" s="37"/>
      <c r="H543" s="1"/>
    </row>
    <row r="544" spans="5:8" ht="13.5" customHeight="1" x14ac:dyDescent="0.2">
      <c r="E544" s="61"/>
      <c r="F544" s="61"/>
      <c r="G544" s="37"/>
      <c r="H544" s="1"/>
    </row>
    <row r="545" spans="5:8" ht="13.5" customHeight="1" x14ac:dyDescent="0.2">
      <c r="E545" s="61"/>
      <c r="F545" s="61"/>
      <c r="G545" s="37"/>
      <c r="H545" s="1"/>
    </row>
    <row r="546" spans="5:8" ht="13.5" customHeight="1" x14ac:dyDescent="0.2">
      <c r="E546" s="61"/>
      <c r="F546" s="61"/>
      <c r="G546" s="37"/>
      <c r="H546" s="1"/>
    </row>
    <row r="547" spans="5:8" ht="13.5" customHeight="1" x14ac:dyDescent="0.2">
      <c r="E547" s="61"/>
      <c r="F547" s="61"/>
      <c r="G547" s="37"/>
      <c r="H547" s="1"/>
    </row>
    <row r="548" spans="5:8" ht="13.5" customHeight="1" x14ac:dyDescent="0.2">
      <c r="E548" s="61"/>
      <c r="F548" s="61"/>
      <c r="G548" s="37"/>
      <c r="H548" s="1"/>
    </row>
    <row r="549" spans="5:8" ht="13.5" customHeight="1" x14ac:dyDescent="0.2">
      <c r="E549" s="61"/>
      <c r="F549" s="61"/>
      <c r="G549" s="37"/>
      <c r="H549" s="1"/>
    </row>
    <row r="550" spans="5:8" ht="13.5" customHeight="1" x14ac:dyDescent="0.2">
      <c r="E550" s="61"/>
      <c r="F550" s="61"/>
      <c r="G550" s="37"/>
      <c r="H550" s="1"/>
    </row>
    <row r="551" spans="5:8" ht="13.5" customHeight="1" x14ac:dyDescent="0.2">
      <c r="E551" s="61"/>
      <c r="F551" s="61"/>
      <c r="G551" s="37"/>
      <c r="H551" s="1"/>
    </row>
    <row r="552" spans="5:8" ht="13.5" customHeight="1" x14ac:dyDescent="0.2">
      <c r="E552" s="61"/>
      <c r="F552" s="61"/>
      <c r="G552" s="37"/>
      <c r="H552" s="1"/>
    </row>
    <row r="553" spans="5:8" ht="13.5" customHeight="1" x14ac:dyDescent="0.2">
      <c r="E553" s="61"/>
      <c r="F553" s="61"/>
      <c r="G553" s="37"/>
      <c r="H553" s="1"/>
    </row>
    <row r="554" spans="5:8" ht="13.5" customHeight="1" x14ac:dyDescent="0.2">
      <c r="E554" s="61"/>
      <c r="F554" s="61"/>
      <c r="G554" s="37"/>
      <c r="H554" s="1"/>
    </row>
    <row r="555" spans="5:8" ht="13.5" customHeight="1" x14ac:dyDescent="0.2">
      <c r="E555" s="61"/>
      <c r="F555" s="61"/>
      <c r="G555" s="37"/>
      <c r="H555" s="1"/>
    </row>
    <row r="556" spans="5:8" ht="13.5" customHeight="1" x14ac:dyDescent="0.2">
      <c r="E556" s="61"/>
      <c r="F556" s="61"/>
      <c r="G556" s="37"/>
      <c r="H556" s="1"/>
    </row>
    <row r="557" spans="5:8" ht="13.5" customHeight="1" x14ac:dyDescent="0.2">
      <c r="E557" s="61"/>
      <c r="F557" s="61"/>
      <c r="G557" s="37"/>
      <c r="H557" s="1"/>
    </row>
    <row r="558" spans="5:8" ht="13.5" customHeight="1" x14ac:dyDescent="0.2">
      <c r="E558" s="61"/>
      <c r="F558" s="61"/>
      <c r="G558" s="37"/>
      <c r="H558" s="1"/>
    </row>
    <row r="559" spans="5:8" ht="13.5" customHeight="1" x14ac:dyDescent="0.2">
      <c r="E559" s="61"/>
      <c r="F559" s="61"/>
      <c r="G559" s="37"/>
      <c r="H559" s="1"/>
    </row>
    <row r="560" spans="5:8" ht="13.5" customHeight="1" x14ac:dyDescent="0.2">
      <c r="E560" s="61"/>
      <c r="F560" s="61"/>
      <c r="G560" s="37"/>
      <c r="H560" s="1"/>
    </row>
    <row r="561" spans="5:8" ht="13.5" customHeight="1" x14ac:dyDescent="0.2">
      <c r="E561" s="61"/>
      <c r="F561" s="61"/>
      <c r="G561" s="37"/>
      <c r="H561" s="1"/>
    </row>
    <row r="562" spans="5:8" ht="13.5" customHeight="1" x14ac:dyDescent="0.2">
      <c r="E562" s="61"/>
      <c r="F562" s="61"/>
      <c r="G562" s="37"/>
      <c r="H562" s="1"/>
    </row>
    <row r="563" spans="5:8" ht="13.5" customHeight="1" x14ac:dyDescent="0.2">
      <c r="E563" s="61"/>
      <c r="F563" s="61"/>
      <c r="G563" s="37"/>
      <c r="H563" s="1"/>
    </row>
    <row r="564" spans="5:8" ht="13.5" customHeight="1" x14ac:dyDescent="0.2">
      <c r="E564" s="61"/>
      <c r="F564" s="61"/>
      <c r="G564" s="37"/>
      <c r="H564" s="1"/>
    </row>
    <row r="565" spans="5:8" ht="13.5" customHeight="1" x14ac:dyDescent="0.2">
      <c r="E565" s="61"/>
      <c r="F565" s="61"/>
      <c r="G565" s="37"/>
      <c r="H565" s="1"/>
    </row>
    <row r="566" spans="5:8" ht="13.5" customHeight="1" x14ac:dyDescent="0.2">
      <c r="E566" s="61"/>
      <c r="F566" s="61"/>
      <c r="G566" s="37"/>
      <c r="H566" s="1"/>
    </row>
    <row r="567" spans="5:8" ht="13.5" customHeight="1" x14ac:dyDescent="0.2">
      <c r="E567" s="61"/>
      <c r="F567" s="61"/>
      <c r="G567" s="37"/>
      <c r="H567" s="1"/>
    </row>
    <row r="568" spans="5:8" ht="13.5" customHeight="1" x14ac:dyDescent="0.2">
      <c r="E568" s="61"/>
      <c r="F568" s="61"/>
      <c r="G568" s="37"/>
      <c r="H568" s="1"/>
    </row>
    <row r="569" spans="5:8" ht="13.5" customHeight="1" x14ac:dyDescent="0.2">
      <c r="E569" s="61"/>
      <c r="F569" s="61"/>
      <c r="G569" s="37"/>
      <c r="H569" s="1"/>
    </row>
    <row r="570" spans="5:8" ht="13.5" customHeight="1" x14ac:dyDescent="0.2">
      <c r="E570" s="61"/>
      <c r="F570" s="61"/>
      <c r="G570" s="37"/>
      <c r="H570" s="1"/>
    </row>
    <row r="571" spans="5:8" ht="13.5" customHeight="1" x14ac:dyDescent="0.2">
      <c r="E571" s="61"/>
      <c r="F571" s="61"/>
      <c r="G571" s="37"/>
      <c r="H571" s="1"/>
    </row>
    <row r="572" spans="5:8" ht="13.5" customHeight="1" x14ac:dyDescent="0.2">
      <c r="E572" s="61"/>
      <c r="F572" s="61"/>
      <c r="G572" s="37"/>
      <c r="H572" s="1"/>
    </row>
    <row r="573" spans="5:8" ht="13.5" customHeight="1" x14ac:dyDescent="0.2">
      <c r="E573" s="61"/>
      <c r="F573" s="61"/>
      <c r="G573" s="37"/>
      <c r="H573" s="1"/>
    </row>
    <row r="574" spans="5:8" ht="13.5" customHeight="1" x14ac:dyDescent="0.2">
      <c r="E574" s="61"/>
      <c r="F574" s="61"/>
      <c r="G574" s="37"/>
      <c r="H574" s="1"/>
    </row>
    <row r="575" spans="5:8" ht="13.5" customHeight="1" x14ac:dyDescent="0.2">
      <c r="E575" s="61"/>
      <c r="F575" s="61"/>
      <c r="G575" s="37"/>
      <c r="H575" s="1"/>
    </row>
    <row r="576" spans="5:8" ht="13.5" customHeight="1" x14ac:dyDescent="0.2">
      <c r="E576" s="61"/>
      <c r="F576" s="61"/>
      <c r="G576" s="37"/>
      <c r="H576" s="1"/>
    </row>
    <row r="577" spans="5:8" ht="13.5" customHeight="1" x14ac:dyDescent="0.2">
      <c r="E577" s="61"/>
      <c r="F577" s="61"/>
      <c r="G577" s="37"/>
      <c r="H577" s="1"/>
    </row>
    <row r="578" spans="5:8" ht="13.5" customHeight="1" x14ac:dyDescent="0.2">
      <c r="E578" s="61"/>
      <c r="F578" s="61"/>
      <c r="G578" s="37"/>
      <c r="H578" s="1"/>
    </row>
    <row r="579" spans="5:8" ht="13.5" customHeight="1" x14ac:dyDescent="0.2">
      <c r="E579" s="61"/>
      <c r="F579" s="61"/>
      <c r="G579" s="37"/>
      <c r="H579" s="1"/>
    </row>
    <row r="580" spans="5:8" ht="13.5" customHeight="1" x14ac:dyDescent="0.2">
      <c r="E580" s="61"/>
      <c r="F580" s="61"/>
      <c r="G580" s="37"/>
      <c r="H580" s="1"/>
    </row>
    <row r="581" spans="5:8" ht="13.5" customHeight="1" x14ac:dyDescent="0.2">
      <c r="E581" s="61"/>
      <c r="F581" s="61"/>
      <c r="G581" s="37"/>
      <c r="H581" s="1"/>
    </row>
    <row r="582" spans="5:8" ht="13.5" customHeight="1" x14ac:dyDescent="0.2">
      <c r="E582" s="61"/>
      <c r="F582" s="61"/>
      <c r="G582" s="37"/>
      <c r="H582" s="1"/>
    </row>
    <row r="583" spans="5:8" ht="13.5" customHeight="1" x14ac:dyDescent="0.2">
      <c r="E583" s="61"/>
      <c r="F583" s="61"/>
      <c r="G583" s="37"/>
      <c r="H583" s="1"/>
    </row>
    <row r="584" spans="5:8" ht="13.5" customHeight="1" x14ac:dyDescent="0.2">
      <c r="E584" s="61"/>
      <c r="F584" s="61"/>
      <c r="G584" s="37"/>
      <c r="H584" s="1"/>
    </row>
    <row r="585" spans="5:8" ht="13.5" customHeight="1" x14ac:dyDescent="0.2">
      <c r="E585" s="61"/>
      <c r="F585" s="61"/>
      <c r="G585" s="37"/>
      <c r="H585" s="1"/>
    </row>
    <row r="586" spans="5:8" ht="13.5" customHeight="1" x14ac:dyDescent="0.2">
      <c r="E586" s="61"/>
      <c r="F586" s="61"/>
      <c r="G586" s="37"/>
      <c r="H586" s="1"/>
    </row>
    <row r="587" spans="5:8" ht="13.5" customHeight="1" x14ac:dyDescent="0.2">
      <c r="E587" s="61"/>
      <c r="F587" s="61"/>
      <c r="G587" s="37"/>
      <c r="H587" s="1"/>
    </row>
    <row r="588" spans="5:8" ht="13.5" customHeight="1" x14ac:dyDescent="0.2">
      <c r="E588" s="61"/>
      <c r="F588" s="61"/>
      <c r="G588" s="37"/>
      <c r="H588" s="1"/>
    </row>
    <row r="589" spans="5:8" ht="13.5" customHeight="1" x14ac:dyDescent="0.2">
      <c r="E589" s="61"/>
      <c r="F589" s="61"/>
      <c r="G589" s="37"/>
      <c r="H589" s="1"/>
    </row>
    <row r="590" spans="5:8" ht="13.5" customHeight="1" x14ac:dyDescent="0.2">
      <c r="E590" s="61"/>
      <c r="F590" s="61"/>
      <c r="G590" s="37"/>
      <c r="H590" s="1"/>
    </row>
    <row r="591" spans="5:8" ht="13.5" customHeight="1" x14ac:dyDescent="0.2">
      <c r="E591" s="61"/>
      <c r="F591" s="61"/>
      <c r="G591" s="37"/>
      <c r="H591" s="1"/>
    </row>
    <row r="592" spans="5:8" ht="13.5" customHeight="1" x14ac:dyDescent="0.2">
      <c r="E592" s="61"/>
      <c r="F592" s="61"/>
      <c r="G592" s="37"/>
      <c r="H592" s="1"/>
    </row>
    <row r="593" spans="5:8" ht="13.5" customHeight="1" x14ac:dyDescent="0.2">
      <c r="E593" s="61"/>
      <c r="F593" s="61"/>
      <c r="G593" s="37"/>
      <c r="H593" s="1"/>
    </row>
    <row r="594" spans="5:8" ht="13.5" customHeight="1" x14ac:dyDescent="0.2">
      <c r="E594" s="61"/>
      <c r="F594" s="61"/>
      <c r="G594" s="37"/>
      <c r="H594" s="1"/>
    </row>
    <row r="595" spans="5:8" ht="13.5" customHeight="1" x14ac:dyDescent="0.2">
      <c r="E595" s="61"/>
      <c r="F595" s="61"/>
      <c r="G595" s="37"/>
      <c r="H595" s="1"/>
    </row>
    <row r="596" spans="5:8" ht="13.5" customHeight="1" x14ac:dyDescent="0.2">
      <c r="E596" s="61"/>
      <c r="F596" s="61"/>
      <c r="G596" s="37"/>
      <c r="H596" s="1"/>
    </row>
    <row r="597" spans="5:8" ht="13.5" customHeight="1" x14ac:dyDescent="0.2">
      <c r="E597" s="61"/>
      <c r="F597" s="61"/>
      <c r="G597" s="37"/>
      <c r="H597" s="1"/>
    </row>
    <row r="598" spans="5:8" ht="13.5" customHeight="1" x14ac:dyDescent="0.2">
      <c r="E598" s="61"/>
      <c r="F598" s="61"/>
      <c r="G598" s="37"/>
      <c r="H598" s="1"/>
    </row>
    <row r="599" spans="5:8" ht="13.5" customHeight="1" x14ac:dyDescent="0.2">
      <c r="E599" s="61"/>
      <c r="F599" s="61"/>
      <c r="G599" s="37"/>
      <c r="H599" s="1"/>
    </row>
    <row r="600" spans="5:8" ht="13.5" customHeight="1" x14ac:dyDescent="0.2">
      <c r="E600" s="61"/>
      <c r="F600" s="61"/>
      <c r="G600" s="37"/>
      <c r="H600" s="1"/>
    </row>
    <row r="601" spans="5:8" ht="13.5" customHeight="1" x14ac:dyDescent="0.2">
      <c r="E601" s="61"/>
      <c r="F601" s="61"/>
      <c r="G601" s="37"/>
      <c r="H601" s="1"/>
    </row>
    <row r="602" spans="5:8" ht="13.5" customHeight="1" x14ac:dyDescent="0.2">
      <c r="E602" s="61"/>
      <c r="F602" s="61"/>
      <c r="G602" s="37"/>
      <c r="H602" s="1"/>
    </row>
    <row r="603" spans="5:8" ht="13.5" customHeight="1" x14ac:dyDescent="0.2">
      <c r="E603" s="61"/>
      <c r="F603" s="61"/>
      <c r="G603" s="37"/>
      <c r="H603" s="1"/>
    </row>
    <row r="604" spans="5:8" ht="13.5" customHeight="1" x14ac:dyDescent="0.2">
      <c r="E604" s="61"/>
      <c r="F604" s="61"/>
      <c r="G604" s="37"/>
      <c r="H604" s="1"/>
    </row>
    <row r="605" spans="5:8" ht="13.5" customHeight="1" x14ac:dyDescent="0.2">
      <c r="E605" s="61"/>
      <c r="F605" s="61"/>
      <c r="G605" s="37"/>
      <c r="H605" s="1"/>
    </row>
    <row r="606" spans="5:8" ht="13.5" customHeight="1" x14ac:dyDescent="0.2">
      <c r="E606" s="61"/>
      <c r="F606" s="61"/>
      <c r="G606" s="37"/>
      <c r="H606" s="1"/>
    </row>
    <row r="607" spans="5:8" ht="13.5" customHeight="1" x14ac:dyDescent="0.2">
      <c r="E607" s="61"/>
      <c r="F607" s="61"/>
      <c r="G607" s="37"/>
      <c r="H607" s="1"/>
    </row>
    <row r="608" spans="5:8" ht="13.5" customHeight="1" x14ac:dyDescent="0.2">
      <c r="E608" s="61"/>
      <c r="F608" s="61"/>
      <c r="G608" s="37"/>
      <c r="H608" s="1"/>
    </row>
    <row r="609" spans="5:8" ht="13.5" customHeight="1" x14ac:dyDescent="0.2">
      <c r="E609" s="61"/>
      <c r="F609" s="61"/>
      <c r="G609" s="37"/>
      <c r="H609" s="1"/>
    </row>
    <row r="610" spans="5:8" ht="13.5" customHeight="1" x14ac:dyDescent="0.2">
      <c r="E610" s="61"/>
      <c r="F610" s="61"/>
      <c r="G610" s="37"/>
      <c r="H610" s="1"/>
    </row>
    <row r="611" spans="5:8" ht="13.5" customHeight="1" x14ac:dyDescent="0.2">
      <c r="E611" s="61"/>
      <c r="F611" s="61"/>
      <c r="G611" s="37"/>
      <c r="H611" s="1"/>
    </row>
    <row r="612" spans="5:8" ht="13.5" customHeight="1" x14ac:dyDescent="0.2">
      <c r="E612" s="61"/>
      <c r="F612" s="61"/>
      <c r="G612" s="37"/>
      <c r="H612" s="1"/>
    </row>
    <row r="613" spans="5:8" ht="13.5" customHeight="1" x14ac:dyDescent="0.2">
      <c r="E613" s="61"/>
      <c r="F613" s="61"/>
      <c r="G613" s="37"/>
      <c r="H613" s="1"/>
    </row>
    <row r="614" spans="5:8" ht="13.5" customHeight="1" x14ac:dyDescent="0.2">
      <c r="E614" s="61"/>
      <c r="F614" s="61"/>
      <c r="G614" s="37"/>
      <c r="H614" s="1"/>
    </row>
    <row r="615" spans="5:8" ht="13.5" customHeight="1" x14ac:dyDescent="0.2">
      <c r="E615" s="61"/>
      <c r="F615" s="61"/>
      <c r="G615" s="37"/>
      <c r="H615" s="1"/>
    </row>
    <row r="616" spans="5:8" ht="13.5" customHeight="1" x14ac:dyDescent="0.2">
      <c r="E616" s="61"/>
      <c r="F616" s="61"/>
      <c r="G616" s="37"/>
      <c r="H616" s="1"/>
    </row>
    <row r="617" spans="5:8" ht="13.5" customHeight="1" x14ac:dyDescent="0.2">
      <c r="E617" s="61"/>
      <c r="F617" s="61"/>
      <c r="G617" s="37"/>
      <c r="H617" s="1"/>
    </row>
    <row r="618" spans="5:8" ht="13.5" customHeight="1" x14ac:dyDescent="0.2">
      <c r="E618" s="61"/>
      <c r="F618" s="61"/>
      <c r="G618" s="37"/>
      <c r="H618" s="1"/>
    </row>
    <row r="619" spans="5:8" ht="13.5" customHeight="1" x14ac:dyDescent="0.2">
      <c r="E619" s="61"/>
      <c r="F619" s="61"/>
      <c r="G619" s="37"/>
      <c r="H619" s="1"/>
    </row>
    <row r="620" spans="5:8" ht="13.5" customHeight="1" x14ac:dyDescent="0.2">
      <c r="E620" s="61"/>
      <c r="F620" s="61"/>
      <c r="G620" s="37"/>
      <c r="H620" s="1"/>
    </row>
    <row r="621" spans="5:8" ht="13.5" customHeight="1" x14ac:dyDescent="0.2">
      <c r="E621" s="61"/>
      <c r="F621" s="61"/>
      <c r="G621" s="37"/>
      <c r="H621" s="1"/>
    </row>
    <row r="622" spans="5:8" ht="13.5" customHeight="1" x14ac:dyDescent="0.2">
      <c r="E622" s="61"/>
      <c r="F622" s="61"/>
      <c r="G622" s="37"/>
      <c r="H622" s="1"/>
    </row>
    <row r="623" spans="5:8" ht="13.5" customHeight="1" x14ac:dyDescent="0.2">
      <c r="E623" s="61"/>
      <c r="F623" s="61"/>
      <c r="G623" s="37"/>
      <c r="H623" s="1"/>
    </row>
    <row r="624" spans="5:8" ht="13.5" customHeight="1" x14ac:dyDescent="0.2">
      <c r="E624" s="61"/>
      <c r="F624" s="61"/>
      <c r="G624" s="37"/>
      <c r="H624" s="1"/>
    </row>
    <row r="625" spans="5:8" ht="13.5" customHeight="1" x14ac:dyDescent="0.2">
      <c r="E625" s="61"/>
      <c r="F625" s="61"/>
      <c r="G625" s="37"/>
      <c r="H625" s="1"/>
    </row>
    <row r="626" spans="5:8" ht="13.5" customHeight="1" x14ac:dyDescent="0.2">
      <c r="E626" s="61"/>
      <c r="F626" s="61"/>
      <c r="G626" s="37"/>
      <c r="H626" s="1"/>
    </row>
    <row r="627" spans="5:8" ht="13.5" customHeight="1" x14ac:dyDescent="0.2">
      <c r="E627" s="61"/>
      <c r="F627" s="61"/>
      <c r="G627" s="37"/>
      <c r="H627" s="1"/>
    </row>
    <row r="628" spans="5:8" ht="13.5" customHeight="1" x14ac:dyDescent="0.2">
      <c r="E628" s="61"/>
      <c r="F628" s="61"/>
      <c r="G628" s="37"/>
      <c r="H628" s="1"/>
    </row>
    <row r="629" spans="5:8" ht="13.5" customHeight="1" x14ac:dyDescent="0.2">
      <c r="E629" s="61"/>
      <c r="F629" s="61"/>
      <c r="G629" s="37"/>
      <c r="H629" s="1"/>
    </row>
    <row r="630" spans="5:8" ht="13.5" customHeight="1" x14ac:dyDescent="0.2">
      <c r="E630" s="61"/>
      <c r="F630" s="61"/>
      <c r="G630" s="37"/>
      <c r="H630" s="1"/>
    </row>
    <row r="631" spans="5:8" ht="13.5" customHeight="1" x14ac:dyDescent="0.2">
      <c r="E631" s="61"/>
      <c r="F631" s="61"/>
      <c r="G631" s="37"/>
      <c r="H631" s="1"/>
    </row>
    <row r="632" spans="5:8" ht="13.5" customHeight="1" x14ac:dyDescent="0.2">
      <c r="E632" s="61"/>
      <c r="F632" s="61"/>
      <c r="G632" s="37"/>
      <c r="H632" s="1"/>
    </row>
    <row r="633" spans="5:8" ht="13.5" customHeight="1" x14ac:dyDescent="0.2">
      <c r="E633" s="61"/>
      <c r="F633" s="61"/>
      <c r="G633" s="37"/>
      <c r="H633" s="1"/>
    </row>
    <row r="634" spans="5:8" ht="13.5" customHeight="1" x14ac:dyDescent="0.2">
      <c r="E634" s="61"/>
      <c r="F634" s="61"/>
      <c r="G634" s="37"/>
      <c r="H634" s="1"/>
    </row>
    <row r="635" spans="5:8" ht="13.5" customHeight="1" x14ac:dyDescent="0.2">
      <c r="E635" s="61"/>
      <c r="F635" s="61"/>
      <c r="G635" s="37"/>
      <c r="H635" s="1"/>
    </row>
    <row r="636" spans="5:8" ht="13.5" customHeight="1" x14ac:dyDescent="0.2">
      <c r="E636" s="61"/>
      <c r="F636" s="61"/>
      <c r="G636" s="37"/>
      <c r="H636" s="1"/>
    </row>
    <row r="637" spans="5:8" ht="13.5" customHeight="1" x14ac:dyDescent="0.2">
      <c r="E637" s="61"/>
      <c r="F637" s="61"/>
      <c r="G637" s="37"/>
      <c r="H637" s="1"/>
    </row>
    <row r="638" spans="5:8" ht="13.5" customHeight="1" x14ac:dyDescent="0.2">
      <c r="E638" s="61"/>
      <c r="F638" s="61"/>
      <c r="G638" s="37"/>
      <c r="H638" s="1"/>
    </row>
    <row r="639" spans="5:8" ht="13.5" customHeight="1" x14ac:dyDescent="0.2">
      <c r="E639" s="61"/>
      <c r="F639" s="61"/>
      <c r="G639" s="37"/>
      <c r="H639" s="1"/>
    </row>
    <row r="640" spans="5:8" ht="13.5" customHeight="1" x14ac:dyDescent="0.2">
      <c r="E640" s="61"/>
      <c r="F640" s="61"/>
      <c r="G640" s="37"/>
      <c r="H640" s="1"/>
    </row>
    <row r="641" spans="5:8" ht="13.5" customHeight="1" x14ac:dyDescent="0.2">
      <c r="E641" s="61"/>
      <c r="F641" s="61"/>
      <c r="G641" s="37"/>
      <c r="H641" s="1"/>
    </row>
    <row r="642" spans="5:8" ht="13.5" customHeight="1" x14ac:dyDescent="0.2">
      <c r="E642" s="61"/>
      <c r="F642" s="61"/>
      <c r="G642" s="37"/>
      <c r="H642" s="1"/>
    </row>
    <row r="643" spans="5:8" ht="13.5" customHeight="1" x14ac:dyDescent="0.2">
      <c r="E643" s="61"/>
      <c r="F643" s="61"/>
      <c r="G643" s="37"/>
      <c r="H643" s="1"/>
    </row>
    <row r="644" spans="5:8" ht="13.5" customHeight="1" x14ac:dyDescent="0.2">
      <c r="E644" s="61"/>
      <c r="F644" s="61"/>
      <c r="G644" s="37"/>
      <c r="H644" s="1"/>
    </row>
    <row r="645" spans="5:8" ht="13.5" customHeight="1" x14ac:dyDescent="0.2">
      <c r="E645" s="61"/>
      <c r="F645" s="61"/>
      <c r="G645" s="37"/>
      <c r="H645" s="1"/>
    </row>
    <row r="646" spans="5:8" ht="13.5" customHeight="1" x14ac:dyDescent="0.2">
      <c r="E646" s="61"/>
      <c r="F646" s="61"/>
      <c r="G646" s="37"/>
      <c r="H646" s="1"/>
    </row>
    <row r="647" spans="5:8" ht="13.5" customHeight="1" x14ac:dyDescent="0.2">
      <c r="E647" s="61"/>
      <c r="F647" s="61"/>
      <c r="G647" s="37"/>
      <c r="H647" s="1"/>
    </row>
    <row r="648" spans="5:8" ht="13.5" customHeight="1" x14ac:dyDescent="0.2">
      <c r="E648" s="61"/>
      <c r="F648" s="61"/>
      <c r="G648" s="37"/>
      <c r="H648" s="1"/>
    </row>
    <row r="649" spans="5:8" ht="13.5" customHeight="1" x14ac:dyDescent="0.2">
      <c r="E649" s="61"/>
      <c r="F649" s="61"/>
      <c r="G649" s="37"/>
      <c r="H649" s="1"/>
    </row>
    <row r="650" spans="5:8" ht="13.5" customHeight="1" x14ac:dyDescent="0.2">
      <c r="E650" s="61"/>
      <c r="F650" s="61"/>
      <c r="G650" s="37"/>
      <c r="H650" s="1"/>
    </row>
    <row r="651" spans="5:8" ht="13.5" customHeight="1" x14ac:dyDescent="0.2">
      <c r="E651" s="61"/>
      <c r="F651" s="61"/>
      <c r="G651" s="37"/>
      <c r="H651" s="1"/>
    </row>
    <row r="652" spans="5:8" ht="13.5" customHeight="1" x14ac:dyDescent="0.2">
      <c r="E652" s="61"/>
      <c r="F652" s="61"/>
      <c r="G652" s="37"/>
      <c r="H652" s="1"/>
    </row>
    <row r="653" spans="5:8" ht="13.5" customHeight="1" x14ac:dyDescent="0.2">
      <c r="E653" s="61"/>
      <c r="F653" s="61"/>
      <c r="G653" s="37"/>
      <c r="H653" s="1"/>
    </row>
    <row r="654" spans="5:8" ht="13.5" customHeight="1" x14ac:dyDescent="0.2">
      <c r="E654" s="61"/>
      <c r="F654" s="61"/>
      <c r="G654" s="37"/>
      <c r="H654" s="1"/>
    </row>
    <row r="655" spans="5:8" ht="13.5" customHeight="1" x14ac:dyDescent="0.2">
      <c r="E655" s="61"/>
      <c r="F655" s="61"/>
      <c r="G655" s="37"/>
      <c r="H655" s="1"/>
    </row>
    <row r="656" spans="5:8" ht="13.5" customHeight="1" x14ac:dyDescent="0.2">
      <c r="E656" s="61"/>
      <c r="F656" s="61"/>
      <c r="G656" s="37"/>
      <c r="H656" s="1"/>
    </row>
    <row r="657" spans="5:8" ht="13.5" customHeight="1" x14ac:dyDescent="0.2">
      <c r="E657" s="61"/>
      <c r="F657" s="61"/>
      <c r="G657" s="37"/>
      <c r="H657" s="1"/>
    </row>
    <row r="658" spans="5:8" ht="13.5" customHeight="1" x14ac:dyDescent="0.2">
      <c r="E658" s="61"/>
      <c r="F658" s="61"/>
      <c r="G658" s="37"/>
      <c r="H658" s="1"/>
    </row>
    <row r="659" spans="5:8" ht="13.5" customHeight="1" x14ac:dyDescent="0.2">
      <c r="E659" s="61"/>
      <c r="F659" s="61"/>
      <c r="G659" s="37"/>
      <c r="H659" s="1"/>
    </row>
    <row r="660" spans="5:8" ht="13.5" customHeight="1" x14ac:dyDescent="0.2">
      <c r="E660" s="61"/>
      <c r="F660" s="61"/>
      <c r="G660" s="37"/>
      <c r="H660" s="1"/>
    </row>
    <row r="661" spans="5:8" ht="13.5" customHeight="1" x14ac:dyDescent="0.2">
      <c r="E661" s="61"/>
      <c r="F661" s="61"/>
      <c r="G661" s="37"/>
      <c r="H661" s="1"/>
    </row>
    <row r="662" spans="5:8" ht="13.5" customHeight="1" x14ac:dyDescent="0.2">
      <c r="E662" s="61"/>
      <c r="F662" s="61"/>
      <c r="G662" s="37"/>
      <c r="H662" s="1"/>
    </row>
    <row r="663" spans="5:8" ht="13.5" customHeight="1" x14ac:dyDescent="0.2">
      <c r="E663" s="61"/>
      <c r="F663" s="61"/>
      <c r="G663" s="37"/>
      <c r="H663" s="1"/>
    </row>
    <row r="664" spans="5:8" ht="13.5" customHeight="1" x14ac:dyDescent="0.2">
      <c r="E664" s="61"/>
      <c r="F664" s="61"/>
      <c r="G664" s="37"/>
      <c r="H664" s="1"/>
    </row>
    <row r="665" spans="5:8" ht="13.5" customHeight="1" x14ac:dyDescent="0.2">
      <c r="E665" s="61"/>
      <c r="F665" s="61"/>
      <c r="G665" s="37"/>
      <c r="H665" s="1"/>
    </row>
    <row r="666" spans="5:8" ht="13.5" customHeight="1" x14ac:dyDescent="0.2">
      <c r="E666" s="61"/>
      <c r="F666" s="61"/>
      <c r="G666" s="37"/>
      <c r="H666" s="1"/>
    </row>
    <row r="667" spans="5:8" ht="13.5" customHeight="1" x14ac:dyDescent="0.2">
      <c r="E667" s="61"/>
      <c r="F667" s="61"/>
      <c r="G667" s="37"/>
      <c r="H667" s="1"/>
    </row>
    <row r="668" spans="5:8" ht="13.5" customHeight="1" x14ac:dyDescent="0.2">
      <c r="E668" s="61"/>
      <c r="F668" s="61"/>
      <c r="G668" s="37"/>
      <c r="H668" s="1"/>
    </row>
    <row r="669" spans="5:8" ht="13.5" customHeight="1" x14ac:dyDescent="0.2">
      <c r="E669" s="61"/>
      <c r="F669" s="61"/>
      <c r="G669" s="37"/>
      <c r="H669" s="1"/>
    </row>
    <row r="670" spans="5:8" ht="13.5" customHeight="1" x14ac:dyDescent="0.2">
      <c r="E670" s="61"/>
      <c r="F670" s="61"/>
      <c r="G670" s="37"/>
      <c r="H670" s="1"/>
    </row>
    <row r="671" spans="5:8" ht="13.5" customHeight="1" x14ac:dyDescent="0.2">
      <c r="E671" s="61"/>
      <c r="F671" s="61"/>
      <c r="G671" s="37"/>
      <c r="H671" s="1"/>
    </row>
    <row r="672" spans="5:8" ht="13.5" customHeight="1" x14ac:dyDescent="0.2">
      <c r="E672" s="61"/>
      <c r="F672" s="61"/>
      <c r="G672" s="37"/>
      <c r="H672" s="1"/>
    </row>
    <row r="673" spans="5:8" ht="13.5" customHeight="1" x14ac:dyDescent="0.2">
      <c r="E673" s="61"/>
      <c r="F673" s="61"/>
      <c r="G673" s="37"/>
      <c r="H673" s="1"/>
    </row>
    <row r="674" spans="5:8" ht="13.5" customHeight="1" x14ac:dyDescent="0.2">
      <c r="E674" s="61"/>
      <c r="F674" s="61"/>
      <c r="G674" s="37"/>
      <c r="H674" s="1"/>
    </row>
    <row r="675" spans="5:8" ht="13.5" customHeight="1" x14ac:dyDescent="0.2">
      <c r="E675" s="61"/>
      <c r="F675" s="61"/>
      <c r="G675" s="37"/>
      <c r="H675" s="1"/>
    </row>
    <row r="676" spans="5:8" ht="13.5" customHeight="1" x14ac:dyDescent="0.2">
      <c r="E676" s="61"/>
      <c r="F676" s="61"/>
      <c r="G676" s="37"/>
      <c r="H676" s="1"/>
    </row>
    <row r="677" spans="5:8" ht="13.5" customHeight="1" x14ac:dyDescent="0.2">
      <c r="E677" s="61"/>
      <c r="F677" s="61"/>
      <c r="G677" s="37"/>
      <c r="H677" s="1"/>
    </row>
    <row r="678" spans="5:8" ht="13.5" customHeight="1" x14ac:dyDescent="0.2">
      <c r="E678" s="61"/>
      <c r="F678" s="61"/>
      <c r="G678" s="37"/>
      <c r="H678" s="1"/>
    </row>
    <row r="679" spans="5:8" ht="13.5" customHeight="1" x14ac:dyDescent="0.2">
      <c r="E679" s="61"/>
      <c r="F679" s="61"/>
      <c r="G679" s="37"/>
      <c r="H679" s="1"/>
    </row>
    <row r="680" spans="5:8" ht="13.5" customHeight="1" x14ac:dyDescent="0.2">
      <c r="E680" s="61"/>
      <c r="F680" s="61"/>
      <c r="G680" s="37"/>
      <c r="H680" s="1"/>
    </row>
    <row r="681" spans="5:8" ht="13.5" customHeight="1" x14ac:dyDescent="0.2">
      <c r="E681" s="61"/>
      <c r="F681" s="61"/>
      <c r="G681" s="37"/>
      <c r="H681" s="1"/>
    </row>
    <row r="682" spans="5:8" ht="13.5" customHeight="1" x14ac:dyDescent="0.2">
      <c r="E682" s="61"/>
      <c r="F682" s="61"/>
      <c r="G682" s="37"/>
      <c r="H682" s="1"/>
    </row>
    <row r="683" spans="5:8" ht="13.5" customHeight="1" x14ac:dyDescent="0.2">
      <c r="E683" s="61"/>
      <c r="F683" s="61"/>
      <c r="G683" s="37"/>
      <c r="H683" s="1"/>
    </row>
    <row r="684" spans="5:8" ht="13.5" customHeight="1" x14ac:dyDescent="0.2">
      <c r="E684" s="61"/>
      <c r="F684" s="61"/>
      <c r="G684" s="37"/>
      <c r="H684" s="1"/>
    </row>
    <row r="685" spans="5:8" ht="13.5" customHeight="1" x14ac:dyDescent="0.2">
      <c r="E685" s="61"/>
      <c r="F685" s="61"/>
      <c r="G685" s="37"/>
      <c r="H685" s="1"/>
    </row>
    <row r="686" spans="5:8" ht="13.5" customHeight="1" x14ac:dyDescent="0.2">
      <c r="E686" s="61"/>
      <c r="F686" s="61"/>
      <c r="G686" s="37"/>
      <c r="H686" s="1"/>
    </row>
    <row r="687" spans="5:8" ht="13.5" customHeight="1" x14ac:dyDescent="0.2">
      <c r="E687" s="61"/>
      <c r="F687" s="61"/>
      <c r="G687" s="37"/>
      <c r="H687" s="1"/>
    </row>
    <row r="688" spans="5:8" ht="13.5" customHeight="1" x14ac:dyDescent="0.2">
      <c r="E688" s="61"/>
      <c r="F688" s="61"/>
      <c r="G688" s="37"/>
      <c r="H688" s="1"/>
    </row>
    <row r="689" spans="5:8" ht="13.5" customHeight="1" x14ac:dyDescent="0.2">
      <c r="E689" s="61"/>
      <c r="F689" s="61"/>
      <c r="G689" s="37"/>
      <c r="H689" s="1"/>
    </row>
    <row r="690" spans="5:8" ht="13.5" customHeight="1" x14ac:dyDescent="0.2">
      <c r="E690" s="61"/>
      <c r="F690" s="61"/>
      <c r="G690" s="37"/>
      <c r="H690" s="1"/>
    </row>
    <row r="691" spans="5:8" ht="13.5" customHeight="1" x14ac:dyDescent="0.2">
      <c r="E691" s="61"/>
      <c r="F691" s="61"/>
      <c r="G691" s="37"/>
      <c r="H691" s="1"/>
    </row>
    <row r="692" spans="5:8" ht="13.5" customHeight="1" x14ac:dyDescent="0.2">
      <c r="E692" s="61"/>
      <c r="F692" s="61"/>
      <c r="G692" s="37"/>
      <c r="H692" s="1"/>
    </row>
    <row r="693" spans="5:8" ht="13.5" customHeight="1" x14ac:dyDescent="0.2">
      <c r="E693" s="61"/>
      <c r="F693" s="61"/>
      <c r="G693" s="37"/>
      <c r="H693" s="1"/>
    </row>
    <row r="694" spans="5:8" ht="13.5" customHeight="1" x14ac:dyDescent="0.2">
      <c r="E694" s="61"/>
      <c r="F694" s="61"/>
      <c r="G694" s="37"/>
      <c r="H694" s="1"/>
    </row>
    <row r="695" spans="5:8" ht="13.5" customHeight="1" x14ac:dyDescent="0.2">
      <c r="E695" s="61"/>
      <c r="F695" s="61"/>
      <c r="G695" s="37"/>
      <c r="H695" s="1"/>
    </row>
    <row r="696" spans="5:8" ht="13.5" customHeight="1" x14ac:dyDescent="0.2">
      <c r="E696" s="61"/>
      <c r="F696" s="61"/>
      <c r="G696" s="37"/>
      <c r="H696" s="1"/>
    </row>
    <row r="697" spans="5:8" ht="13.5" customHeight="1" x14ac:dyDescent="0.2">
      <c r="E697" s="61"/>
      <c r="F697" s="61"/>
      <c r="G697" s="37"/>
      <c r="H697" s="1"/>
    </row>
    <row r="698" spans="5:8" ht="13.5" customHeight="1" x14ac:dyDescent="0.2">
      <c r="E698" s="61"/>
      <c r="F698" s="61"/>
      <c r="G698" s="37"/>
      <c r="H698" s="1"/>
    </row>
    <row r="699" spans="5:8" ht="13.5" customHeight="1" x14ac:dyDescent="0.2">
      <c r="E699" s="61"/>
      <c r="F699" s="61"/>
      <c r="G699" s="37"/>
      <c r="H699" s="1"/>
    </row>
    <row r="700" spans="5:8" ht="13.5" customHeight="1" x14ac:dyDescent="0.2">
      <c r="E700" s="61"/>
      <c r="F700" s="61"/>
      <c r="G700" s="37"/>
      <c r="H700" s="1"/>
    </row>
    <row r="701" spans="5:8" ht="13.5" customHeight="1" x14ac:dyDescent="0.2">
      <c r="E701" s="61"/>
      <c r="F701" s="61"/>
      <c r="G701" s="37"/>
      <c r="H701" s="1"/>
    </row>
    <row r="702" spans="5:8" ht="13.5" customHeight="1" x14ac:dyDescent="0.2">
      <c r="E702" s="61"/>
      <c r="F702" s="61"/>
      <c r="G702" s="37"/>
      <c r="H702" s="1"/>
    </row>
    <row r="703" spans="5:8" ht="13.5" customHeight="1" x14ac:dyDescent="0.2">
      <c r="E703" s="61"/>
      <c r="F703" s="61"/>
      <c r="G703" s="37"/>
      <c r="H703" s="1"/>
    </row>
    <row r="704" spans="5:8" ht="13.5" customHeight="1" x14ac:dyDescent="0.2">
      <c r="E704" s="61"/>
      <c r="F704" s="61"/>
      <c r="G704" s="37"/>
      <c r="H704" s="1"/>
    </row>
    <row r="705" spans="5:8" ht="13.5" customHeight="1" x14ac:dyDescent="0.2">
      <c r="E705" s="61"/>
      <c r="F705" s="61"/>
      <c r="G705" s="37"/>
      <c r="H705" s="1"/>
    </row>
    <row r="706" spans="5:8" ht="13.5" customHeight="1" x14ac:dyDescent="0.2">
      <c r="E706" s="61"/>
      <c r="F706" s="61"/>
      <c r="G706" s="37"/>
      <c r="H706" s="1"/>
    </row>
    <row r="707" spans="5:8" ht="13.5" customHeight="1" x14ac:dyDescent="0.2">
      <c r="E707" s="61"/>
      <c r="F707" s="61"/>
      <c r="G707" s="37"/>
      <c r="H707" s="1"/>
    </row>
    <row r="708" spans="5:8" ht="13.5" customHeight="1" x14ac:dyDescent="0.2">
      <c r="E708" s="61"/>
      <c r="F708" s="61"/>
      <c r="G708" s="37"/>
      <c r="H708" s="1"/>
    </row>
    <row r="709" spans="5:8" ht="13.5" customHeight="1" x14ac:dyDescent="0.2">
      <c r="E709" s="61"/>
      <c r="F709" s="61"/>
      <c r="G709" s="37"/>
      <c r="H709" s="1"/>
    </row>
    <row r="710" spans="5:8" ht="13.5" customHeight="1" x14ac:dyDescent="0.2">
      <c r="E710" s="61"/>
      <c r="F710" s="61"/>
      <c r="G710" s="37"/>
      <c r="H710" s="1"/>
    </row>
    <row r="711" spans="5:8" ht="13.5" customHeight="1" x14ac:dyDescent="0.2">
      <c r="E711" s="61"/>
      <c r="F711" s="61"/>
      <c r="G711" s="37"/>
      <c r="H711" s="1"/>
    </row>
    <row r="712" spans="5:8" ht="13.5" customHeight="1" x14ac:dyDescent="0.2">
      <c r="E712" s="61"/>
      <c r="F712" s="61"/>
      <c r="G712" s="37"/>
      <c r="H712" s="1"/>
    </row>
    <row r="713" spans="5:8" ht="13.5" customHeight="1" x14ac:dyDescent="0.2">
      <c r="E713" s="61"/>
      <c r="F713" s="61"/>
      <c r="G713" s="37"/>
      <c r="H713" s="1"/>
    </row>
    <row r="714" spans="5:8" ht="13.5" customHeight="1" x14ac:dyDescent="0.2">
      <c r="E714" s="61"/>
      <c r="F714" s="61"/>
      <c r="G714" s="37"/>
      <c r="H714" s="1"/>
    </row>
    <row r="715" spans="5:8" ht="13.5" customHeight="1" x14ac:dyDescent="0.2">
      <c r="E715" s="61"/>
      <c r="F715" s="61"/>
      <c r="G715" s="37"/>
      <c r="H715" s="1"/>
    </row>
    <row r="716" spans="5:8" ht="13.5" customHeight="1" x14ac:dyDescent="0.2">
      <c r="E716" s="61"/>
      <c r="F716" s="61"/>
      <c r="G716" s="37"/>
      <c r="H716" s="1"/>
    </row>
    <row r="717" spans="5:8" ht="13.5" customHeight="1" x14ac:dyDescent="0.2">
      <c r="E717" s="61"/>
      <c r="F717" s="61"/>
      <c r="G717" s="37"/>
      <c r="H717" s="1"/>
    </row>
    <row r="718" spans="5:8" ht="13.5" customHeight="1" x14ac:dyDescent="0.2">
      <c r="E718" s="61"/>
      <c r="F718" s="61"/>
      <c r="G718" s="37"/>
      <c r="H718" s="1"/>
    </row>
    <row r="719" spans="5:8" ht="13.5" customHeight="1" x14ac:dyDescent="0.2">
      <c r="E719" s="61"/>
      <c r="F719" s="61"/>
      <c r="G719" s="37"/>
      <c r="H719" s="1"/>
    </row>
    <row r="720" spans="5:8" ht="13.5" customHeight="1" x14ac:dyDescent="0.2">
      <c r="E720" s="61"/>
      <c r="F720" s="61"/>
      <c r="G720" s="37"/>
      <c r="H720" s="1"/>
    </row>
    <row r="721" spans="5:8" ht="13.5" customHeight="1" x14ac:dyDescent="0.2">
      <c r="E721" s="61"/>
      <c r="F721" s="61"/>
      <c r="G721" s="37"/>
      <c r="H721" s="1"/>
    </row>
    <row r="722" spans="5:8" ht="13.5" customHeight="1" x14ac:dyDescent="0.2">
      <c r="E722" s="61"/>
      <c r="F722" s="61"/>
      <c r="G722" s="37"/>
      <c r="H722" s="1"/>
    </row>
    <row r="723" spans="5:8" ht="13.5" customHeight="1" x14ac:dyDescent="0.2">
      <c r="E723" s="61"/>
      <c r="F723" s="61"/>
      <c r="G723" s="37"/>
      <c r="H723" s="1"/>
    </row>
    <row r="724" spans="5:8" ht="13.5" customHeight="1" x14ac:dyDescent="0.2">
      <c r="E724" s="61"/>
      <c r="F724" s="61"/>
      <c r="G724" s="37"/>
      <c r="H724" s="1"/>
    </row>
    <row r="725" spans="5:8" ht="13.5" customHeight="1" x14ac:dyDescent="0.2">
      <c r="E725" s="61"/>
      <c r="F725" s="61"/>
      <c r="G725" s="37"/>
      <c r="H725" s="1"/>
    </row>
    <row r="726" spans="5:8" ht="13.5" customHeight="1" x14ac:dyDescent="0.2">
      <c r="E726" s="61"/>
      <c r="F726" s="61"/>
      <c r="G726" s="37"/>
      <c r="H726" s="1"/>
    </row>
    <row r="727" spans="5:8" ht="13.5" customHeight="1" x14ac:dyDescent="0.2">
      <c r="E727" s="61"/>
      <c r="F727" s="61"/>
      <c r="G727" s="37"/>
      <c r="H727" s="1"/>
    </row>
    <row r="728" spans="5:8" ht="13.5" customHeight="1" x14ac:dyDescent="0.2">
      <c r="E728" s="61"/>
      <c r="F728" s="61"/>
      <c r="G728" s="37"/>
      <c r="H728" s="1"/>
    </row>
    <row r="729" spans="5:8" ht="13.5" customHeight="1" x14ac:dyDescent="0.2">
      <c r="E729" s="61"/>
      <c r="F729" s="61"/>
      <c r="G729" s="37"/>
      <c r="H729" s="1"/>
    </row>
    <row r="730" spans="5:8" ht="13.5" customHeight="1" x14ac:dyDescent="0.2">
      <c r="E730" s="61"/>
      <c r="F730" s="61"/>
      <c r="G730" s="37"/>
      <c r="H730" s="1"/>
    </row>
    <row r="731" spans="5:8" ht="13.5" customHeight="1" x14ac:dyDescent="0.2">
      <c r="E731" s="61"/>
      <c r="F731" s="61"/>
      <c r="G731" s="37"/>
      <c r="H731" s="1"/>
    </row>
    <row r="732" spans="5:8" ht="13.5" customHeight="1" x14ac:dyDescent="0.2">
      <c r="E732" s="61"/>
      <c r="F732" s="61"/>
      <c r="G732" s="37"/>
      <c r="H732" s="1"/>
    </row>
    <row r="733" spans="5:8" ht="13.5" customHeight="1" x14ac:dyDescent="0.2">
      <c r="E733" s="61"/>
      <c r="F733" s="61"/>
      <c r="G733" s="37"/>
      <c r="H733" s="1"/>
    </row>
    <row r="734" spans="5:8" ht="13.5" customHeight="1" x14ac:dyDescent="0.2">
      <c r="E734" s="61"/>
      <c r="F734" s="61"/>
      <c r="G734" s="37"/>
      <c r="H734" s="1"/>
    </row>
    <row r="735" spans="5:8" ht="13.5" customHeight="1" x14ac:dyDescent="0.2">
      <c r="E735" s="61"/>
      <c r="F735" s="61"/>
      <c r="G735" s="37"/>
      <c r="H735" s="1"/>
    </row>
    <row r="736" spans="5:8" ht="13.5" customHeight="1" x14ac:dyDescent="0.2">
      <c r="E736" s="61"/>
      <c r="F736" s="61"/>
      <c r="G736" s="37"/>
      <c r="H736" s="1"/>
    </row>
    <row r="737" spans="5:8" ht="13.5" customHeight="1" x14ac:dyDescent="0.2">
      <c r="E737" s="61"/>
      <c r="F737" s="61"/>
      <c r="G737" s="37"/>
      <c r="H737" s="1"/>
    </row>
    <row r="738" spans="5:8" ht="13.5" customHeight="1" x14ac:dyDescent="0.2">
      <c r="E738" s="61"/>
      <c r="F738" s="61"/>
      <c r="G738" s="37"/>
      <c r="H738" s="1"/>
    </row>
    <row r="739" spans="5:8" ht="13.5" customHeight="1" x14ac:dyDescent="0.2">
      <c r="E739" s="61"/>
      <c r="F739" s="61"/>
      <c r="G739" s="37"/>
      <c r="H739" s="1"/>
    </row>
    <row r="740" spans="5:8" ht="13.5" customHeight="1" x14ac:dyDescent="0.2">
      <c r="E740" s="61"/>
      <c r="F740" s="61"/>
      <c r="G740" s="37"/>
      <c r="H740" s="1"/>
    </row>
    <row r="741" spans="5:8" ht="13.5" customHeight="1" x14ac:dyDescent="0.2">
      <c r="E741" s="61"/>
      <c r="F741" s="61"/>
      <c r="G741" s="37"/>
      <c r="H741" s="1"/>
    </row>
    <row r="742" spans="5:8" ht="13.5" customHeight="1" x14ac:dyDescent="0.2">
      <c r="E742" s="61"/>
      <c r="F742" s="61"/>
      <c r="G742" s="37"/>
      <c r="H742" s="1"/>
    </row>
    <row r="743" spans="5:8" ht="13.5" customHeight="1" x14ac:dyDescent="0.2">
      <c r="E743" s="61"/>
      <c r="F743" s="61"/>
      <c r="G743" s="37"/>
      <c r="H743" s="1"/>
    </row>
    <row r="744" spans="5:8" ht="13.5" customHeight="1" x14ac:dyDescent="0.2">
      <c r="E744" s="61"/>
      <c r="F744" s="61"/>
      <c r="G744" s="37"/>
      <c r="H744" s="1"/>
    </row>
    <row r="745" spans="5:8" ht="13.5" customHeight="1" x14ac:dyDescent="0.2">
      <c r="E745" s="61"/>
      <c r="F745" s="61"/>
      <c r="G745" s="37"/>
      <c r="H745" s="1"/>
    </row>
    <row r="746" spans="5:8" ht="13.5" customHeight="1" x14ac:dyDescent="0.2">
      <c r="E746" s="61"/>
      <c r="F746" s="61"/>
      <c r="G746" s="37"/>
      <c r="H746" s="1"/>
    </row>
    <row r="747" spans="5:8" ht="13.5" customHeight="1" x14ac:dyDescent="0.2">
      <c r="E747" s="61"/>
      <c r="F747" s="61"/>
      <c r="G747" s="37"/>
      <c r="H747" s="1"/>
    </row>
    <row r="748" spans="5:8" ht="13.5" customHeight="1" x14ac:dyDescent="0.2">
      <c r="E748" s="61"/>
      <c r="F748" s="61"/>
      <c r="G748" s="37"/>
      <c r="H748" s="1"/>
    </row>
    <row r="749" spans="5:8" ht="13.5" customHeight="1" x14ac:dyDescent="0.2">
      <c r="E749" s="61"/>
      <c r="F749" s="61"/>
      <c r="G749" s="37"/>
      <c r="H749" s="1"/>
    </row>
    <row r="750" spans="5:8" ht="13.5" customHeight="1" x14ac:dyDescent="0.2">
      <c r="E750" s="61"/>
      <c r="F750" s="61"/>
      <c r="G750" s="37"/>
      <c r="H750" s="1"/>
    </row>
    <row r="751" spans="5:8" ht="13.5" customHeight="1" x14ac:dyDescent="0.2">
      <c r="E751" s="61"/>
      <c r="F751" s="61"/>
      <c r="G751" s="37"/>
      <c r="H751" s="1"/>
    </row>
    <row r="752" spans="5:8" ht="13.5" customHeight="1" x14ac:dyDescent="0.2">
      <c r="E752" s="61"/>
      <c r="F752" s="61"/>
      <c r="G752" s="37"/>
      <c r="H752" s="1"/>
    </row>
    <row r="753" spans="5:8" ht="13.5" customHeight="1" x14ac:dyDescent="0.2">
      <c r="E753" s="61"/>
      <c r="F753" s="61"/>
      <c r="G753" s="37"/>
      <c r="H753" s="1"/>
    </row>
    <row r="754" spans="5:8" ht="13.5" customHeight="1" x14ac:dyDescent="0.2">
      <c r="E754" s="61"/>
      <c r="F754" s="61"/>
      <c r="G754" s="37"/>
      <c r="H754" s="1"/>
    </row>
    <row r="755" spans="5:8" ht="13.5" customHeight="1" x14ac:dyDescent="0.2">
      <c r="E755" s="61"/>
      <c r="F755" s="61"/>
      <c r="G755" s="37"/>
      <c r="H755" s="1"/>
    </row>
    <row r="756" spans="5:8" ht="13.5" customHeight="1" x14ac:dyDescent="0.2">
      <c r="E756" s="61"/>
      <c r="F756" s="61"/>
      <c r="G756" s="37"/>
      <c r="H756" s="1"/>
    </row>
    <row r="757" spans="5:8" ht="13.5" customHeight="1" x14ac:dyDescent="0.2">
      <c r="E757" s="61"/>
      <c r="F757" s="61"/>
      <c r="G757" s="37"/>
      <c r="H757" s="1"/>
    </row>
    <row r="758" spans="5:8" ht="13.5" customHeight="1" x14ac:dyDescent="0.2">
      <c r="E758" s="61"/>
      <c r="F758" s="61"/>
      <c r="G758" s="37"/>
      <c r="H758" s="1"/>
    </row>
    <row r="759" spans="5:8" ht="13.5" customHeight="1" x14ac:dyDescent="0.2">
      <c r="E759" s="61"/>
      <c r="F759" s="61"/>
      <c r="G759" s="37"/>
      <c r="H759" s="1"/>
    </row>
    <row r="760" spans="5:8" ht="13.5" customHeight="1" x14ac:dyDescent="0.2">
      <c r="E760" s="61"/>
      <c r="F760" s="61"/>
      <c r="G760" s="37"/>
      <c r="H760" s="1"/>
    </row>
    <row r="761" spans="5:8" ht="13.5" customHeight="1" x14ac:dyDescent="0.2">
      <c r="E761" s="61"/>
      <c r="F761" s="61"/>
      <c r="G761" s="37"/>
      <c r="H761" s="1"/>
    </row>
    <row r="762" spans="5:8" ht="13.5" customHeight="1" x14ac:dyDescent="0.2">
      <c r="E762" s="61"/>
      <c r="F762" s="61"/>
      <c r="G762" s="37"/>
      <c r="H762" s="1"/>
    </row>
    <row r="763" spans="5:8" ht="13.5" customHeight="1" x14ac:dyDescent="0.2">
      <c r="E763" s="61"/>
      <c r="F763" s="61"/>
      <c r="G763" s="37"/>
      <c r="H763" s="1"/>
    </row>
    <row r="764" spans="5:8" ht="13.5" customHeight="1" x14ac:dyDescent="0.2">
      <c r="E764" s="61"/>
      <c r="F764" s="61"/>
      <c r="G764" s="37"/>
      <c r="H764" s="1"/>
    </row>
    <row r="765" spans="5:8" ht="13.5" customHeight="1" x14ac:dyDescent="0.2">
      <c r="E765" s="61"/>
      <c r="F765" s="61"/>
      <c r="G765" s="37"/>
      <c r="H765" s="1"/>
    </row>
    <row r="766" spans="5:8" ht="13.5" customHeight="1" x14ac:dyDescent="0.2">
      <c r="E766" s="61"/>
      <c r="F766" s="61"/>
      <c r="G766" s="37"/>
      <c r="H766" s="1"/>
    </row>
    <row r="767" spans="5:8" ht="13.5" customHeight="1" x14ac:dyDescent="0.2">
      <c r="E767" s="61"/>
      <c r="F767" s="61"/>
      <c r="G767" s="37"/>
      <c r="H767" s="1"/>
    </row>
    <row r="768" spans="5:8" ht="13.5" customHeight="1" x14ac:dyDescent="0.2">
      <c r="E768" s="61"/>
      <c r="F768" s="61"/>
      <c r="G768" s="37"/>
      <c r="H768" s="1"/>
    </row>
    <row r="769" spans="5:8" ht="13.5" customHeight="1" x14ac:dyDescent="0.2">
      <c r="E769" s="61"/>
      <c r="F769" s="61"/>
      <c r="G769" s="37"/>
      <c r="H769" s="1"/>
    </row>
    <row r="770" spans="5:8" ht="13.5" customHeight="1" x14ac:dyDescent="0.2">
      <c r="E770" s="61"/>
      <c r="F770" s="61"/>
      <c r="G770" s="37"/>
      <c r="H770" s="1"/>
    </row>
    <row r="771" spans="5:8" ht="13.5" customHeight="1" x14ac:dyDescent="0.2">
      <c r="E771" s="61"/>
      <c r="F771" s="61"/>
      <c r="G771" s="37"/>
      <c r="H771" s="1"/>
    </row>
    <row r="772" spans="5:8" ht="13.5" customHeight="1" x14ac:dyDescent="0.2">
      <c r="E772" s="61"/>
      <c r="F772" s="61"/>
      <c r="G772" s="37"/>
      <c r="H772" s="1"/>
    </row>
    <row r="773" spans="5:8" ht="13.5" customHeight="1" x14ac:dyDescent="0.2">
      <c r="E773" s="61"/>
      <c r="F773" s="61"/>
      <c r="G773" s="37"/>
      <c r="H773" s="1"/>
    </row>
    <row r="774" spans="5:8" ht="13.5" customHeight="1" x14ac:dyDescent="0.2">
      <c r="E774" s="61"/>
      <c r="F774" s="61"/>
      <c r="G774" s="37"/>
      <c r="H774" s="1"/>
    </row>
    <row r="775" spans="5:8" ht="13.5" customHeight="1" x14ac:dyDescent="0.2">
      <c r="E775" s="61"/>
      <c r="F775" s="61"/>
      <c r="G775" s="37"/>
      <c r="H775" s="1"/>
    </row>
    <row r="776" spans="5:8" ht="13.5" customHeight="1" x14ac:dyDescent="0.2">
      <c r="E776" s="61"/>
      <c r="F776" s="61"/>
      <c r="G776" s="37"/>
      <c r="H776" s="1"/>
    </row>
    <row r="777" spans="5:8" ht="13.5" customHeight="1" x14ac:dyDescent="0.2">
      <c r="E777" s="61"/>
      <c r="F777" s="61"/>
      <c r="G777" s="37"/>
      <c r="H777" s="1"/>
    </row>
    <row r="778" spans="5:8" ht="13.5" customHeight="1" x14ac:dyDescent="0.2">
      <c r="E778" s="61"/>
      <c r="F778" s="61"/>
      <c r="G778" s="37"/>
      <c r="H778" s="1"/>
    </row>
    <row r="779" spans="5:8" ht="13.5" customHeight="1" x14ac:dyDescent="0.2">
      <c r="E779" s="61"/>
      <c r="F779" s="61"/>
      <c r="G779" s="37"/>
      <c r="H779" s="1"/>
    </row>
    <row r="780" spans="5:8" ht="13.5" customHeight="1" x14ac:dyDescent="0.2">
      <c r="E780" s="61"/>
      <c r="F780" s="61"/>
      <c r="G780" s="37"/>
      <c r="H780" s="1"/>
    </row>
    <row r="781" spans="5:8" ht="13.5" customHeight="1" x14ac:dyDescent="0.2">
      <c r="E781" s="61"/>
      <c r="F781" s="61"/>
      <c r="G781" s="37"/>
      <c r="H781" s="1"/>
    </row>
    <row r="782" spans="5:8" ht="13.5" customHeight="1" x14ac:dyDescent="0.2">
      <c r="E782" s="61"/>
      <c r="F782" s="61"/>
      <c r="G782" s="37"/>
      <c r="H782" s="1"/>
    </row>
    <row r="783" spans="5:8" ht="13.5" customHeight="1" x14ac:dyDescent="0.2">
      <c r="E783" s="61"/>
      <c r="F783" s="61"/>
      <c r="G783" s="37"/>
      <c r="H783" s="1"/>
    </row>
    <row r="784" spans="5:8" ht="13.5" customHeight="1" x14ac:dyDescent="0.2">
      <c r="E784" s="61"/>
      <c r="F784" s="61"/>
      <c r="G784" s="37"/>
      <c r="H784" s="1"/>
    </row>
    <row r="785" spans="5:8" ht="13.5" customHeight="1" x14ac:dyDescent="0.2">
      <c r="E785" s="61"/>
      <c r="F785" s="61"/>
      <c r="G785" s="37"/>
      <c r="H785" s="1"/>
    </row>
    <row r="786" spans="5:8" ht="13.5" customHeight="1" x14ac:dyDescent="0.2">
      <c r="E786" s="61"/>
      <c r="F786" s="61"/>
      <c r="G786" s="37"/>
      <c r="H786" s="1"/>
    </row>
    <row r="787" spans="5:8" ht="13.5" customHeight="1" x14ac:dyDescent="0.2">
      <c r="E787" s="61"/>
      <c r="F787" s="61"/>
      <c r="G787" s="37"/>
      <c r="H787" s="1"/>
    </row>
    <row r="788" spans="5:8" ht="13.5" customHeight="1" x14ac:dyDescent="0.2">
      <c r="E788" s="61"/>
      <c r="F788" s="61"/>
      <c r="G788" s="37"/>
      <c r="H788" s="1"/>
    </row>
    <row r="789" spans="5:8" ht="13.5" customHeight="1" x14ac:dyDescent="0.2">
      <c r="E789" s="61"/>
      <c r="F789" s="61"/>
      <c r="G789" s="37"/>
      <c r="H789" s="1"/>
    </row>
    <row r="790" spans="5:8" ht="13.5" customHeight="1" x14ac:dyDescent="0.2">
      <c r="E790" s="61"/>
      <c r="F790" s="61"/>
      <c r="G790" s="37"/>
      <c r="H790" s="1"/>
    </row>
    <row r="791" spans="5:8" ht="13.5" customHeight="1" x14ac:dyDescent="0.2">
      <c r="E791" s="61"/>
      <c r="F791" s="61"/>
      <c r="G791" s="37"/>
      <c r="H791" s="1"/>
    </row>
    <row r="792" spans="5:8" ht="13.5" customHeight="1" x14ac:dyDescent="0.2">
      <c r="E792" s="61"/>
      <c r="F792" s="61"/>
      <c r="G792" s="37"/>
      <c r="H792" s="1"/>
    </row>
    <row r="793" spans="5:8" ht="13.5" customHeight="1" x14ac:dyDescent="0.2">
      <c r="E793" s="61"/>
      <c r="F793" s="61"/>
      <c r="G793" s="37"/>
      <c r="H793" s="1"/>
    </row>
    <row r="794" spans="5:8" ht="13.5" customHeight="1" x14ac:dyDescent="0.2">
      <c r="E794" s="61"/>
      <c r="F794" s="61"/>
      <c r="G794" s="37"/>
      <c r="H794" s="1"/>
    </row>
    <row r="795" spans="5:8" ht="13.5" customHeight="1" x14ac:dyDescent="0.2">
      <c r="E795" s="61"/>
      <c r="F795" s="61"/>
      <c r="G795" s="37"/>
      <c r="H795" s="1"/>
    </row>
    <row r="796" spans="5:8" ht="13.5" customHeight="1" x14ac:dyDescent="0.2">
      <c r="E796" s="61"/>
      <c r="F796" s="61"/>
      <c r="G796" s="37"/>
      <c r="H796" s="1"/>
    </row>
    <row r="797" spans="5:8" ht="13.5" customHeight="1" x14ac:dyDescent="0.2">
      <c r="E797" s="61"/>
      <c r="F797" s="61"/>
      <c r="G797" s="37"/>
      <c r="H797" s="1"/>
    </row>
    <row r="798" spans="5:8" ht="13.5" customHeight="1" x14ac:dyDescent="0.2">
      <c r="E798" s="61"/>
      <c r="F798" s="61"/>
      <c r="G798" s="37"/>
      <c r="H798" s="1"/>
    </row>
    <row r="799" spans="5:8" ht="13.5" customHeight="1" x14ac:dyDescent="0.2">
      <c r="E799" s="61"/>
      <c r="F799" s="61"/>
      <c r="G799" s="37"/>
      <c r="H799" s="1"/>
    </row>
    <row r="800" spans="5:8" ht="13.5" customHeight="1" x14ac:dyDescent="0.2">
      <c r="E800" s="61"/>
      <c r="F800" s="61"/>
      <c r="G800" s="37"/>
      <c r="H800" s="1"/>
    </row>
    <row r="801" spans="5:8" ht="13.5" customHeight="1" x14ac:dyDescent="0.2">
      <c r="E801" s="61"/>
      <c r="F801" s="61"/>
      <c r="G801" s="37"/>
      <c r="H801" s="1"/>
    </row>
    <row r="802" spans="5:8" ht="13.5" customHeight="1" x14ac:dyDescent="0.2">
      <c r="E802" s="61"/>
      <c r="F802" s="61"/>
      <c r="G802" s="37"/>
      <c r="H802" s="1"/>
    </row>
    <row r="803" spans="5:8" ht="13.5" customHeight="1" x14ac:dyDescent="0.2">
      <c r="E803" s="61"/>
      <c r="F803" s="61"/>
      <c r="G803" s="37"/>
      <c r="H803" s="1"/>
    </row>
    <row r="804" spans="5:8" ht="13.5" customHeight="1" x14ac:dyDescent="0.2">
      <c r="E804" s="61"/>
      <c r="F804" s="61"/>
      <c r="G804" s="37"/>
      <c r="H804" s="1"/>
    </row>
    <row r="805" spans="5:8" ht="13.5" customHeight="1" x14ac:dyDescent="0.2">
      <c r="E805" s="61"/>
      <c r="F805" s="61"/>
      <c r="G805" s="37"/>
      <c r="H805" s="1"/>
    </row>
    <row r="806" spans="5:8" ht="13.5" customHeight="1" x14ac:dyDescent="0.2">
      <c r="E806" s="61"/>
      <c r="F806" s="61"/>
      <c r="G806" s="37"/>
      <c r="H806" s="1"/>
    </row>
    <row r="807" spans="5:8" ht="13.5" customHeight="1" x14ac:dyDescent="0.2">
      <c r="E807" s="61"/>
      <c r="F807" s="61"/>
      <c r="G807" s="37"/>
      <c r="H807" s="1"/>
    </row>
    <row r="808" spans="5:8" ht="13.5" customHeight="1" x14ac:dyDescent="0.2">
      <c r="E808" s="61"/>
      <c r="F808" s="61"/>
      <c r="G808" s="37"/>
      <c r="H808" s="1"/>
    </row>
    <row r="809" spans="5:8" ht="13.5" customHeight="1" x14ac:dyDescent="0.2">
      <c r="E809" s="61"/>
      <c r="F809" s="61"/>
      <c r="G809" s="37"/>
      <c r="H809" s="1"/>
    </row>
    <row r="810" spans="5:8" ht="13.5" customHeight="1" x14ac:dyDescent="0.2">
      <c r="E810" s="61"/>
      <c r="F810" s="61"/>
      <c r="G810" s="37"/>
      <c r="H810" s="1"/>
    </row>
    <row r="811" spans="5:8" ht="13.5" customHeight="1" x14ac:dyDescent="0.2">
      <c r="E811" s="61"/>
      <c r="F811" s="61"/>
      <c r="G811" s="37"/>
      <c r="H811" s="1"/>
    </row>
    <row r="812" spans="5:8" ht="13.5" customHeight="1" x14ac:dyDescent="0.2">
      <c r="E812" s="61"/>
      <c r="F812" s="61"/>
      <c r="G812" s="37"/>
      <c r="H812" s="1"/>
    </row>
    <row r="813" spans="5:8" ht="13.5" customHeight="1" x14ac:dyDescent="0.2">
      <c r="E813" s="61"/>
      <c r="F813" s="61"/>
      <c r="G813" s="37"/>
      <c r="H813" s="1"/>
    </row>
    <row r="814" spans="5:8" ht="13.5" customHeight="1" x14ac:dyDescent="0.2">
      <c r="E814" s="61"/>
      <c r="F814" s="61"/>
      <c r="G814" s="37"/>
      <c r="H814" s="1"/>
    </row>
    <row r="815" spans="5:8" ht="13.5" customHeight="1" x14ac:dyDescent="0.2">
      <c r="E815" s="61"/>
      <c r="F815" s="61"/>
      <c r="G815" s="37"/>
      <c r="H815" s="1"/>
    </row>
    <row r="816" spans="5:8" ht="13.5" customHeight="1" x14ac:dyDescent="0.2">
      <c r="E816" s="61"/>
      <c r="F816" s="61"/>
      <c r="G816" s="37"/>
      <c r="H816" s="1"/>
    </row>
    <row r="817" spans="5:8" ht="13.5" customHeight="1" x14ac:dyDescent="0.2">
      <c r="E817" s="61"/>
      <c r="F817" s="61"/>
      <c r="G817" s="37"/>
      <c r="H817" s="1"/>
    </row>
    <row r="818" spans="5:8" ht="13.5" customHeight="1" x14ac:dyDescent="0.2">
      <c r="E818" s="61"/>
      <c r="F818" s="61"/>
      <c r="G818" s="37"/>
      <c r="H818" s="1"/>
    </row>
    <row r="819" spans="5:8" ht="13.5" customHeight="1" x14ac:dyDescent="0.2">
      <c r="E819" s="61"/>
      <c r="F819" s="61"/>
      <c r="G819" s="37"/>
      <c r="H819" s="1"/>
    </row>
    <row r="820" spans="5:8" ht="13.5" customHeight="1" x14ac:dyDescent="0.2">
      <c r="E820" s="61"/>
      <c r="F820" s="61"/>
      <c r="G820" s="37"/>
      <c r="H820" s="1"/>
    </row>
    <row r="821" spans="5:8" ht="13.5" customHeight="1" x14ac:dyDescent="0.2">
      <c r="E821" s="61"/>
      <c r="F821" s="61"/>
      <c r="G821" s="37"/>
      <c r="H821" s="1"/>
    </row>
    <row r="822" spans="5:8" ht="13.5" customHeight="1" x14ac:dyDescent="0.2">
      <c r="E822" s="61"/>
      <c r="F822" s="61"/>
      <c r="G822" s="37"/>
      <c r="H822" s="1"/>
    </row>
    <row r="823" spans="5:8" ht="13.5" customHeight="1" x14ac:dyDescent="0.2">
      <c r="E823" s="61"/>
      <c r="F823" s="61"/>
      <c r="G823" s="37"/>
      <c r="H823" s="1"/>
    </row>
    <row r="824" spans="5:8" ht="13.5" customHeight="1" x14ac:dyDescent="0.2">
      <c r="E824" s="61"/>
      <c r="F824" s="61"/>
      <c r="G824" s="37"/>
      <c r="H824" s="1"/>
    </row>
    <row r="825" spans="5:8" ht="13.5" customHeight="1" x14ac:dyDescent="0.2">
      <c r="E825" s="61"/>
      <c r="F825" s="61"/>
      <c r="G825" s="37"/>
      <c r="H825" s="1"/>
    </row>
    <row r="826" spans="5:8" ht="13.5" customHeight="1" x14ac:dyDescent="0.2">
      <c r="E826" s="61"/>
      <c r="F826" s="61"/>
      <c r="G826" s="37"/>
      <c r="H826" s="1"/>
    </row>
    <row r="827" spans="5:8" ht="13.5" customHeight="1" x14ac:dyDescent="0.2">
      <c r="E827" s="61"/>
      <c r="F827" s="61"/>
      <c r="G827" s="37"/>
      <c r="H827" s="1"/>
    </row>
    <row r="828" spans="5:8" ht="13.5" customHeight="1" x14ac:dyDescent="0.2">
      <c r="E828" s="61"/>
      <c r="F828" s="61"/>
      <c r="G828" s="37"/>
      <c r="H828" s="1"/>
    </row>
    <row r="829" spans="5:8" ht="13.5" customHeight="1" x14ac:dyDescent="0.2">
      <c r="E829" s="61"/>
      <c r="F829" s="61"/>
      <c r="G829" s="37"/>
      <c r="H829" s="1"/>
    </row>
    <row r="830" spans="5:8" ht="13.5" customHeight="1" x14ac:dyDescent="0.2">
      <c r="E830" s="61"/>
      <c r="F830" s="61"/>
      <c r="G830" s="37"/>
      <c r="H830" s="1"/>
    </row>
    <row r="831" spans="5:8" ht="13.5" customHeight="1" x14ac:dyDescent="0.2">
      <c r="E831" s="61"/>
      <c r="F831" s="61"/>
      <c r="G831" s="37"/>
      <c r="H831" s="1"/>
    </row>
    <row r="832" spans="5:8" ht="13.5" customHeight="1" x14ac:dyDescent="0.2">
      <c r="E832" s="61"/>
      <c r="F832" s="61"/>
      <c r="G832" s="37"/>
      <c r="H832" s="1"/>
    </row>
    <row r="833" spans="5:8" ht="13.5" customHeight="1" x14ac:dyDescent="0.2">
      <c r="E833" s="61"/>
      <c r="F833" s="61"/>
      <c r="G833" s="37"/>
      <c r="H833" s="1"/>
    </row>
    <row r="834" spans="5:8" ht="13.5" customHeight="1" x14ac:dyDescent="0.2">
      <c r="E834" s="61"/>
      <c r="F834" s="61"/>
      <c r="G834" s="37"/>
      <c r="H834" s="1"/>
    </row>
    <row r="835" spans="5:8" ht="13.5" customHeight="1" x14ac:dyDescent="0.2">
      <c r="E835" s="61"/>
      <c r="F835" s="61"/>
      <c r="G835" s="37"/>
      <c r="H835" s="1"/>
    </row>
    <row r="836" spans="5:8" ht="13.5" customHeight="1" x14ac:dyDescent="0.2">
      <c r="E836" s="61"/>
      <c r="F836" s="61"/>
      <c r="G836" s="37"/>
      <c r="H836" s="1"/>
    </row>
    <row r="837" spans="5:8" ht="13.5" customHeight="1" x14ac:dyDescent="0.2">
      <c r="E837" s="61"/>
      <c r="F837" s="61"/>
      <c r="G837" s="37"/>
      <c r="H837" s="1"/>
    </row>
    <row r="838" spans="5:8" ht="13.5" customHeight="1" x14ac:dyDescent="0.2">
      <c r="E838" s="61"/>
      <c r="F838" s="61"/>
      <c r="G838" s="37"/>
      <c r="H838" s="1"/>
    </row>
    <row r="839" spans="5:8" ht="13.5" customHeight="1" x14ac:dyDescent="0.2">
      <c r="E839" s="61"/>
      <c r="F839" s="61"/>
      <c r="G839" s="37"/>
      <c r="H839" s="1"/>
    </row>
    <row r="840" spans="5:8" ht="13.5" customHeight="1" x14ac:dyDescent="0.2">
      <c r="E840" s="61"/>
      <c r="F840" s="61"/>
      <c r="G840" s="37"/>
      <c r="H840" s="1"/>
    </row>
    <row r="841" spans="5:8" ht="13.5" customHeight="1" x14ac:dyDescent="0.2">
      <c r="E841" s="61"/>
      <c r="F841" s="61"/>
      <c r="G841" s="37"/>
      <c r="H841" s="1"/>
    </row>
    <row r="842" spans="5:8" ht="13.5" customHeight="1" x14ac:dyDescent="0.2">
      <c r="E842" s="61"/>
      <c r="F842" s="61"/>
      <c r="G842" s="37"/>
      <c r="H842" s="1"/>
    </row>
    <row r="843" spans="5:8" ht="13.5" customHeight="1" x14ac:dyDescent="0.2">
      <c r="E843" s="61"/>
      <c r="F843" s="61"/>
      <c r="G843" s="37"/>
      <c r="H843" s="1"/>
    </row>
    <row r="844" spans="5:8" ht="13.5" customHeight="1" x14ac:dyDescent="0.2">
      <c r="E844" s="61"/>
      <c r="F844" s="61"/>
      <c r="G844" s="37"/>
      <c r="H844" s="1"/>
    </row>
    <row r="845" spans="5:8" ht="13.5" customHeight="1" x14ac:dyDescent="0.2">
      <c r="E845" s="61"/>
      <c r="F845" s="61"/>
      <c r="G845" s="37"/>
      <c r="H845" s="1"/>
    </row>
    <row r="846" spans="5:8" ht="13.5" customHeight="1" x14ac:dyDescent="0.2">
      <c r="E846" s="61"/>
      <c r="F846" s="61"/>
      <c r="G846" s="37"/>
      <c r="H846" s="1"/>
    </row>
    <row r="847" spans="5:8" ht="13.5" customHeight="1" x14ac:dyDescent="0.2">
      <c r="E847" s="61"/>
      <c r="F847" s="61"/>
      <c r="G847" s="37"/>
      <c r="H847" s="1"/>
    </row>
    <row r="848" spans="5:8" ht="13.5" customHeight="1" x14ac:dyDescent="0.2">
      <c r="E848" s="61"/>
      <c r="F848" s="61"/>
      <c r="G848" s="37"/>
      <c r="H848" s="1"/>
    </row>
    <row r="849" spans="5:8" ht="13.5" customHeight="1" x14ac:dyDescent="0.2">
      <c r="E849" s="61"/>
      <c r="F849" s="61"/>
      <c r="G849" s="37"/>
      <c r="H849" s="1"/>
    </row>
    <row r="850" spans="5:8" ht="13.5" customHeight="1" x14ac:dyDescent="0.2">
      <c r="E850" s="61"/>
      <c r="F850" s="61"/>
      <c r="G850" s="37"/>
      <c r="H850" s="1"/>
    </row>
    <row r="851" spans="5:8" ht="13.5" customHeight="1" x14ac:dyDescent="0.2">
      <c r="E851" s="61"/>
      <c r="F851" s="61"/>
      <c r="G851" s="37"/>
      <c r="H851" s="1"/>
    </row>
    <row r="852" spans="5:8" ht="13.5" customHeight="1" x14ac:dyDescent="0.2">
      <c r="E852" s="61"/>
      <c r="F852" s="61"/>
      <c r="G852" s="37"/>
      <c r="H852" s="1"/>
    </row>
    <row r="853" spans="5:8" ht="13.5" customHeight="1" x14ac:dyDescent="0.2">
      <c r="E853" s="61"/>
      <c r="F853" s="61"/>
      <c r="G853" s="37"/>
      <c r="H853" s="1"/>
    </row>
    <row r="854" spans="5:8" ht="13.5" customHeight="1" x14ac:dyDescent="0.2">
      <c r="E854" s="61"/>
      <c r="F854" s="61"/>
      <c r="G854" s="37"/>
      <c r="H854" s="1"/>
    </row>
    <row r="855" spans="5:8" ht="13.5" customHeight="1" x14ac:dyDescent="0.2">
      <c r="E855" s="61"/>
      <c r="F855" s="61"/>
      <c r="G855" s="37"/>
      <c r="H855" s="1"/>
    </row>
    <row r="856" spans="5:8" ht="13.5" customHeight="1" x14ac:dyDescent="0.2">
      <c r="E856" s="61"/>
      <c r="F856" s="61"/>
      <c r="G856" s="37"/>
      <c r="H856" s="1"/>
    </row>
    <row r="857" spans="5:8" ht="13.5" customHeight="1" x14ac:dyDescent="0.2">
      <c r="E857" s="61"/>
      <c r="F857" s="61"/>
      <c r="G857" s="37"/>
      <c r="H857" s="1"/>
    </row>
    <row r="858" spans="5:8" ht="13.5" customHeight="1" x14ac:dyDescent="0.2">
      <c r="E858" s="61"/>
      <c r="F858" s="61"/>
      <c r="G858" s="37"/>
      <c r="H858" s="1"/>
    </row>
    <row r="859" spans="5:8" ht="13.5" customHeight="1" x14ac:dyDescent="0.2">
      <c r="E859" s="61"/>
      <c r="F859" s="61"/>
      <c r="G859" s="37"/>
      <c r="H859" s="1"/>
    </row>
    <row r="860" spans="5:8" ht="13.5" customHeight="1" x14ac:dyDescent="0.2">
      <c r="E860" s="61"/>
      <c r="F860" s="61"/>
      <c r="G860" s="37"/>
      <c r="H860" s="1"/>
    </row>
    <row r="861" spans="5:8" ht="13.5" customHeight="1" x14ac:dyDescent="0.2">
      <c r="E861" s="61"/>
      <c r="F861" s="61"/>
      <c r="G861" s="37"/>
      <c r="H861" s="1"/>
    </row>
    <row r="862" spans="5:8" ht="13.5" customHeight="1" x14ac:dyDescent="0.2">
      <c r="E862" s="61"/>
      <c r="F862" s="61"/>
      <c r="G862" s="37"/>
      <c r="H862" s="1"/>
    </row>
    <row r="863" spans="5:8" ht="13.5" customHeight="1" x14ac:dyDescent="0.2">
      <c r="E863" s="61"/>
      <c r="F863" s="61"/>
      <c r="G863" s="37"/>
      <c r="H863" s="1"/>
    </row>
    <row r="864" spans="5:8" ht="13.5" customHeight="1" x14ac:dyDescent="0.2">
      <c r="E864" s="61"/>
      <c r="F864" s="61"/>
      <c r="G864" s="37"/>
      <c r="H864" s="1"/>
    </row>
    <row r="865" spans="5:8" ht="13.5" customHeight="1" x14ac:dyDescent="0.2">
      <c r="E865" s="61"/>
      <c r="F865" s="61"/>
      <c r="G865" s="37"/>
      <c r="H865" s="1"/>
    </row>
    <row r="866" spans="5:8" ht="13.5" customHeight="1" x14ac:dyDescent="0.2">
      <c r="E866" s="61"/>
      <c r="F866" s="61"/>
      <c r="G866" s="37"/>
      <c r="H866" s="1"/>
    </row>
    <row r="867" spans="5:8" ht="13.5" customHeight="1" x14ac:dyDescent="0.2">
      <c r="E867" s="61"/>
      <c r="F867" s="61"/>
      <c r="G867" s="37"/>
      <c r="H867" s="1"/>
    </row>
    <row r="868" spans="5:8" ht="13.5" customHeight="1" x14ac:dyDescent="0.2">
      <c r="E868" s="61"/>
      <c r="F868" s="61"/>
      <c r="G868" s="37"/>
      <c r="H868" s="1"/>
    </row>
    <row r="869" spans="5:8" ht="13.5" customHeight="1" x14ac:dyDescent="0.2">
      <c r="E869" s="61"/>
      <c r="F869" s="61"/>
      <c r="G869" s="37"/>
      <c r="H869" s="1"/>
    </row>
    <row r="870" spans="5:8" ht="13.5" customHeight="1" x14ac:dyDescent="0.2">
      <c r="E870" s="61"/>
      <c r="F870" s="61"/>
      <c r="G870" s="37"/>
      <c r="H870" s="1"/>
    </row>
    <row r="871" spans="5:8" ht="13.5" customHeight="1" x14ac:dyDescent="0.2">
      <c r="E871" s="61"/>
      <c r="F871" s="61"/>
      <c r="G871" s="37"/>
      <c r="H871" s="1"/>
    </row>
    <row r="872" spans="5:8" ht="13.5" customHeight="1" x14ac:dyDescent="0.2">
      <c r="E872" s="61"/>
      <c r="F872" s="61"/>
      <c r="G872" s="37"/>
      <c r="H872" s="1"/>
    </row>
    <row r="873" spans="5:8" ht="13.5" customHeight="1" x14ac:dyDescent="0.2">
      <c r="E873" s="61"/>
      <c r="F873" s="61"/>
      <c r="G873" s="37"/>
      <c r="H873" s="1"/>
    </row>
    <row r="874" spans="5:8" ht="13.5" customHeight="1" x14ac:dyDescent="0.2">
      <c r="E874" s="61"/>
      <c r="F874" s="61"/>
      <c r="G874" s="37"/>
      <c r="H874" s="1"/>
    </row>
    <row r="875" spans="5:8" ht="13.5" customHeight="1" x14ac:dyDescent="0.2">
      <c r="E875" s="61"/>
      <c r="F875" s="61"/>
      <c r="G875" s="37"/>
      <c r="H875" s="1"/>
    </row>
    <row r="876" spans="5:8" ht="13.5" customHeight="1" x14ac:dyDescent="0.2">
      <c r="E876" s="61"/>
      <c r="F876" s="61"/>
      <c r="G876" s="37"/>
      <c r="H876" s="1"/>
    </row>
    <row r="877" spans="5:8" ht="13.5" customHeight="1" x14ac:dyDescent="0.2">
      <c r="E877" s="61"/>
      <c r="F877" s="61"/>
      <c r="G877" s="37"/>
      <c r="H877" s="1"/>
    </row>
    <row r="878" spans="5:8" ht="13.5" customHeight="1" x14ac:dyDescent="0.2">
      <c r="E878" s="61"/>
      <c r="F878" s="61"/>
      <c r="G878" s="37"/>
      <c r="H878" s="1"/>
    </row>
    <row r="879" spans="5:8" ht="13.5" customHeight="1" x14ac:dyDescent="0.2">
      <c r="E879" s="61"/>
      <c r="F879" s="61"/>
      <c r="G879" s="37"/>
      <c r="H879" s="1"/>
    </row>
    <row r="880" spans="5:8" ht="13.5" customHeight="1" x14ac:dyDescent="0.2">
      <c r="E880" s="61"/>
      <c r="F880" s="61"/>
      <c r="G880" s="37"/>
      <c r="H880" s="1"/>
    </row>
    <row r="881" spans="5:8" ht="13.5" customHeight="1" x14ac:dyDescent="0.2">
      <c r="E881" s="61"/>
      <c r="F881" s="61"/>
      <c r="G881" s="37"/>
      <c r="H881" s="1"/>
    </row>
    <row r="882" spans="5:8" ht="13.5" customHeight="1" x14ac:dyDescent="0.2">
      <c r="E882" s="61"/>
      <c r="F882" s="61"/>
      <c r="G882" s="37"/>
      <c r="H882" s="1"/>
    </row>
    <row r="883" spans="5:8" ht="13.5" customHeight="1" x14ac:dyDescent="0.2">
      <c r="E883" s="61"/>
      <c r="F883" s="61"/>
      <c r="G883" s="37"/>
      <c r="H883" s="1"/>
    </row>
    <row r="884" spans="5:8" ht="13.5" customHeight="1" x14ac:dyDescent="0.2">
      <c r="E884" s="61"/>
      <c r="F884" s="61"/>
      <c r="G884" s="37"/>
      <c r="H884" s="1"/>
    </row>
    <row r="885" spans="5:8" ht="13.5" customHeight="1" x14ac:dyDescent="0.2">
      <c r="E885" s="61"/>
      <c r="F885" s="61"/>
      <c r="G885" s="37"/>
      <c r="H885" s="1"/>
    </row>
    <row r="886" spans="5:8" ht="13.5" customHeight="1" x14ac:dyDescent="0.2">
      <c r="E886" s="61"/>
      <c r="F886" s="61"/>
      <c r="G886" s="37"/>
      <c r="H886" s="1"/>
    </row>
    <row r="887" spans="5:8" ht="13.5" customHeight="1" x14ac:dyDescent="0.2">
      <c r="E887" s="61"/>
      <c r="F887" s="61"/>
      <c r="G887" s="37"/>
      <c r="H887" s="1"/>
    </row>
    <row r="888" spans="5:8" ht="13.5" customHeight="1" x14ac:dyDescent="0.2">
      <c r="E888" s="61"/>
      <c r="F888" s="61"/>
      <c r="G888" s="37"/>
      <c r="H888" s="1"/>
    </row>
    <row r="889" spans="5:8" ht="13.5" customHeight="1" x14ac:dyDescent="0.2">
      <c r="E889" s="61"/>
      <c r="F889" s="61"/>
      <c r="G889" s="37"/>
      <c r="H889" s="1"/>
    </row>
    <row r="890" spans="5:8" ht="13.5" customHeight="1" x14ac:dyDescent="0.2">
      <c r="E890" s="61"/>
      <c r="F890" s="61"/>
      <c r="G890" s="37"/>
      <c r="H890" s="1"/>
    </row>
    <row r="891" spans="5:8" ht="13.5" customHeight="1" x14ac:dyDescent="0.2">
      <c r="E891" s="61"/>
      <c r="F891" s="61"/>
      <c r="G891" s="37"/>
      <c r="H891" s="1"/>
    </row>
    <row r="892" spans="5:8" ht="13.5" customHeight="1" x14ac:dyDescent="0.2">
      <c r="E892" s="61"/>
      <c r="F892" s="61"/>
      <c r="G892" s="37"/>
      <c r="H892" s="1"/>
    </row>
    <row r="893" spans="5:8" ht="13.5" customHeight="1" x14ac:dyDescent="0.2">
      <c r="E893" s="61"/>
      <c r="F893" s="61"/>
      <c r="G893" s="37"/>
      <c r="H893" s="1"/>
    </row>
    <row r="894" spans="5:8" ht="13.5" customHeight="1" x14ac:dyDescent="0.2">
      <c r="E894" s="61"/>
      <c r="F894" s="61"/>
      <c r="G894" s="37"/>
      <c r="H894" s="1"/>
    </row>
    <row r="895" spans="5:8" ht="13.5" customHeight="1" x14ac:dyDescent="0.2">
      <c r="E895" s="61"/>
      <c r="F895" s="61"/>
      <c r="G895" s="37"/>
      <c r="H895" s="1"/>
    </row>
    <row r="896" spans="5:8" ht="13.5" customHeight="1" x14ac:dyDescent="0.2">
      <c r="E896" s="61"/>
      <c r="F896" s="61"/>
      <c r="G896" s="37"/>
      <c r="H896" s="1"/>
    </row>
    <row r="897" spans="5:8" ht="13.5" customHeight="1" x14ac:dyDescent="0.2">
      <c r="E897" s="61"/>
      <c r="F897" s="61"/>
      <c r="G897" s="37"/>
      <c r="H897" s="1"/>
    </row>
    <row r="898" spans="5:8" ht="13.5" customHeight="1" x14ac:dyDescent="0.2">
      <c r="E898" s="61"/>
      <c r="F898" s="61"/>
      <c r="G898" s="37"/>
      <c r="H898" s="1"/>
    </row>
    <row r="899" spans="5:8" ht="13.5" customHeight="1" x14ac:dyDescent="0.2">
      <c r="E899" s="61"/>
      <c r="F899" s="61"/>
      <c r="G899" s="37"/>
      <c r="H899" s="1"/>
    </row>
    <row r="900" spans="5:8" ht="13.5" customHeight="1" x14ac:dyDescent="0.2">
      <c r="E900" s="61"/>
      <c r="F900" s="61"/>
      <c r="G900" s="37"/>
      <c r="H900" s="1"/>
    </row>
    <row r="901" spans="5:8" ht="13.5" customHeight="1" x14ac:dyDescent="0.2">
      <c r="E901" s="61"/>
      <c r="F901" s="61"/>
      <c r="G901" s="37"/>
      <c r="H901" s="1"/>
    </row>
    <row r="902" spans="5:8" ht="13.5" customHeight="1" x14ac:dyDescent="0.2">
      <c r="E902" s="61"/>
      <c r="F902" s="61"/>
      <c r="G902" s="37"/>
      <c r="H902" s="1"/>
    </row>
    <row r="903" spans="5:8" ht="13.5" customHeight="1" x14ac:dyDescent="0.2">
      <c r="E903" s="61"/>
      <c r="F903" s="61"/>
      <c r="G903" s="37"/>
      <c r="H903" s="1"/>
    </row>
    <row r="904" spans="5:8" ht="13.5" customHeight="1" x14ac:dyDescent="0.2">
      <c r="E904" s="61"/>
      <c r="F904" s="61"/>
      <c r="G904" s="37"/>
      <c r="H904" s="1"/>
    </row>
    <row r="905" spans="5:8" ht="13.5" customHeight="1" x14ac:dyDescent="0.2">
      <c r="E905" s="61"/>
      <c r="F905" s="61"/>
      <c r="G905" s="37"/>
      <c r="H905" s="1"/>
    </row>
    <row r="906" spans="5:8" ht="13.5" customHeight="1" x14ac:dyDescent="0.2">
      <c r="E906" s="61"/>
      <c r="F906" s="61"/>
      <c r="G906" s="37"/>
      <c r="H906" s="1"/>
    </row>
    <row r="907" spans="5:8" ht="13.5" customHeight="1" x14ac:dyDescent="0.2">
      <c r="E907" s="61"/>
      <c r="F907" s="61"/>
      <c r="G907" s="37"/>
      <c r="H907" s="1"/>
    </row>
    <row r="908" spans="5:8" ht="13.5" customHeight="1" x14ac:dyDescent="0.2">
      <c r="E908" s="61"/>
      <c r="F908" s="61"/>
      <c r="G908" s="37"/>
      <c r="H908" s="1"/>
    </row>
    <row r="909" spans="5:8" ht="13.5" customHeight="1" x14ac:dyDescent="0.2">
      <c r="E909" s="61"/>
      <c r="F909" s="61"/>
      <c r="G909" s="37"/>
      <c r="H909" s="1"/>
    </row>
    <row r="910" spans="5:8" ht="13.5" customHeight="1" x14ac:dyDescent="0.2">
      <c r="E910" s="61"/>
      <c r="F910" s="61"/>
      <c r="G910" s="37"/>
      <c r="H910" s="1"/>
    </row>
    <row r="911" spans="5:8" ht="13.5" customHeight="1" x14ac:dyDescent="0.2">
      <c r="E911" s="61"/>
      <c r="F911" s="61"/>
      <c r="G911" s="37"/>
      <c r="H911" s="1"/>
    </row>
    <row r="912" spans="5:8" ht="13.5" customHeight="1" x14ac:dyDescent="0.2">
      <c r="E912" s="61"/>
      <c r="F912" s="61"/>
      <c r="G912" s="37"/>
      <c r="H912" s="1"/>
    </row>
    <row r="913" spans="5:8" ht="13.5" customHeight="1" x14ac:dyDescent="0.2">
      <c r="E913" s="61"/>
      <c r="F913" s="61"/>
      <c r="G913" s="37"/>
      <c r="H913" s="1"/>
    </row>
    <row r="914" spans="5:8" ht="13.5" customHeight="1" x14ac:dyDescent="0.2">
      <c r="E914" s="61"/>
      <c r="F914" s="61"/>
      <c r="G914" s="37"/>
      <c r="H914" s="1"/>
    </row>
    <row r="915" spans="5:8" ht="13.5" customHeight="1" x14ac:dyDescent="0.2">
      <c r="E915" s="61"/>
      <c r="F915" s="61"/>
      <c r="G915" s="37"/>
      <c r="H915" s="1"/>
    </row>
    <row r="916" spans="5:8" ht="13.5" customHeight="1" x14ac:dyDescent="0.2">
      <c r="E916" s="61"/>
      <c r="F916" s="61"/>
      <c r="G916" s="37"/>
      <c r="H916" s="1"/>
    </row>
    <row r="917" spans="5:8" ht="13.5" customHeight="1" x14ac:dyDescent="0.2">
      <c r="E917" s="61"/>
      <c r="F917" s="61"/>
      <c r="G917" s="37"/>
      <c r="H917" s="1"/>
    </row>
    <row r="918" spans="5:8" ht="13.5" customHeight="1" x14ac:dyDescent="0.2">
      <c r="E918" s="61"/>
      <c r="F918" s="61"/>
      <c r="G918" s="37"/>
      <c r="H918" s="1"/>
    </row>
    <row r="919" spans="5:8" ht="13.5" customHeight="1" x14ac:dyDescent="0.2">
      <c r="E919" s="61"/>
      <c r="F919" s="61"/>
      <c r="G919" s="37"/>
      <c r="H919" s="1"/>
    </row>
    <row r="920" spans="5:8" ht="13.5" customHeight="1" x14ac:dyDescent="0.2">
      <c r="E920" s="61"/>
      <c r="F920" s="61"/>
      <c r="G920" s="37"/>
      <c r="H920" s="1"/>
    </row>
    <row r="921" spans="5:8" ht="13.5" customHeight="1" x14ac:dyDescent="0.2">
      <c r="E921" s="61"/>
      <c r="F921" s="61"/>
      <c r="G921" s="37"/>
      <c r="H921" s="1"/>
    </row>
    <row r="922" spans="5:8" ht="13.5" customHeight="1" x14ac:dyDescent="0.2">
      <c r="E922" s="61"/>
      <c r="F922" s="61"/>
      <c r="G922" s="37"/>
      <c r="H922" s="1"/>
    </row>
    <row r="923" spans="5:8" ht="13.5" customHeight="1" x14ac:dyDescent="0.2">
      <c r="E923" s="61"/>
      <c r="F923" s="61"/>
      <c r="G923" s="37"/>
      <c r="H923" s="1"/>
    </row>
    <row r="924" spans="5:8" ht="13.5" customHeight="1" x14ac:dyDescent="0.2">
      <c r="E924" s="61"/>
      <c r="F924" s="61"/>
      <c r="G924" s="37"/>
      <c r="H924" s="1"/>
    </row>
    <row r="925" spans="5:8" ht="13.5" customHeight="1" x14ac:dyDescent="0.2">
      <c r="E925" s="61"/>
      <c r="F925" s="61"/>
      <c r="G925" s="37"/>
      <c r="H925" s="1"/>
    </row>
    <row r="926" spans="5:8" ht="13.5" customHeight="1" x14ac:dyDescent="0.2">
      <c r="E926" s="61"/>
      <c r="F926" s="61"/>
      <c r="G926" s="37"/>
      <c r="H926" s="1"/>
    </row>
    <row r="927" spans="5:8" ht="13.5" customHeight="1" x14ac:dyDescent="0.2">
      <c r="E927" s="61"/>
      <c r="F927" s="61"/>
      <c r="G927" s="37"/>
      <c r="H927" s="1"/>
    </row>
    <row r="928" spans="5:8" ht="13.5" customHeight="1" x14ac:dyDescent="0.2">
      <c r="E928" s="61"/>
      <c r="F928" s="61"/>
      <c r="G928" s="37"/>
      <c r="H928" s="1"/>
    </row>
    <row r="929" spans="5:8" ht="13.5" customHeight="1" x14ac:dyDescent="0.2">
      <c r="E929" s="61"/>
      <c r="F929" s="61"/>
      <c r="G929" s="37"/>
      <c r="H929" s="1"/>
    </row>
    <row r="930" spans="5:8" ht="13.5" customHeight="1" x14ac:dyDescent="0.2">
      <c r="E930" s="61"/>
      <c r="F930" s="61"/>
      <c r="G930" s="37"/>
      <c r="H930" s="1"/>
    </row>
    <row r="931" spans="5:8" ht="13.5" customHeight="1" x14ac:dyDescent="0.2">
      <c r="E931" s="61"/>
      <c r="F931" s="61"/>
      <c r="G931" s="37"/>
      <c r="H931" s="1"/>
    </row>
    <row r="932" spans="5:8" ht="13.5" customHeight="1" x14ac:dyDescent="0.2">
      <c r="E932" s="61"/>
      <c r="F932" s="61"/>
      <c r="G932" s="37"/>
      <c r="H932" s="1"/>
    </row>
    <row r="933" spans="5:8" ht="13.5" customHeight="1" x14ac:dyDescent="0.2">
      <c r="E933" s="61"/>
      <c r="F933" s="61"/>
      <c r="G933" s="37"/>
      <c r="H933" s="1"/>
    </row>
    <row r="934" spans="5:8" ht="13.5" customHeight="1" x14ac:dyDescent="0.2">
      <c r="E934" s="61"/>
      <c r="F934" s="61"/>
      <c r="G934" s="37"/>
      <c r="H934" s="1"/>
    </row>
    <row r="935" spans="5:8" ht="13.5" customHeight="1" x14ac:dyDescent="0.2">
      <c r="E935" s="61"/>
      <c r="F935" s="61"/>
      <c r="G935" s="37"/>
      <c r="H935" s="1"/>
    </row>
    <row r="936" spans="5:8" ht="13.5" customHeight="1" x14ac:dyDescent="0.2">
      <c r="E936" s="61"/>
      <c r="F936" s="61"/>
      <c r="G936" s="37"/>
      <c r="H936" s="1"/>
    </row>
    <row r="937" spans="5:8" ht="13.5" customHeight="1" x14ac:dyDescent="0.2">
      <c r="E937" s="61"/>
      <c r="F937" s="61"/>
      <c r="G937" s="37"/>
      <c r="H937" s="1"/>
    </row>
    <row r="938" spans="5:8" ht="13.5" customHeight="1" x14ac:dyDescent="0.2">
      <c r="E938" s="61"/>
      <c r="F938" s="61"/>
      <c r="G938" s="37"/>
      <c r="H938" s="1"/>
    </row>
    <row r="939" spans="5:8" ht="13.5" customHeight="1" x14ac:dyDescent="0.2">
      <c r="E939" s="61"/>
      <c r="F939" s="61"/>
      <c r="G939" s="37"/>
      <c r="H939" s="1"/>
    </row>
    <row r="940" spans="5:8" ht="13.5" customHeight="1" x14ac:dyDescent="0.2">
      <c r="E940" s="61"/>
      <c r="F940" s="61"/>
      <c r="G940" s="37"/>
      <c r="H940" s="1"/>
    </row>
    <row r="941" spans="5:8" ht="13.5" customHeight="1" x14ac:dyDescent="0.2">
      <c r="E941" s="61"/>
      <c r="F941" s="61"/>
      <c r="G941" s="37"/>
      <c r="H941" s="1"/>
    </row>
    <row r="942" spans="5:8" ht="13.5" customHeight="1" x14ac:dyDescent="0.2">
      <c r="E942" s="61"/>
      <c r="F942" s="61"/>
      <c r="G942" s="37"/>
      <c r="H942" s="1"/>
    </row>
    <row r="943" spans="5:8" ht="13.5" customHeight="1" x14ac:dyDescent="0.2">
      <c r="E943" s="61"/>
      <c r="F943" s="61"/>
      <c r="G943" s="37"/>
      <c r="H943" s="1"/>
    </row>
    <row r="944" spans="5:8" ht="13.5" customHeight="1" x14ac:dyDescent="0.2">
      <c r="E944" s="61"/>
      <c r="F944" s="61"/>
      <c r="G944" s="37"/>
      <c r="H944" s="1"/>
    </row>
    <row r="945" spans="5:8" ht="13.5" customHeight="1" x14ac:dyDescent="0.2">
      <c r="E945" s="61"/>
      <c r="F945" s="61"/>
      <c r="G945" s="37"/>
      <c r="H945" s="1"/>
    </row>
    <row r="946" spans="5:8" ht="13.5" customHeight="1" x14ac:dyDescent="0.2">
      <c r="E946" s="61"/>
      <c r="F946" s="61"/>
      <c r="G946" s="37"/>
      <c r="H946" s="1"/>
    </row>
    <row r="947" spans="5:8" ht="13.5" customHeight="1" x14ac:dyDescent="0.2">
      <c r="E947" s="61"/>
      <c r="F947" s="61"/>
      <c r="G947" s="37"/>
      <c r="H947" s="1"/>
    </row>
    <row r="948" spans="5:8" ht="13.5" customHeight="1" x14ac:dyDescent="0.2">
      <c r="E948" s="61"/>
      <c r="F948" s="61"/>
      <c r="G948" s="37"/>
      <c r="H948" s="1"/>
    </row>
    <row r="949" spans="5:8" ht="13.5" customHeight="1" x14ac:dyDescent="0.2">
      <c r="E949" s="61"/>
      <c r="F949" s="61"/>
      <c r="G949" s="37"/>
      <c r="H949" s="1"/>
    </row>
    <row r="950" spans="5:8" ht="13.5" customHeight="1" x14ac:dyDescent="0.2">
      <c r="E950" s="61"/>
      <c r="F950" s="61"/>
      <c r="G950" s="37"/>
      <c r="H950" s="1"/>
    </row>
    <row r="951" spans="5:8" ht="13.5" customHeight="1" x14ac:dyDescent="0.2">
      <c r="E951" s="61"/>
      <c r="F951" s="61"/>
      <c r="G951" s="37"/>
      <c r="H951" s="1"/>
    </row>
    <row r="952" spans="5:8" ht="13.5" customHeight="1" x14ac:dyDescent="0.2">
      <c r="E952" s="61"/>
      <c r="F952" s="61"/>
      <c r="G952" s="37"/>
      <c r="H952" s="1"/>
    </row>
    <row r="953" spans="5:8" ht="13.5" customHeight="1" x14ac:dyDescent="0.2">
      <c r="E953" s="61"/>
      <c r="F953" s="61"/>
      <c r="G953" s="37"/>
      <c r="H953" s="1"/>
    </row>
    <row r="954" spans="5:8" ht="13.5" customHeight="1" x14ac:dyDescent="0.2">
      <c r="E954" s="61"/>
      <c r="F954" s="61"/>
      <c r="G954" s="37"/>
      <c r="H954" s="1"/>
    </row>
    <row r="955" spans="5:8" ht="13.5" customHeight="1" x14ac:dyDescent="0.2">
      <c r="E955" s="61"/>
      <c r="F955" s="61"/>
      <c r="G955" s="37"/>
      <c r="H955" s="1"/>
    </row>
    <row r="956" spans="5:8" ht="13.5" customHeight="1" x14ac:dyDescent="0.2">
      <c r="E956" s="61"/>
      <c r="F956" s="61"/>
      <c r="G956" s="37"/>
      <c r="H956" s="1"/>
    </row>
    <row r="957" spans="5:8" ht="13.5" customHeight="1" x14ac:dyDescent="0.2">
      <c r="E957" s="61"/>
      <c r="F957" s="61"/>
      <c r="G957" s="37"/>
      <c r="H957" s="1"/>
    </row>
    <row r="958" spans="5:8" ht="13.5" customHeight="1" x14ac:dyDescent="0.2">
      <c r="E958" s="61"/>
      <c r="F958" s="61"/>
      <c r="G958" s="37"/>
      <c r="H958" s="1"/>
    </row>
    <row r="959" spans="5:8" ht="13.5" customHeight="1" x14ac:dyDescent="0.2">
      <c r="E959" s="61"/>
      <c r="F959" s="61"/>
      <c r="G959" s="37"/>
      <c r="H959" s="1"/>
    </row>
    <row r="960" spans="5:8" ht="13.5" customHeight="1" x14ac:dyDescent="0.2">
      <c r="E960" s="61"/>
      <c r="F960" s="61"/>
      <c r="G960" s="37"/>
      <c r="H960" s="1"/>
    </row>
    <row r="961" spans="5:8" ht="13.5" customHeight="1" x14ac:dyDescent="0.2">
      <c r="E961" s="61"/>
      <c r="F961" s="61"/>
      <c r="G961" s="37"/>
      <c r="H961" s="1"/>
    </row>
    <row r="962" spans="5:8" ht="13.5" customHeight="1" x14ac:dyDescent="0.2">
      <c r="E962" s="61"/>
      <c r="F962" s="61"/>
      <c r="G962" s="37"/>
      <c r="H962" s="1"/>
    </row>
    <row r="963" spans="5:8" ht="13.5" customHeight="1" x14ac:dyDescent="0.2">
      <c r="E963" s="61"/>
      <c r="F963" s="61"/>
      <c r="G963" s="37"/>
      <c r="H963" s="1"/>
    </row>
    <row r="964" spans="5:8" ht="13.5" customHeight="1" x14ac:dyDescent="0.2">
      <c r="E964" s="61"/>
      <c r="F964" s="61"/>
      <c r="G964" s="37"/>
      <c r="H964" s="1"/>
    </row>
    <row r="965" spans="5:8" ht="13.5" customHeight="1" x14ac:dyDescent="0.2">
      <c r="E965" s="61"/>
      <c r="F965" s="61"/>
      <c r="G965" s="37"/>
      <c r="H965" s="1"/>
    </row>
    <row r="966" spans="5:8" ht="13.5" customHeight="1" x14ac:dyDescent="0.2">
      <c r="E966" s="61"/>
      <c r="F966" s="61"/>
      <c r="G966" s="37"/>
      <c r="H966" s="1"/>
    </row>
    <row r="967" spans="5:8" ht="13.5" customHeight="1" x14ac:dyDescent="0.2">
      <c r="E967" s="61"/>
      <c r="F967" s="61"/>
      <c r="G967" s="37"/>
      <c r="H967" s="1"/>
    </row>
    <row r="968" spans="5:8" ht="13.5" customHeight="1" x14ac:dyDescent="0.2">
      <c r="E968" s="61"/>
      <c r="F968" s="61"/>
      <c r="G968" s="37"/>
      <c r="H968" s="1"/>
    </row>
    <row r="969" spans="5:8" ht="13.5" customHeight="1" x14ac:dyDescent="0.2">
      <c r="E969" s="61"/>
      <c r="F969" s="61"/>
      <c r="G969" s="37"/>
      <c r="H969" s="1"/>
    </row>
    <row r="970" spans="5:8" ht="13.5" customHeight="1" x14ac:dyDescent="0.2">
      <c r="E970" s="61"/>
      <c r="F970" s="61"/>
      <c r="G970" s="37"/>
      <c r="H970" s="1"/>
    </row>
    <row r="971" spans="5:8" ht="13.5" customHeight="1" x14ac:dyDescent="0.2">
      <c r="E971" s="61"/>
      <c r="F971" s="61"/>
      <c r="G971" s="37"/>
      <c r="H971" s="1"/>
    </row>
    <row r="972" spans="5:8" ht="13.5" customHeight="1" x14ac:dyDescent="0.2">
      <c r="E972" s="61"/>
      <c r="F972" s="61"/>
      <c r="G972" s="37"/>
      <c r="H972" s="1"/>
    </row>
    <row r="973" spans="5:8" ht="13.5" customHeight="1" x14ac:dyDescent="0.2">
      <c r="E973" s="61"/>
      <c r="F973" s="61"/>
      <c r="G973" s="37"/>
      <c r="H973" s="1"/>
    </row>
    <row r="974" spans="5:8" ht="13.5" customHeight="1" x14ac:dyDescent="0.2">
      <c r="E974" s="61"/>
      <c r="F974" s="61"/>
      <c r="G974" s="37"/>
      <c r="H974" s="1"/>
    </row>
    <row r="975" spans="5:8" ht="13.5" customHeight="1" x14ac:dyDescent="0.2">
      <c r="E975" s="61"/>
      <c r="F975" s="61"/>
      <c r="G975" s="37"/>
      <c r="H975" s="1"/>
    </row>
    <row r="976" spans="5:8" ht="13.5" customHeight="1" x14ac:dyDescent="0.2">
      <c r="E976" s="61"/>
      <c r="F976" s="61"/>
      <c r="G976" s="37"/>
      <c r="H976" s="1"/>
    </row>
    <row r="977" spans="5:8" ht="13.5" customHeight="1" x14ac:dyDescent="0.2">
      <c r="E977" s="61"/>
      <c r="F977" s="61"/>
      <c r="G977" s="37"/>
      <c r="H977" s="1"/>
    </row>
    <row r="978" spans="5:8" ht="13.5" customHeight="1" x14ac:dyDescent="0.2">
      <c r="E978" s="61"/>
      <c r="F978" s="61"/>
      <c r="G978" s="37"/>
      <c r="H978" s="1"/>
    </row>
    <row r="979" spans="5:8" ht="13.5" customHeight="1" x14ac:dyDescent="0.2">
      <c r="E979" s="61"/>
      <c r="F979" s="61"/>
      <c r="G979" s="37"/>
      <c r="H979" s="1"/>
    </row>
    <row r="980" spans="5:8" ht="13.5" customHeight="1" x14ac:dyDescent="0.2">
      <c r="E980" s="61"/>
      <c r="F980" s="61"/>
      <c r="G980" s="37"/>
      <c r="H980" s="1"/>
    </row>
    <row r="981" spans="5:8" ht="13.5" customHeight="1" x14ac:dyDescent="0.2">
      <c r="E981" s="61"/>
      <c r="F981" s="61"/>
      <c r="G981" s="37"/>
      <c r="H981" s="1"/>
    </row>
    <row r="982" spans="5:8" ht="13.5" customHeight="1" x14ac:dyDescent="0.2">
      <c r="E982" s="61"/>
      <c r="F982" s="61"/>
      <c r="G982" s="37"/>
      <c r="H982" s="1"/>
    </row>
    <row r="983" spans="5:8" ht="13.5" customHeight="1" x14ac:dyDescent="0.2">
      <c r="E983" s="61"/>
      <c r="F983" s="61"/>
      <c r="G983" s="37"/>
      <c r="H983" s="1"/>
    </row>
    <row r="984" spans="5:8" ht="13.5" customHeight="1" x14ac:dyDescent="0.2">
      <c r="E984" s="61"/>
      <c r="F984" s="61"/>
      <c r="G984" s="37"/>
      <c r="H984" s="1"/>
    </row>
    <row r="985" spans="5:8" ht="13.5" customHeight="1" x14ac:dyDescent="0.2">
      <c r="E985" s="61"/>
      <c r="F985" s="61"/>
      <c r="G985" s="37"/>
      <c r="H985" s="1"/>
    </row>
    <row r="986" spans="5:8" ht="13.5" customHeight="1" x14ac:dyDescent="0.2">
      <c r="E986" s="61"/>
      <c r="F986" s="61"/>
      <c r="G986" s="37"/>
      <c r="H986" s="1"/>
    </row>
    <row r="987" spans="5:8" ht="13.5" customHeight="1" x14ac:dyDescent="0.2">
      <c r="E987" s="61"/>
      <c r="F987" s="61"/>
      <c r="G987" s="37"/>
      <c r="H987" s="1"/>
    </row>
    <row r="988" spans="5:8" ht="13.5" customHeight="1" x14ac:dyDescent="0.2">
      <c r="E988" s="61"/>
      <c r="F988" s="61"/>
      <c r="G988" s="37"/>
      <c r="H988" s="1"/>
    </row>
    <row r="989" spans="5:8" ht="13.5" customHeight="1" x14ac:dyDescent="0.2">
      <c r="E989" s="61"/>
      <c r="F989" s="61"/>
      <c r="G989" s="37"/>
      <c r="H989" s="1"/>
    </row>
  </sheetData>
  <mergeCells count="3">
    <mergeCell ref="M3:M6"/>
    <mergeCell ref="J4:J6"/>
    <mergeCell ref="O5:O6"/>
  </mergeCells>
  <pageMargins left="0.7" right="0.7" top="0.75" bottom="0.75" header="0" footer="0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1000"/>
  <sheetViews>
    <sheetView showGridLines="0" topLeftCell="A6" workbookViewId="0">
      <selection activeCell="O31" sqref="O31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EAADB"/>
  </sheetPr>
  <dimension ref="B1:Y989"/>
  <sheetViews>
    <sheetView showGridLines="0" workbookViewId="0">
      <selection activeCell="E32" sqref="E32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58.85546875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25" width="3.85546875" customWidth="1"/>
  </cols>
  <sheetData>
    <row r="1" spans="2:25" ht="13.5" customHeight="1" x14ac:dyDescent="0.2">
      <c r="B1" s="14"/>
      <c r="C1" s="15"/>
    </row>
    <row r="2" spans="2:25" ht="13.5" customHeight="1" x14ac:dyDescent="0.2">
      <c r="B2" s="14"/>
      <c r="C2" s="15"/>
      <c r="H2" s="106" t="s">
        <v>110</v>
      </c>
    </row>
    <row r="3" spans="2:25" ht="13.5" customHeight="1" x14ac:dyDescent="0.2">
      <c r="B3" s="14"/>
      <c r="C3" s="15"/>
      <c r="H3" s="106"/>
      <c r="K3" s="106" t="s">
        <v>58</v>
      </c>
      <c r="L3" s="104" t="s">
        <v>52</v>
      </c>
      <c r="M3" s="104"/>
      <c r="N3" s="104"/>
      <c r="O3" s="104"/>
      <c r="P3" s="104"/>
      <c r="Q3" s="104"/>
      <c r="R3" s="104"/>
      <c r="S3" s="104"/>
      <c r="T3" s="104"/>
      <c r="U3" s="104"/>
    </row>
    <row r="4" spans="2:25" ht="12.75" customHeight="1" x14ac:dyDescent="0.2">
      <c r="B4" s="14"/>
      <c r="C4" s="15"/>
      <c r="E4" s="112" t="s">
        <v>54</v>
      </c>
      <c r="G4" s="108" t="s">
        <v>51</v>
      </c>
      <c r="H4" s="106"/>
      <c r="I4" s="106" t="s">
        <v>56</v>
      </c>
      <c r="J4" s="116" t="s">
        <v>57</v>
      </c>
      <c r="K4" s="106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5" ht="18" customHeight="1" x14ac:dyDescent="0.2">
      <c r="B5" s="110" t="s">
        <v>53</v>
      </c>
      <c r="C5" s="101"/>
      <c r="E5" s="112"/>
      <c r="F5" s="111" t="s">
        <v>55</v>
      </c>
      <c r="G5" s="101"/>
      <c r="H5" s="106"/>
      <c r="I5" s="114"/>
      <c r="J5" s="116"/>
      <c r="K5" s="106"/>
      <c r="L5" s="104"/>
      <c r="M5" s="104"/>
      <c r="N5" s="104"/>
      <c r="O5" s="104"/>
      <c r="P5" s="104"/>
      <c r="Q5" s="104"/>
      <c r="R5" s="104"/>
      <c r="S5" s="104"/>
      <c r="T5" s="104"/>
      <c r="U5" s="104"/>
    </row>
    <row r="6" spans="2:25" ht="13.5" customHeight="1" x14ac:dyDescent="0.2">
      <c r="B6" s="16"/>
      <c r="C6" s="15"/>
      <c r="E6" s="113"/>
      <c r="F6" s="109"/>
      <c r="G6" s="109"/>
      <c r="H6" s="107"/>
      <c r="I6" s="115"/>
      <c r="J6" s="117"/>
      <c r="K6" s="107"/>
      <c r="L6" s="105"/>
      <c r="M6" s="105"/>
      <c r="N6" s="105"/>
      <c r="O6" s="105"/>
      <c r="P6" s="105"/>
      <c r="Q6" s="105"/>
      <c r="R6" s="105"/>
      <c r="S6" s="105"/>
      <c r="T6" s="105"/>
      <c r="U6" s="105"/>
    </row>
    <row r="7" spans="2:25" ht="34.5" customHeight="1" x14ac:dyDescent="0.2">
      <c r="B7" s="17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3.5" customHeight="1" x14ac:dyDescent="0.2">
      <c r="B8" s="54" t="s">
        <v>349</v>
      </c>
      <c r="C8" s="11" t="s">
        <v>35</v>
      </c>
      <c r="D8" s="9" t="s">
        <v>218</v>
      </c>
      <c r="E8" s="9" t="s">
        <v>123</v>
      </c>
      <c r="F8" s="9" t="s">
        <v>80</v>
      </c>
      <c r="G8" s="11">
        <v>20</v>
      </c>
      <c r="H8" s="19">
        <v>20</v>
      </c>
      <c r="I8" s="19">
        <f t="shared" ref="I8:I24" si="0">G8-H8</f>
        <v>0</v>
      </c>
      <c r="J8" s="19">
        <v>20</v>
      </c>
      <c r="K8" s="19">
        <f t="shared" ref="K8:K24" si="1">SUM(J8-G8)</f>
        <v>0</v>
      </c>
      <c r="L8" s="11"/>
      <c r="M8" s="11"/>
      <c r="N8" s="11"/>
      <c r="O8" s="11"/>
      <c r="P8" s="11"/>
      <c r="Q8" s="70">
        <v>20</v>
      </c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54" t="s">
        <v>350</v>
      </c>
      <c r="C9" s="11" t="s">
        <v>35</v>
      </c>
      <c r="D9" s="9" t="s">
        <v>376</v>
      </c>
      <c r="E9" s="9" t="s">
        <v>123</v>
      </c>
      <c r="F9" s="9" t="s">
        <v>80</v>
      </c>
      <c r="G9" s="11">
        <v>20</v>
      </c>
      <c r="H9" s="19">
        <v>20</v>
      </c>
      <c r="I9" s="19">
        <f t="shared" si="0"/>
        <v>0</v>
      </c>
      <c r="J9" s="19">
        <v>20</v>
      </c>
      <c r="K9" s="19">
        <f t="shared" si="1"/>
        <v>0</v>
      </c>
      <c r="L9" s="11"/>
      <c r="M9" s="11"/>
      <c r="N9" s="11"/>
      <c r="O9" s="11"/>
      <c r="P9" s="11"/>
      <c r="Q9" s="11"/>
      <c r="R9" s="11"/>
      <c r="S9" s="11"/>
      <c r="T9" s="11"/>
      <c r="U9" s="70">
        <v>20</v>
      </c>
      <c r="V9" s="11"/>
      <c r="W9" s="11"/>
      <c r="X9" s="11"/>
      <c r="Y9" s="11"/>
    </row>
    <row r="10" spans="2:25" ht="13.5" customHeight="1" x14ac:dyDescent="0.2">
      <c r="B10" s="54" t="s">
        <v>351</v>
      </c>
      <c r="C10" s="11" t="s">
        <v>35</v>
      </c>
      <c r="D10" s="9" t="s">
        <v>231</v>
      </c>
      <c r="E10" s="9" t="s">
        <v>123</v>
      </c>
      <c r="F10" s="9" t="s">
        <v>80</v>
      </c>
      <c r="G10" s="11">
        <v>12</v>
      </c>
      <c r="H10" s="19">
        <v>12</v>
      </c>
      <c r="I10" s="19">
        <f t="shared" si="0"/>
        <v>0</v>
      </c>
      <c r="J10" s="19">
        <v>10</v>
      </c>
      <c r="K10" s="19">
        <f t="shared" si="1"/>
        <v>-2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70">
        <v>12</v>
      </c>
      <c r="W10" s="11"/>
      <c r="X10" s="11"/>
      <c r="Y10" s="11"/>
    </row>
    <row r="11" spans="2:25" ht="13.5" customHeight="1" x14ac:dyDescent="0.2">
      <c r="B11" s="54" t="s">
        <v>352</v>
      </c>
      <c r="C11" s="11" t="s">
        <v>30</v>
      </c>
      <c r="D11" s="9" t="s">
        <v>232</v>
      </c>
      <c r="E11" s="9" t="s">
        <v>117</v>
      </c>
      <c r="F11" s="9" t="s">
        <v>80</v>
      </c>
      <c r="G11" s="11">
        <v>8</v>
      </c>
      <c r="H11" s="19">
        <v>8</v>
      </c>
      <c r="I11" s="19">
        <f t="shared" si="0"/>
        <v>0</v>
      </c>
      <c r="J11" s="19">
        <v>8</v>
      </c>
      <c r="K11" s="19">
        <f t="shared" si="1"/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71">
        <v>8</v>
      </c>
      <c r="X11" s="11"/>
      <c r="Y11" s="11"/>
    </row>
    <row r="12" spans="2:25" ht="13.5" customHeight="1" x14ac:dyDescent="0.2">
      <c r="B12" s="54" t="s">
        <v>353</v>
      </c>
      <c r="C12" s="11" t="s">
        <v>30</v>
      </c>
      <c r="D12" s="9" t="s">
        <v>241</v>
      </c>
      <c r="E12" s="9" t="s">
        <v>117</v>
      </c>
      <c r="F12" s="9" t="s">
        <v>80</v>
      </c>
      <c r="G12" s="11">
        <v>8</v>
      </c>
      <c r="H12" s="19">
        <v>8</v>
      </c>
      <c r="I12" s="19">
        <f t="shared" si="0"/>
        <v>0</v>
      </c>
      <c r="J12" s="19">
        <v>8</v>
      </c>
      <c r="K12" s="19">
        <f t="shared" si="1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71">
        <v>8</v>
      </c>
    </row>
    <row r="13" spans="2:25" ht="13.5" customHeight="1" x14ac:dyDescent="0.2">
      <c r="B13" s="54" t="s">
        <v>354</v>
      </c>
      <c r="C13" s="11" t="s">
        <v>30</v>
      </c>
      <c r="D13" s="9" t="s">
        <v>368</v>
      </c>
      <c r="E13" s="9" t="s">
        <v>115</v>
      </c>
      <c r="F13" s="9" t="s">
        <v>80</v>
      </c>
      <c r="G13" s="11">
        <v>8</v>
      </c>
      <c r="H13" s="19">
        <v>8</v>
      </c>
      <c r="I13" s="19">
        <f t="shared" si="0"/>
        <v>0</v>
      </c>
      <c r="J13" s="19">
        <v>8</v>
      </c>
      <c r="K13" s="19">
        <f t="shared" si="1"/>
        <v>0</v>
      </c>
      <c r="L13" s="11"/>
      <c r="M13" s="11"/>
      <c r="N13" s="11"/>
      <c r="O13" s="68">
        <v>8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54" t="s">
        <v>355</v>
      </c>
      <c r="C14" s="11" t="s">
        <v>20</v>
      </c>
      <c r="D14" s="9" t="s">
        <v>246</v>
      </c>
      <c r="E14" s="9" t="s">
        <v>117</v>
      </c>
      <c r="F14" s="9" t="s">
        <v>80</v>
      </c>
      <c r="G14" s="11">
        <v>8</v>
      </c>
      <c r="H14" s="19">
        <v>8</v>
      </c>
      <c r="I14" s="19">
        <f t="shared" si="0"/>
        <v>0</v>
      </c>
      <c r="J14" s="19">
        <v>8</v>
      </c>
      <c r="K14" s="19">
        <f t="shared" si="1"/>
        <v>0</v>
      </c>
      <c r="L14" s="11"/>
      <c r="M14" s="11"/>
      <c r="O14" s="11"/>
      <c r="P14" s="71">
        <v>8</v>
      </c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54" t="s">
        <v>356</v>
      </c>
      <c r="C15" s="11" t="s">
        <v>20</v>
      </c>
      <c r="D15" s="9" t="s">
        <v>377</v>
      </c>
      <c r="E15" s="9" t="s">
        <v>117</v>
      </c>
      <c r="F15" s="9" t="s">
        <v>80</v>
      </c>
      <c r="G15" s="11">
        <v>12</v>
      </c>
      <c r="H15" s="19">
        <v>12</v>
      </c>
      <c r="I15" s="19">
        <f t="shared" si="0"/>
        <v>0</v>
      </c>
      <c r="J15" s="19">
        <v>8</v>
      </c>
      <c r="K15" s="19">
        <f t="shared" si="1"/>
        <v>-4</v>
      </c>
      <c r="L15" s="11"/>
      <c r="M15" s="11"/>
      <c r="N15" s="11"/>
      <c r="O15" s="11"/>
      <c r="P15" s="11"/>
      <c r="Q15" s="71">
        <v>12</v>
      </c>
      <c r="R15" s="11"/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54" t="s">
        <v>357</v>
      </c>
      <c r="C16" s="11" t="s">
        <v>30</v>
      </c>
      <c r="D16" s="9" t="s">
        <v>245</v>
      </c>
      <c r="E16" s="9" t="s">
        <v>116</v>
      </c>
      <c r="F16" s="9" t="s">
        <v>80</v>
      </c>
      <c r="G16" s="11">
        <v>40</v>
      </c>
      <c r="H16" s="19">
        <v>40</v>
      </c>
      <c r="I16" s="19">
        <f t="shared" si="0"/>
        <v>0</v>
      </c>
      <c r="J16" s="19">
        <v>40</v>
      </c>
      <c r="K16" s="19">
        <f t="shared" si="1"/>
        <v>0</v>
      </c>
      <c r="L16" s="11"/>
      <c r="M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69">
        <v>40</v>
      </c>
    </row>
    <row r="17" spans="2:25" ht="13.5" customHeight="1" x14ac:dyDescent="0.2">
      <c r="B17" s="54" t="s">
        <v>358</v>
      </c>
      <c r="C17" s="11" t="s">
        <v>30</v>
      </c>
      <c r="D17" s="9" t="s">
        <v>378</v>
      </c>
      <c r="E17" s="9" t="s">
        <v>117</v>
      </c>
      <c r="F17" s="9" t="s">
        <v>80</v>
      </c>
      <c r="G17" s="11">
        <v>8</v>
      </c>
      <c r="H17" s="19">
        <v>8</v>
      </c>
      <c r="I17" s="19">
        <f t="shared" si="0"/>
        <v>0</v>
      </c>
      <c r="J17" s="19">
        <v>7</v>
      </c>
      <c r="K17" s="19">
        <f t="shared" si="1"/>
        <v>-1</v>
      </c>
      <c r="L17" s="11"/>
      <c r="M17" s="11"/>
      <c r="N17" s="11"/>
      <c r="O17" s="11"/>
      <c r="P17" s="11"/>
      <c r="Q17" s="11"/>
      <c r="R17" s="11"/>
      <c r="S17" s="11"/>
      <c r="T17" s="71">
        <v>8</v>
      </c>
      <c r="U17" s="11"/>
      <c r="V17" s="11"/>
      <c r="W17" s="11"/>
      <c r="X17" s="11"/>
      <c r="Y17" s="11"/>
    </row>
    <row r="18" spans="2:25" ht="13.5" customHeight="1" x14ac:dyDescent="0.2">
      <c r="B18" s="54" t="s">
        <v>359</v>
      </c>
      <c r="C18" s="11" t="s">
        <v>30</v>
      </c>
      <c r="D18" s="9" t="s">
        <v>379</v>
      </c>
      <c r="E18" s="9" t="s">
        <v>115</v>
      </c>
      <c r="F18" s="9" t="s">
        <v>80</v>
      </c>
      <c r="G18" s="11">
        <v>8</v>
      </c>
      <c r="H18" s="19">
        <v>8</v>
      </c>
      <c r="I18" s="19">
        <f t="shared" si="0"/>
        <v>0</v>
      </c>
      <c r="J18" s="19">
        <v>8</v>
      </c>
      <c r="K18" s="19">
        <f t="shared" si="1"/>
        <v>0</v>
      </c>
      <c r="L18" s="11"/>
      <c r="M18" s="11"/>
      <c r="N18" s="11"/>
      <c r="O18" s="11"/>
      <c r="P18" s="11"/>
      <c r="Q18" s="11"/>
      <c r="R18" s="11"/>
      <c r="S18" s="68">
        <v>8</v>
      </c>
      <c r="T18" s="11"/>
      <c r="U18" s="11"/>
      <c r="V18" s="11"/>
      <c r="W18" s="11"/>
      <c r="X18" s="11"/>
      <c r="Y18" s="11"/>
    </row>
    <row r="19" spans="2:25" ht="13.5" customHeight="1" x14ac:dyDescent="0.2">
      <c r="B19" s="54" t="s">
        <v>360</v>
      </c>
      <c r="C19" s="11" t="s">
        <v>310</v>
      </c>
      <c r="D19" s="9" t="s">
        <v>367</v>
      </c>
      <c r="E19" s="9" t="s">
        <v>116</v>
      </c>
      <c r="F19" s="9" t="s">
        <v>80</v>
      </c>
      <c r="G19" s="11">
        <v>8</v>
      </c>
      <c r="H19" s="19">
        <v>8</v>
      </c>
      <c r="I19" s="19">
        <f t="shared" si="0"/>
        <v>0</v>
      </c>
      <c r="J19" s="19">
        <v>6</v>
      </c>
      <c r="K19" s="19">
        <f t="shared" si="1"/>
        <v>-2</v>
      </c>
      <c r="L19" s="11"/>
      <c r="M19" s="11"/>
      <c r="N19" s="11"/>
      <c r="O19" s="69">
        <v>8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2:25" ht="13.5" customHeight="1" x14ac:dyDescent="0.2">
      <c r="B20" s="54" t="s">
        <v>361</v>
      </c>
      <c r="C20" s="11" t="s">
        <v>310</v>
      </c>
      <c r="D20" s="9" t="s">
        <v>380</v>
      </c>
      <c r="E20" s="9" t="s">
        <v>116</v>
      </c>
      <c r="F20" s="9" t="s">
        <v>80</v>
      </c>
      <c r="G20" s="11">
        <v>8</v>
      </c>
      <c r="H20" s="19">
        <v>8</v>
      </c>
      <c r="I20" s="19">
        <f t="shared" si="0"/>
        <v>0</v>
      </c>
      <c r="J20" s="19">
        <v>8</v>
      </c>
      <c r="K20" s="19">
        <f t="shared" si="1"/>
        <v>0</v>
      </c>
      <c r="L20" s="11"/>
      <c r="M20" s="11"/>
      <c r="N20" s="11"/>
      <c r="O20" s="11"/>
      <c r="P20" s="69">
        <v>8</v>
      </c>
      <c r="Q20" s="11"/>
      <c r="R20" s="11"/>
      <c r="S20" s="11"/>
      <c r="U20" s="11"/>
      <c r="V20" s="11"/>
      <c r="W20" s="11"/>
      <c r="X20" s="11"/>
      <c r="Y20" s="11"/>
    </row>
    <row r="21" spans="2:25" ht="13.5" customHeight="1" x14ac:dyDescent="0.2">
      <c r="B21" s="54" t="s">
        <v>362</v>
      </c>
      <c r="C21" s="11" t="s">
        <v>30</v>
      </c>
      <c r="D21" s="9" t="s">
        <v>366</v>
      </c>
      <c r="E21" s="9" t="s">
        <v>115</v>
      </c>
      <c r="F21" s="9" t="s">
        <v>80</v>
      </c>
      <c r="G21" s="11">
        <v>8</v>
      </c>
      <c r="H21" s="19">
        <v>8</v>
      </c>
      <c r="I21" s="19">
        <f t="shared" si="0"/>
        <v>0</v>
      </c>
      <c r="J21" s="19">
        <v>7</v>
      </c>
      <c r="K21" s="19">
        <f t="shared" si="1"/>
        <v>-1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68">
        <v>8</v>
      </c>
      <c r="X21" s="11"/>
      <c r="Y21" s="11"/>
    </row>
    <row r="22" spans="2:25" ht="13.5" customHeight="1" x14ac:dyDescent="0.2">
      <c r="B22" s="54" t="s">
        <v>363</v>
      </c>
      <c r="C22" s="11" t="s">
        <v>31</v>
      </c>
      <c r="D22" s="9" t="s">
        <v>247</v>
      </c>
      <c r="E22" s="9" t="s">
        <v>117</v>
      </c>
      <c r="F22" s="9" t="s">
        <v>80</v>
      </c>
      <c r="G22" s="11">
        <v>8</v>
      </c>
      <c r="H22" s="19">
        <v>8</v>
      </c>
      <c r="I22" s="19">
        <f t="shared" si="0"/>
        <v>0</v>
      </c>
      <c r="J22" s="19">
        <v>8</v>
      </c>
      <c r="K22" s="19">
        <f t="shared" si="1"/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71">
        <v>8</v>
      </c>
      <c r="V22" s="11"/>
      <c r="W22" s="11"/>
      <c r="X22" s="11"/>
      <c r="Y22" s="11"/>
    </row>
    <row r="23" spans="2:25" ht="13.5" customHeight="1" x14ac:dyDescent="0.2">
      <c r="B23" s="54" t="s">
        <v>364</v>
      </c>
      <c r="C23" s="11" t="s">
        <v>31</v>
      </c>
      <c r="D23" s="9" t="s">
        <v>381</v>
      </c>
      <c r="E23" s="9" t="s">
        <v>117</v>
      </c>
      <c r="F23" s="9" t="s">
        <v>80</v>
      </c>
      <c r="G23" s="11">
        <v>8</v>
      </c>
      <c r="H23" s="19">
        <v>8</v>
      </c>
      <c r="I23" s="19">
        <f t="shared" si="0"/>
        <v>0</v>
      </c>
      <c r="J23" s="19">
        <v>8</v>
      </c>
      <c r="K23" s="19">
        <f t="shared" si="1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71">
        <v>8</v>
      </c>
      <c r="W23" s="11"/>
      <c r="X23" s="11"/>
      <c r="Y23" s="11"/>
    </row>
    <row r="24" spans="2:25" ht="13.5" customHeight="1" x14ac:dyDescent="0.2">
      <c r="B24" s="54" t="s">
        <v>365</v>
      </c>
      <c r="C24" s="11" t="s">
        <v>33</v>
      </c>
      <c r="D24" s="9" t="s">
        <v>374</v>
      </c>
      <c r="E24" s="9" t="s">
        <v>117</v>
      </c>
      <c r="F24" s="9" t="s">
        <v>80</v>
      </c>
      <c r="G24" s="11">
        <v>8</v>
      </c>
      <c r="H24" s="19">
        <v>8</v>
      </c>
      <c r="I24" s="19">
        <f t="shared" si="0"/>
        <v>0</v>
      </c>
      <c r="J24" s="19">
        <v>8</v>
      </c>
      <c r="K24" s="19">
        <f t="shared" si="1"/>
        <v>0</v>
      </c>
      <c r="L24" s="11"/>
      <c r="M24" s="11"/>
      <c r="N24" s="71">
        <v>8</v>
      </c>
      <c r="O24" s="11"/>
      <c r="P24" s="11"/>
      <c r="Q24" s="11"/>
      <c r="R24" s="11"/>
      <c r="S24" s="11"/>
      <c r="T24" s="11"/>
      <c r="U24" s="11"/>
      <c r="V24" s="11"/>
      <c r="X24" s="11"/>
      <c r="Y24" s="11"/>
    </row>
    <row r="25" spans="2:25" ht="13.5" customHeight="1" x14ac:dyDescent="0.2">
      <c r="B25" s="20"/>
      <c r="C25" s="21"/>
      <c r="D25" s="22"/>
      <c r="E25" s="22"/>
      <c r="F25" s="23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2:25" ht="13.5" customHeight="1" x14ac:dyDescent="0.2">
      <c r="B26" s="24"/>
      <c r="C26" s="25"/>
      <c r="D26" s="26"/>
      <c r="E26" s="26"/>
      <c r="F26" s="27" t="s">
        <v>81</v>
      </c>
      <c r="G26" s="28">
        <f>SUBTOTAL(9,G7:G24)</f>
        <v>200</v>
      </c>
      <c r="H26" s="28">
        <f>SUBTOTAL(9,H7:H24)</f>
        <v>200</v>
      </c>
      <c r="I26" s="28">
        <f>SUBTOTAL(9,I7:I24)</f>
        <v>0</v>
      </c>
      <c r="J26" s="28">
        <f>SUM(J8:J24)</f>
        <v>190</v>
      </c>
      <c r="K26" s="19">
        <f>SUM(J26-G26)</f>
        <v>-10</v>
      </c>
      <c r="L26" s="28">
        <f t="shared" ref="L26:Y26" si="2">SUBTOTAL(9,L7:L24)</f>
        <v>0</v>
      </c>
      <c r="M26" s="28">
        <f t="shared" si="2"/>
        <v>0</v>
      </c>
      <c r="N26" s="28">
        <f t="shared" si="2"/>
        <v>8</v>
      </c>
      <c r="O26" s="28">
        <f t="shared" si="2"/>
        <v>16</v>
      </c>
      <c r="P26" s="28">
        <f t="shared" si="2"/>
        <v>16</v>
      </c>
      <c r="Q26" s="28">
        <f t="shared" si="2"/>
        <v>32</v>
      </c>
      <c r="R26" s="28">
        <f t="shared" si="2"/>
        <v>0</v>
      </c>
      <c r="S26" s="28">
        <f t="shared" si="2"/>
        <v>8</v>
      </c>
      <c r="T26" s="28">
        <f t="shared" si="2"/>
        <v>8</v>
      </c>
      <c r="U26" s="28">
        <f t="shared" si="2"/>
        <v>28</v>
      </c>
      <c r="V26" s="28">
        <f t="shared" si="2"/>
        <v>20</v>
      </c>
      <c r="W26" s="28">
        <f t="shared" si="2"/>
        <v>16</v>
      </c>
      <c r="X26" s="28">
        <f t="shared" si="2"/>
        <v>0</v>
      </c>
      <c r="Y26" s="28">
        <f t="shared" si="2"/>
        <v>48</v>
      </c>
    </row>
    <row r="27" spans="2:25" ht="13.5" customHeight="1" x14ac:dyDescent="0.2">
      <c r="B27" s="24"/>
      <c r="C27" s="25"/>
      <c r="D27" s="26"/>
      <c r="E27" s="26"/>
      <c r="F27" s="27" t="s">
        <v>82</v>
      </c>
      <c r="G27" s="28"/>
      <c r="H27" s="28"/>
      <c r="I27" s="28"/>
      <c r="J27" s="28"/>
      <c r="K27" s="28"/>
      <c r="L27" s="28">
        <f>G26-L26</f>
        <v>200</v>
      </c>
      <c r="M27" s="28">
        <f t="shared" ref="M27:Y27" si="3">L27-M26</f>
        <v>200</v>
      </c>
      <c r="N27" s="28">
        <f t="shared" si="3"/>
        <v>192</v>
      </c>
      <c r="O27" s="28">
        <f t="shared" si="3"/>
        <v>176</v>
      </c>
      <c r="P27" s="28">
        <f t="shared" si="3"/>
        <v>160</v>
      </c>
      <c r="Q27" s="28">
        <f t="shared" si="3"/>
        <v>128</v>
      </c>
      <c r="R27" s="28">
        <f t="shared" si="3"/>
        <v>128</v>
      </c>
      <c r="S27" s="28">
        <f t="shared" si="3"/>
        <v>120</v>
      </c>
      <c r="T27" s="28">
        <f t="shared" si="3"/>
        <v>112</v>
      </c>
      <c r="U27" s="28">
        <f t="shared" si="3"/>
        <v>84</v>
      </c>
      <c r="V27" s="28">
        <f t="shared" si="3"/>
        <v>64</v>
      </c>
      <c r="W27" s="28">
        <f t="shared" si="3"/>
        <v>48</v>
      </c>
      <c r="X27" s="28">
        <f t="shared" si="3"/>
        <v>48</v>
      </c>
      <c r="Y27" s="28">
        <f t="shared" si="3"/>
        <v>0</v>
      </c>
    </row>
    <row r="28" spans="2:25" ht="13.5" customHeight="1" x14ac:dyDescent="0.2">
      <c r="B28" s="24"/>
      <c r="C28" s="25"/>
      <c r="D28" s="26"/>
      <c r="E28" s="26"/>
      <c r="F28" s="27" t="s">
        <v>83</v>
      </c>
      <c r="G28" s="28"/>
      <c r="H28" s="28"/>
      <c r="I28" s="28"/>
      <c r="J28" s="28"/>
      <c r="K28" s="28"/>
      <c r="L28" s="28">
        <f>L26</f>
        <v>0</v>
      </c>
      <c r="M28" s="28">
        <f t="shared" ref="M28:Y28" si="4">L28+M26</f>
        <v>0</v>
      </c>
      <c r="N28" s="28">
        <f t="shared" si="4"/>
        <v>8</v>
      </c>
      <c r="O28" s="28">
        <f t="shared" si="4"/>
        <v>24</v>
      </c>
      <c r="P28" s="28">
        <f t="shared" si="4"/>
        <v>40</v>
      </c>
      <c r="Q28" s="28">
        <f t="shared" si="4"/>
        <v>72</v>
      </c>
      <c r="R28" s="28">
        <f t="shared" si="4"/>
        <v>72</v>
      </c>
      <c r="S28" s="28">
        <f t="shared" si="4"/>
        <v>80</v>
      </c>
      <c r="T28" s="28">
        <f t="shared" si="4"/>
        <v>88</v>
      </c>
      <c r="U28" s="28">
        <f t="shared" si="4"/>
        <v>116</v>
      </c>
      <c r="V28" s="28">
        <f t="shared" si="4"/>
        <v>136</v>
      </c>
      <c r="W28" s="28">
        <f t="shared" si="4"/>
        <v>152</v>
      </c>
      <c r="X28" s="28">
        <f t="shared" si="4"/>
        <v>152</v>
      </c>
      <c r="Y28" s="28">
        <f t="shared" si="4"/>
        <v>200</v>
      </c>
    </row>
    <row r="29" spans="2:25" ht="13.5" customHeight="1" x14ac:dyDescent="0.2">
      <c r="B29" s="57"/>
      <c r="C29" s="58"/>
      <c r="D29" s="59"/>
      <c r="E29" s="59"/>
      <c r="F29" s="56" t="s">
        <v>124</v>
      </c>
      <c r="G29" s="28"/>
      <c r="H29" s="28"/>
      <c r="I29" s="28"/>
      <c r="J29" s="28"/>
      <c r="K29" s="28"/>
      <c r="L29" s="28">
        <f>$G$26-($G$26/14*1)</f>
        <v>185.71428571428572</v>
      </c>
      <c r="M29" s="28">
        <f>$G$26-($G$26/14*2)</f>
        <v>171.42857142857142</v>
      </c>
      <c r="N29" s="28">
        <f>$G$26-($G$26/14*3)</f>
        <v>157.14285714285714</v>
      </c>
      <c r="O29" s="28">
        <f>$G$26-($G$26/14*4)</f>
        <v>142.85714285714286</v>
      </c>
      <c r="P29" s="28">
        <f>$G$26-($G$26/14*5)</f>
        <v>128.57142857142856</v>
      </c>
      <c r="Q29" s="28">
        <f>$G$26-($G$26/14*6)</f>
        <v>114.28571428571428</v>
      </c>
      <c r="R29" s="28">
        <f>$G$26-($G$26/14*7)</f>
        <v>100</v>
      </c>
      <c r="S29" s="28">
        <f>$G$26-($G$26/14*8)</f>
        <v>85.714285714285708</v>
      </c>
      <c r="T29" s="28">
        <f>$G$26-($G$26/14*9)</f>
        <v>71.428571428571416</v>
      </c>
      <c r="U29" s="28">
        <f>$G$26-($G$26/14*10)</f>
        <v>57.142857142857139</v>
      </c>
      <c r="V29" s="28">
        <f>$G$26-($G$26/14*11)</f>
        <v>42.857142857142861</v>
      </c>
      <c r="W29" s="28">
        <f>$G$26-($G$26/14*12)</f>
        <v>28.571428571428555</v>
      </c>
      <c r="X29" s="28">
        <f>$G$26-($G$26/14*13)</f>
        <v>14.285714285714278</v>
      </c>
      <c r="Y29" s="28">
        <f>$G$26-($G$26/14*14)</f>
        <v>0</v>
      </c>
    </row>
    <row r="30" spans="2:25" ht="13.5" customHeight="1" x14ac:dyDescent="0.2">
      <c r="B30" s="24"/>
      <c r="C30" s="25"/>
      <c r="D30" s="26"/>
      <c r="E30" s="26"/>
      <c r="F30" s="56" t="s">
        <v>125</v>
      </c>
      <c r="G30" s="28"/>
      <c r="H30" s="28"/>
      <c r="I30" s="28"/>
      <c r="J30" s="28"/>
      <c r="K30" s="28"/>
      <c r="L30" s="28">
        <f>$G$26-($G$26/14*14)</f>
        <v>0</v>
      </c>
      <c r="M30" s="28">
        <f>$G$26-($G$26/14*13)</f>
        <v>14.285714285714278</v>
      </c>
      <c r="N30" s="28">
        <f>$G$26-($G$26/14*12)</f>
        <v>28.571428571428555</v>
      </c>
      <c r="O30" s="28">
        <f>$G$26-($G$26/14*11)</f>
        <v>42.857142857142861</v>
      </c>
      <c r="P30" s="28">
        <f>$G$26-($G$26/14*10)</f>
        <v>57.142857142857139</v>
      </c>
      <c r="Q30" s="28">
        <f>$G$26-($G$26/14*9)</f>
        <v>71.428571428571416</v>
      </c>
      <c r="R30" s="28">
        <f>$G$26-($G$26/14*8)</f>
        <v>85.714285714285708</v>
      </c>
      <c r="S30" s="28">
        <f>$G$26-($G$26/14*7)</f>
        <v>100</v>
      </c>
      <c r="T30" s="28">
        <f>$G$26-($G$26/14*6)</f>
        <v>114.28571428571428</v>
      </c>
      <c r="U30" s="28">
        <f>$G$26-($G$26/14*5)</f>
        <v>128.57142857142856</v>
      </c>
      <c r="V30" s="28">
        <f>$G$26-($G$26/14*4)</f>
        <v>142.85714285714286</v>
      </c>
      <c r="W30" s="28">
        <f>$G$26-($G$26/14*3)</f>
        <v>157.14285714285714</v>
      </c>
      <c r="X30" s="28">
        <f>$G$26-($G$26/14*2)</f>
        <v>171.42857142857142</v>
      </c>
      <c r="Y30" s="28">
        <f>$G$26-($G$26/14*1)</f>
        <v>185.71428571428572</v>
      </c>
    </row>
    <row r="31" spans="2:25" ht="13.5" customHeight="1" x14ac:dyDescent="0.2">
      <c r="B31" s="14"/>
      <c r="C31" s="15"/>
    </row>
    <row r="32" spans="2:25" ht="13.5" customHeight="1" x14ac:dyDescent="0.2">
      <c r="B32" s="14"/>
      <c r="C32" s="15"/>
    </row>
    <row r="33" spans="2:3" ht="13.5" customHeight="1" x14ac:dyDescent="0.2">
      <c r="B33" s="14"/>
      <c r="C33" s="15"/>
    </row>
    <row r="34" spans="2:3" ht="13.5" customHeight="1" x14ac:dyDescent="0.2">
      <c r="B34" s="14"/>
      <c r="C34" s="15"/>
    </row>
    <row r="35" spans="2:3" ht="13.5" customHeight="1" x14ac:dyDescent="0.2">
      <c r="B35" s="14"/>
      <c r="C35" s="15"/>
    </row>
    <row r="36" spans="2:3" ht="13.5" customHeight="1" x14ac:dyDescent="0.2">
      <c r="B36" s="14"/>
      <c r="C36" s="15"/>
    </row>
    <row r="37" spans="2:3" ht="13.5" customHeight="1" x14ac:dyDescent="0.2">
      <c r="B37" s="14"/>
      <c r="C37" s="15"/>
    </row>
    <row r="38" spans="2:3" ht="13.5" customHeight="1" x14ac:dyDescent="0.2">
      <c r="B38" s="14"/>
      <c r="C38" s="15"/>
    </row>
    <row r="39" spans="2:3" ht="13.5" customHeight="1" x14ac:dyDescent="0.2">
      <c r="B39" s="14"/>
      <c r="C39" s="15"/>
    </row>
    <row r="40" spans="2:3" ht="13.5" customHeight="1" x14ac:dyDescent="0.2">
      <c r="B40" s="14"/>
      <c r="C40" s="15"/>
    </row>
    <row r="41" spans="2:3" ht="13.5" customHeight="1" x14ac:dyDescent="0.2">
      <c r="B41" s="14"/>
      <c r="C41" s="15"/>
    </row>
    <row r="42" spans="2:3" ht="13.5" customHeight="1" x14ac:dyDescent="0.2">
      <c r="B42" s="14"/>
      <c r="C42" s="15"/>
    </row>
    <row r="43" spans="2:3" ht="13.5" customHeight="1" x14ac:dyDescent="0.2">
      <c r="B43" s="14"/>
      <c r="C43" s="15"/>
    </row>
    <row r="44" spans="2:3" ht="13.5" customHeight="1" x14ac:dyDescent="0.2">
      <c r="B44" s="14"/>
      <c r="C44" s="15"/>
    </row>
    <row r="45" spans="2:3" ht="13.5" customHeight="1" x14ac:dyDescent="0.2">
      <c r="B45" s="14"/>
      <c r="C45" s="15"/>
    </row>
    <row r="46" spans="2:3" ht="13.5" customHeight="1" x14ac:dyDescent="0.2">
      <c r="B46" s="14"/>
      <c r="C46" s="15"/>
    </row>
    <row r="47" spans="2:3" ht="13.5" customHeight="1" x14ac:dyDescent="0.2">
      <c r="B47" s="14"/>
      <c r="C47" s="15"/>
    </row>
    <row r="48" spans="2:3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ageMargins left="0.7" right="0.7" top="0.75" bottom="0.75" header="0" footer="0"/>
  <pageSetup orientation="portrait" r:id="rId1"/>
  <ignoredErrors>
    <ignoredError sqref="B8:B24" numberStoredAsText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1000"/>
  <sheetViews>
    <sheetView showGridLines="0" topLeftCell="A7" workbookViewId="0">
      <selection activeCell="Q34" sqref="Q34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rgb="FFFFD965"/>
  </sheetPr>
  <dimension ref="B1:L998"/>
  <sheetViews>
    <sheetView showGridLines="0" workbookViewId="0">
      <selection activeCell="C3" sqref="C3"/>
    </sheetView>
  </sheetViews>
  <sheetFormatPr defaultColWidth="14.42578125" defaultRowHeight="15" customHeight="1" x14ac:dyDescent="0.2"/>
  <cols>
    <col min="1" max="1" width="5.42578125" customWidth="1"/>
    <col min="2" max="2" width="9.140625" style="85" customWidth="1"/>
    <col min="3" max="3" width="60.5703125" customWidth="1"/>
    <col min="4" max="4" width="15" customWidth="1"/>
    <col min="5" max="5" width="13.140625" customWidth="1"/>
    <col min="6" max="6" width="14" hidden="1" customWidth="1"/>
    <col min="7" max="7" width="19.85546875" hidden="1" customWidth="1"/>
    <col min="8" max="9" width="17.85546875" customWidth="1"/>
    <col min="10" max="10" width="59.28515625" bestFit="1" customWidth="1"/>
    <col min="11" max="11" width="12.140625" customWidth="1"/>
    <col min="12" max="12" width="46.85546875" hidden="1" customWidth="1"/>
    <col min="13" max="26" width="8.85546875" customWidth="1"/>
  </cols>
  <sheetData>
    <row r="1" spans="2:12" ht="13.5" customHeight="1" x14ac:dyDescent="0.2"/>
    <row r="2" spans="2:12" ht="13.5" customHeight="1" x14ac:dyDescent="0.2"/>
    <row r="3" spans="2:12" ht="13.5" customHeight="1" x14ac:dyDescent="0.2"/>
    <row r="4" spans="2:12" ht="13.5" customHeight="1" x14ac:dyDescent="0.2"/>
    <row r="5" spans="2:12" ht="13.5" customHeight="1" x14ac:dyDescent="0.3">
      <c r="B5" s="92" t="s">
        <v>87</v>
      </c>
      <c r="D5" s="31"/>
      <c r="E5" s="31"/>
      <c r="F5" s="31"/>
      <c r="G5" s="31"/>
      <c r="H5" s="118" t="s">
        <v>88</v>
      </c>
      <c r="I5" s="120" t="s">
        <v>89</v>
      </c>
      <c r="J5" s="31"/>
    </row>
    <row r="6" spans="2:12" ht="13.5" customHeight="1" x14ac:dyDescent="0.3">
      <c r="B6" s="86"/>
      <c r="D6" s="31"/>
      <c r="E6" s="32" t="s">
        <v>90</v>
      </c>
      <c r="F6" s="31"/>
      <c r="G6" s="31"/>
      <c r="H6" s="119"/>
      <c r="I6" s="119"/>
      <c r="J6" s="31"/>
      <c r="K6" s="15" t="s">
        <v>90</v>
      </c>
    </row>
    <row r="7" spans="2:12" ht="13.5" customHeight="1" x14ac:dyDescent="0.2">
      <c r="B7" s="89" t="s">
        <v>1</v>
      </c>
      <c r="C7" s="89" t="s">
        <v>38</v>
      </c>
      <c r="D7" s="89" t="s">
        <v>91</v>
      </c>
      <c r="E7" s="89" t="s">
        <v>92</v>
      </c>
      <c r="F7" s="89" t="s">
        <v>41</v>
      </c>
      <c r="G7" s="89" t="s">
        <v>93</v>
      </c>
      <c r="H7" s="89" t="s">
        <v>15</v>
      </c>
      <c r="I7" s="89" t="s">
        <v>9</v>
      </c>
      <c r="J7" s="89" t="s">
        <v>94</v>
      </c>
      <c r="K7" s="89" t="s">
        <v>95</v>
      </c>
      <c r="L7" s="9"/>
    </row>
    <row r="8" spans="2:12" ht="25.5" x14ac:dyDescent="0.2">
      <c r="B8" s="87">
        <v>1</v>
      </c>
      <c r="C8" s="91" t="s">
        <v>388</v>
      </c>
      <c r="D8" s="87" t="s">
        <v>117</v>
      </c>
      <c r="E8" s="88">
        <v>44805</v>
      </c>
      <c r="F8" s="87"/>
      <c r="G8" s="87"/>
      <c r="H8" s="87" t="s">
        <v>117</v>
      </c>
      <c r="I8" s="87" t="s">
        <v>80</v>
      </c>
      <c r="J8" s="90" t="s">
        <v>387</v>
      </c>
      <c r="K8" s="88">
        <v>44806</v>
      </c>
      <c r="L8" s="9"/>
    </row>
    <row r="9" spans="2:12" ht="12.75" x14ac:dyDescent="0.2">
      <c r="B9" s="87">
        <v>2</v>
      </c>
      <c r="C9" s="91" t="s">
        <v>385</v>
      </c>
      <c r="D9" s="87" t="s">
        <v>123</v>
      </c>
      <c r="E9" s="88">
        <v>44808</v>
      </c>
      <c r="F9" s="87"/>
      <c r="G9" s="87"/>
      <c r="H9" s="87" t="s">
        <v>123</v>
      </c>
      <c r="I9" s="87" t="s">
        <v>80</v>
      </c>
      <c r="J9" s="90" t="s">
        <v>382</v>
      </c>
      <c r="K9" s="88">
        <v>44810</v>
      </c>
      <c r="L9" s="9"/>
    </row>
    <row r="10" spans="2:12" ht="12.75" x14ac:dyDescent="0.2">
      <c r="B10" s="87">
        <v>3</v>
      </c>
      <c r="C10" s="91" t="s">
        <v>383</v>
      </c>
      <c r="D10" s="87" t="s">
        <v>116</v>
      </c>
      <c r="E10" s="88">
        <v>44807</v>
      </c>
      <c r="F10" s="87"/>
      <c r="G10" s="87"/>
      <c r="H10" s="87" t="s">
        <v>115</v>
      </c>
      <c r="I10" s="87" t="s">
        <v>80</v>
      </c>
      <c r="J10" s="90" t="s">
        <v>384</v>
      </c>
      <c r="K10" s="88">
        <v>44807</v>
      </c>
      <c r="L10" s="9"/>
    </row>
    <row r="11" spans="2:12" ht="25.5" x14ac:dyDescent="0.2">
      <c r="B11" s="87">
        <v>4</v>
      </c>
      <c r="C11" s="91" t="s">
        <v>386</v>
      </c>
      <c r="D11" s="87" t="s">
        <v>115</v>
      </c>
      <c r="E11" s="88">
        <v>44813</v>
      </c>
      <c r="F11" s="87"/>
      <c r="G11" s="87"/>
      <c r="H11" s="87" t="s">
        <v>117</v>
      </c>
      <c r="I11" s="87" t="s">
        <v>80</v>
      </c>
      <c r="J11" s="90" t="s">
        <v>389</v>
      </c>
      <c r="K11" s="88">
        <v>44814</v>
      </c>
      <c r="L11" s="9"/>
    </row>
    <row r="12" spans="2:12" ht="25.5" x14ac:dyDescent="0.2">
      <c r="B12" s="87">
        <v>5</v>
      </c>
      <c r="C12" s="91" t="s">
        <v>394</v>
      </c>
      <c r="D12" s="87" t="s">
        <v>123</v>
      </c>
      <c r="E12" s="88">
        <v>44825</v>
      </c>
      <c r="F12" s="87"/>
      <c r="G12" s="87"/>
      <c r="H12" s="87" t="s">
        <v>117</v>
      </c>
      <c r="I12" s="87" t="s">
        <v>80</v>
      </c>
      <c r="J12" s="91" t="s">
        <v>390</v>
      </c>
      <c r="K12" s="88">
        <v>44825</v>
      </c>
      <c r="L12" s="9"/>
    </row>
    <row r="13" spans="2:12" ht="25.5" x14ac:dyDescent="0.2">
      <c r="B13" s="87">
        <v>6</v>
      </c>
      <c r="C13" s="91" t="s">
        <v>395</v>
      </c>
      <c r="D13" s="87" t="s">
        <v>116</v>
      </c>
      <c r="E13" s="88">
        <v>44826</v>
      </c>
      <c r="F13" s="87"/>
      <c r="G13" s="87"/>
      <c r="H13" s="87" t="s">
        <v>115</v>
      </c>
      <c r="I13" s="87" t="s">
        <v>80</v>
      </c>
      <c r="J13" s="90" t="s">
        <v>391</v>
      </c>
      <c r="K13" s="88">
        <v>44826</v>
      </c>
      <c r="L13" s="9"/>
    </row>
    <row r="14" spans="2:12" ht="13.5" customHeight="1" x14ac:dyDescent="0.2">
      <c r="B14" s="87">
        <v>7</v>
      </c>
      <c r="C14" s="91" t="s">
        <v>392</v>
      </c>
      <c r="D14" s="87" t="s">
        <v>117</v>
      </c>
      <c r="E14" s="88">
        <v>44849</v>
      </c>
      <c r="F14" s="87"/>
      <c r="G14" s="87"/>
      <c r="H14" s="87" t="s">
        <v>117</v>
      </c>
      <c r="I14" s="87" t="s">
        <v>80</v>
      </c>
      <c r="J14" s="90" t="s">
        <v>393</v>
      </c>
      <c r="K14" s="88">
        <v>44851</v>
      </c>
      <c r="L14" s="9"/>
    </row>
    <row r="15" spans="2:12" ht="13.5" customHeight="1" x14ac:dyDescent="0.2">
      <c r="B15" s="87"/>
      <c r="C15" s="91"/>
      <c r="D15" s="87"/>
      <c r="E15" s="88"/>
      <c r="F15" s="87"/>
      <c r="G15" s="87"/>
      <c r="H15" s="87"/>
      <c r="I15" s="87"/>
      <c r="J15" s="90"/>
      <c r="K15" s="88"/>
      <c r="L15" s="9"/>
    </row>
    <row r="16" spans="2:12" ht="13.5" customHeight="1" x14ac:dyDescent="0.2">
      <c r="B16" s="87"/>
      <c r="C16" s="91"/>
      <c r="D16" s="87"/>
      <c r="E16" s="88"/>
      <c r="F16" s="87"/>
      <c r="G16" s="87"/>
      <c r="H16" s="87"/>
      <c r="I16" s="87"/>
      <c r="J16" s="90"/>
      <c r="K16" s="88"/>
      <c r="L16" s="9"/>
    </row>
    <row r="17" spans="2:12" ht="13.5" customHeight="1" x14ac:dyDescent="0.2">
      <c r="B17" s="87"/>
      <c r="C17" s="91"/>
      <c r="D17" s="87"/>
      <c r="E17" s="88"/>
      <c r="F17" s="87"/>
      <c r="G17" s="87"/>
      <c r="H17" s="87"/>
      <c r="I17" s="87"/>
      <c r="J17" s="90"/>
      <c r="K17" s="88"/>
      <c r="L17" s="9"/>
    </row>
    <row r="18" spans="2:12" ht="13.5" customHeight="1" x14ac:dyDescent="0.2">
      <c r="B18" s="87"/>
      <c r="C18" s="91"/>
      <c r="D18" s="87"/>
      <c r="E18" s="88"/>
      <c r="F18" s="87"/>
      <c r="G18" s="87"/>
      <c r="H18" s="87"/>
      <c r="I18" s="87"/>
      <c r="J18" s="90"/>
      <c r="K18" s="88"/>
      <c r="L18" s="9"/>
    </row>
    <row r="19" spans="2:12" ht="13.5" customHeight="1" x14ac:dyDescent="0.2">
      <c r="B19" s="87"/>
      <c r="C19" s="91"/>
      <c r="D19" s="87"/>
      <c r="E19" s="88"/>
      <c r="F19" s="87"/>
      <c r="G19" s="87"/>
      <c r="H19" s="87"/>
      <c r="I19" s="87"/>
      <c r="J19" s="90"/>
      <c r="K19" s="88"/>
      <c r="L19" s="9"/>
    </row>
    <row r="20" spans="2:12" ht="13.5" customHeight="1" x14ac:dyDescent="0.2">
      <c r="B20" s="87"/>
      <c r="C20" s="91"/>
      <c r="D20" s="87"/>
      <c r="E20" s="88"/>
      <c r="F20" s="87"/>
      <c r="G20" s="87"/>
      <c r="H20" s="87"/>
      <c r="I20" s="87"/>
      <c r="J20" s="90"/>
      <c r="K20" s="88"/>
      <c r="L20" s="9"/>
    </row>
    <row r="21" spans="2:12" ht="13.5" customHeight="1" x14ac:dyDescent="0.2">
      <c r="B21" s="87"/>
      <c r="C21" s="91"/>
      <c r="D21" s="87"/>
      <c r="E21" s="88"/>
      <c r="F21" s="87"/>
      <c r="G21" s="87"/>
      <c r="H21" s="87"/>
      <c r="I21" s="87"/>
      <c r="J21" s="90"/>
      <c r="K21" s="88"/>
      <c r="L21" s="9"/>
    </row>
    <row r="22" spans="2:12" ht="13.5" customHeight="1" x14ac:dyDescent="0.2">
      <c r="B22" s="87"/>
      <c r="C22" s="91"/>
      <c r="D22" s="87"/>
      <c r="E22" s="88"/>
      <c r="F22" s="87"/>
      <c r="G22" s="87"/>
      <c r="H22" s="87"/>
      <c r="I22" s="87"/>
      <c r="J22" s="90"/>
      <c r="K22" s="88"/>
      <c r="L22" s="9"/>
    </row>
    <row r="23" spans="2:12" ht="13.5" customHeight="1" x14ac:dyDescent="0.2">
      <c r="B23" s="87"/>
      <c r="C23" s="91"/>
      <c r="D23" s="87"/>
      <c r="E23" s="88"/>
      <c r="F23" s="87"/>
      <c r="G23" s="87"/>
      <c r="H23" s="87"/>
      <c r="I23" s="87"/>
      <c r="J23" s="90"/>
      <c r="K23" s="88"/>
      <c r="L23" s="9"/>
    </row>
    <row r="24" spans="2:12" ht="13.5" customHeight="1" x14ac:dyDescent="0.2">
      <c r="B24" s="87"/>
      <c r="C24" s="91"/>
      <c r="D24" s="87"/>
      <c r="E24" s="88"/>
      <c r="F24" s="87"/>
      <c r="G24" s="87"/>
      <c r="H24" s="87"/>
      <c r="I24" s="87"/>
      <c r="J24" s="90"/>
      <c r="K24" s="88"/>
      <c r="L24" s="9"/>
    </row>
    <row r="25" spans="2:12" ht="13.5" customHeight="1" x14ac:dyDescent="0.2">
      <c r="B25" s="87"/>
      <c r="C25" s="91"/>
      <c r="D25" s="87"/>
      <c r="E25" s="88"/>
      <c r="F25" s="87"/>
      <c r="G25" s="87"/>
      <c r="H25" s="87"/>
      <c r="I25" s="87"/>
      <c r="J25" s="90"/>
      <c r="K25" s="88"/>
      <c r="L25" s="9"/>
    </row>
    <row r="26" spans="2:12" ht="13.5" customHeight="1" x14ac:dyDescent="0.2">
      <c r="B26" s="87"/>
      <c r="C26" s="91"/>
      <c r="D26" s="87"/>
      <c r="E26" s="88"/>
      <c r="F26" s="87"/>
      <c r="G26" s="87"/>
      <c r="H26" s="87"/>
      <c r="I26" s="87"/>
      <c r="J26" s="90"/>
      <c r="K26" s="88"/>
      <c r="L26" s="9"/>
    </row>
    <row r="27" spans="2:12" ht="13.5" customHeight="1" x14ac:dyDescent="0.2">
      <c r="B27" s="87"/>
      <c r="C27" s="91"/>
      <c r="D27" s="87"/>
      <c r="E27" s="88"/>
      <c r="F27" s="87"/>
      <c r="G27" s="87"/>
      <c r="H27" s="87"/>
      <c r="I27" s="87"/>
      <c r="J27" s="90"/>
      <c r="K27" s="88"/>
      <c r="L27" s="9"/>
    </row>
    <row r="28" spans="2:12" ht="13.5" customHeight="1" x14ac:dyDescent="0.2">
      <c r="B28" s="87"/>
      <c r="C28" s="91"/>
      <c r="D28" s="87"/>
      <c r="E28" s="88"/>
      <c r="F28" s="87"/>
      <c r="G28" s="87"/>
      <c r="H28" s="87"/>
      <c r="I28" s="87"/>
      <c r="J28" s="90"/>
      <c r="K28" s="88"/>
      <c r="L28" s="9"/>
    </row>
    <row r="29" spans="2:12" ht="13.5" customHeight="1" x14ac:dyDescent="0.2">
      <c r="B29" s="87"/>
      <c r="C29" s="91"/>
      <c r="D29" s="87"/>
      <c r="E29" s="88"/>
      <c r="F29" s="87"/>
      <c r="G29" s="87"/>
      <c r="H29" s="87"/>
      <c r="I29" s="87"/>
      <c r="J29" s="90"/>
      <c r="K29" s="88"/>
      <c r="L29" s="9"/>
    </row>
    <row r="30" spans="2:12" ht="13.5" customHeight="1" x14ac:dyDescent="0.2">
      <c r="B30" s="87"/>
      <c r="C30" s="91"/>
      <c r="D30" s="87"/>
      <c r="E30" s="88"/>
      <c r="F30" s="87"/>
      <c r="G30" s="87"/>
      <c r="H30" s="87"/>
      <c r="I30" s="87"/>
      <c r="J30" s="90"/>
      <c r="K30" s="88"/>
      <c r="L30" s="9"/>
    </row>
    <row r="31" spans="2:12" ht="13.5" customHeight="1" x14ac:dyDescent="0.2">
      <c r="B31" s="87"/>
      <c r="C31" s="91"/>
      <c r="D31" s="87"/>
      <c r="E31" s="88"/>
      <c r="F31" s="87"/>
      <c r="G31" s="87"/>
      <c r="H31" s="87"/>
      <c r="I31" s="87"/>
      <c r="J31" s="90"/>
      <c r="K31" s="88"/>
      <c r="L31" s="9"/>
    </row>
    <row r="32" spans="2:12" ht="13.5" customHeight="1" x14ac:dyDescent="0.2">
      <c r="B32" s="87"/>
      <c r="C32" s="91"/>
      <c r="D32" s="87"/>
      <c r="E32" s="88"/>
      <c r="F32" s="87"/>
      <c r="G32" s="87"/>
      <c r="H32" s="87"/>
      <c r="I32" s="87"/>
      <c r="J32" s="90"/>
      <c r="K32" s="88"/>
      <c r="L32" s="9"/>
    </row>
    <row r="33" spans="2:12" ht="13.5" customHeight="1" x14ac:dyDescent="0.2">
      <c r="B33" s="87"/>
      <c r="C33" s="91"/>
      <c r="D33" s="87"/>
      <c r="E33" s="88"/>
      <c r="F33" s="87"/>
      <c r="G33" s="87"/>
      <c r="H33" s="87"/>
      <c r="I33" s="87"/>
      <c r="J33" s="90"/>
      <c r="K33" s="88"/>
      <c r="L33" s="9"/>
    </row>
    <row r="34" spans="2:12" ht="13.5" customHeight="1" x14ac:dyDescent="0.2">
      <c r="B34" s="87"/>
      <c r="C34" s="91"/>
      <c r="D34" s="87"/>
      <c r="E34" s="88"/>
      <c r="F34" s="87"/>
      <c r="G34" s="87"/>
      <c r="H34" s="87"/>
      <c r="I34" s="87"/>
      <c r="J34" s="90"/>
      <c r="K34" s="88"/>
      <c r="L34" s="9"/>
    </row>
    <row r="35" spans="2:12" ht="13.5" customHeight="1" x14ac:dyDescent="0.2">
      <c r="B35" s="87"/>
      <c r="C35" s="91"/>
      <c r="D35" s="87"/>
      <c r="E35" s="88"/>
      <c r="F35" s="87"/>
      <c r="G35" s="87"/>
      <c r="H35" s="87"/>
      <c r="I35" s="87"/>
      <c r="J35" s="90"/>
      <c r="K35" s="88"/>
      <c r="L35" s="9"/>
    </row>
    <row r="36" spans="2:12" ht="13.5" customHeight="1" x14ac:dyDescent="0.2">
      <c r="B36" s="87"/>
      <c r="C36" s="91"/>
      <c r="D36" s="87"/>
      <c r="E36" s="88"/>
      <c r="F36" s="87"/>
      <c r="G36" s="87"/>
      <c r="H36" s="87"/>
      <c r="I36" s="87"/>
      <c r="J36" s="90"/>
      <c r="K36" s="88"/>
      <c r="L36" s="9"/>
    </row>
    <row r="37" spans="2:12" ht="13.5" customHeight="1" x14ac:dyDescent="0.2">
      <c r="B37" s="87"/>
      <c r="C37" s="91"/>
      <c r="D37" s="87"/>
      <c r="E37" s="88"/>
      <c r="F37" s="87"/>
      <c r="G37" s="87"/>
      <c r="H37" s="87"/>
      <c r="I37" s="87"/>
      <c r="J37" s="90"/>
      <c r="K37" s="88"/>
      <c r="L37" s="9"/>
    </row>
    <row r="38" spans="2:12" ht="13.5" customHeight="1" x14ac:dyDescent="0.2">
      <c r="B38" s="87"/>
      <c r="C38" s="91"/>
      <c r="D38" s="87"/>
      <c r="E38" s="88"/>
      <c r="F38" s="87"/>
      <c r="G38" s="87"/>
      <c r="H38" s="87"/>
      <c r="I38" s="87"/>
      <c r="J38" s="90"/>
      <c r="K38" s="88"/>
      <c r="L38" s="9"/>
    </row>
    <row r="39" spans="2:12" ht="13.5" customHeight="1" x14ac:dyDescent="0.2">
      <c r="B39" s="87"/>
      <c r="C39" s="91"/>
      <c r="D39" s="87"/>
      <c r="E39" s="88"/>
      <c r="F39" s="87"/>
      <c r="G39" s="87"/>
      <c r="H39" s="87"/>
      <c r="I39" s="87"/>
      <c r="J39" s="90"/>
      <c r="K39" s="88"/>
      <c r="L39" s="9"/>
    </row>
    <row r="40" spans="2:12" ht="13.5" customHeight="1" x14ac:dyDescent="0.2">
      <c r="B40" s="87"/>
      <c r="C40" s="91"/>
      <c r="D40" s="87"/>
      <c r="E40" s="88"/>
      <c r="F40" s="87"/>
      <c r="G40" s="87"/>
      <c r="H40" s="87"/>
      <c r="I40" s="87"/>
      <c r="J40" s="90"/>
      <c r="K40" s="88"/>
      <c r="L40" s="9"/>
    </row>
    <row r="41" spans="2:12" ht="13.5" customHeight="1" x14ac:dyDescent="0.2">
      <c r="B41" s="87"/>
      <c r="C41" s="91"/>
      <c r="D41" s="87"/>
      <c r="E41" s="88"/>
      <c r="F41" s="87"/>
      <c r="G41" s="87"/>
      <c r="H41" s="87"/>
      <c r="I41" s="87"/>
      <c r="J41" s="90"/>
      <c r="K41" s="88"/>
      <c r="L41" s="9"/>
    </row>
    <row r="42" spans="2:12" ht="13.5" customHeight="1" x14ac:dyDescent="0.2">
      <c r="B42" s="87"/>
      <c r="C42" s="91"/>
      <c r="D42" s="87"/>
      <c r="E42" s="88"/>
      <c r="F42" s="87"/>
      <c r="G42" s="87"/>
      <c r="H42" s="87"/>
      <c r="I42" s="87"/>
      <c r="J42" s="90"/>
      <c r="K42" s="88"/>
      <c r="L42" s="9"/>
    </row>
    <row r="43" spans="2:12" ht="13.5" customHeight="1" x14ac:dyDescent="0.2"/>
    <row r="44" spans="2:12" ht="13.5" customHeight="1" x14ac:dyDescent="0.2"/>
    <row r="45" spans="2:12" ht="13.5" customHeight="1" x14ac:dyDescent="0.2"/>
    <row r="46" spans="2:12" ht="13.5" customHeight="1" x14ac:dyDescent="0.2"/>
    <row r="47" spans="2:12" ht="13.5" customHeight="1" x14ac:dyDescent="0.2"/>
    <row r="48" spans="2:12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mergeCells count="2">
    <mergeCell ref="H5:H6"/>
    <mergeCell ref="I5:I6"/>
  </mergeCells>
  <pageMargins left="0.7" right="0.7" top="0.75" bottom="0.75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rgb="FFC8C8C8"/>
  </sheetPr>
  <dimension ref="B1:I998"/>
  <sheetViews>
    <sheetView showGridLines="0" tabSelected="1" zoomScale="85" zoomScaleNormal="85" workbookViewId="0">
      <selection activeCell="E25" sqref="E25"/>
    </sheetView>
  </sheetViews>
  <sheetFormatPr defaultColWidth="14.42578125" defaultRowHeight="15" customHeight="1" x14ac:dyDescent="0.2"/>
  <cols>
    <col min="1" max="1" width="8.85546875" customWidth="1"/>
    <col min="2" max="2" width="10.5703125" customWidth="1"/>
    <col min="3" max="3" width="9.140625" customWidth="1"/>
    <col min="4" max="4" width="1.7109375" hidden="1" customWidth="1"/>
    <col min="5" max="5" width="15.85546875" customWidth="1"/>
    <col min="6" max="9" width="54.42578125" customWidth="1"/>
    <col min="10" max="26" width="8.85546875" customWidth="1"/>
  </cols>
  <sheetData>
    <row r="1" spans="2:9" ht="13.5" customHeight="1" x14ac:dyDescent="0.2"/>
    <row r="2" spans="2:9" ht="13.5" customHeight="1" x14ac:dyDescent="0.2"/>
    <row r="3" spans="2:9" ht="13.5" customHeight="1" x14ac:dyDescent="0.2">
      <c r="F3" s="121" t="s">
        <v>96</v>
      </c>
    </row>
    <row r="4" spans="2:9" ht="12.75" customHeight="1" x14ac:dyDescent="0.2">
      <c r="F4" s="101"/>
    </row>
    <row r="5" spans="2:9" ht="23.25" x14ac:dyDescent="0.35">
      <c r="B5" s="33" t="s">
        <v>97</v>
      </c>
      <c r="C5" s="33"/>
      <c r="F5" s="101"/>
    </row>
    <row r="6" spans="2:9" ht="13.5" customHeight="1" x14ac:dyDescent="0.2">
      <c r="B6" s="122" t="s">
        <v>98</v>
      </c>
      <c r="C6" s="122" t="s">
        <v>99</v>
      </c>
      <c r="E6" s="123" t="s">
        <v>100</v>
      </c>
      <c r="F6" s="101"/>
    </row>
    <row r="7" spans="2:9" ht="13.5" customHeight="1" x14ac:dyDescent="0.2">
      <c r="B7" s="101"/>
      <c r="C7" s="101"/>
      <c r="E7" s="101"/>
      <c r="F7" s="101"/>
    </row>
    <row r="8" spans="2:9" ht="13.5" customHeight="1" x14ac:dyDescent="0.2">
      <c r="B8" s="102"/>
      <c r="C8" s="102"/>
      <c r="D8" s="41"/>
      <c r="E8" s="102"/>
      <c r="F8" s="102"/>
      <c r="G8" s="41"/>
      <c r="H8" s="41"/>
      <c r="I8" s="41"/>
    </row>
    <row r="9" spans="2:9" ht="13.5" customHeight="1" x14ac:dyDescent="0.2">
      <c r="B9" s="95" t="s">
        <v>41</v>
      </c>
      <c r="C9" s="95" t="s">
        <v>41</v>
      </c>
      <c r="D9" s="95" t="s">
        <v>90</v>
      </c>
      <c r="E9" s="95" t="s">
        <v>15</v>
      </c>
      <c r="F9" s="95" t="s">
        <v>101</v>
      </c>
      <c r="G9" s="95" t="s">
        <v>102</v>
      </c>
      <c r="H9" s="95" t="s">
        <v>103</v>
      </c>
      <c r="I9" s="95" t="s">
        <v>7</v>
      </c>
    </row>
    <row r="10" spans="2:9" ht="13.5" customHeight="1" x14ac:dyDescent="0.2">
      <c r="B10" s="94">
        <v>1</v>
      </c>
      <c r="C10" s="94">
        <v>2</v>
      </c>
      <c r="D10" s="96"/>
      <c r="E10" s="94" t="s">
        <v>123</v>
      </c>
      <c r="F10" s="96"/>
      <c r="G10" s="97"/>
      <c r="H10" s="96" t="s">
        <v>399</v>
      </c>
      <c r="I10" s="98"/>
    </row>
    <row r="11" spans="2:9" ht="13.5" customHeight="1" x14ac:dyDescent="0.2">
      <c r="B11" s="94">
        <v>1</v>
      </c>
      <c r="C11" s="94">
        <v>2</v>
      </c>
      <c r="D11" s="96"/>
      <c r="E11" s="94" t="s">
        <v>117</v>
      </c>
      <c r="F11" s="96"/>
      <c r="G11" s="96"/>
      <c r="H11" s="96" t="s">
        <v>400</v>
      </c>
      <c r="I11" s="98"/>
    </row>
    <row r="12" spans="2:9" ht="13.5" customHeight="1" x14ac:dyDescent="0.2">
      <c r="B12" s="94">
        <v>1</v>
      </c>
      <c r="C12" s="94">
        <v>2</v>
      </c>
      <c r="D12" s="96"/>
      <c r="E12" s="94" t="s">
        <v>115</v>
      </c>
      <c r="F12" s="96"/>
      <c r="G12" s="96" t="s">
        <v>401</v>
      </c>
      <c r="H12" s="96"/>
      <c r="I12" s="98"/>
    </row>
    <row r="13" spans="2:9" ht="13.5" customHeight="1" x14ac:dyDescent="0.2">
      <c r="B13" s="94">
        <v>2</v>
      </c>
      <c r="C13" s="94">
        <v>3</v>
      </c>
      <c r="D13" s="96"/>
      <c r="E13" s="94" t="s">
        <v>123</v>
      </c>
      <c r="F13" s="96" t="s">
        <v>402</v>
      </c>
      <c r="G13" s="96"/>
      <c r="H13" s="96"/>
      <c r="I13" s="98"/>
    </row>
    <row r="14" spans="2:9" ht="13.5" customHeight="1" x14ac:dyDescent="0.2">
      <c r="B14" s="94">
        <v>2</v>
      </c>
      <c r="C14" s="94">
        <v>3</v>
      </c>
      <c r="D14" s="96"/>
      <c r="E14" s="94" t="s">
        <v>117</v>
      </c>
      <c r="F14" s="96"/>
      <c r="G14" s="96"/>
      <c r="H14" s="96" t="s">
        <v>403</v>
      </c>
      <c r="I14" s="98"/>
    </row>
    <row r="15" spans="2:9" ht="13.5" customHeight="1" x14ac:dyDescent="0.2">
      <c r="B15" s="94">
        <v>2</v>
      </c>
      <c r="C15" s="94">
        <v>3</v>
      </c>
      <c r="D15" s="96"/>
      <c r="E15" s="94" t="s">
        <v>116</v>
      </c>
      <c r="F15" s="96" t="s">
        <v>404</v>
      </c>
      <c r="G15" s="96"/>
      <c r="H15" s="96"/>
      <c r="I15" s="98"/>
    </row>
    <row r="16" spans="2:9" ht="13.5" customHeight="1" x14ac:dyDescent="0.2">
      <c r="B16" s="94">
        <v>2</v>
      </c>
      <c r="C16" s="94">
        <v>3</v>
      </c>
      <c r="D16" s="96"/>
      <c r="E16" s="94" t="s">
        <v>115</v>
      </c>
      <c r="F16" s="96"/>
      <c r="G16" s="96" t="s">
        <v>405</v>
      </c>
      <c r="H16" s="96"/>
      <c r="I16" s="98"/>
    </row>
    <row r="17" spans="2:9" ht="13.5" customHeight="1" x14ac:dyDescent="0.2">
      <c r="B17" s="94">
        <v>3</v>
      </c>
      <c r="C17" s="94">
        <v>4</v>
      </c>
      <c r="D17" s="96"/>
      <c r="E17" s="94" t="s">
        <v>117</v>
      </c>
      <c r="F17" s="96" t="s">
        <v>406</v>
      </c>
      <c r="G17" s="96"/>
      <c r="H17" s="96"/>
      <c r="I17" s="98"/>
    </row>
    <row r="18" spans="2:9" ht="13.5" customHeight="1" x14ac:dyDescent="0.2">
      <c r="B18" s="94">
        <v>3</v>
      </c>
      <c r="C18" s="94">
        <v>4</v>
      </c>
      <c r="D18" s="96"/>
      <c r="E18" s="94" t="s">
        <v>115</v>
      </c>
      <c r="F18" s="96"/>
      <c r="G18" s="96" t="s">
        <v>407</v>
      </c>
      <c r="H18" s="96"/>
      <c r="I18" s="98"/>
    </row>
    <row r="19" spans="2:9" ht="13.5" customHeight="1" x14ac:dyDescent="0.2">
      <c r="B19" s="94">
        <v>3</v>
      </c>
      <c r="C19" s="94">
        <v>4</v>
      </c>
      <c r="D19" s="96"/>
      <c r="E19" s="94" t="s">
        <v>116</v>
      </c>
      <c r="F19" s="96" t="s">
        <v>408</v>
      </c>
      <c r="G19" s="96"/>
      <c r="H19" s="96"/>
      <c r="I19" s="98"/>
    </row>
    <row r="20" spans="2:9" ht="13.5" customHeight="1" x14ac:dyDescent="0.2">
      <c r="B20" s="94">
        <v>3</v>
      </c>
      <c r="C20" s="94">
        <v>4</v>
      </c>
      <c r="D20" s="96"/>
      <c r="E20" s="94" t="s">
        <v>123</v>
      </c>
      <c r="F20" s="96" t="s">
        <v>409</v>
      </c>
      <c r="G20" s="96"/>
      <c r="H20" s="96"/>
      <c r="I20" s="98"/>
    </row>
    <row r="21" spans="2:9" ht="13.5" customHeight="1" x14ac:dyDescent="0.2">
      <c r="B21" s="94">
        <v>3</v>
      </c>
      <c r="C21" s="94">
        <v>4</v>
      </c>
      <c r="D21" s="96"/>
      <c r="E21" s="94" t="s">
        <v>116</v>
      </c>
      <c r="F21" s="96"/>
      <c r="G21" s="96" t="s">
        <v>410</v>
      </c>
      <c r="H21" s="96"/>
      <c r="I21" s="98"/>
    </row>
    <row r="22" spans="2:9" ht="13.5" customHeight="1" x14ac:dyDescent="0.2">
      <c r="B22" s="94">
        <v>3</v>
      </c>
      <c r="C22" s="94">
        <v>4</v>
      </c>
      <c r="D22" s="96"/>
      <c r="E22" s="94" t="s">
        <v>115</v>
      </c>
      <c r="F22" s="96" t="s">
        <v>411</v>
      </c>
      <c r="G22" s="96"/>
      <c r="H22" s="96"/>
      <c r="I22" s="98"/>
    </row>
    <row r="23" spans="2:9" ht="13.5" customHeight="1" x14ac:dyDescent="0.2">
      <c r="B23" s="94">
        <v>4</v>
      </c>
      <c r="C23" s="94">
        <v>5</v>
      </c>
      <c r="D23" s="96"/>
      <c r="E23" s="94" t="s">
        <v>116</v>
      </c>
      <c r="F23" s="96"/>
      <c r="G23" s="96" t="s">
        <v>412</v>
      </c>
      <c r="H23" s="96"/>
      <c r="I23" s="98"/>
    </row>
    <row r="24" spans="2:9" ht="13.5" customHeight="1" x14ac:dyDescent="0.2">
      <c r="B24" s="99"/>
      <c r="C24" s="99"/>
      <c r="D24" s="99"/>
      <c r="E24" s="99"/>
      <c r="F24" s="98"/>
      <c r="G24" s="98"/>
      <c r="H24" s="98"/>
      <c r="I24" s="98"/>
    </row>
    <row r="25" spans="2:9" ht="13.5" customHeight="1" x14ac:dyDescent="0.2">
      <c r="B25" s="99"/>
      <c r="C25" s="99"/>
      <c r="D25" s="99"/>
      <c r="E25" s="99"/>
      <c r="F25" s="98"/>
      <c r="G25" s="98"/>
      <c r="H25" s="98"/>
      <c r="I25" s="98"/>
    </row>
    <row r="26" spans="2:9" ht="13.5" customHeight="1" x14ac:dyDescent="0.2">
      <c r="B26" s="99"/>
      <c r="C26" s="99"/>
      <c r="D26" s="99"/>
      <c r="E26" s="99"/>
      <c r="F26" s="98"/>
      <c r="G26" s="98"/>
      <c r="H26" s="98"/>
      <c r="I26" s="98"/>
    </row>
    <row r="27" spans="2:9" ht="13.5" customHeight="1" x14ac:dyDescent="0.2">
      <c r="B27" s="99"/>
      <c r="C27" s="99"/>
      <c r="D27" s="99"/>
      <c r="E27" s="99"/>
      <c r="F27" s="98"/>
      <c r="G27" s="98"/>
      <c r="H27" s="98"/>
      <c r="I27" s="98"/>
    </row>
    <row r="28" spans="2:9" ht="13.5" customHeight="1" x14ac:dyDescent="0.2">
      <c r="B28" s="99"/>
      <c r="C28" s="99"/>
      <c r="D28" s="99"/>
      <c r="E28" s="99"/>
      <c r="F28" s="98"/>
      <c r="G28" s="98"/>
      <c r="H28" s="98"/>
      <c r="I28" s="98"/>
    </row>
    <row r="29" spans="2:9" ht="13.5" customHeight="1" x14ac:dyDescent="0.2">
      <c r="B29" s="99"/>
      <c r="C29" s="99"/>
      <c r="D29" s="99"/>
      <c r="E29" s="99"/>
      <c r="F29" s="98"/>
      <c r="G29" s="98"/>
      <c r="H29" s="98"/>
      <c r="I29" s="98"/>
    </row>
    <row r="30" spans="2:9" ht="13.5" customHeight="1" x14ac:dyDescent="0.2">
      <c r="B30" s="99"/>
      <c r="C30" s="99"/>
      <c r="D30" s="99"/>
      <c r="E30" s="99"/>
      <c r="F30" s="98"/>
      <c r="G30" s="98"/>
      <c r="H30" s="98"/>
      <c r="I30" s="98"/>
    </row>
    <row r="31" spans="2:9" ht="13.5" customHeight="1" x14ac:dyDescent="0.2">
      <c r="B31" s="99"/>
      <c r="C31" s="99"/>
      <c r="D31" s="99"/>
      <c r="E31" s="99"/>
      <c r="F31" s="98"/>
      <c r="G31" s="98"/>
      <c r="H31" s="98"/>
      <c r="I31" s="98"/>
    </row>
    <row r="32" spans="2:9" ht="13.5" customHeight="1" x14ac:dyDescent="0.2">
      <c r="B32" s="99"/>
      <c r="C32" s="99"/>
      <c r="D32" s="99"/>
      <c r="E32" s="99"/>
      <c r="F32" s="98"/>
      <c r="G32" s="98"/>
      <c r="H32" s="98"/>
      <c r="I32" s="98"/>
    </row>
    <row r="33" spans="2:9" ht="13.5" customHeight="1" x14ac:dyDescent="0.2">
      <c r="B33" s="99"/>
      <c r="C33" s="99"/>
      <c r="D33" s="99"/>
      <c r="E33" s="99"/>
      <c r="F33" s="98"/>
      <c r="G33" s="98"/>
      <c r="H33" s="98"/>
      <c r="I33" s="98"/>
    </row>
    <row r="34" spans="2:9" ht="13.5" customHeight="1" x14ac:dyDescent="0.2">
      <c r="B34" s="99"/>
      <c r="C34" s="99"/>
      <c r="D34" s="99"/>
      <c r="E34" s="99"/>
      <c r="F34" s="98"/>
      <c r="G34" s="98"/>
      <c r="H34" s="98"/>
      <c r="I34" s="98"/>
    </row>
    <row r="35" spans="2:9" ht="13.5" customHeight="1" x14ac:dyDescent="0.2">
      <c r="B35" s="99"/>
      <c r="C35" s="99"/>
      <c r="D35" s="99"/>
      <c r="E35" s="99"/>
      <c r="F35" s="98"/>
      <c r="G35" s="98"/>
      <c r="H35" s="98"/>
      <c r="I35" s="98"/>
    </row>
    <row r="36" spans="2:9" ht="13.5" customHeight="1" x14ac:dyDescent="0.2">
      <c r="B36" s="99"/>
      <c r="C36" s="99"/>
      <c r="D36" s="99"/>
      <c r="E36" s="99"/>
      <c r="F36" s="98"/>
      <c r="G36" s="98"/>
      <c r="H36" s="98"/>
      <c r="I36" s="98"/>
    </row>
    <row r="37" spans="2:9" ht="13.5" customHeight="1" x14ac:dyDescent="0.2"/>
    <row r="38" spans="2:9" ht="13.5" customHeight="1" x14ac:dyDescent="0.2"/>
    <row r="39" spans="2:9" ht="13.5" customHeight="1" x14ac:dyDescent="0.2"/>
    <row r="40" spans="2:9" ht="13.5" customHeight="1" x14ac:dyDescent="0.2"/>
    <row r="41" spans="2:9" ht="13.5" customHeight="1" x14ac:dyDescent="0.2"/>
    <row r="42" spans="2:9" ht="13.5" customHeight="1" x14ac:dyDescent="0.2"/>
    <row r="43" spans="2:9" ht="13.5" customHeight="1" x14ac:dyDescent="0.2"/>
    <row r="44" spans="2:9" ht="13.5" customHeight="1" x14ac:dyDescent="0.2"/>
    <row r="45" spans="2:9" ht="13.5" customHeight="1" x14ac:dyDescent="0.2"/>
    <row r="46" spans="2:9" ht="13.5" customHeight="1" x14ac:dyDescent="0.2"/>
    <row r="47" spans="2:9" ht="13.5" customHeight="1" x14ac:dyDescent="0.2"/>
    <row r="48" spans="2: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mergeCells count="4">
    <mergeCell ref="F3:F8"/>
    <mergeCell ref="B6:B8"/>
    <mergeCell ref="C6:C8"/>
    <mergeCell ref="E6:E8"/>
  </mergeCells>
  <pageMargins left="0.7" right="0.7" top="0.75" bottom="0.75" header="0" footer="0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B1:F1000"/>
  <sheetViews>
    <sheetView showGridLines="0" workbookViewId="0">
      <selection activeCell="C29" sqref="C29"/>
    </sheetView>
  </sheetViews>
  <sheetFormatPr defaultColWidth="14.42578125" defaultRowHeight="15" customHeight="1" x14ac:dyDescent="0.2"/>
  <cols>
    <col min="1" max="1" width="4.85546875" customWidth="1"/>
    <col min="2" max="2" width="21.85546875" customWidth="1"/>
    <col min="3" max="3" width="74.140625" bestFit="1" customWidth="1"/>
    <col min="4" max="4" width="8.85546875" customWidth="1"/>
    <col min="5" max="5" width="34.5703125" customWidth="1"/>
    <col min="6" max="6" width="53.140625" customWidth="1"/>
    <col min="7" max="26" width="8.85546875" customWidth="1"/>
  </cols>
  <sheetData>
    <row r="1" spans="2:6" ht="13.5" customHeight="1" x14ac:dyDescent="0.2"/>
    <row r="2" spans="2:6" ht="13.5" customHeight="1" x14ac:dyDescent="0.2"/>
    <row r="3" spans="2:6" ht="13.5" customHeight="1" x14ac:dyDescent="0.2"/>
    <row r="4" spans="2:6" ht="13.5" customHeight="1" x14ac:dyDescent="0.2"/>
    <row r="5" spans="2:6" ht="13.5" customHeight="1" x14ac:dyDescent="0.3">
      <c r="B5" s="30" t="s">
        <v>104</v>
      </c>
    </row>
    <row r="6" spans="2:6" ht="13.5" customHeight="1" x14ac:dyDescent="0.2"/>
    <row r="7" spans="2:6" ht="13.5" customHeight="1" x14ac:dyDescent="0.25">
      <c r="B7" s="4" t="s">
        <v>105</v>
      </c>
      <c r="E7" s="4" t="s">
        <v>106</v>
      </c>
    </row>
    <row r="8" spans="2:6" ht="13.5" customHeight="1" x14ac:dyDescent="0.2">
      <c r="B8" s="93" t="s">
        <v>38</v>
      </c>
      <c r="C8" s="93" t="s">
        <v>107</v>
      </c>
      <c r="E8" s="93" t="s">
        <v>38</v>
      </c>
      <c r="F8" s="93" t="s">
        <v>107</v>
      </c>
    </row>
    <row r="9" spans="2:6" ht="13.5" customHeight="1" x14ac:dyDescent="0.2">
      <c r="B9" s="34" t="s">
        <v>108</v>
      </c>
      <c r="C9" s="35" t="s">
        <v>109</v>
      </c>
      <c r="E9" s="34"/>
      <c r="F9" s="35"/>
    </row>
    <row r="10" spans="2:6" ht="13.5" customHeight="1" x14ac:dyDescent="0.2">
      <c r="B10" s="34"/>
      <c r="C10" s="34"/>
      <c r="E10" s="34"/>
      <c r="F10" s="34"/>
    </row>
    <row r="11" spans="2:6" ht="13.5" customHeight="1" x14ac:dyDescent="0.2">
      <c r="B11" s="34"/>
      <c r="C11" s="34"/>
      <c r="E11" s="34"/>
      <c r="F11" s="34"/>
    </row>
    <row r="12" spans="2:6" ht="13.5" customHeight="1" x14ac:dyDescent="0.2">
      <c r="B12" s="34"/>
      <c r="C12" s="34"/>
      <c r="E12" s="34"/>
      <c r="F12" s="34"/>
    </row>
    <row r="13" spans="2:6" ht="13.5" customHeight="1" x14ac:dyDescent="0.2">
      <c r="B13" s="34"/>
      <c r="C13" s="34"/>
      <c r="E13" s="34"/>
      <c r="F13" s="34"/>
    </row>
    <row r="14" spans="2:6" ht="13.5" customHeight="1" x14ac:dyDescent="0.2">
      <c r="B14" s="34"/>
      <c r="C14" s="34"/>
      <c r="E14" s="34"/>
      <c r="F14" s="34"/>
    </row>
    <row r="15" spans="2:6" ht="13.5" customHeight="1" x14ac:dyDescent="0.2">
      <c r="B15" s="34"/>
      <c r="C15" s="34"/>
      <c r="E15" s="34"/>
      <c r="F15" s="34"/>
    </row>
    <row r="16" spans="2:6" ht="13.5" customHeight="1" x14ac:dyDescent="0.2">
      <c r="B16" s="34"/>
      <c r="C16" s="34"/>
      <c r="E16" s="34"/>
      <c r="F16" s="34"/>
    </row>
    <row r="17" spans="2:6" ht="13.5" customHeight="1" x14ac:dyDescent="0.2">
      <c r="B17" s="34"/>
      <c r="C17" s="34"/>
      <c r="E17" s="34"/>
      <c r="F17" s="34"/>
    </row>
    <row r="18" spans="2:6" ht="13.5" customHeight="1" x14ac:dyDescent="0.2">
      <c r="B18" s="34"/>
      <c r="C18" s="34"/>
      <c r="E18" s="34"/>
      <c r="F18" s="34"/>
    </row>
    <row r="19" spans="2:6" ht="13.5" customHeight="1" x14ac:dyDescent="0.2">
      <c r="B19" s="34"/>
      <c r="C19" s="34"/>
      <c r="E19" s="34"/>
      <c r="F19" s="34"/>
    </row>
    <row r="20" spans="2:6" ht="13.5" customHeight="1" x14ac:dyDescent="0.2">
      <c r="B20" s="34"/>
      <c r="C20" s="34"/>
      <c r="E20" s="34"/>
      <c r="F20" s="34"/>
    </row>
    <row r="21" spans="2:6" ht="13.5" customHeight="1" x14ac:dyDescent="0.2">
      <c r="B21" s="34"/>
      <c r="C21" s="34"/>
      <c r="E21" s="34"/>
      <c r="F21" s="34"/>
    </row>
    <row r="22" spans="2:6" ht="13.5" customHeight="1" x14ac:dyDescent="0.2">
      <c r="B22" s="34"/>
      <c r="C22" s="34"/>
      <c r="E22" s="34"/>
      <c r="F22" s="34"/>
    </row>
    <row r="23" spans="2:6" ht="13.5" customHeight="1" x14ac:dyDescent="0.2">
      <c r="B23" s="34"/>
      <c r="C23" s="34"/>
      <c r="E23" s="34"/>
      <c r="F23" s="34"/>
    </row>
    <row r="24" spans="2:6" ht="13.5" customHeight="1" x14ac:dyDescent="0.2">
      <c r="B24" s="34"/>
      <c r="C24" s="34"/>
      <c r="E24" s="34"/>
      <c r="F24" s="34"/>
    </row>
    <row r="25" spans="2:6" ht="13.5" customHeight="1" x14ac:dyDescent="0.2">
      <c r="B25" s="34"/>
      <c r="C25" s="34"/>
      <c r="E25" s="34"/>
      <c r="F25" s="34"/>
    </row>
    <row r="26" spans="2:6" ht="13.5" customHeight="1" x14ac:dyDescent="0.2">
      <c r="B26" s="12"/>
      <c r="C26" s="12"/>
      <c r="E26" s="12"/>
      <c r="F26" s="12"/>
    </row>
    <row r="27" spans="2:6" ht="13.5" customHeight="1" x14ac:dyDescent="0.2">
      <c r="B27" s="9"/>
      <c r="C27" s="9"/>
      <c r="E27" s="9"/>
      <c r="F27" s="9"/>
    </row>
    <row r="28" spans="2:6" ht="13.5" customHeight="1" x14ac:dyDescent="0.2">
      <c r="B28" s="9"/>
      <c r="C28" s="9"/>
      <c r="E28" s="9"/>
      <c r="F28" s="9"/>
    </row>
    <row r="29" spans="2:6" ht="13.5" customHeight="1" x14ac:dyDescent="0.2">
      <c r="B29" s="9"/>
      <c r="C29" s="9"/>
      <c r="E29" s="9"/>
      <c r="F29" s="9"/>
    </row>
    <row r="30" spans="2:6" ht="13.5" customHeight="1" x14ac:dyDescent="0.2">
      <c r="B30" s="9"/>
      <c r="C30" s="9"/>
      <c r="E30" s="9"/>
      <c r="F30" s="9"/>
    </row>
    <row r="31" spans="2:6" ht="13.5" customHeight="1" x14ac:dyDescent="0.2">
      <c r="B31" s="9"/>
      <c r="C31" s="9"/>
      <c r="E31" s="9"/>
      <c r="F31" s="9"/>
    </row>
    <row r="32" spans="2:6" ht="13.5" customHeight="1" x14ac:dyDescent="0.2">
      <c r="B32" s="9"/>
      <c r="C32" s="9"/>
      <c r="E32" s="9"/>
      <c r="F32" s="9"/>
    </row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hyperlinks>
    <hyperlink ref="C9" r:id="rId1" xr:uid="{00000000-0004-0000-0E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5E0B3"/>
  </sheetPr>
  <dimension ref="A1:Z1000"/>
  <sheetViews>
    <sheetView showGridLines="0" workbookViewId="0">
      <selection activeCell="K32" sqref="K32"/>
    </sheetView>
  </sheetViews>
  <sheetFormatPr defaultColWidth="14.42578125" defaultRowHeight="15" customHeight="1" x14ac:dyDescent="0.2"/>
  <cols>
    <col min="1" max="1" width="5.140625" customWidth="1"/>
    <col min="2" max="2" width="15" hidden="1" customWidth="1"/>
    <col min="3" max="3" width="24.85546875" hidden="1" customWidth="1"/>
    <col min="4" max="4" width="15.5703125" hidden="1" customWidth="1"/>
    <col min="5" max="5" width="17.140625" hidden="1" customWidth="1"/>
    <col min="6" max="6" width="26.42578125" hidden="1" customWidth="1"/>
    <col min="7" max="7" width="35" hidden="1" customWidth="1"/>
    <col min="8" max="9" width="8.85546875" customWidth="1"/>
    <col min="10" max="11" width="12.85546875" customWidth="1"/>
    <col min="12" max="12" width="13.85546875" customWidth="1"/>
    <col min="13" max="14" width="12.5703125" customWidth="1"/>
    <col min="15" max="15" width="31.85546875" customWidth="1"/>
    <col min="16" max="26" width="8.85546875" customWidth="1"/>
  </cols>
  <sheetData>
    <row r="1" spans="1:26" ht="13.5" customHeight="1" x14ac:dyDescent="0.2"/>
    <row r="2" spans="1:26" ht="13.5" customHeight="1" x14ac:dyDescent="0.2"/>
    <row r="3" spans="1:26" ht="13.5" customHeight="1" x14ac:dyDescent="0.2"/>
    <row r="4" spans="1:26" ht="13.5" customHeight="1" x14ac:dyDescent="0.2"/>
    <row r="5" spans="1:26" ht="13.5" customHeight="1" x14ac:dyDescent="0.2"/>
    <row r="6" spans="1:26" ht="13.5" customHeight="1" x14ac:dyDescent="0.2"/>
    <row r="7" spans="1:26" ht="13.5" customHeight="1" x14ac:dyDescent="0.25">
      <c r="B7" s="4" t="s">
        <v>36</v>
      </c>
      <c r="I7" s="4" t="s">
        <v>37</v>
      </c>
      <c r="K7" s="5" t="s">
        <v>114</v>
      </c>
    </row>
    <row r="8" spans="1:26" ht="38.25" x14ac:dyDescent="0.2">
      <c r="B8" s="6" t="s">
        <v>1</v>
      </c>
      <c r="C8" s="6" t="s">
        <v>38</v>
      </c>
      <c r="D8" s="6" t="s">
        <v>39</v>
      </c>
      <c r="E8" s="6" t="s">
        <v>40</v>
      </c>
      <c r="F8" s="6" t="s">
        <v>9</v>
      </c>
      <c r="G8" s="6" t="s">
        <v>7</v>
      </c>
      <c r="H8" s="7"/>
      <c r="I8" s="8" t="s">
        <v>41</v>
      </c>
      <c r="J8" s="8" t="s">
        <v>39</v>
      </c>
      <c r="K8" s="8" t="s">
        <v>40</v>
      </c>
      <c r="L8" s="8" t="s">
        <v>9</v>
      </c>
      <c r="M8" s="8" t="s">
        <v>42</v>
      </c>
      <c r="N8" s="8" t="s">
        <v>43</v>
      </c>
      <c r="O8" s="8" t="s">
        <v>7</v>
      </c>
    </row>
    <row r="9" spans="1:26" ht="13.5" customHeight="1" x14ac:dyDescent="0.2">
      <c r="B9" s="9">
        <v>1</v>
      </c>
      <c r="C9" s="9" t="s">
        <v>44</v>
      </c>
      <c r="D9" s="10">
        <v>43472</v>
      </c>
      <c r="E9" s="10">
        <v>43539</v>
      </c>
      <c r="F9" s="11" t="s">
        <v>45</v>
      </c>
      <c r="G9" s="12"/>
      <c r="I9" s="13" t="s">
        <v>46</v>
      </c>
      <c r="J9" s="10">
        <v>44805</v>
      </c>
      <c r="K9" s="10">
        <f>J9+14</f>
        <v>44819</v>
      </c>
      <c r="L9" s="11" t="s">
        <v>47</v>
      </c>
      <c r="M9" s="11"/>
      <c r="N9" s="11"/>
      <c r="O9" s="11"/>
    </row>
    <row r="10" spans="1:26" ht="13.5" customHeight="1" x14ac:dyDescent="0.2">
      <c r="A10" s="2"/>
      <c r="B10" s="9"/>
      <c r="C10" s="9"/>
      <c r="D10" s="11"/>
      <c r="E10" s="11"/>
      <c r="F10" s="11"/>
      <c r="G10" s="12"/>
      <c r="I10" s="13" t="s">
        <v>48</v>
      </c>
      <c r="J10" s="10">
        <f>K9+3</f>
        <v>44822</v>
      </c>
      <c r="K10" s="10">
        <f t="shared" ref="K10:K13" si="0">J10+14</f>
        <v>44836</v>
      </c>
      <c r="L10" s="11" t="s">
        <v>47</v>
      </c>
      <c r="M10" s="11"/>
      <c r="N10" s="11"/>
      <c r="O10" s="1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B11" s="9"/>
      <c r="C11" s="9"/>
      <c r="D11" s="11"/>
      <c r="E11" s="11"/>
      <c r="F11" s="11"/>
      <c r="G11" s="12"/>
      <c r="I11" s="13" t="s">
        <v>49</v>
      </c>
      <c r="J11" s="10">
        <f>K10+3</f>
        <v>44839</v>
      </c>
      <c r="K11" s="10">
        <f t="shared" si="0"/>
        <v>44853</v>
      </c>
      <c r="L11" s="11" t="s">
        <v>47</v>
      </c>
      <c r="M11" s="11"/>
      <c r="N11" s="11"/>
      <c r="O11" s="11"/>
    </row>
    <row r="12" spans="1:26" ht="13.5" customHeight="1" x14ac:dyDescent="0.2">
      <c r="B12" s="9"/>
      <c r="C12" s="9"/>
      <c r="D12" s="11"/>
      <c r="E12" s="11"/>
      <c r="F12" s="11"/>
      <c r="G12" s="12"/>
      <c r="I12" s="13" t="s">
        <v>50</v>
      </c>
      <c r="J12" s="10">
        <f>K11+3</f>
        <v>44856</v>
      </c>
      <c r="K12" s="10">
        <f t="shared" si="0"/>
        <v>44870</v>
      </c>
      <c r="L12" s="11" t="s">
        <v>47</v>
      </c>
      <c r="M12" s="11"/>
      <c r="N12" s="11"/>
      <c r="O12" s="11"/>
    </row>
    <row r="13" spans="1:26" ht="13.5" customHeight="1" x14ac:dyDescent="0.2">
      <c r="B13" s="9"/>
      <c r="C13" s="9"/>
      <c r="D13" s="11"/>
      <c r="E13" s="11"/>
      <c r="F13" s="11"/>
      <c r="G13" s="12"/>
      <c r="I13" s="13" t="s">
        <v>163</v>
      </c>
      <c r="J13" s="10">
        <f>K12+3</f>
        <v>44873</v>
      </c>
      <c r="K13" s="10">
        <f t="shared" si="0"/>
        <v>44887</v>
      </c>
      <c r="L13" s="11" t="s">
        <v>47</v>
      </c>
      <c r="M13" s="11"/>
      <c r="N13" s="11"/>
      <c r="O13" s="11"/>
    </row>
    <row r="14" spans="1:26" ht="13.5" customHeight="1" x14ac:dyDescent="0.2">
      <c r="B14" s="9"/>
      <c r="C14" s="9"/>
      <c r="D14" s="11"/>
      <c r="E14" s="11"/>
      <c r="F14" s="11"/>
      <c r="G14" s="12"/>
      <c r="I14" s="9"/>
      <c r="J14" s="10"/>
      <c r="K14" s="10"/>
      <c r="L14" s="11"/>
      <c r="M14" s="11"/>
      <c r="N14" s="11"/>
      <c r="O14" s="11"/>
    </row>
    <row r="15" spans="1:26" ht="13.5" customHeight="1" x14ac:dyDescent="0.2">
      <c r="B15" s="9"/>
      <c r="C15" s="9"/>
      <c r="D15" s="11"/>
      <c r="E15" s="11"/>
      <c r="F15" s="11"/>
      <c r="G15" s="12"/>
      <c r="I15" s="9"/>
      <c r="J15" s="10"/>
      <c r="K15" s="10"/>
      <c r="L15" s="11"/>
      <c r="M15" s="11"/>
      <c r="N15" s="11"/>
      <c r="O15" s="11"/>
    </row>
    <row r="16" spans="1:26" ht="13.5" customHeight="1" x14ac:dyDescent="0.2">
      <c r="B16" s="9"/>
      <c r="C16" s="9"/>
      <c r="D16" s="11"/>
      <c r="E16" s="11"/>
      <c r="F16" s="11"/>
      <c r="G16" s="12"/>
      <c r="I16" s="9"/>
      <c r="J16" s="10"/>
      <c r="K16" s="10"/>
      <c r="L16" s="11"/>
      <c r="M16" s="11"/>
      <c r="N16" s="11"/>
      <c r="O16" s="11"/>
    </row>
    <row r="17" spans="2:15" ht="13.5" customHeight="1" x14ac:dyDescent="0.2">
      <c r="B17" s="9"/>
      <c r="C17" s="9"/>
      <c r="D17" s="11"/>
      <c r="E17" s="11"/>
      <c r="F17" s="11"/>
      <c r="G17" s="12"/>
      <c r="I17" s="9"/>
      <c r="J17" s="10"/>
      <c r="K17" s="10"/>
      <c r="L17" s="11"/>
      <c r="M17" s="11"/>
      <c r="N17" s="11"/>
      <c r="O17" s="11"/>
    </row>
    <row r="18" spans="2:15" ht="13.5" customHeight="1" x14ac:dyDescent="0.2">
      <c r="B18" s="9"/>
      <c r="C18" s="9"/>
      <c r="D18" s="11"/>
      <c r="E18" s="11"/>
      <c r="F18" s="11"/>
      <c r="G18" s="12"/>
      <c r="I18" s="9"/>
      <c r="J18" s="10"/>
      <c r="K18" s="10"/>
      <c r="L18" s="11"/>
      <c r="M18" s="11"/>
      <c r="N18" s="11"/>
      <c r="O18" s="11"/>
    </row>
    <row r="19" spans="2:15" ht="13.5" customHeight="1" x14ac:dyDescent="0.2">
      <c r="B19" s="9"/>
      <c r="C19" s="9"/>
      <c r="D19" s="11"/>
      <c r="E19" s="11"/>
      <c r="F19" s="11"/>
      <c r="G19" s="12"/>
      <c r="I19" s="9"/>
      <c r="J19" s="10"/>
      <c r="K19" s="10"/>
      <c r="L19" s="11"/>
      <c r="M19" s="11"/>
      <c r="N19" s="11"/>
      <c r="O19" s="11"/>
    </row>
    <row r="20" spans="2:15" ht="13.5" customHeight="1" x14ac:dyDescent="0.2">
      <c r="B20" s="9"/>
      <c r="C20" s="9"/>
      <c r="D20" s="11"/>
      <c r="E20" s="11"/>
      <c r="F20" s="11"/>
      <c r="G20" s="12"/>
      <c r="I20" s="9"/>
      <c r="J20" s="10"/>
      <c r="K20" s="10"/>
      <c r="L20" s="11"/>
      <c r="M20" s="11"/>
      <c r="N20" s="11"/>
      <c r="O20" s="11"/>
    </row>
    <row r="21" spans="2:15" ht="13.5" customHeight="1" x14ac:dyDescent="0.2">
      <c r="B21" s="9"/>
      <c r="C21" s="9"/>
      <c r="D21" s="11"/>
      <c r="E21" s="11"/>
      <c r="F21" s="11"/>
      <c r="G21" s="12"/>
      <c r="I21" s="9"/>
      <c r="J21" s="10"/>
      <c r="K21" s="10"/>
      <c r="L21" s="11"/>
      <c r="M21" s="11"/>
      <c r="N21" s="11"/>
      <c r="O21" s="11"/>
    </row>
    <row r="22" spans="2:15" ht="13.5" customHeight="1" x14ac:dyDescent="0.2">
      <c r="B22" s="9"/>
      <c r="C22" s="9"/>
      <c r="D22" s="11"/>
      <c r="E22" s="11"/>
      <c r="F22" s="11"/>
      <c r="G22" s="12"/>
      <c r="I22" s="9"/>
      <c r="J22" s="10"/>
      <c r="K22" s="10"/>
      <c r="L22" s="11"/>
      <c r="M22" s="11"/>
      <c r="N22" s="11"/>
      <c r="O22" s="11"/>
    </row>
    <row r="23" spans="2:15" ht="13.5" customHeight="1" x14ac:dyDescent="0.2">
      <c r="B23" s="9"/>
      <c r="C23" s="9"/>
      <c r="D23" s="9"/>
      <c r="E23" s="9"/>
      <c r="F23" s="11"/>
      <c r="G23" s="12"/>
      <c r="I23" s="9"/>
      <c r="J23" s="10"/>
      <c r="K23" s="10"/>
      <c r="L23" s="11"/>
      <c r="M23" s="11"/>
      <c r="N23" s="11"/>
      <c r="O23" s="11"/>
    </row>
    <row r="24" spans="2:15" ht="13.5" customHeight="1" x14ac:dyDescent="0.2">
      <c r="B24" s="9"/>
      <c r="C24" s="9"/>
      <c r="D24" s="9"/>
      <c r="E24" s="9"/>
      <c r="F24" s="11"/>
      <c r="G24" s="12"/>
      <c r="I24" s="9"/>
      <c r="J24" s="10"/>
      <c r="K24" s="10"/>
      <c r="L24" s="11"/>
      <c r="M24" s="11"/>
      <c r="N24" s="11"/>
      <c r="O24" s="11"/>
    </row>
    <row r="25" spans="2:15" ht="13.5" customHeight="1" x14ac:dyDescent="0.2"/>
    <row r="26" spans="2:15" ht="13.5" customHeight="1" x14ac:dyDescent="0.2"/>
    <row r="27" spans="2:15" ht="13.5" customHeight="1" x14ac:dyDescent="0.2">
      <c r="G27" s="1"/>
    </row>
    <row r="28" spans="2:15" ht="13.5" customHeight="1" x14ac:dyDescent="0.2"/>
    <row r="29" spans="2:15" ht="13.5" customHeight="1" x14ac:dyDescent="0.2"/>
    <row r="30" spans="2:15" ht="13.5" customHeight="1" x14ac:dyDescent="0.2"/>
    <row r="31" spans="2:15" ht="13.5" customHeight="1" x14ac:dyDescent="0.2"/>
    <row r="32" spans="2:15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8EAADB"/>
  </sheetPr>
  <dimension ref="B1:Y988"/>
  <sheetViews>
    <sheetView showGridLines="0" zoomScaleNormal="100" workbookViewId="0">
      <selection activeCell="D34" sqref="D34"/>
    </sheetView>
  </sheetViews>
  <sheetFormatPr defaultColWidth="14.42578125" defaultRowHeight="15" customHeight="1" x14ac:dyDescent="0.2"/>
  <cols>
    <col min="1" max="1" width="5.42578125" customWidth="1"/>
    <col min="2" max="2" width="14.42578125" style="83" customWidth="1"/>
    <col min="3" max="3" width="11.42578125" customWidth="1"/>
    <col min="4" max="4" width="81.28515625" customWidth="1"/>
    <col min="5" max="5" width="15" customWidth="1"/>
    <col min="6" max="6" width="16.42578125" customWidth="1"/>
    <col min="7" max="7" width="12.5703125" customWidth="1"/>
    <col min="8" max="8" width="11.85546875" customWidth="1"/>
    <col min="9" max="11" width="11.5703125" customWidth="1"/>
    <col min="12" max="12" width="3.7109375" customWidth="1"/>
    <col min="13" max="13" width="4" bestFit="1" customWidth="1"/>
    <col min="14" max="14" width="3.7109375" customWidth="1"/>
    <col min="15" max="25" width="4" bestFit="1" customWidth="1"/>
  </cols>
  <sheetData>
    <row r="1" spans="2:25" ht="13.5" customHeight="1" x14ac:dyDescent="0.2">
      <c r="B1" s="76"/>
      <c r="C1" s="15"/>
    </row>
    <row r="2" spans="2:25" ht="13.5" customHeight="1" x14ac:dyDescent="0.2">
      <c r="B2" s="76"/>
      <c r="C2" s="15"/>
      <c r="H2" s="106" t="s">
        <v>110</v>
      </c>
    </row>
    <row r="3" spans="2:25" ht="13.5" customHeight="1" x14ac:dyDescent="0.2">
      <c r="B3" s="76"/>
      <c r="C3" s="15"/>
      <c r="H3" s="106"/>
      <c r="K3" s="106" t="s">
        <v>58</v>
      </c>
      <c r="L3" s="104" t="s">
        <v>52</v>
      </c>
      <c r="M3" s="104"/>
      <c r="N3" s="104"/>
      <c r="O3" s="104"/>
      <c r="P3" s="104"/>
      <c r="Q3" s="104"/>
      <c r="R3" s="104"/>
      <c r="S3" s="104"/>
      <c r="T3" s="104"/>
      <c r="U3" s="104"/>
    </row>
    <row r="4" spans="2:25" ht="12.75" customHeight="1" x14ac:dyDescent="0.2">
      <c r="B4" s="76"/>
      <c r="C4" s="15"/>
      <c r="E4" s="112" t="s">
        <v>54</v>
      </c>
      <c r="G4" s="108" t="s">
        <v>51</v>
      </c>
      <c r="H4" s="106"/>
      <c r="I4" s="106" t="s">
        <v>56</v>
      </c>
      <c r="J4" s="116" t="s">
        <v>57</v>
      </c>
      <c r="K4" s="106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5" ht="18" customHeight="1" x14ac:dyDescent="0.2">
      <c r="B5" s="110" t="s">
        <v>53</v>
      </c>
      <c r="C5" s="101"/>
      <c r="E5" s="112"/>
      <c r="F5" s="111" t="s">
        <v>55</v>
      </c>
      <c r="G5" s="101"/>
      <c r="H5" s="106"/>
      <c r="I5" s="114"/>
      <c r="J5" s="116"/>
      <c r="K5" s="106"/>
      <c r="L5" s="104"/>
      <c r="M5" s="104"/>
      <c r="N5" s="104"/>
      <c r="O5" s="104"/>
      <c r="P5" s="104"/>
      <c r="Q5" s="104"/>
      <c r="R5" s="104"/>
      <c r="S5" s="104"/>
      <c r="T5" s="104"/>
      <c r="U5" s="104"/>
    </row>
    <row r="6" spans="2:25" ht="48.95" customHeight="1" x14ac:dyDescent="0.2">
      <c r="B6" s="77"/>
      <c r="C6" s="15"/>
      <c r="E6" s="113"/>
      <c r="F6" s="109"/>
      <c r="G6" s="109"/>
      <c r="H6" s="107"/>
      <c r="I6" s="115"/>
      <c r="J6" s="117"/>
      <c r="K6" s="107"/>
      <c r="L6" s="105"/>
      <c r="M6" s="105"/>
      <c r="N6" s="105"/>
      <c r="O6" s="105"/>
      <c r="P6" s="105"/>
      <c r="Q6" s="105"/>
      <c r="R6" s="105"/>
      <c r="S6" s="105"/>
      <c r="T6" s="105"/>
      <c r="U6" s="105"/>
    </row>
    <row r="7" spans="2:25" ht="34.5" customHeight="1" x14ac:dyDescent="0.2">
      <c r="B7" s="78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2.75" x14ac:dyDescent="0.2">
      <c r="B8" s="79" t="s">
        <v>268</v>
      </c>
      <c r="C8" s="11" t="s">
        <v>16</v>
      </c>
      <c r="D8" s="9" t="s">
        <v>129</v>
      </c>
      <c r="E8" s="9" t="s">
        <v>117</v>
      </c>
      <c r="F8" s="9" t="s">
        <v>80</v>
      </c>
      <c r="G8" s="11">
        <v>8</v>
      </c>
      <c r="H8" s="19">
        <v>8</v>
      </c>
      <c r="I8" s="19">
        <f>G8-H8</f>
        <v>0</v>
      </c>
      <c r="J8" s="19">
        <v>8</v>
      </c>
      <c r="K8" s="19">
        <f>SUM(J8-G8)</f>
        <v>0</v>
      </c>
      <c r="L8" s="11"/>
      <c r="M8" s="11"/>
      <c r="N8" s="71">
        <v>8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79" t="s">
        <v>269</v>
      </c>
      <c r="C9" s="11" t="s">
        <v>16</v>
      </c>
      <c r="D9" s="9" t="s">
        <v>130</v>
      </c>
      <c r="E9" s="9" t="s">
        <v>117</v>
      </c>
      <c r="F9" s="9" t="s">
        <v>80</v>
      </c>
      <c r="G9" s="11">
        <v>8</v>
      </c>
      <c r="H9" s="19">
        <v>8</v>
      </c>
      <c r="I9" s="19">
        <f>G9-H9</f>
        <v>0</v>
      </c>
      <c r="J9" s="19">
        <v>8</v>
      </c>
      <c r="K9" s="19">
        <f>SUM(J9-G9)</f>
        <v>0</v>
      </c>
      <c r="L9" s="11"/>
      <c r="M9" s="11"/>
      <c r="N9" s="11"/>
      <c r="O9" s="71">
        <v>8</v>
      </c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79" t="s">
        <v>270</v>
      </c>
      <c r="C10" s="11" t="s">
        <v>16</v>
      </c>
      <c r="D10" s="9" t="s">
        <v>171</v>
      </c>
      <c r="E10" s="9" t="s">
        <v>117</v>
      </c>
      <c r="F10" s="9" t="s">
        <v>80</v>
      </c>
      <c r="G10" s="11">
        <v>12</v>
      </c>
      <c r="H10" s="19">
        <v>12</v>
      </c>
      <c r="I10" s="19">
        <f t="shared" ref="I10" si="0">G10-H10</f>
        <v>0</v>
      </c>
      <c r="J10" s="19">
        <v>8</v>
      </c>
      <c r="K10" s="19">
        <f t="shared" ref="K10" si="1">SUM(J10-G10)</f>
        <v>-4</v>
      </c>
      <c r="L10" s="11"/>
      <c r="M10" s="11"/>
      <c r="N10" s="11"/>
      <c r="O10" s="11"/>
      <c r="P10" s="11"/>
      <c r="Q10" s="71">
        <v>12</v>
      </c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79" t="s">
        <v>271</v>
      </c>
      <c r="C11" s="11" t="s">
        <v>31</v>
      </c>
      <c r="D11" s="9" t="s">
        <v>266</v>
      </c>
      <c r="E11" s="9" t="s">
        <v>115</v>
      </c>
      <c r="F11" s="9" t="s">
        <v>80</v>
      </c>
      <c r="G11" s="11">
        <v>10</v>
      </c>
      <c r="H11" s="19">
        <v>10</v>
      </c>
      <c r="I11" s="19">
        <f t="shared" ref="I11:I21" si="2">G11-H11</f>
        <v>0</v>
      </c>
      <c r="J11" s="19">
        <v>8</v>
      </c>
      <c r="K11" s="19">
        <f t="shared" ref="K11:K21" si="3">SUM(J11-G11)</f>
        <v>-2</v>
      </c>
      <c r="L11" s="11"/>
      <c r="M11" s="11"/>
      <c r="N11" s="68">
        <v>10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ht="12.75" x14ac:dyDescent="0.2">
      <c r="B12" s="79" t="s">
        <v>272</v>
      </c>
      <c r="C12" s="11" t="s">
        <v>31</v>
      </c>
      <c r="D12" s="9" t="s">
        <v>253</v>
      </c>
      <c r="E12" s="9" t="s">
        <v>116</v>
      </c>
      <c r="F12" s="9" t="s">
        <v>80</v>
      </c>
      <c r="G12" s="11">
        <v>40</v>
      </c>
      <c r="H12" s="19">
        <v>40</v>
      </c>
      <c r="I12" s="19">
        <f t="shared" si="2"/>
        <v>0</v>
      </c>
      <c r="J12" s="19">
        <v>40</v>
      </c>
      <c r="K12" s="19">
        <f t="shared" si="3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69">
        <v>40</v>
      </c>
    </row>
    <row r="13" spans="2:25" ht="13.5" customHeight="1" x14ac:dyDescent="0.2">
      <c r="B13" s="79" t="s">
        <v>273</v>
      </c>
      <c r="C13" s="11" t="s">
        <v>16</v>
      </c>
      <c r="D13" s="9" t="s">
        <v>279</v>
      </c>
      <c r="E13" s="9" t="s">
        <v>115</v>
      </c>
      <c r="F13" s="9" t="s">
        <v>80</v>
      </c>
      <c r="G13" s="11">
        <v>12</v>
      </c>
      <c r="H13" s="19">
        <v>12</v>
      </c>
      <c r="I13" s="19">
        <f t="shared" si="2"/>
        <v>0</v>
      </c>
      <c r="J13" s="19">
        <v>8</v>
      </c>
      <c r="K13" s="19">
        <f t="shared" si="3"/>
        <v>-4</v>
      </c>
      <c r="L13" s="11"/>
      <c r="M13" s="11"/>
      <c r="N13" s="11"/>
      <c r="O13" s="68">
        <v>12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79" t="s">
        <v>274</v>
      </c>
      <c r="C14" s="11" t="s">
        <v>20</v>
      </c>
      <c r="D14" s="9" t="s">
        <v>128</v>
      </c>
      <c r="E14" s="9" t="s">
        <v>116</v>
      </c>
      <c r="F14" s="9" t="s">
        <v>80</v>
      </c>
      <c r="G14" s="11">
        <v>8</v>
      </c>
      <c r="H14" s="19">
        <v>8</v>
      </c>
      <c r="I14" s="19">
        <f t="shared" si="2"/>
        <v>0</v>
      </c>
      <c r="J14" s="19">
        <v>8</v>
      </c>
      <c r="K14" s="19">
        <f t="shared" si="3"/>
        <v>0</v>
      </c>
      <c r="L14" s="11"/>
      <c r="M14" s="11"/>
      <c r="N14" s="72">
        <v>8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79" t="s">
        <v>275</v>
      </c>
      <c r="C15" s="11" t="s">
        <v>20</v>
      </c>
      <c r="D15" s="9" t="s">
        <v>164</v>
      </c>
      <c r="E15" s="9" t="s">
        <v>116</v>
      </c>
      <c r="F15" s="9" t="s">
        <v>80</v>
      </c>
      <c r="G15" s="11">
        <v>8</v>
      </c>
      <c r="H15" s="19">
        <v>8</v>
      </c>
      <c r="I15" s="19">
        <f t="shared" si="2"/>
        <v>0</v>
      </c>
      <c r="J15" s="19">
        <v>12</v>
      </c>
      <c r="K15" s="19">
        <f t="shared" si="3"/>
        <v>4</v>
      </c>
      <c r="L15" s="11"/>
      <c r="M15" s="11"/>
      <c r="N15" s="11"/>
      <c r="O15" s="69">
        <v>8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79" t="s">
        <v>276</v>
      </c>
      <c r="C16" s="11" t="s">
        <v>20</v>
      </c>
      <c r="D16" s="9" t="s">
        <v>165</v>
      </c>
      <c r="E16" s="9" t="s">
        <v>117</v>
      </c>
      <c r="F16" s="9" t="s">
        <v>80</v>
      </c>
      <c r="G16" s="11">
        <v>12</v>
      </c>
      <c r="H16" s="19">
        <v>12</v>
      </c>
      <c r="I16" s="19">
        <f t="shared" si="2"/>
        <v>0</v>
      </c>
      <c r="J16" s="19">
        <v>8</v>
      </c>
      <c r="K16" s="19">
        <f t="shared" si="3"/>
        <v>-4</v>
      </c>
      <c r="L16" s="11"/>
      <c r="M16" s="11"/>
      <c r="O16" s="11"/>
      <c r="P16" s="11"/>
      <c r="Q16" s="11"/>
      <c r="R16" s="11"/>
      <c r="S16" s="11"/>
      <c r="T16" s="71">
        <v>12</v>
      </c>
      <c r="U16" s="11"/>
      <c r="V16" s="11"/>
      <c r="W16" s="11"/>
      <c r="X16" s="11"/>
      <c r="Y16" s="11"/>
    </row>
    <row r="17" spans="2:25" ht="13.5" customHeight="1" x14ac:dyDescent="0.2">
      <c r="B17" s="79" t="s">
        <v>118</v>
      </c>
      <c r="C17" s="11" t="s">
        <v>20</v>
      </c>
      <c r="D17" s="9" t="s">
        <v>166</v>
      </c>
      <c r="E17" s="9" t="s">
        <v>117</v>
      </c>
      <c r="F17" s="9" t="s">
        <v>80</v>
      </c>
      <c r="G17" s="11">
        <v>12</v>
      </c>
      <c r="H17" s="19">
        <v>12</v>
      </c>
      <c r="I17" s="19">
        <f t="shared" si="2"/>
        <v>0</v>
      </c>
      <c r="J17" s="19">
        <v>10</v>
      </c>
      <c r="K17" s="19">
        <f t="shared" si="3"/>
        <v>-2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71">
        <v>12</v>
      </c>
      <c r="X17" s="11"/>
      <c r="Y17" s="11"/>
    </row>
    <row r="18" spans="2:25" ht="13.5" customHeight="1" x14ac:dyDescent="0.2">
      <c r="B18" s="79" t="s">
        <v>264</v>
      </c>
      <c r="C18" s="11" t="s">
        <v>20</v>
      </c>
      <c r="D18" s="9" t="s">
        <v>167</v>
      </c>
      <c r="E18" s="9" t="s">
        <v>117</v>
      </c>
      <c r="F18" s="9" t="s">
        <v>80</v>
      </c>
      <c r="G18" s="11">
        <v>8</v>
      </c>
      <c r="H18" s="19">
        <v>8</v>
      </c>
      <c r="I18" s="19">
        <f t="shared" si="2"/>
        <v>0</v>
      </c>
      <c r="J18" s="19">
        <v>10</v>
      </c>
      <c r="K18" s="19">
        <f t="shared" si="3"/>
        <v>2</v>
      </c>
      <c r="L18" s="11"/>
      <c r="M18" s="11"/>
      <c r="N18" s="11"/>
      <c r="O18" s="11"/>
      <c r="P18" s="11"/>
      <c r="Q18" s="11"/>
      <c r="R18" s="11"/>
      <c r="S18" s="11"/>
      <c r="T18" s="11"/>
      <c r="U18" s="71">
        <v>8</v>
      </c>
      <c r="V18" s="11"/>
      <c r="W18" s="11"/>
      <c r="X18" s="11"/>
      <c r="Y18" s="11"/>
    </row>
    <row r="19" spans="2:25" ht="13.5" customHeight="1" x14ac:dyDescent="0.2">
      <c r="B19" s="79" t="s">
        <v>265</v>
      </c>
      <c r="C19" s="11" t="s">
        <v>20</v>
      </c>
      <c r="D19" s="9" t="s">
        <v>168</v>
      </c>
      <c r="E19" s="9" t="s">
        <v>117</v>
      </c>
      <c r="F19" s="9" t="s">
        <v>80</v>
      </c>
      <c r="G19" s="11">
        <v>3</v>
      </c>
      <c r="H19" s="19">
        <v>3</v>
      </c>
      <c r="I19" s="19">
        <f t="shared" si="2"/>
        <v>0</v>
      </c>
      <c r="J19" s="19">
        <v>2</v>
      </c>
      <c r="K19" s="19">
        <f t="shared" si="3"/>
        <v>-1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71">
        <v>3</v>
      </c>
      <c r="Y19" s="11"/>
    </row>
    <row r="20" spans="2:25" ht="13.5" customHeight="1" x14ac:dyDescent="0.2">
      <c r="B20" s="79" t="s">
        <v>119</v>
      </c>
      <c r="C20" s="11" t="s">
        <v>20</v>
      </c>
      <c r="D20" s="9" t="s">
        <v>262</v>
      </c>
      <c r="E20" s="9" t="s">
        <v>115</v>
      </c>
      <c r="F20" s="9" t="s">
        <v>80</v>
      </c>
      <c r="G20" s="11">
        <v>6</v>
      </c>
      <c r="H20" s="19">
        <v>12</v>
      </c>
      <c r="I20" s="19">
        <f t="shared" si="2"/>
        <v>-6</v>
      </c>
      <c r="J20" s="19">
        <v>8</v>
      </c>
      <c r="K20" s="19">
        <f t="shared" si="3"/>
        <v>2</v>
      </c>
      <c r="L20" s="11"/>
      <c r="M20" s="11"/>
      <c r="N20" s="11"/>
      <c r="O20" s="11"/>
      <c r="P20" s="11"/>
      <c r="Q20" s="11"/>
      <c r="R20" s="11"/>
      <c r="S20" s="11"/>
      <c r="T20" s="68">
        <v>6</v>
      </c>
      <c r="U20" s="11"/>
      <c r="V20" s="11"/>
      <c r="W20" s="11"/>
      <c r="X20" s="11"/>
      <c r="Y20" s="11"/>
    </row>
    <row r="21" spans="2:25" ht="13.5" customHeight="1" x14ac:dyDescent="0.2">
      <c r="B21" s="79" t="s">
        <v>120</v>
      </c>
      <c r="C21" s="11" t="s">
        <v>20</v>
      </c>
      <c r="D21" s="9" t="s">
        <v>263</v>
      </c>
      <c r="E21" s="9" t="s">
        <v>115</v>
      </c>
      <c r="F21" s="9" t="s">
        <v>80</v>
      </c>
      <c r="G21" s="11">
        <v>9</v>
      </c>
      <c r="H21" s="19">
        <v>3</v>
      </c>
      <c r="I21" s="19">
        <f t="shared" si="2"/>
        <v>6</v>
      </c>
      <c r="J21" s="19">
        <v>2</v>
      </c>
      <c r="K21" s="19">
        <f t="shared" si="3"/>
        <v>-7</v>
      </c>
      <c r="L21" s="11"/>
      <c r="M21" s="11"/>
      <c r="N21" s="11"/>
      <c r="O21" s="11"/>
      <c r="P21" s="11"/>
      <c r="Q21" s="11"/>
      <c r="R21" s="11"/>
      <c r="S21" s="11"/>
      <c r="T21" s="11"/>
      <c r="U21" s="68">
        <v>9</v>
      </c>
      <c r="V21" s="11"/>
      <c r="W21" s="11"/>
      <c r="X21" s="11"/>
      <c r="Y21" s="11"/>
    </row>
    <row r="22" spans="2:25" ht="13.5" customHeight="1" x14ac:dyDescent="0.2">
      <c r="B22" s="79" t="s">
        <v>121</v>
      </c>
      <c r="C22" s="11" t="s">
        <v>35</v>
      </c>
      <c r="D22" s="9" t="s">
        <v>169</v>
      </c>
      <c r="E22" s="9" t="s">
        <v>123</v>
      </c>
      <c r="F22" s="55" t="s">
        <v>80</v>
      </c>
      <c r="G22" s="11">
        <v>26</v>
      </c>
      <c r="H22" s="19">
        <v>26</v>
      </c>
      <c r="I22" s="19">
        <v>0</v>
      </c>
      <c r="J22" s="19">
        <v>26</v>
      </c>
      <c r="K22" s="19">
        <v>0</v>
      </c>
      <c r="L22" s="11"/>
      <c r="M22" s="11"/>
      <c r="N22" s="11"/>
      <c r="O22" s="11"/>
      <c r="P22" s="11"/>
      <c r="Q22" s="70">
        <v>26</v>
      </c>
      <c r="R22" s="11"/>
      <c r="S22" s="11"/>
      <c r="T22" s="11"/>
      <c r="U22" s="11"/>
      <c r="V22" s="11"/>
      <c r="W22" s="11"/>
      <c r="X22" s="11"/>
      <c r="Y22" s="11"/>
    </row>
    <row r="23" spans="2:25" ht="13.5" customHeight="1" x14ac:dyDescent="0.2">
      <c r="B23" s="79" t="s">
        <v>122</v>
      </c>
      <c r="C23" s="11" t="s">
        <v>35</v>
      </c>
      <c r="D23" s="9" t="s">
        <v>170</v>
      </c>
      <c r="E23" s="9" t="s">
        <v>123</v>
      </c>
      <c r="F23" s="65" t="s">
        <v>80</v>
      </c>
      <c r="G23" s="11">
        <v>26</v>
      </c>
      <c r="H23" s="19">
        <v>26</v>
      </c>
      <c r="I23" s="19">
        <f t="shared" ref="I23" si="4">G23-H23</f>
        <v>0</v>
      </c>
      <c r="J23" s="19">
        <v>26</v>
      </c>
      <c r="K23" s="19">
        <f t="shared" ref="K23" si="5">SUM(J23-G23)</f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70">
        <v>26</v>
      </c>
      <c r="Y23" s="11"/>
    </row>
    <row r="24" spans="2:25" ht="13.5" customHeight="1" x14ac:dyDescent="0.2">
      <c r="B24" s="80"/>
      <c r="C24" s="21"/>
      <c r="D24" s="22"/>
      <c r="E24" s="22"/>
      <c r="F24" s="23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2:25" ht="13.5" customHeight="1" x14ac:dyDescent="0.2">
      <c r="B25" s="81"/>
      <c r="C25" s="25"/>
      <c r="D25" s="26"/>
      <c r="E25" s="26"/>
      <c r="F25" s="27" t="s">
        <v>81</v>
      </c>
      <c r="G25" s="28">
        <f>SUBTOTAL(9,G7:G23)</f>
        <v>208</v>
      </c>
      <c r="H25" s="28">
        <f>SUBTOTAL(9,H7:H23)</f>
        <v>208</v>
      </c>
      <c r="I25" s="28">
        <f>SUBTOTAL(9,I7:I23)</f>
        <v>0</v>
      </c>
      <c r="J25" s="28">
        <f>SUM(J8:J23)</f>
        <v>192</v>
      </c>
      <c r="K25" s="19">
        <f>SUM(J25-G25)</f>
        <v>-16</v>
      </c>
      <c r="L25" s="28">
        <f t="shared" ref="L25:Y25" si="6">SUBTOTAL(9,L7:L23)</f>
        <v>0</v>
      </c>
      <c r="M25" s="28">
        <f t="shared" si="6"/>
        <v>0</v>
      </c>
      <c r="N25" s="28">
        <f t="shared" si="6"/>
        <v>26</v>
      </c>
      <c r="O25" s="28">
        <f t="shared" si="6"/>
        <v>28</v>
      </c>
      <c r="P25" s="28">
        <f t="shared" si="6"/>
        <v>0</v>
      </c>
      <c r="Q25" s="28">
        <f t="shared" si="6"/>
        <v>38</v>
      </c>
      <c r="R25" s="28">
        <f t="shared" si="6"/>
        <v>0</v>
      </c>
      <c r="S25" s="28">
        <f t="shared" si="6"/>
        <v>0</v>
      </c>
      <c r="T25" s="28">
        <f t="shared" si="6"/>
        <v>18</v>
      </c>
      <c r="U25" s="28">
        <f t="shared" si="6"/>
        <v>17</v>
      </c>
      <c r="V25" s="28">
        <f t="shared" si="6"/>
        <v>0</v>
      </c>
      <c r="W25" s="28">
        <f t="shared" si="6"/>
        <v>12</v>
      </c>
      <c r="X25" s="28">
        <f t="shared" si="6"/>
        <v>29</v>
      </c>
      <c r="Y25" s="28">
        <f t="shared" si="6"/>
        <v>40</v>
      </c>
    </row>
    <row r="26" spans="2:25" ht="13.5" customHeight="1" x14ac:dyDescent="0.2">
      <c r="B26" s="81"/>
      <c r="C26" s="25"/>
      <c r="D26" s="26"/>
      <c r="E26" s="26"/>
      <c r="F26" s="27" t="s">
        <v>82</v>
      </c>
      <c r="G26" s="28"/>
      <c r="H26" s="28"/>
      <c r="I26" s="28"/>
      <c r="J26" s="28"/>
      <c r="K26" s="28"/>
      <c r="L26" s="66">
        <f>G25-L25</f>
        <v>208</v>
      </c>
      <c r="M26" s="66">
        <f t="shared" ref="M26:X26" si="7">L26-M25</f>
        <v>208</v>
      </c>
      <c r="N26" s="66">
        <f t="shared" si="7"/>
        <v>182</v>
      </c>
      <c r="O26" s="66">
        <f t="shared" si="7"/>
        <v>154</v>
      </c>
      <c r="P26" s="66">
        <f t="shared" si="7"/>
        <v>154</v>
      </c>
      <c r="Q26" s="66">
        <f t="shared" si="7"/>
        <v>116</v>
      </c>
      <c r="R26" s="66">
        <f t="shared" si="7"/>
        <v>116</v>
      </c>
      <c r="S26" s="66">
        <f t="shared" si="7"/>
        <v>116</v>
      </c>
      <c r="T26" s="66">
        <f t="shared" si="7"/>
        <v>98</v>
      </c>
      <c r="U26" s="66">
        <f t="shared" si="7"/>
        <v>81</v>
      </c>
      <c r="V26" s="66">
        <f t="shared" si="7"/>
        <v>81</v>
      </c>
      <c r="W26" s="66">
        <f t="shared" si="7"/>
        <v>69</v>
      </c>
      <c r="X26" s="66">
        <f t="shared" si="7"/>
        <v>40</v>
      </c>
      <c r="Y26" s="66">
        <f>X26-Y25</f>
        <v>0</v>
      </c>
    </row>
    <row r="27" spans="2:25" ht="13.5" customHeight="1" x14ac:dyDescent="0.2">
      <c r="B27" s="81"/>
      <c r="C27" s="25"/>
      <c r="D27" s="26"/>
      <c r="E27" s="26"/>
      <c r="F27" s="27" t="s">
        <v>83</v>
      </c>
      <c r="G27" s="28"/>
      <c r="H27" s="28"/>
      <c r="I27" s="28"/>
      <c r="J27" s="28"/>
      <c r="K27" s="28"/>
      <c r="L27" s="66">
        <f>L25</f>
        <v>0</v>
      </c>
      <c r="M27" s="66">
        <f t="shared" ref="M27:X27" si="8">L27+M25</f>
        <v>0</v>
      </c>
      <c r="N27" s="66">
        <f t="shared" si="8"/>
        <v>26</v>
      </c>
      <c r="O27" s="66">
        <f t="shared" si="8"/>
        <v>54</v>
      </c>
      <c r="P27" s="66">
        <f t="shared" si="8"/>
        <v>54</v>
      </c>
      <c r="Q27" s="66">
        <f t="shared" si="8"/>
        <v>92</v>
      </c>
      <c r="R27" s="66">
        <f t="shared" si="8"/>
        <v>92</v>
      </c>
      <c r="S27" s="66">
        <f t="shared" si="8"/>
        <v>92</v>
      </c>
      <c r="T27" s="66">
        <f t="shared" si="8"/>
        <v>110</v>
      </c>
      <c r="U27" s="66">
        <f t="shared" si="8"/>
        <v>127</v>
      </c>
      <c r="V27" s="66">
        <f t="shared" si="8"/>
        <v>127</v>
      </c>
      <c r="W27" s="66">
        <f t="shared" si="8"/>
        <v>139</v>
      </c>
      <c r="X27" s="66">
        <f t="shared" si="8"/>
        <v>168</v>
      </c>
      <c r="Y27" s="66">
        <f>X27+Y25</f>
        <v>208</v>
      </c>
    </row>
    <row r="28" spans="2:25" ht="13.5" customHeight="1" x14ac:dyDescent="0.2">
      <c r="B28" s="82"/>
      <c r="C28" s="58"/>
      <c r="D28" s="59"/>
      <c r="E28" s="59"/>
      <c r="F28" s="56" t="s">
        <v>124</v>
      </c>
      <c r="G28" s="28"/>
      <c r="H28" s="28"/>
      <c r="I28" s="28"/>
      <c r="J28" s="28"/>
      <c r="K28" s="28"/>
      <c r="L28" s="66">
        <f>$G$25-($G$25/14*1)</f>
        <v>193.14285714285714</v>
      </c>
      <c r="M28" s="66">
        <f>$G$25-($G$25/14*2)</f>
        <v>178.28571428571428</v>
      </c>
      <c r="N28" s="66">
        <f>$G$25-($G$25/14*3)</f>
        <v>163.42857142857144</v>
      </c>
      <c r="O28" s="66">
        <f>$G$25-($G$25/14*4)</f>
        <v>148.57142857142856</v>
      </c>
      <c r="P28" s="66">
        <f>$G$25-($G$25/14*5)</f>
        <v>133.71428571428572</v>
      </c>
      <c r="Q28" s="66">
        <f>$G$25-($G$25/14*6)</f>
        <v>118.85714285714286</v>
      </c>
      <c r="R28" s="66">
        <f>$G$25-($G$25/14*7)</f>
        <v>104</v>
      </c>
      <c r="S28" s="66">
        <f>$G$25-($G$25/14*8)</f>
        <v>89.142857142857139</v>
      </c>
      <c r="T28" s="66">
        <f>$G$25-($G$25/14*9)</f>
        <v>74.285714285714278</v>
      </c>
      <c r="U28" s="66">
        <f>$G$25-($G$25/14*10)</f>
        <v>59.428571428571416</v>
      </c>
      <c r="V28" s="66">
        <f>$G$25-($G$25/14*11)</f>
        <v>44.571428571428555</v>
      </c>
      <c r="W28" s="66">
        <f>$G$25-($G$25/14*12)</f>
        <v>29.714285714285722</v>
      </c>
      <c r="X28" s="66">
        <f>$G$25-($G$25/14*13)</f>
        <v>14.857142857142861</v>
      </c>
      <c r="Y28" s="66">
        <f>$G$25-($G$25/14*14)</f>
        <v>0</v>
      </c>
    </row>
    <row r="29" spans="2:25" ht="13.5" customHeight="1" x14ac:dyDescent="0.2">
      <c r="B29" s="81"/>
      <c r="C29" s="25"/>
      <c r="D29" s="26"/>
      <c r="E29" s="26"/>
      <c r="F29" s="56" t="s">
        <v>125</v>
      </c>
      <c r="G29" s="28"/>
      <c r="H29" s="28"/>
      <c r="I29" s="28"/>
      <c r="J29" s="28"/>
      <c r="K29" s="28"/>
      <c r="L29" s="66">
        <f>$G$25-($G$25/14*14)</f>
        <v>0</v>
      </c>
      <c r="M29" s="66">
        <f>$G$25-($G$25/14*13)</f>
        <v>14.857142857142861</v>
      </c>
      <c r="N29" s="66">
        <f>$G$25-($G$25/14*12)</f>
        <v>29.714285714285722</v>
      </c>
      <c r="O29" s="66">
        <f>$G$25-($G$25/14*11)</f>
        <v>44.571428571428555</v>
      </c>
      <c r="P29" s="66">
        <f>$G$25-($G$25/14*10)</f>
        <v>59.428571428571416</v>
      </c>
      <c r="Q29" s="66">
        <f>$G$25-($G$25/14*9)</f>
        <v>74.285714285714278</v>
      </c>
      <c r="R29" s="66">
        <f>$G$25-($G$25/14*8)</f>
        <v>89.142857142857139</v>
      </c>
      <c r="S29" s="66">
        <f>$G$25-($G$25/14*7)</f>
        <v>104</v>
      </c>
      <c r="T29" s="66">
        <f>$G$25-($G$25/14*6)</f>
        <v>118.85714285714286</v>
      </c>
      <c r="U29" s="66">
        <f>$G$25-($G$25/14*5)</f>
        <v>133.71428571428572</v>
      </c>
      <c r="V29" s="66">
        <f>$G$25-($G$25/14*4)</f>
        <v>148.57142857142856</v>
      </c>
      <c r="W29" s="66">
        <f>$G$25-($G$25/14*3)</f>
        <v>163.42857142857144</v>
      </c>
      <c r="X29" s="66">
        <f>$G$25-($G$25/14*2)</f>
        <v>178.28571428571428</v>
      </c>
      <c r="Y29" s="66">
        <f>$G$25-($G$25/14*1)</f>
        <v>193.14285714285714</v>
      </c>
    </row>
    <row r="30" spans="2:25" ht="13.5" customHeight="1" x14ac:dyDescent="0.2">
      <c r="B30" s="76"/>
      <c r="C30" s="15"/>
    </row>
    <row r="31" spans="2:25" ht="13.5" customHeight="1" x14ac:dyDescent="0.2">
      <c r="B31" s="76"/>
      <c r="C31" s="15"/>
    </row>
    <row r="32" spans="2:25" ht="13.5" customHeight="1" x14ac:dyDescent="0.2">
      <c r="B32" s="76"/>
      <c r="C32" s="15"/>
    </row>
    <row r="33" spans="2:3" ht="13.5" customHeight="1" x14ac:dyDescent="0.2">
      <c r="B33" s="76"/>
      <c r="C33" s="15"/>
    </row>
    <row r="34" spans="2:3" ht="13.5" customHeight="1" x14ac:dyDescent="0.2">
      <c r="B34" s="76"/>
      <c r="C34" s="15"/>
    </row>
    <row r="35" spans="2:3" ht="13.5" customHeight="1" x14ac:dyDescent="0.2">
      <c r="B35" s="76"/>
      <c r="C35" s="15"/>
    </row>
    <row r="36" spans="2:3" ht="13.5" customHeight="1" x14ac:dyDescent="0.2">
      <c r="B36" s="76"/>
      <c r="C36" s="15"/>
    </row>
    <row r="37" spans="2:3" ht="13.5" customHeight="1" x14ac:dyDescent="0.2">
      <c r="B37" s="76"/>
      <c r="C37" s="15"/>
    </row>
    <row r="38" spans="2:3" ht="13.5" customHeight="1" x14ac:dyDescent="0.2">
      <c r="B38" s="76"/>
      <c r="C38" s="15"/>
    </row>
    <row r="39" spans="2:3" ht="13.5" customHeight="1" x14ac:dyDescent="0.2">
      <c r="B39" s="76"/>
      <c r="C39" s="15"/>
    </row>
    <row r="40" spans="2:3" ht="13.5" customHeight="1" x14ac:dyDescent="0.2">
      <c r="B40" s="76"/>
      <c r="C40" s="15"/>
    </row>
    <row r="41" spans="2:3" ht="13.5" customHeight="1" x14ac:dyDescent="0.2">
      <c r="B41" s="76"/>
      <c r="C41" s="15"/>
    </row>
    <row r="42" spans="2:3" ht="13.5" customHeight="1" x14ac:dyDescent="0.2">
      <c r="B42" s="76"/>
      <c r="C42" s="15"/>
    </row>
    <row r="43" spans="2:3" ht="13.5" customHeight="1" x14ac:dyDescent="0.2">
      <c r="B43" s="76"/>
      <c r="C43" s="15"/>
    </row>
    <row r="44" spans="2:3" ht="13.5" customHeight="1" x14ac:dyDescent="0.2">
      <c r="B44" s="76"/>
      <c r="C44" s="15"/>
    </row>
    <row r="45" spans="2:3" ht="13.5" customHeight="1" x14ac:dyDescent="0.2">
      <c r="B45" s="76"/>
      <c r="C45" s="15"/>
    </row>
    <row r="46" spans="2:3" ht="13.5" customHeight="1" x14ac:dyDescent="0.2">
      <c r="B46" s="76"/>
      <c r="C46" s="15"/>
    </row>
    <row r="47" spans="2:3" ht="13.5" customHeight="1" x14ac:dyDescent="0.2">
      <c r="B47" s="76"/>
      <c r="C47" s="15"/>
    </row>
    <row r="48" spans="2:3" ht="13.5" customHeight="1" x14ac:dyDescent="0.2">
      <c r="B48" s="76"/>
      <c r="C48" s="15"/>
    </row>
    <row r="49" spans="2:3" ht="13.5" customHeight="1" x14ac:dyDescent="0.2">
      <c r="B49" s="76"/>
      <c r="C49" s="15"/>
    </row>
    <row r="50" spans="2:3" ht="13.5" customHeight="1" x14ac:dyDescent="0.2">
      <c r="B50" s="76"/>
      <c r="C50" s="15"/>
    </row>
    <row r="51" spans="2:3" ht="13.5" customHeight="1" x14ac:dyDescent="0.2">
      <c r="B51" s="76"/>
      <c r="C51" s="15"/>
    </row>
    <row r="52" spans="2:3" ht="13.5" customHeight="1" x14ac:dyDescent="0.2">
      <c r="B52" s="76"/>
      <c r="C52" s="15"/>
    </row>
    <row r="53" spans="2:3" ht="13.5" customHeight="1" x14ac:dyDescent="0.2">
      <c r="B53" s="76"/>
      <c r="C53" s="15"/>
    </row>
    <row r="54" spans="2:3" ht="13.5" customHeight="1" x14ac:dyDescent="0.2">
      <c r="B54" s="76"/>
      <c r="C54" s="15"/>
    </row>
    <row r="55" spans="2:3" ht="13.5" customHeight="1" x14ac:dyDescent="0.2">
      <c r="B55" s="76"/>
      <c r="C55" s="15"/>
    </row>
    <row r="56" spans="2:3" ht="13.5" customHeight="1" x14ac:dyDescent="0.2">
      <c r="B56" s="76"/>
      <c r="C56" s="15"/>
    </row>
    <row r="57" spans="2:3" ht="13.5" customHeight="1" x14ac:dyDescent="0.2">
      <c r="B57" s="76"/>
      <c r="C57" s="15"/>
    </row>
    <row r="58" spans="2:3" ht="13.5" customHeight="1" x14ac:dyDescent="0.2">
      <c r="B58" s="76"/>
      <c r="C58" s="15"/>
    </row>
    <row r="59" spans="2:3" ht="13.5" customHeight="1" x14ac:dyDescent="0.2">
      <c r="B59" s="76"/>
      <c r="C59" s="15"/>
    </row>
    <row r="60" spans="2:3" ht="13.5" customHeight="1" x14ac:dyDescent="0.2">
      <c r="B60" s="76"/>
      <c r="C60" s="15"/>
    </row>
    <row r="61" spans="2:3" ht="13.5" customHeight="1" x14ac:dyDescent="0.2">
      <c r="B61" s="76"/>
      <c r="C61" s="15"/>
    </row>
    <row r="62" spans="2:3" ht="13.5" customHeight="1" x14ac:dyDescent="0.2">
      <c r="B62" s="76"/>
      <c r="C62" s="15"/>
    </row>
    <row r="63" spans="2:3" ht="13.5" customHeight="1" x14ac:dyDescent="0.2">
      <c r="B63" s="76"/>
      <c r="C63" s="15"/>
    </row>
    <row r="64" spans="2:3" ht="13.5" customHeight="1" x14ac:dyDescent="0.2">
      <c r="B64" s="76"/>
      <c r="C64" s="15"/>
    </row>
    <row r="65" spans="2:3" ht="13.5" customHeight="1" x14ac:dyDescent="0.2">
      <c r="B65" s="76"/>
      <c r="C65" s="15"/>
    </row>
    <row r="66" spans="2:3" ht="13.5" customHeight="1" x14ac:dyDescent="0.2">
      <c r="B66" s="76"/>
      <c r="C66" s="15"/>
    </row>
    <row r="67" spans="2:3" ht="13.5" customHeight="1" x14ac:dyDescent="0.2">
      <c r="B67" s="76"/>
      <c r="C67" s="15"/>
    </row>
    <row r="68" spans="2:3" ht="13.5" customHeight="1" x14ac:dyDescent="0.2">
      <c r="B68" s="76"/>
      <c r="C68" s="15"/>
    </row>
    <row r="69" spans="2:3" ht="13.5" customHeight="1" x14ac:dyDescent="0.2">
      <c r="B69" s="76"/>
      <c r="C69" s="15"/>
    </row>
    <row r="70" spans="2:3" ht="13.5" customHeight="1" x14ac:dyDescent="0.2">
      <c r="B70" s="76"/>
      <c r="C70" s="15"/>
    </row>
    <row r="71" spans="2:3" ht="13.5" customHeight="1" x14ac:dyDescent="0.2">
      <c r="B71" s="76"/>
      <c r="C71" s="15"/>
    </row>
    <row r="72" spans="2:3" ht="13.5" customHeight="1" x14ac:dyDescent="0.2">
      <c r="B72" s="76"/>
      <c r="C72" s="15"/>
    </row>
    <row r="73" spans="2:3" ht="13.5" customHeight="1" x14ac:dyDescent="0.2">
      <c r="B73" s="76"/>
      <c r="C73" s="15"/>
    </row>
    <row r="74" spans="2:3" ht="13.5" customHeight="1" x14ac:dyDescent="0.2">
      <c r="B74" s="76"/>
      <c r="C74" s="15"/>
    </row>
    <row r="75" spans="2:3" ht="13.5" customHeight="1" x14ac:dyDescent="0.2">
      <c r="B75" s="76"/>
      <c r="C75" s="15"/>
    </row>
    <row r="76" spans="2:3" ht="13.5" customHeight="1" x14ac:dyDescent="0.2">
      <c r="B76" s="76"/>
      <c r="C76" s="15"/>
    </row>
    <row r="77" spans="2:3" ht="13.5" customHeight="1" x14ac:dyDescent="0.2">
      <c r="B77" s="76"/>
      <c r="C77" s="15"/>
    </row>
    <row r="78" spans="2:3" ht="13.5" customHeight="1" x14ac:dyDescent="0.2">
      <c r="B78" s="76"/>
      <c r="C78" s="15"/>
    </row>
    <row r="79" spans="2:3" ht="13.5" customHeight="1" x14ac:dyDescent="0.2">
      <c r="B79" s="76"/>
      <c r="C79" s="15"/>
    </row>
    <row r="80" spans="2:3" ht="13.5" customHeight="1" x14ac:dyDescent="0.2">
      <c r="B80" s="76"/>
      <c r="C80" s="15"/>
    </row>
    <row r="81" spans="2:3" ht="13.5" customHeight="1" x14ac:dyDescent="0.2">
      <c r="B81" s="76"/>
      <c r="C81" s="15"/>
    </row>
    <row r="82" spans="2:3" ht="13.5" customHeight="1" x14ac:dyDescent="0.2">
      <c r="B82" s="76"/>
      <c r="C82" s="15"/>
    </row>
    <row r="83" spans="2:3" ht="13.5" customHeight="1" x14ac:dyDescent="0.2">
      <c r="B83" s="76"/>
      <c r="C83" s="15"/>
    </row>
    <row r="84" spans="2:3" ht="13.5" customHeight="1" x14ac:dyDescent="0.2">
      <c r="B84" s="76"/>
      <c r="C84" s="15"/>
    </row>
    <row r="85" spans="2:3" ht="13.5" customHeight="1" x14ac:dyDescent="0.2">
      <c r="B85" s="76"/>
      <c r="C85" s="15"/>
    </row>
    <row r="86" spans="2:3" ht="13.5" customHeight="1" x14ac:dyDescent="0.2">
      <c r="B86" s="76"/>
      <c r="C86" s="15"/>
    </row>
    <row r="87" spans="2:3" ht="13.5" customHeight="1" x14ac:dyDescent="0.2">
      <c r="B87" s="76"/>
      <c r="C87" s="15"/>
    </row>
    <row r="88" spans="2:3" ht="13.5" customHeight="1" x14ac:dyDescent="0.2">
      <c r="B88" s="76"/>
      <c r="C88" s="15"/>
    </row>
    <row r="89" spans="2:3" ht="13.5" customHeight="1" x14ac:dyDescent="0.2">
      <c r="B89" s="76"/>
      <c r="C89" s="15"/>
    </row>
    <row r="90" spans="2:3" ht="13.5" customHeight="1" x14ac:dyDescent="0.2">
      <c r="B90" s="76"/>
      <c r="C90" s="15"/>
    </row>
    <row r="91" spans="2:3" ht="13.5" customHeight="1" x14ac:dyDescent="0.2">
      <c r="B91" s="76"/>
      <c r="C91" s="15"/>
    </row>
    <row r="92" spans="2:3" ht="13.5" customHeight="1" x14ac:dyDescent="0.2">
      <c r="B92" s="76"/>
      <c r="C92" s="15"/>
    </row>
    <row r="93" spans="2:3" ht="13.5" customHeight="1" x14ac:dyDescent="0.2">
      <c r="B93" s="76"/>
      <c r="C93" s="15"/>
    </row>
    <row r="94" spans="2:3" ht="13.5" customHeight="1" x14ac:dyDescent="0.2">
      <c r="B94" s="76"/>
      <c r="C94" s="15"/>
    </row>
    <row r="95" spans="2:3" ht="13.5" customHeight="1" x14ac:dyDescent="0.2">
      <c r="B95" s="76"/>
      <c r="C95" s="15"/>
    </row>
    <row r="96" spans="2:3" ht="13.5" customHeight="1" x14ac:dyDescent="0.2">
      <c r="B96" s="76"/>
      <c r="C96" s="15"/>
    </row>
    <row r="97" spans="2:3" ht="13.5" customHeight="1" x14ac:dyDescent="0.2">
      <c r="B97" s="76"/>
      <c r="C97" s="15"/>
    </row>
    <row r="98" spans="2:3" ht="13.5" customHeight="1" x14ac:dyDescent="0.2">
      <c r="B98" s="76"/>
      <c r="C98" s="15"/>
    </row>
    <row r="99" spans="2:3" ht="13.5" customHeight="1" x14ac:dyDescent="0.2">
      <c r="B99" s="76"/>
      <c r="C99" s="15"/>
    </row>
    <row r="100" spans="2:3" ht="13.5" customHeight="1" x14ac:dyDescent="0.2">
      <c r="B100" s="76"/>
      <c r="C100" s="15"/>
    </row>
    <row r="101" spans="2:3" ht="13.5" customHeight="1" x14ac:dyDescent="0.2">
      <c r="B101" s="76"/>
      <c r="C101" s="15"/>
    </row>
    <row r="102" spans="2:3" ht="13.5" customHeight="1" x14ac:dyDescent="0.2">
      <c r="B102" s="76"/>
      <c r="C102" s="15"/>
    </row>
    <row r="103" spans="2:3" ht="13.5" customHeight="1" x14ac:dyDescent="0.2">
      <c r="B103" s="76"/>
      <c r="C103" s="15"/>
    </row>
    <row r="104" spans="2:3" ht="13.5" customHeight="1" x14ac:dyDescent="0.2">
      <c r="B104" s="76"/>
      <c r="C104" s="15"/>
    </row>
    <row r="105" spans="2:3" ht="13.5" customHeight="1" x14ac:dyDescent="0.2">
      <c r="B105" s="76"/>
      <c r="C105" s="15"/>
    </row>
    <row r="106" spans="2:3" ht="13.5" customHeight="1" x14ac:dyDescent="0.2">
      <c r="B106" s="76"/>
      <c r="C106" s="15"/>
    </row>
    <row r="107" spans="2:3" ht="13.5" customHeight="1" x14ac:dyDescent="0.2">
      <c r="B107" s="76"/>
      <c r="C107" s="15"/>
    </row>
    <row r="108" spans="2:3" ht="13.5" customHeight="1" x14ac:dyDescent="0.2">
      <c r="B108" s="76"/>
      <c r="C108" s="15"/>
    </row>
    <row r="109" spans="2:3" ht="13.5" customHeight="1" x14ac:dyDescent="0.2">
      <c r="B109" s="76"/>
      <c r="C109" s="15"/>
    </row>
    <row r="110" spans="2:3" ht="13.5" customHeight="1" x14ac:dyDescent="0.2">
      <c r="B110" s="76"/>
      <c r="C110" s="15"/>
    </row>
    <row r="111" spans="2:3" ht="13.5" customHeight="1" x14ac:dyDescent="0.2">
      <c r="B111" s="76"/>
      <c r="C111" s="15"/>
    </row>
    <row r="112" spans="2:3" ht="13.5" customHeight="1" x14ac:dyDescent="0.2">
      <c r="B112" s="76"/>
      <c r="C112" s="15"/>
    </row>
    <row r="113" spans="2:3" ht="13.5" customHeight="1" x14ac:dyDescent="0.2">
      <c r="B113" s="76"/>
      <c r="C113" s="15"/>
    </row>
    <row r="114" spans="2:3" ht="13.5" customHeight="1" x14ac:dyDescent="0.2">
      <c r="B114" s="76"/>
      <c r="C114" s="15"/>
    </row>
    <row r="115" spans="2:3" ht="13.5" customHeight="1" x14ac:dyDescent="0.2">
      <c r="B115" s="76"/>
      <c r="C115" s="15"/>
    </row>
    <row r="116" spans="2:3" ht="13.5" customHeight="1" x14ac:dyDescent="0.2">
      <c r="B116" s="76"/>
      <c r="C116" s="15"/>
    </row>
    <row r="117" spans="2:3" ht="13.5" customHeight="1" x14ac:dyDescent="0.2">
      <c r="B117" s="76"/>
      <c r="C117" s="15"/>
    </row>
    <row r="118" spans="2:3" ht="13.5" customHeight="1" x14ac:dyDescent="0.2">
      <c r="B118" s="76"/>
      <c r="C118" s="15"/>
    </row>
    <row r="119" spans="2:3" ht="13.5" customHeight="1" x14ac:dyDescent="0.2">
      <c r="B119" s="76"/>
      <c r="C119" s="15"/>
    </row>
    <row r="120" spans="2:3" ht="13.5" customHeight="1" x14ac:dyDescent="0.2">
      <c r="B120" s="76"/>
      <c r="C120" s="15"/>
    </row>
    <row r="121" spans="2:3" ht="13.5" customHeight="1" x14ac:dyDescent="0.2">
      <c r="B121" s="76"/>
      <c r="C121" s="15"/>
    </row>
    <row r="122" spans="2:3" ht="13.5" customHeight="1" x14ac:dyDescent="0.2">
      <c r="B122" s="76"/>
      <c r="C122" s="15"/>
    </row>
    <row r="123" spans="2:3" ht="13.5" customHeight="1" x14ac:dyDescent="0.2">
      <c r="B123" s="76"/>
      <c r="C123" s="15"/>
    </row>
    <row r="124" spans="2:3" ht="13.5" customHeight="1" x14ac:dyDescent="0.2">
      <c r="B124" s="76"/>
      <c r="C124" s="15"/>
    </row>
    <row r="125" spans="2:3" ht="13.5" customHeight="1" x14ac:dyDescent="0.2">
      <c r="B125" s="76"/>
      <c r="C125" s="15"/>
    </row>
    <row r="126" spans="2:3" ht="13.5" customHeight="1" x14ac:dyDescent="0.2">
      <c r="B126" s="76"/>
      <c r="C126" s="15"/>
    </row>
    <row r="127" spans="2:3" ht="13.5" customHeight="1" x14ac:dyDescent="0.2">
      <c r="B127" s="76"/>
      <c r="C127" s="15"/>
    </row>
    <row r="128" spans="2:3" ht="13.5" customHeight="1" x14ac:dyDescent="0.2">
      <c r="B128" s="76"/>
      <c r="C128" s="15"/>
    </row>
    <row r="129" spans="2:3" ht="13.5" customHeight="1" x14ac:dyDescent="0.2">
      <c r="B129" s="76"/>
      <c r="C129" s="15"/>
    </row>
    <row r="130" spans="2:3" ht="13.5" customHeight="1" x14ac:dyDescent="0.2">
      <c r="B130" s="76"/>
      <c r="C130" s="15"/>
    </row>
    <row r="131" spans="2:3" ht="13.5" customHeight="1" x14ac:dyDescent="0.2">
      <c r="B131" s="76"/>
      <c r="C131" s="15"/>
    </row>
    <row r="132" spans="2:3" ht="13.5" customHeight="1" x14ac:dyDescent="0.2">
      <c r="B132" s="76"/>
      <c r="C132" s="15"/>
    </row>
    <row r="133" spans="2:3" ht="13.5" customHeight="1" x14ac:dyDescent="0.2">
      <c r="B133" s="76"/>
      <c r="C133" s="15"/>
    </row>
    <row r="134" spans="2:3" ht="13.5" customHeight="1" x14ac:dyDescent="0.2">
      <c r="B134" s="76"/>
      <c r="C134" s="15"/>
    </row>
    <row r="135" spans="2:3" ht="13.5" customHeight="1" x14ac:dyDescent="0.2">
      <c r="B135" s="76"/>
      <c r="C135" s="15"/>
    </row>
    <row r="136" spans="2:3" ht="13.5" customHeight="1" x14ac:dyDescent="0.2">
      <c r="B136" s="76"/>
      <c r="C136" s="15"/>
    </row>
    <row r="137" spans="2:3" ht="13.5" customHeight="1" x14ac:dyDescent="0.2">
      <c r="B137" s="76"/>
      <c r="C137" s="15"/>
    </row>
    <row r="138" spans="2:3" ht="13.5" customHeight="1" x14ac:dyDescent="0.2">
      <c r="B138" s="76"/>
      <c r="C138" s="15"/>
    </row>
    <row r="139" spans="2:3" ht="13.5" customHeight="1" x14ac:dyDescent="0.2">
      <c r="B139" s="76"/>
      <c r="C139" s="15"/>
    </row>
    <row r="140" spans="2:3" ht="13.5" customHeight="1" x14ac:dyDescent="0.2">
      <c r="B140" s="76"/>
      <c r="C140" s="15"/>
    </row>
    <row r="141" spans="2:3" ht="13.5" customHeight="1" x14ac:dyDescent="0.2">
      <c r="B141" s="76"/>
      <c r="C141" s="15"/>
    </row>
    <row r="142" spans="2:3" ht="13.5" customHeight="1" x14ac:dyDescent="0.2">
      <c r="B142" s="76"/>
      <c r="C142" s="15"/>
    </row>
    <row r="143" spans="2:3" ht="13.5" customHeight="1" x14ac:dyDescent="0.2">
      <c r="B143" s="76"/>
      <c r="C143" s="15"/>
    </row>
    <row r="144" spans="2:3" ht="13.5" customHeight="1" x14ac:dyDescent="0.2">
      <c r="B144" s="76"/>
      <c r="C144" s="15"/>
    </row>
    <row r="145" spans="2:3" ht="13.5" customHeight="1" x14ac:dyDescent="0.2">
      <c r="B145" s="76"/>
      <c r="C145" s="15"/>
    </row>
    <row r="146" spans="2:3" ht="13.5" customHeight="1" x14ac:dyDescent="0.2">
      <c r="B146" s="76"/>
      <c r="C146" s="15"/>
    </row>
    <row r="147" spans="2:3" ht="13.5" customHeight="1" x14ac:dyDescent="0.2">
      <c r="B147" s="76"/>
      <c r="C147" s="15"/>
    </row>
    <row r="148" spans="2:3" ht="13.5" customHeight="1" x14ac:dyDescent="0.2">
      <c r="B148" s="76"/>
      <c r="C148" s="15"/>
    </row>
    <row r="149" spans="2:3" ht="13.5" customHeight="1" x14ac:dyDescent="0.2">
      <c r="B149" s="76"/>
      <c r="C149" s="15"/>
    </row>
    <row r="150" spans="2:3" ht="13.5" customHeight="1" x14ac:dyDescent="0.2">
      <c r="B150" s="76"/>
      <c r="C150" s="15"/>
    </row>
    <row r="151" spans="2:3" ht="13.5" customHeight="1" x14ac:dyDescent="0.2">
      <c r="B151" s="76"/>
      <c r="C151" s="15"/>
    </row>
    <row r="152" spans="2:3" ht="13.5" customHeight="1" x14ac:dyDescent="0.2">
      <c r="B152" s="76"/>
      <c r="C152" s="15"/>
    </row>
    <row r="153" spans="2:3" ht="13.5" customHeight="1" x14ac:dyDescent="0.2">
      <c r="B153" s="76"/>
      <c r="C153" s="15"/>
    </row>
    <row r="154" spans="2:3" ht="13.5" customHeight="1" x14ac:dyDescent="0.2">
      <c r="B154" s="76"/>
      <c r="C154" s="15"/>
    </row>
    <row r="155" spans="2:3" ht="13.5" customHeight="1" x14ac:dyDescent="0.2">
      <c r="B155" s="76"/>
      <c r="C155" s="15"/>
    </row>
    <row r="156" spans="2:3" ht="13.5" customHeight="1" x14ac:dyDescent="0.2">
      <c r="B156" s="76"/>
      <c r="C156" s="15"/>
    </row>
    <row r="157" spans="2:3" ht="13.5" customHeight="1" x14ac:dyDescent="0.2">
      <c r="B157" s="76"/>
      <c r="C157" s="15"/>
    </row>
    <row r="158" spans="2:3" ht="13.5" customHeight="1" x14ac:dyDescent="0.2">
      <c r="B158" s="76"/>
      <c r="C158" s="15"/>
    </row>
    <row r="159" spans="2:3" ht="13.5" customHeight="1" x14ac:dyDescent="0.2">
      <c r="B159" s="76"/>
      <c r="C159" s="15"/>
    </row>
    <row r="160" spans="2:3" ht="13.5" customHeight="1" x14ac:dyDescent="0.2">
      <c r="B160" s="76"/>
      <c r="C160" s="15"/>
    </row>
    <row r="161" spans="2:3" ht="13.5" customHeight="1" x14ac:dyDescent="0.2">
      <c r="B161" s="76"/>
      <c r="C161" s="15"/>
    </row>
    <row r="162" spans="2:3" ht="13.5" customHeight="1" x14ac:dyDescent="0.2">
      <c r="B162" s="76"/>
      <c r="C162" s="15"/>
    </row>
    <row r="163" spans="2:3" ht="13.5" customHeight="1" x14ac:dyDescent="0.2">
      <c r="B163" s="76"/>
      <c r="C163" s="15"/>
    </row>
    <row r="164" spans="2:3" ht="13.5" customHeight="1" x14ac:dyDescent="0.2">
      <c r="B164" s="76"/>
      <c r="C164" s="15"/>
    </row>
    <row r="165" spans="2:3" ht="13.5" customHeight="1" x14ac:dyDescent="0.2">
      <c r="B165" s="76"/>
      <c r="C165" s="15"/>
    </row>
    <row r="166" spans="2:3" ht="13.5" customHeight="1" x14ac:dyDescent="0.2">
      <c r="B166" s="76"/>
      <c r="C166" s="15"/>
    </row>
    <row r="167" spans="2:3" ht="13.5" customHeight="1" x14ac:dyDescent="0.2">
      <c r="B167" s="76"/>
      <c r="C167" s="15"/>
    </row>
    <row r="168" spans="2:3" ht="13.5" customHeight="1" x14ac:dyDescent="0.2">
      <c r="B168" s="76"/>
      <c r="C168" s="15"/>
    </row>
    <row r="169" spans="2:3" ht="13.5" customHeight="1" x14ac:dyDescent="0.2">
      <c r="B169" s="76"/>
      <c r="C169" s="15"/>
    </row>
    <row r="170" spans="2:3" ht="13.5" customHeight="1" x14ac:dyDescent="0.2">
      <c r="B170" s="76"/>
      <c r="C170" s="15"/>
    </row>
    <row r="171" spans="2:3" ht="13.5" customHeight="1" x14ac:dyDescent="0.2">
      <c r="B171" s="76"/>
      <c r="C171" s="15"/>
    </row>
    <row r="172" spans="2:3" ht="13.5" customHeight="1" x14ac:dyDescent="0.2">
      <c r="B172" s="76"/>
      <c r="C172" s="15"/>
    </row>
    <row r="173" spans="2:3" ht="13.5" customHeight="1" x14ac:dyDescent="0.2">
      <c r="B173" s="76"/>
      <c r="C173" s="15"/>
    </row>
    <row r="174" spans="2:3" ht="13.5" customHeight="1" x14ac:dyDescent="0.2">
      <c r="B174" s="76"/>
      <c r="C174" s="15"/>
    </row>
    <row r="175" spans="2:3" ht="13.5" customHeight="1" x14ac:dyDescent="0.2">
      <c r="B175" s="76"/>
      <c r="C175" s="15"/>
    </row>
    <row r="176" spans="2:3" ht="13.5" customHeight="1" x14ac:dyDescent="0.2">
      <c r="B176" s="76"/>
      <c r="C176" s="15"/>
    </row>
    <row r="177" spans="2:3" ht="13.5" customHeight="1" x14ac:dyDescent="0.2">
      <c r="B177" s="76"/>
      <c r="C177" s="15"/>
    </row>
    <row r="178" spans="2:3" ht="13.5" customHeight="1" x14ac:dyDescent="0.2">
      <c r="B178" s="76"/>
      <c r="C178" s="15"/>
    </row>
    <row r="179" spans="2:3" ht="13.5" customHeight="1" x14ac:dyDescent="0.2">
      <c r="B179" s="76"/>
      <c r="C179" s="15"/>
    </row>
    <row r="180" spans="2:3" ht="13.5" customHeight="1" x14ac:dyDescent="0.2">
      <c r="B180" s="76"/>
      <c r="C180" s="15"/>
    </row>
    <row r="181" spans="2:3" ht="13.5" customHeight="1" x14ac:dyDescent="0.2">
      <c r="B181" s="76"/>
      <c r="C181" s="15"/>
    </row>
    <row r="182" spans="2:3" ht="13.5" customHeight="1" x14ac:dyDescent="0.2">
      <c r="B182" s="76"/>
      <c r="C182" s="15"/>
    </row>
    <row r="183" spans="2:3" ht="13.5" customHeight="1" x14ac:dyDescent="0.2">
      <c r="B183" s="76"/>
      <c r="C183" s="15"/>
    </row>
    <row r="184" spans="2:3" ht="13.5" customHeight="1" x14ac:dyDescent="0.2">
      <c r="B184" s="76"/>
      <c r="C184" s="15"/>
    </row>
    <row r="185" spans="2:3" ht="13.5" customHeight="1" x14ac:dyDescent="0.2">
      <c r="B185" s="76"/>
      <c r="C185" s="15"/>
    </row>
    <row r="186" spans="2:3" ht="13.5" customHeight="1" x14ac:dyDescent="0.2">
      <c r="B186" s="76"/>
      <c r="C186" s="15"/>
    </row>
    <row r="187" spans="2:3" ht="13.5" customHeight="1" x14ac:dyDescent="0.2">
      <c r="B187" s="76"/>
      <c r="C187" s="15"/>
    </row>
    <row r="188" spans="2:3" ht="13.5" customHeight="1" x14ac:dyDescent="0.2">
      <c r="B188" s="76"/>
      <c r="C188" s="15"/>
    </row>
    <row r="189" spans="2:3" ht="13.5" customHeight="1" x14ac:dyDescent="0.2">
      <c r="B189" s="76"/>
      <c r="C189" s="15"/>
    </row>
    <row r="190" spans="2:3" ht="13.5" customHeight="1" x14ac:dyDescent="0.2">
      <c r="B190" s="76"/>
      <c r="C190" s="15"/>
    </row>
    <row r="191" spans="2:3" ht="13.5" customHeight="1" x14ac:dyDescent="0.2">
      <c r="B191" s="76"/>
      <c r="C191" s="15"/>
    </row>
    <row r="192" spans="2:3" ht="13.5" customHeight="1" x14ac:dyDescent="0.2">
      <c r="B192" s="76"/>
      <c r="C192" s="15"/>
    </row>
    <row r="193" spans="2:3" ht="13.5" customHeight="1" x14ac:dyDescent="0.2">
      <c r="B193" s="76"/>
      <c r="C193" s="15"/>
    </row>
    <row r="194" spans="2:3" ht="13.5" customHeight="1" x14ac:dyDescent="0.2">
      <c r="B194" s="76"/>
      <c r="C194" s="15"/>
    </row>
    <row r="195" spans="2:3" ht="13.5" customHeight="1" x14ac:dyDescent="0.2">
      <c r="B195" s="76"/>
      <c r="C195" s="15"/>
    </row>
    <row r="196" spans="2:3" ht="13.5" customHeight="1" x14ac:dyDescent="0.2">
      <c r="B196" s="76"/>
      <c r="C196" s="15"/>
    </row>
    <row r="197" spans="2:3" ht="13.5" customHeight="1" x14ac:dyDescent="0.2">
      <c r="B197" s="76"/>
      <c r="C197" s="15"/>
    </row>
    <row r="198" spans="2:3" ht="13.5" customHeight="1" x14ac:dyDescent="0.2">
      <c r="B198" s="76"/>
      <c r="C198" s="15"/>
    </row>
    <row r="199" spans="2:3" ht="13.5" customHeight="1" x14ac:dyDescent="0.2">
      <c r="B199" s="76"/>
      <c r="C199" s="15"/>
    </row>
    <row r="200" spans="2:3" ht="13.5" customHeight="1" x14ac:dyDescent="0.2">
      <c r="B200" s="76"/>
      <c r="C200" s="15"/>
    </row>
    <row r="201" spans="2:3" ht="13.5" customHeight="1" x14ac:dyDescent="0.2">
      <c r="B201" s="76"/>
      <c r="C201" s="15"/>
    </row>
    <row r="202" spans="2:3" ht="13.5" customHeight="1" x14ac:dyDescent="0.2">
      <c r="B202" s="76"/>
      <c r="C202" s="15"/>
    </row>
    <row r="203" spans="2:3" ht="13.5" customHeight="1" x14ac:dyDescent="0.2">
      <c r="B203" s="76"/>
      <c r="C203" s="15"/>
    </row>
    <row r="204" spans="2:3" ht="13.5" customHeight="1" x14ac:dyDescent="0.2">
      <c r="B204" s="76"/>
      <c r="C204" s="15"/>
    </row>
    <row r="205" spans="2:3" ht="13.5" customHeight="1" x14ac:dyDescent="0.2">
      <c r="B205" s="76"/>
      <c r="C205" s="15"/>
    </row>
    <row r="206" spans="2:3" ht="13.5" customHeight="1" x14ac:dyDescent="0.2">
      <c r="B206" s="76"/>
      <c r="C206" s="15"/>
    </row>
    <row r="207" spans="2:3" ht="13.5" customHeight="1" x14ac:dyDescent="0.2">
      <c r="B207" s="76"/>
      <c r="C207" s="15"/>
    </row>
    <row r="208" spans="2:3" ht="13.5" customHeight="1" x14ac:dyDescent="0.2">
      <c r="B208" s="76"/>
      <c r="C208" s="15"/>
    </row>
    <row r="209" spans="2:3" ht="13.5" customHeight="1" x14ac:dyDescent="0.2">
      <c r="B209" s="76"/>
      <c r="C209" s="15"/>
    </row>
    <row r="210" spans="2:3" ht="13.5" customHeight="1" x14ac:dyDescent="0.2">
      <c r="B210" s="76"/>
      <c r="C210" s="15"/>
    </row>
    <row r="211" spans="2:3" ht="13.5" customHeight="1" x14ac:dyDescent="0.2">
      <c r="B211" s="76"/>
      <c r="C211" s="15"/>
    </row>
    <row r="212" spans="2:3" ht="13.5" customHeight="1" x14ac:dyDescent="0.2">
      <c r="B212" s="76"/>
      <c r="C212" s="15"/>
    </row>
    <row r="213" spans="2:3" ht="13.5" customHeight="1" x14ac:dyDescent="0.2">
      <c r="B213" s="76"/>
      <c r="C213" s="15"/>
    </row>
    <row r="214" spans="2:3" ht="13.5" customHeight="1" x14ac:dyDescent="0.2">
      <c r="B214" s="76"/>
      <c r="C214" s="15"/>
    </row>
    <row r="215" spans="2:3" ht="13.5" customHeight="1" x14ac:dyDescent="0.2">
      <c r="B215" s="76"/>
      <c r="C215" s="15"/>
    </row>
    <row r="216" spans="2:3" ht="13.5" customHeight="1" x14ac:dyDescent="0.2">
      <c r="B216" s="76"/>
      <c r="C216" s="15"/>
    </row>
    <row r="217" spans="2:3" ht="13.5" customHeight="1" x14ac:dyDescent="0.2">
      <c r="B217" s="76"/>
      <c r="C217" s="15"/>
    </row>
    <row r="218" spans="2:3" ht="13.5" customHeight="1" x14ac:dyDescent="0.2">
      <c r="B218" s="76"/>
      <c r="C218" s="15"/>
    </row>
    <row r="219" spans="2:3" ht="13.5" customHeight="1" x14ac:dyDescent="0.2">
      <c r="B219" s="76"/>
      <c r="C219" s="15"/>
    </row>
    <row r="220" spans="2:3" ht="13.5" customHeight="1" x14ac:dyDescent="0.2">
      <c r="B220" s="76"/>
      <c r="C220" s="15"/>
    </row>
    <row r="221" spans="2:3" ht="13.5" customHeight="1" x14ac:dyDescent="0.2">
      <c r="B221" s="76"/>
      <c r="C221" s="15"/>
    </row>
    <row r="222" spans="2:3" ht="13.5" customHeight="1" x14ac:dyDescent="0.2">
      <c r="B222" s="76"/>
      <c r="C222" s="15"/>
    </row>
    <row r="223" spans="2:3" ht="13.5" customHeight="1" x14ac:dyDescent="0.2">
      <c r="B223" s="76"/>
      <c r="C223" s="15"/>
    </row>
    <row r="224" spans="2:3" ht="13.5" customHeight="1" x14ac:dyDescent="0.2">
      <c r="B224" s="76"/>
      <c r="C224" s="15"/>
    </row>
    <row r="225" spans="2:3" ht="13.5" customHeight="1" x14ac:dyDescent="0.2">
      <c r="B225" s="76"/>
      <c r="C225" s="15"/>
    </row>
    <row r="226" spans="2:3" ht="13.5" customHeight="1" x14ac:dyDescent="0.2">
      <c r="B226" s="76"/>
      <c r="C226" s="15"/>
    </row>
    <row r="227" spans="2:3" ht="13.5" customHeight="1" x14ac:dyDescent="0.2">
      <c r="B227" s="76"/>
      <c r="C227" s="15"/>
    </row>
    <row r="228" spans="2:3" ht="13.5" customHeight="1" x14ac:dyDescent="0.2">
      <c r="B228" s="76"/>
      <c r="C228" s="15"/>
    </row>
    <row r="229" spans="2:3" ht="13.5" customHeight="1" x14ac:dyDescent="0.2">
      <c r="B229" s="76"/>
      <c r="C229" s="15"/>
    </row>
    <row r="230" spans="2:3" ht="13.5" customHeight="1" x14ac:dyDescent="0.2">
      <c r="B230" s="76"/>
      <c r="C230" s="15"/>
    </row>
    <row r="231" spans="2:3" ht="13.5" customHeight="1" x14ac:dyDescent="0.2">
      <c r="B231" s="76"/>
      <c r="C231" s="15"/>
    </row>
    <row r="232" spans="2:3" ht="13.5" customHeight="1" x14ac:dyDescent="0.2">
      <c r="B232" s="76"/>
      <c r="C232" s="15"/>
    </row>
    <row r="233" spans="2:3" ht="13.5" customHeight="1" x14ac:dyDescent="0.2">
      <c r="B233" s="76"/>
      <c r="C233" s="15"/>
    </row>
    <row r="234" spans="2:3" ht="13.5" customHeight="1" x14ac:dyDescent="0.2">
      <c r="B234" s="76"/>
      <c r="C234" s="15"/>
    </row>
    <row r="235" spans="2:3" ht="13.5" customHeight="1" x14ac:dyDescent="0.2">
      <c r="B235" s="76"/>
      <c r="C235" s="15"/>
    </row>
    <row r="236" spans="2:3" ht="13.5" customHeight="1" x14ac:dyDescent="0.2">
      <c r="B236" s="76"/>
      <c r="C236" s="15"/>
    </row>
    <row r="237" spans="2:3" ht="13.5" customHeight="1" x14ac:dyDescent="0.2">
      <c r="B237" s="76"/>
      <c r="C237" s="15"/>
    </row>
    <row r="238" spans="2:3" ht="13.5" customHeight="1" x14ac:dyDescent="0.2">
      <c r="B238" s="76"/>
      <c r="C238" s="15"/>
    </row>
    <row r="239" spans="2:3" ht="13.5" customHeight="1" x14ac:dyDescent="0.2">
      <c r="B239" s="76"/>
      <c r="C239" s="15"/>
    </row>
    <row r="240" spans="2:3" ht="13.5" customHeight="1" x14ac:dyDescent="0.2">
      <c r="B240" s="76"/>
      <c r="C240" s="15"/>
    </row>
    <row r="241" spans="2:3" ht="13.5" customHeight="1" x14ac:dyDescent="0.2">
      <c r="B241" s="76"/>
      <c r="C241" s="15"/>
    </row>
    <row r="242" spans="2:3" ht="13.5" customHeight="1" x14ac:dyDescent="0.2">
      <c r="B242" s="76"/>
      <c r="C242" s="15"/>
    </row>
    <row r="243" spans="2:3" ht="13.5" customHeight="1" x14ac:dyDescent="0.2">
      <c r="B243" s="76"/>
      <c r="C243" s="15"/>
    </row>
    <row r="244" spans="2:3" ht="13.5" customHeight="1" x14ac:dyDescent="0.2">
      <c r="B244" s="76"/>
      <c r="C244" s="15"/>
    </row>
    <row r="245" spans="2:3" ht="13.5" customHeight="1" x14ac:dyDescent="0.2">
      <c r="B245" s="76"/>
      <c r="C245" s="15"/>
    </row>
    <row r="246" spans="2:3" ht="13.5" customHeight="1" x14ac:dyDescent="0.2">
      <c r="B246" s="76"/>
      <c r="C246" s="15"/>
    </row>
    <row r="247" spans="2:3" ht="13.5" customHeight="1" x14ac:dyDescent="0.2">
      <c r="B247" s="76"/>
      <c r="C247" s="15"/>
    </row>
    <row r="248" spans="2:3" ht="13.5" customHeight="1" x14ac:dyDescent="0.2">
      <c r="B248" s="76"/>
      <c r="C248" s="15"/>
    </row>
    <row r="249" spans="2:3" ht="13.5" customHeight="1" x14ac:dyDescent="0.2">
      <c r="B249" s="76"/>
      <c r="C249" s="15"/>
    </row>
    <row r="250" spans="2:3" ht="13.5" customHeight="1" x14ac:dyDescent="0.2">
      <c r="B250" s="76"/>
      <c r="C250" s="15"/>
    </row>
    <row r="251" spans="2:3" ht="13.5" customHeight="1" x14ac:dyDescent="0.2">
      <c r="B251" s="76"/>
      <c r="C251" s="15"/>
    </row>
    <row r="252" spans="2:3" ht="13.5" customHeight="1" x14ac:dyDescent="0.2">
      <c r="B252" s="76"/>
      <c r="C252" s="15"/>
    </row>
    <row r="253" spans="2:3" ht="13.5" customHeight="1" x14ac:dyDescent="0.2">
      <c r="B253" s="76"/>
      <c r="C253" s="15"/>
    </row>
    <row r="254" spans="2:3" ht="13.5" customHeight="1" x14ac:dyDescent="0.2">
      <c r="B254" s="76"/>
      <c r="C254" s="15"/>
    </row>
    <row r="255" spans="2:3" ht="13.5" customHeight="1" x14ac:dyDescent="0.2">
      <c r="B255" s="76"/>
      <c r="C255" s="15"/>
    </row>
    <row r="256" spans="2:3" ht="13.5" customHeight="1" x14ac:dyDescent="0.2">
      <c r="B256" s="76"/>
      <c r="C256" s="15"/>
    </row>
    <row r="257" spans="2:3" ht="13.5" customHeight="1" x14ac:dyDescent="0.2">
      <c r="B257" s="76"/>
      <c r="C257" s="15"/>
    </row>
    <row r="258" spans="2:3" ht="13.5" customHeight="1" x14ac:dyDescent="0.2">
      <c r="B258" s="76"/>
      <c r="C258" s="15"/>
    </row>
    <row r="259" spans="2:3" ht="13.5" customHeight="1" x14ac:dyDescent="0.2">
      <c r="B259" s="76"/>
      <c r="C259" s="15"/>
    </row>
    <row r="260" spans="2:3" ht="13.5" customHeight="1" x14ac:dyDescent="0.2">
      <c r="B260" s="76"/>
      <c r="C260" s="15"/>
    </row>
    <row r="261" spans="2:3" ht="13.5" customHeight="1" x14ac:dyDescent="0.2">
      <c r="B261" s="76"/>
      <c r="C261" s="15"/>
    </row>
    <row r="262" spans="2:3" ht="13.5" customHeight="1" x14ac:dyDescent="0.2">
      <c r="B262" s="76"/>
      <c r="C262" s="15"/>
    </row>
    <row r="263" spans="2:3" ht="13.5" customHeight="1" x14ac:dyDescent="0.2">
      <c r="B263" s="76"/>
      <c r="C263" s="15"/>
    </row>
    <row r="264" spans="2:3" ht="13.5" customHeight="1" x14ac:dyDescent="0.2">
      <c r="B264" s="76"/>
      <c r="C264" s="15"/>
    </row>
    <row r="265" spans="2:3" ht="13.5" customHeight="1" x14ac:dyDescent="0.2">
      <c r="B265" s="76"/>
      <c r="C265" s="15"/>
    </row>
    <row r="266" spans="2:3" ht="13.5" customHeight="1" x14ac:dyDescent="0.2">
      <c r="B266" s="76"/>
      <c r="C266" s="15"/>
    </row>
    <row r="267" spans="2:3" ht="13.5" customHeight="1" x14ac:dyDescent="0.2">
      <c r="B267" s="76"/>
      <c r="C267" s="15"/>
    </row>
    <row r="268" spans="2:3" ht="13.5" customHeight="1" x14ac:dyDescent="0.2">
      <c r="B268" s="76"/>
      <c r="C268" s="15"/>
    </row>
    <row r="269" spans="2:3" ht="13.5" customHeight="1" x14ac:dyDescent="0.2">
      <c r="B269" s="76"/>
      <c r="C269" s="15"/>
    </row>
    <row r="270" spans="2:3" ht="13.5" customHeight="1" x14ac:dyDescent="0.2">
      <c r="B270" s="76"/>
      <c r="C270" s="15"/>
    </row>
    <row r="271" spans="2:3" ht="13.5" customHeight="1" x14ac:dyDescent="0.2">
      <c r="B271" s="76"/>
      <c r="C271" s="15"/>
    </row>
    <row r="272" spans="2:3" ht="13.5" customHeight="1" x14ac:dyDescent="0.2">
      <c r="B272" s="76"/>
      <c r="C272" s="15"/>
    </row>
    <row r="273" spans="2:3" ht="13.5" customHeight="1" x14ac:dyDescent="0.2">
      <c r="B273" s="76"/>
      <c r="C273" s="15"/>
    </row>
    <row r="274" spans="2:3" ht="13.5" customHeight="1" x14ac:dyDescent="0.2">
      <c r="B274" s="76"/>
      <c r="C274" s="15"/>
    </row>
    <row r="275" spans="2:3" ht="13.5" customHeight="1" x14ac:dyDescent="0.2">
      <c r="B275" s="76"/>
      <c r="C275" s="15"/>
    </row>
    <row r="276" spans="2:3" ht="13.5" customHeight="1" x14ac:dyDescent="0.2">
      <c r="B276" s="76"/>
      <c r="C276" s="15"/>
    </row>
    <row r="277" spans="2:3" ht="13.5" customHeight="1" x14ac:dyDescent="0.2">
      <c r="B277" s="76"/>
      <c r="C277" s="15"/>
    </row>
    <row r="278" spans="2:3" ht="13.5" customHeight="1" x14ac:dyDescent="0.2">
      <c r="B278" s="76"/>
      <c r="C278" s="15"/>
    </row>
    <row r="279" spans="2:3" ht="13.5" customHeight="1" x14ac:dyDescent="0.2">
      <c r="B279" s="76"/>
      <c r="C279" s="15"/>
    </row>
    <row r="280" spans="2:3" ht="13.5" customHeight="1" x14ac:dyDescent="0.2">
      <c r="B280" s="76"/>
      <c r="C280" s="15"/>
    </row>
    <row r="281" spans="2:3" ht="13.5" customHeight="1" x14ac:dyDescent="0.2">
      <c r="B281" s="76"/>
      <c r="C281" s="15"/>
    </row>
    <row r="282" spans="2:3" ht="13.5" customHeight="1" x14ac:dyDescent="0.2">
      <c r="B282" s="76"/>
      <c r="C282" s="15"/>
    </row>
    <row r="283" spans="2:3" ht="13.5" customHeight="1" x14ac:dyDescent="0.2">
      <c r="B283" s="76"/>
      <c r="C283" s="15"/>
    </row>
    <row r="284" spans="2:3" ht="13.5" customHeight="1" x14ac:dyDescent="0.2">
      <c r="B284" s="76"/>
      <c r="C284" s="15"/>
    </row>
    <row r="285" spans="2:3" ht="13.5" customHeight="1" x14ac:dyDescent="0.2">
      <c r="B285" s="76"/>
      <c r="C285" s="15"/>
    </row>
    <row r="286" spans="2:3" ht="13.5" customHeight="1" x14ac:dyDescent="0.2">
      <c r="B286" s="76"/>
      <c r="C286" s="15"/>
    </row>
    <row r="287" spans="2:3" ht="13.5" customHeight="1" x14ac:dyDescent="0.2">
      <c r="B287" s="76"/>
      <c r="C287" s="15"/>
    </row>
    <row r="288" spans="2:3" ht="13.5" customHeight="1" x14ac:dyDescent="0.2">
      <c r="B288" s="76"/>
      <c r="C288" s="15"/>
    </row>
    <row r="289" spans="2:3" ht="13.5" customHeight="1" x14ac:dyDescent="0.2">
      <c r="B289" s="76"/>
      <c r="C289" s="15"/>
    </row>
    <row r="290" spans="2:3" ht="13.5" customHeight="1" x14ac:dyDescent="0.2">
      <c r="B290" s="76"/>
      <c r="C290" s="15"/>
    </row>
    <row r="291" spans="2:3" ht="13.5" customHeight="1" x14ac:dyDescent="0.2">
      <c r="B291" s="76"/>
      <c r="C291" s="15"/>
    </row>
    <row r="292" spans="2:3" ht="13.5" customHeight="1" x14ac:dyDescent="0.2">
      <c r="B292" s="76"/>
      <c r="C292" s="15"/>
    </row>
    <row r="293" spans="2:3" ht="13.5" customHeight="1" x14ac:dyDescent="0.2">
      <c r="B293" s="76"/>
      <c r="C293" s="15"/>
    </row>
    <row r="294" spans="2:3" ht="13.5" customHeight="1" x14ac:dyDescent="0.2">
      <c r="B294" s="76"/>
      <c r="C294" s="15"/>
    </row>
    <row r="295" spans="2:3" ht="13.5" customHeight="1" x14ac:dyDescent="0.2">
      <c r="B295" s="76"/>
      <c r="C295" s="15"/>
    </row>
    <row r="296" spans="2:3" ht="13.5" customHeight="1" x14ac:dyDescent="0.2">
      <c r="B296" s="76"/>
      <c r="C296" s="15"/>
    </row>
    <row r="297" spans="2:3" ht="13.5" customHeight="1" x14ac:dyDescent="0.2">
      <c r="B297" s="76"/>
      <c r="C297" s="15"/>
    </row>
    <row r="298" spans="2:3" ht="13.5" customHeight="1" x14ac:dyDescent="0.2">
      <c r="B298" s="76"/>
      <c r="C298" s="15"/>
    </row>
    <row r="299" spans="2:3" ht="13.5" customHeight="1" x14ac:dyDescent="0.2">
      <c r="B299" s="76"/>
      <c r="C299" s="15"/>
    </row>
    <row r="300" spans="2:3" ht="13.5" customHeight="1" x14ac:dyDescent="0.2">
      <c r="B300" s="76"/>
      <c r="C300" s="15"/>
    </row>
    <row r="301" spans="2:3" ht="13.5" customHeight="1" x14ac:dyDescent="0.2">
      <c r="B301" s="76"/>
      <c r="C301" s="15"/>
    </row>
    <row r="302" spans="2:3" ht="13.5" customHeight="1" x14ac:dyDescent="0.2">
      <c r="B302" s="76"/>
      <c r="C302" s="15"/>
    </row>
    <row r="303" spans="2:3" ht="13.5" customHeight="1" x14ac:dyDescent="0.2">
      <c r="B303" s="76"/>
      <c r="C303" s="15"/>
    </row>
    <row r="304" spans="2:3" ht="13.5" customHeight="1" x14ac:dyDescent="0.2">
      <c r="B304" s="76"/>
      <c r="C304" s="15"/>
    </row>
    <row r="305" spans="2:3" ht="13.5" customHeight="1" x14ac:dyDescent="0.2">
      <c r="B305" s="76"/>
      <c r="C305" s="15"/>
    </row>
    <row r="306" spans="2:3" ht="13.5" customHeight="1" x14ac:dyDescent="0.2">
      <c r="B306" s="76"/>
      <c r="C306" s="15"/>
    </row>
    <row r="307" spans="2:3" ht="13.5" customHeight="1" x14ac:dyDescent="0.2">
      <c r="B307" s="76"/>
      <c r="C307" s="15"/>
    </row>
    <row r="308" spans="2:3" ht="13.5" customHeight="1" x14ac:dyDescent="0.2">
      <c r="B308" s="76"/>
      <c r="C308" s="15"/>
    </row>
    <row r="309" spans="2:3" ht="13.5" customHeight="1" x14ac:dyDescent="0.2">
      <c r="B309" s="76"/>
      <c r="C309" s="15"/>
    </row>
    <row r="310" spans="2:3" ht="13.5" customHeight="1" x14ac:dyDescent="0.2">
      <c r="B310" s="76"/>
      <c r="C310" s="15"/>
    </row>
    <row r="311" spans="2:3" ht="13.5" customHeight="1" x14ac:dyDescent="0.2">
      <c r="B311" s="76"/>
      <c r="C311" s="15"/>
    </row>
    <row r="312" spans="2:3" ht="13.5" customHeight="1" x14ac:dyDescent="0.2">
      <c r="B312" s="76"/>
      <c r="C312" s="15"/>
    </row>
    <row r="313" spans="2:3" ht="13.5" customHeight="1" x14ac:dyDescent="0.2">
      <c r="B313" s="76"/>
      <c r="C313" s="15"/>
    </row>
    <row r="314" spans="2:3" ht="13.5" customHeight="1" x14ac:dyDescent="0.2">
      <c r="B314" s="76"/>
      <c r="C314" s="15"/>
    </row>
    <row r="315" spans="2:3" ht="13.5" customHeight="1" x14ac:dyDescent="0.2">
      <c r="B315" s="76"/>
      <c r="C315" s="15"/>
    </row>
    <row r="316" spans="2:3" ht="13.5" customHeight="1" x14ac:dyDescent="0.2">
      <c r="B316" s="76"/>
      <c r="C316" s="15"/>
    </row>
    <row r="317" spans="2:3" ht="13.5" customHeight="1" x14ac:dyDescent="0.2">
      <c r="B317" s="76"/>
      <c r="C317" s="15"/>
    </row>
    <row r="318" spans="2:3" ht="13.5" customHeight="1" x14ac:dyDescent="0.2">
      <c r="B318" s="76"/>
      <c r="C318" s="15"/>
    </row>
    <row r="319" spans="2:3" ht="13.5" customHeight="1" x14ac:dyDescent="0.2">
      <c r="B319" s="76"/>
      <c r="C319" s="15"/>
    </row>
    <row r="320" spans="2:3" ht="13.5" customHeight="1" x14ac:dyDescent="0.2">
      <c r="B320" s="76"/>
      <c r="C320" s="15"/>
    </row>
    <row r="321" spans="2:3" ht="13.5" customHeight="1" x14ac:dyDescent="0.2">
      <c r="B321" s="76"/>
      <c r="C321" s="15"/>
    </row>
    <row r="322" spans="2:3" ht="13.5" customHeight="1" x14ac:dyDescent="0.2">
      <c r="B322" s="76"/>
      <c r="C322" s="15"/>
    </row>
    <row r="323" spans="2:3" ht="13.5" customHeight="1" x14ac:dyDescent="0.2">
      <c r="B323" s="76"/>
      <c r="C323" s="15"/>
    </row>
    <row r="324" spans="2:3" ht="13.5" customHeight="1" x14ac:dyDescent="0.2">
      <c r="B324" s="76"/>
      <c r="C324" s="15"/>
    </row>
    <row r="325" spans="2:3" ht="13.5" customHeight="1" x14ac:dyDescent="0.2">
      <c r="B325" s="76"/>
      <c r="C325" s="15"/>
    </row>
    <row r="326" spans="2:3" ht="13.5" customHeight="1" x14ac:dyDescent="0.2">
      <c r="B326" s="76"/>
      <c r="C326" s="15"/>
    </row>
    <row r="327" spans="2:3" ht="13.5" customHeight="1" x14ac:dyDescent="0.2">
      <c r="B327" s="76"/>
      <c r="C327" s="15"/>
    </row>
    <row r="328" spans="2:3" ht="13.5" customHeight="1" x14ac:dyDescent="0.2">
      <c r="B328" s="76"/>
      <c r="C328" s="15"/>
    </row>
    <row r="329" spans="2:3" ht="13.5" customHeight="1" x14ac:dyDescent="0.2">
      <c r="B329" s="76"/>
      <c r="C329" s="15"/>
    </row>
    <row r="330" spans="2:3" ht="13.5" customHeight="1" x14ac:dyDescent="0.2">
      <c r="B330" s="76"/>
      <c r="C330" s="15"/>
    </row>
    <row r="331" spans="2:3" ht="13.5" customHeight="1" x14ac:dyDescent="0.2">
      <c r="B331" s="76"/>
      <c r="C331" s="15"/>
    </row>
    <row r="332" spans="2:3" ht="13.5" customHeight="1" x14ac:dyDescent="0.2">
      <c r="B332" s="76"/>
      <c r="C332" s="15"/>
    </row>
    <row r="333" spans="2:3" ht="13.5" customHeight="1" x14ac:dyDescent="0.2">
      <c r="B333" s="76"/>
      <c r="C333" s="15"/>
    </row>
    <row r="334" spans="2:3" ht="13.5" customHeight="1" x14ac:dyDescent="0.2">
      <c r="B334" s="76"/>
      <c r="C334" s="15"/>
    </row>
    <row r="335" spans="2:3" ht="13.5" customHeight="1" x14ac:dyDescent="0.2">
      <c r="B335" s="76"/>
      <c r="C335" s="15"/>
    </row>
    <row r="336" spans="2:3" ht="13.5" customHeight="1" x14ac:dyDescent="0.2">
      <c r="B336" s="76"/>
      <c r="C336" s="15"/>
    </row>
    <row r="337" spans="2:3" ht="13.5" customHeight="1" x14ac:dyDescent="0.2">
      <c r="B337" s="76"/>
      <c r="C337" s="15"/>
    </row>
    <row r="338" spans="2:3" ht="13.5" customHeight="1" x14ac:dyDescent="0.2">
      <c r="B338" s="76"/>
      <c r="C338" s="15"/>
    </row>
    <row r="339" spans="2:3" ht="13.5" customHeight="1" x14ac:dyDescent="0.2">
      <c r="B339" s="76"/>
      <c r="C339" s="15"/>
    </row>
    <row r="340" spans="2:3" ht="13.5" customHeight="1" x14ac:dyDescent="0.2">
      <c r="B340" s="76"/>
      <c r="C340" s="15"/>
    </row>
    <row r="341" spans="2:3" ht="13.5" customHeight="1" x14ac:dyDescent="0.2">
      <c r="B341" s="76"/>
      <c r="C341" s="15"/>
    </row>
    <row r="342" spans="2:3" ht="13.5" customHeight="1" x14ac:dyDescent="0.2">
      <c r="B342" s="76"/>
      <c r="C342" s="15"/>
    </row>
    <row r="343" spans="2:3" ht="13.5" customHeight="1" x14ac:dyDescent="0.2">
      <c r="B343" s="76"/>
      <c r="C343" s="15"/>
    </row>
    <row r="344" spans="2:3" ht="13.5" customHeight="1" x14ac:dyDescent="0.2">
      <c r="B344" s="76"/>
      <c r="C344" s="15"/>
    </row>
    <row r="345" spans="2:3" ht="13.5" customHeight="1" x14ac:dyDescent="0.2">
      <c r="B345" s="76"/>
      <c r="C345" s="15"/>
    </row>
    <row r="346" spans="2:3" ht="13.5" customHeight="1" x14ac:dyDescent="0.2">
      <c r="B346" s="76"/>
      <c r="C346" s="15"/>
    </row>
    <row r="347" spans="2:3" ht="13.5" customHeight="1" x14ac:dyDescent="0.2">
      <c r="B347" s="76"/>
      <c r="C347" s="15"/>
    </row>
    <row r="348" spans="2:3" ht="13.5" customHeight="1" x14ac:dyDescent="0.2">
      <c r="B348" s="76"/>
      <c r="C348" s="15"/>
    </row>
    <row r="349" spans="2:3" ht="13.5" customHeight="1" x14ac:dyDescent="0.2">
      <c r="B349" s="76"/>
      <c r="C349" s="15"/>
    </row>
    <row r="350" spans="2:3" ht="13.5" customHeight="1" x14ac:dyDescent="0.2">
      <c r="B350" s="76"/>
      <c r="C350" s="15"/>
    </row>
    <row r="351" spans="2:3" ht="13.5" customHeight="1" x14ac:dyDescent="0.2">
      <c r="B351" s="76"/>
      <c r="C351" s="15"/>
    </row>
    <row r="352" spans="2:3" ht="13.5" customHeight="1" x14ac:dyDescent="0.2">
      <c r="B352" s="76"/>
      <c r="C352" s="15"/>
    </row>
    <row r="353" spans="2:3" ht="13.5" customHeight="1" x14ac:dyDescent="0.2">
      <c r="B353" s="76"/>
      <c r="C353" s="15"/>
    </row>
    <row r="354" spans="2:3" ht="13.5" customHeight="1" x14ac:dyDescent="0.2">
      <c r="B354" s="76"/>
      <c r="C354" s="15"/>
    </row>
    <row r="355" spans="2:3" ht="13.5" customHeight="1" x14ac:dyDescent="0.2">
      <c r="B355" s="76"/>
      <c r="C355" s="15"/>
    </row>
    <row r="356" spans="2:3" ht="13.5" customHeight="1" x14ac:dyDescent="0.2">
      <c r="B356" s="76"/>
      <c r="C356" s="15"/>
    </row>
    <row r="357" spans="2:3" ht="13.5" customHeight="1" x14ac:dyDescent="0.2">
      <c r="B357" s="76"/>
      <c r="C357" s="15"/>
    </row>
    <row r="358" spans="2:3" ht="13.5" customHeight="1" x14ac:dyDescent="0.2">
      <c r="B358" s="76"/>
      <c r="C358" s="15"/>
    </row>
    <row r="359" spans="2:3" ht="13.5" customHeight="1" x14ac:dyDescent="0.2">
      <c r="B359" s="76"/>
      <c r="C359" s="15"/>
    </row>
    <row r="360" spans="2:3" ht="13.5" customHeight="1" x14ac:dyDescent="0.2">
      <c r="B360" s="76"/>
      <c r="C360" s="15"/>
    </row>
    <row r="361" spans="2:3" ht="13.5" customHeight="1" x14ac:dyDescent="0.2">
      <c r="B361" s="76"/>
      <c r="C361" s="15"/>
    </row>
    <row r="362" spans="2:3" ht="13.5" customHeight="1" x14ac:dyDescent="0.2">
      <c r="B362" s="76"/>
      <c r="C362" s="15"/>
    </row>
    <row r="363" spans="2:3" ht="13.5" customHeight="1" x14ac:dyDescent="0.2">
      <c r="B363" s="76"/>
      <c r="C363" s="15"/>
    </row>
    <row r="364" spans="2:3" ht="13.5" customHeight="1" x14ac:dyDescent="0.2">
      <c r="B364" s="76"/>
      <c r="C364" s="15"/>
    </row>
    <row r="365" spans="2:3" ht="13.5" customHeight="1" x14ac:dyDescent="0.2">
      <c r="B365" s="76"/>
      <c r="C365" s="15"/>
    </row>
    <row r="366" spans="2:3" ht="13.5" customHeight="1" x14ac:dyDescent="0.2">
      <c r="B366" s="76"/>
      <c r="C366" s="15"/>
    </row>
    <row r="367" spans="2:3" ht="13.5" customHeight="1" x14ac:dyDescent="0.2">
      <c r="B367" s="76"/>
      <c r="C367" s="15"/>
    </row>
    <row r="368" spans="2:3" ht="13.5" customHeight="1" x14ac:dyDescent="0.2">
      <c r="B368" s="76"/>
      <c r="C368" s="15"/>
    </row>
    <row r="369" spans="2:3" ht="13.5" customHeight="1" x14ac:dyDescent="0.2">
      <c r="B369" s="76"/>
      <c r="C369" s="15"/>
    </row>
    <row r="370" spans="2:3" ht="13.5" customHeight="1" x14ac:dyDescent="0.2">
      <c r="B370" s="76"/>
      <c r="C370" s="15"/>
    </row>
    <row r="371" spans="2:3" ht="13.5" customHeight="1" x14ac:dyDescent="0.2">
      <c r="B371" s="76"/>
      <c r="C371" s="15"/>
    </row>
    <row r="372" spans="2:3" ht="13.5" customHeight="1" x14ac:dyDescent="0.2">
      <c r="B372" s="76"/>
      <c r="C372" s="15"/>
    </row>
    <row r="373" spans="2:3" ht="13.5" customHeight="1" x14ac:dyDescent="0.2">
      <c r="B373" s="76"/>
      <c r="C373" s="15"/>
    </row>
    <row r="374" spans="2:3" ht="13.5" customHeight="1" x14ac:dyDescent="0.2">
      <c r="B374" s="76"/>
      <c r="C374" s="15"/>
    </row>
    <row r="375" spans="2:3" ht="13.5" customHeight="1" x14ac:dyDescent="0.2">
      <c r="B375" s="76"/>
      <c r="C375" s="15"/>
    </row>
    <row r="376" spans="2:3" ht="13.5" customHeight="1" x14ac:dyDescent="0.2">
      <c r="B376" s="76"/>
      <c r="C376" s="15"/>
    </row>
    <row r="377" spans="2:3" ht="13.5" customHeight="1" x14ac:dyDescent="0.2">
      <c r="B377" s="76"/>
      <c r="C377" s="15"/>
    </row>
    <row r="378" spans="2:3" ht="13.5" customHeight="1" x14ac:dyDescent="0.2">
      <c r="B378" s="76"/>
      <c r="C378" s="15"/>
    </row>
    <row r="379" spans="2:3" ht="13.5" customHeight="1" x14ac:dyDescent="0.2">
      <c r="B379" s="76"/>
      <c r="C379" s="15"/>
    </row>
    <row r="380" spans="2:3" ht="13.5" customHeight="1" x14ac:dyDescent="0.2">
      <c r="B380" s="76"/>
      <c r="C380" s="15"/>
    </row>
    <row r="381" spans="2:3" ht="13.5" customHeight="1" x14ac:dyDescent="0.2">
      <c r="B381" s="76"/>
      <c r="C381" s="15"/>
    </row>
    <row r="382" spans="2:3" ht="13.5" customHeight="1" x14ac:dyDescent="0.2">
      <c r="B382" s="76"/>
      <c r="C382" s="15"/>
    </row>
    <row r="383" spans="2:3" ht="13.5" customHeight="1" x14ac:dyDescent="0.2">
      <c r="B383" s="76"/>
      <c r="C383" s="15"/>
    </row>
    <row r="384" spans="2:3" ht="13.5" customHeight="1" x14ac:dyDescent="0.2">
      <c r="B384" s="76"/>
      <c r="C384" s="15"/>
    </row>
    <row r="385" spans="2:3" ht="13.5" customHeight="1" x14ac:dyDescent="0.2">
      <c r="B385" s="76"/>
      <c r="C385" s="15"/>
    </row>
    <row r="386" spans="2:3" ht="13.5" customHeight="1" x14ac:dyDescent="0.2">
      <c r="B386" s="76"/>
      <c r="C386" s="15"/>
    </row>
    <row r="387" spans="2:3" ht="13.5" customHeight="1" x14ac:dyDescent="0.2">
      <c r="B387" s="76"/>
      <c r="C387" s="15"/>
    </row>
    <row r="388" spans="2:3" ht="13.5" customHeight="1" x14ac:dyDescent="0.2">
      <c r="B388" s="76"/>
      <c r="C388" s="15"/>
    </row>
    <row r="389" spans="2:3" ht="13.5" customHeight="1" x14ac:dyDescent="0.2">
      <c r="B389" s="76"/>
      <c r="C389" s="15"/>
    </row>
    <row r="390" spans="2:3" ht="13.5" customHeight="1" x14ac:dyDescent="0.2">
      <c r="B390" s="76"/>
      <c r="C390" s="15"/>
    </row>
    <row r="391" spans="2:3" ht="13.5" customHeight="1" x14ac:dyDescent="0.2">
      <c r="B391" s="76"/>
      <c r="C391" s="15"/>
    </row>
    <row r="392" spans="2:3" ht="13.5" customHeight="1" x14ac:dyDescent="0.2">
      <c r="B392" s="76"/>
      <c r="C392" s="15"/>
    </row>
    <row r="393" spans="2:3" ht="13.5" customHeight="1" x14ac:dyDescent="0.2">
      <c r="B393" s="76"/>
      <c r="C393" s="15"/>
    </row>
    <row r="394" spans="2:3" ht="13.5" customHeight="1" x14ac:dyDescent="0.2">
      <c r="B394" s="76"/>
      <c r="C394" s="15"/>
    </row>
    <row r="395" spans="2:3" ht="13.5" customHeight="1" x14ac:dyDescent="0.2">
      <c r="B395" s="76"/>
      <c r="C395" s="15"/>
    </row>
    <row r="396" spans="2:3" ht="13.5" customHeight="1" x14ac:dyDescent="0.2">
      <c r="B396" s="76"/>
      <c r="C396" s="15"/>
    </row>
    <row r="397" spans="2:3" ht="13.5" customHeight="1" x14ac:dyDescent="0.2">
      <c r="B397" s="76"/>
      <c r="C397" s="15"/>
    </row>
    <row r="398" spans="2:3" ht="13.5" customHeight="1" x14ac:dyDescent="0.2">
      <c r="B398" s="76"/>
      <c r="C398" s="15"/>
    </row>
    <row r="399" spans="2:3" ht="13.5" customHeight="1" x14ac:dyDescent="0.2">
      <c r="B399" s="76"/>
      <c r="C399" s="15"/>
    </row>
    <row r="400" spans="2:3" ht="13.5" customHeight="1" x14ac:dyDescent="0.2">
      <c r="B400" s="76"/>
      <c r="C400" s="15"/>
    </row>
    <row r="401" spans="2:3" ht="13.5" customHeight="1" x14ac:dyDescent="0.2">
      <c r="B401" s="76"/>
      <c r="C401" s="15"/>
    </row>
    <row r="402" spans="2:3" ht="13.5" customHeight="1" x14ac:dyDescent="0.2">
      <c r="B402" s="76"/>
      <c r="C402" s="15"/>
    </row>
    <row r="403" spans="2:3" ht="13.5" customHeight="1" x14ac:dyDescent="0.2">
      <c r="B403" s="76"/>
      <c r="C403" s="15"/>
    </row>
    <row r="404" spans="2:3" ht="13.5" customHeight="1" x14ac:dyDescent="0.2">
      <c r="B404" s="76"/>
      <c r="C404" s="15"/>
    </row>
    <row r="405" spans="2:3" ht="13.5" customHeight="1" x14ac:dyDescent="0.2">
      <c r="B405" s="76"/>
      <c r="C405" s="15"/>
    </row>
    <row r="406" spans="2:3" ht="13.5" customHeight="1" x14ac:dyDescent="0.2">
      <c r="B406" s="76"/>
      <c r="C406" s="15"/>
    </row>
    <row r="407" spans="2:3" ht="13.5" customHeight="1" x14ac:dyDescent="0.2">
      <c r="B407" s="76"/>
      <c r="C407" s="15"/>
    </row>
    <row r="408" spans="2:3" ht="13.5" customHeight="1" x14ac:dyDescent="0.2">
      <c r="B408" s="76"/>
      <c r="C408" s="15"/>
    </row>
    <row r="409" spans="2:3" ht="13.5" customHeight="1" x14ac:dyDescent="0.2">
      <c r="B409" s="76"/>
      <c r="C409" s="15"/>
    </row>
    <row r="410" spans="2:3" ht="13.5" customHeight="1" x14ac:dyDescent="0.2">
      <c r="B410" s="76"/>
      <c r="C410" s="15"/>
    </row>
    <row r="411" spans="2:3" ht="13.5" customHeight="1" x14ac:dyDescent="0.2">
      <c r="B411" s="76"/>
      <c r="C411" s="15"/>
    </row>
    <row r="412" spans="2:3" ht="13.5" customHeight="1" x14ac:dyDescent="0.2">
      <c r="B412" s="76"/>
      <c r="C412" s="15"/>
    </row>
    <row r="413" spans="2:3" ht="13.5" customHeight="1" x14ac:dyDescent="0.2">
      <c r="B413" s="76"/>
      <c r="C413" s="15"/>
    </row>
    <row r="414" spans="2:3" ht="13.5" customHeight="1" x14ac:dyDescent="0.2">
      <c r="B414" s="76"/>
      <c r="C414" s="15"/>
    </row>
    <row r="415" spans="2:3" ht="13.5" customHeight="1" x14ac:dyDescent="0.2">
      <c r="B415" s="76"/>
      <c r="C415" s="15"/>
    </row>
    <row r="416" spans="2:3" ht="13.5" customHeight="1" x14ac:dyDescent="0.2">
      <c r="B416" s="76"/>
      <c r="C416" s="15"/>
    </row>
    <row r="417" spans="2:3" ht="13.5" customHeight="1" x14ac:dyDescent="0.2">
      <c r="B417" s="76"/>
      <c r="C417" s="15"/>
    </row>
    <row r="418" spans="2:3" ht="13.5" customHeight="1" x14ac:dyDescent="0.2">
      <c r="B418" s="76"/>
      <c r="C418" s="15"/>
    </row>
    <row r="419" spans="2:3" ht="13.5" customHeight="1" x14ac:dyDescent="0.2">
      <c r="B419" s="76"/>
      <c r="C419" s="15"/>
    </row>
    <row r="420" spans="2:3" ht="13.5" customHeight="1" x14ac:dyDescent="0.2">
      <c r="B420" s="76"/>
      <c r="C420" s="15"/>
    </row>
    <row r="421" spans="2:3" ht="13.5" customHeight="1" x14ac:dyDescent="0.2">
      <c r="B421" s="76"/>
      <c r="C421" s="15"/>
    </row>
    <row r="422" spans="2:3" ht="13.5" customHeight="1" x14ac:dyDescent="0.2">
      <c r="B422" s="76"/>
      <c r="C422" s="15"/>
    </row>
    <row r="423" spans="2:3" ht="13.5" customHeight="1" x14ac:dyDescent="0.2">
      <c r="B423" s="76"/>
      <c r="C423" s="15"/>
    </row>
    <row r="424" spans="2:3" ht="13.5" customHeight="1" x14ac:dyDescent="0.2">
      <c r="B424" s="76"/>
      <c r="C424" s="15"/>
    </row>
    <row r="425" spans="2:3" ht="13.5" customHeight="1" x14ac:dyDescent="0.2">
      <c r="B425" s="76"/>
      <c r="C425" s="15"/>
    </row>
    <row r="426" spans="2:3" ht="13.5" customHeight="1" x14ac:dyDescent="0.2">
      <c r="B426" s="76"/>
      <c r="C426" s="15"/>
    </row>
    <row r="427" spans="2:3" ht="13.5" customHeight="1" x14ac:dyDescent="0.2">
      <c r="B427" s="76"/>
      <c r="C427" s="15"/>
    </row>
    <row r="428" spans="2:3" ht="13.5" customHeight="1" x14ac:dyDescent="0.2">
      <c r="B428" s="76"/>
      <c r="C428" s="15"/>
    </row>
    <row r="429" spans="2:3" ht="13.5" customHeight="1" x14ac:dyDescent="0.2">
      <c r="B429" s="76"/>
      <c r="C429" s="15"/>
    </row>
    <row r="430" spans="2:3" ht="13.5" customHeight="1" x14ac:dyDescent="0.2">
      <c r="B430" s="76"/>
      <c r="C430" s="15"/>
    </row>
    <row r="431" spans="2:3" ht="13.5" customHeight="1" x14ac:dyDescent="0.2">
      <c r="B431" s="76"/>
      <c r="C431" s="15"/>
    </row>
    <row r="432" spans="2:3" ht="13.5" customHeight="1" x14ac:dyDescent="0.2">
      <c r="B432" s="76"/>
      <c r="C432" s="15"/>
    </row>
    <row r="433" spans="2:3" ht="13.5" customHeight="1" x14ac:dyDescent="0.2">
      <c r="B433" s="76"/>
      <c r="C433" s="15"/>
    </row>
    <row r="434" spans="2:3" ht="13.5" customHeight="1" x14ac:dyDescent="0.2">
      <c r="B434" s="76"/>
      <c r="C434" s="15"/>
    </row>
    <row r="435" spans="2:3" ht="13.5" customHeight="1" x14ac:dyDescent="0.2">
      <c r="B435" s="76"/>
      <c r="C435" s="15"/>
    </row>
    <row r="436" spans="2:3" ht="13.5" customHeight="1" x14ac:dyDescent="0.2">
      <c r="B436" s="76"/>
      <c r="C436" s="15"/>
    </row>
    <row r="437" spans="2:3" ht="13.5" customHeight="1" x14ac:dyDescent="0.2">
      <c r="B437" s="76"/>
      <c r="C437" s="15"/>
    </row>
    <row r="438" spans="2:3" ht="13.5" customHeight="1" x14ac:dyDescent="0.2">
      <c r="B438" s="76"/>
      <c r="C438" s="15"/>
    </row>
    <row r="439" spans="2:3" ht="13.5" customHeight="1" x14ac:dyDescent="0.2">
      <c r="B439" s="76"/>
      <c r="C439" s="15"/>
    </row>
    <row r="440" spans="2:3" ht="13.5" customHeight="1" x14ac:dyDescent="0.2">
      <c r="B440" s="76"/>
      <c r="C440" s="15"/>
    </row>
    <row r="441" spans="2:3" ht="13.5" customHeight="1" x14ac:dyDescent="0.2">
      <c r="B441" s="76"/>
      <c r="C441" s="15"/>
    </row>
    <row r="442" spans="2:3" ht="13.5" customHeight="1" x14ac:dyDescent="0.2">
      <c r="B442" s="76"/>
      <c r="C442" s="15"/>
    </row>
    <row r="443" spans="2:3" ht="13.5" customHeight="1" x14ac:dyDescent="0.2">
      <c r="B443" s="76"/>
      <c r="C443" s="15"/>
    </row>
    <row r="444" spans="2:3" ht="13.5" customHeight="1" x14ac:dyDescent="0.2">
      <c r="B444" s="76"/>
      <c r="C444" s="15"/>
    </row>
    <row r="445" spans="2:3" ht="13.5" customHeight="1" x14ac:dyDescent="0.2">
      <c r="B445" s="76"/>
      <c r="C445" s="15"/>
    </row>
    <row r="446" spans="2:3" ht="13.5" customHeight="1" x14ac:dyDescent="0.2">
      <c r="B446" s="76"/>
      <c r="C446" s="15"/>
    </row>
    <row r="447" spans="2:3" ht="13.5" customHeight="1" x14ac:dyDescent="0.2">
      <c r="B447" s="76"/>
      <c r="C447" s="15"/>
    </row>
    <row r="448" spans="2:3" ht="13.5" customHeight="1" x14ac:dyDescent="0.2">
      <c r="B448" s="76"/>
      <c r="C448" s="15"/>
    </row>
    <row r="449" spans="2:3" ht="13.5" customHeight="1" x14ac:dyDescent="0.2">
      <c r="B449" s="76"/>
      <c r="C449" s="15"/>
    </row>
    <row r="450" spans="2:3" ht="13.5" customHeight="1" x14ac:dyDescent="0.2">
      <c r="B450" s="76"/>
      <c r="C450" s="15"/>
    </row>
    <row r="451" spans="2:3" ht="13.5" customHeight="1" x14ac:dyDescent="0.2">
      <c r="B451" s="76"/>
      <c r="C451" s="15"/>
    </row>
    <row r="452" spans="2:3" ht="13.5" customHeight="1" x14ac:dyDescent="0.2">
      <c r="B452" s="76"/>
      <c r="C452" s="15"/>
    </row>
    <row r="453" spans="2:3" ht="13.5" customHeight="1" x14ac:dyDescent="0.2">
      <c r="B453" s="76"/>
      <c r="C453" s="15"/>
    </row>
    <row r="454" spans="2:3" ht="13.5" customHeight="1" x14ac:dyDescent="0.2">
      <c r="B454" s="76"/>
      <c r="C454" s="15"/>
    </row>
    <row r="455" spans="2:3" ht="13.5" customHeight="1" x14ac:dyDescent="0.2">
      <c r="B455" s="76"/>
      <c r="C455" s="15"/>
    </row>
    <row r="456" spans="2:3" ht="13.5" customHeight="1" x14ac:dyDescent="0.2">
      <c r="B456" s="76"/>
      <c r="C456" s="15"/>
    </row>
    <row r="457" spans="2:3" ht="13.5" customHeight="1" x14ac:dyDescent="0.2">
      <c r="B457" s="76"/>
      <c r="C457" s="15"/>
    </row>
    <row r="458" spans="2:3" ht="13.5" customHeight="1" x14ac:dyDescent="0.2">
      <c r="B458" s="76"/>
      <c r="C458" s="15"/>
    </row>
    <row r="459" spans="2:3" ht="13.5" customHeight="1" x14ac:dyDescent="0.2">
      <c r="B459" s="76"/>
      <c r="C459" s="15"/>
    </row>
    <row r="460" spans="2:3" ht="13.5" customHeight="1" x14ac:dyDescent="0.2">
      <c r="B460" s="76"/>
      <c r="C460" s="15"/>
    </row>
    <row r="461" spans="2:3" ht="13.5" customHeight="1" x14ac:dyDescent="0.2">
      <c r="B461" s="76"/>
      <c r="C461" s="15"/>
    </row>
    <row r="462" spans="2:3" ht="13.5" customHeight="1" x14ac:dyDescent="0.2">
      <c r="B462" s="76"/>
      <c r="C462" s="15"/>
    </row>
    <row r="463" spans="2:3" ht="13.5" customHeight="1" x14ac:dyDescent="0.2">
      <c r="B463" s="76"/>
      <c r="C463" s="15"/>
    </row>
    <row r="464" spans="2:3" ht="13.5" customHeight="1" x14ac:dyDescent="0.2">
      <c r="B464" s="76"/>
      <c r="C464" s="15"/>
    </row>
    <row r="465" spans="2:3" ht="13.5" customHeight="1" x14ac:dyDescent="0.2">
      <c r="B465" s="76"/>
      <c r="C465" s="15"/>
    </row>
    <row r="466" spans="2:3" ht="13.5" customHeight="1" x14ac:dyDescent="0.2">
      <c r="B466" s="76"/>
      <c r="C466" s="15"/>
    </row>
    <row r="467" spans="2:3" ht="13.5" customHeight="1" x14ac:dyDescent="0.2">
      <c r="B467" s="76"/>
      <c r="C467" s="15"/>
    </row>
    <row r="468" spans="2:3" ht="13.5" customHeight="1" x14ac:dyDescent="0.2">
      <c r="B468" s="76"/>
      <c r="C468" s="15"/>
    </row>
    <row r="469" spans="2:3" ht="13.5" customHeight="1" x14ac:dyDescent="0.2">
      <c r="B469" s="76"/>
      <c r="C469" s="15"/>
    </row>
    <row r="470" spans="2:3" ht="13.5" customHeight="1" x14ac:dyDescent="0.2">
      <c r="B470" s="76"/>
      <c r="C470" s="15"/>
    </row>
    <row r="471" spans="2:3" ht="13.5" customHeight="1" x14ac:dyDescent="0.2">
      <c r="B471" s="76"/>
      <c r="C471" s="15"/>
    </row>
    <row r="472" spans="2:3" ht="13.5" customHeight="1" x14ac:dyDescent="0.2">
      <c r="B472" s="76"/>
      <c r="C472" s="15"/>
    </row>
    <row r="473" spans="2:3" ht="13.5" customHeight="1" x14ac:dyDescent="0.2">
      <c r="B473" s="76"/>
      <c r="C473" s="15"/>
    </row>
    <row r="474" spans="2:3" ht="13.5" customHeight="1" x14ac:dyDescent="0.2">
      <c r="B474" s="76"/>
      <c r="C474" s="15"/>
    </row>
    <row r="475" spans="2:3" ht="13.5" customHeight="1" x14ac:dyDescent="0.2">
      <c r="B475" s="76"/>
      <c r="C475" s="15"/>
    </row>
    <row r="476" spans="2:3" ht="13.5" customHeight="1" x14ac:dyDescent="0.2">
      <c r="B476" s="76"/>
      <c r="C476" s="15"/>
    </row>
    <row r="477" spans="2:3" ht="13.5" customHeight="1" x14ac:dyDescent="0.2">
      <c r="B477" s="76"/>
      <c r="C477" s="15"/>
    </row>
    <row r="478" spans="2:3" ht="13.5" customHeight="1" x14ac:dyDescent="0.2">
      <c r="B478" s="76"/>
      <c r="C478" s="15"/>
    </row>
    <row r="479" spans="2:3" ht="13.5" customHeight="1" x14ac:dyDescent="0.2">
      <c r="B479" s="76"/>
      <c r="C479" s="15"/>
    </row>
    <row r="480" spans="2:3" ht="13.5" customHeight="1" x14ac:dyDescent="0.2">
      <c r="B480" s="76"/>
      <c r="C480" s="15"/>
    </row>
    <row r="481" spans="2:3" ht="13.5" customHeight="1" x14ac:dyDescent="0.2">
      <c r="B481" s="76"/>
      <c r="C481" s="15"/>
    </row>
    <row r="482" spans="2:3" ht="13.5" customHeight="1" x14ac:dyDescent="0.2">
      <c r="B482" s="76"/>
      <c r="C482" s="15"/>
    </row>
    <row r="483" spans="2:3" ht="13.5" customHeight="1" x14ac:dyDescent="0.2">
      <c r="B483" s="76"/>
      <c r="C483" s="15"/>
    </row>
    <row r="484" spans="2:3" ht="13.5" customHeight="1" x14ac:dyDescent="0.2">
      <c r="B484" s="76"/>
      <c r="C484" s="15"/>
    </row>
    <row r="485" spans="2:3" ht="13.5" customHeight="1" x14ac:dyDescent="0.2">
      <c r="B485" s="76"/>
      <c r="C485" s="15"/>
    </row>
    <row r="486" spans="2:3" ht="13.5" customHeight="1" x14ac:dyDescent="0.2">
      <c r="B486" s="76"/>
      <c r="C486" s="15"/>
    </row>
    <row r="487" spans="2:3" ht="13.5" customHeight="1" x14ac:dyDescent="0.2">
      <c r="B487" s="76"/>
      <c r="C487" s="15"/>
    </row>
    <row r="488" spans="2:3" ht="13.5" customHeight="1" x14ac:dyDescent="0.2">
      <c r="B488" s="76"/>
      <c r="C488" s="15"/>
    </row>
    <row r="489" spans="2:3" ht="13.5" customHeight="1" x14ac:dyDescent="0.2">
      <c r="B489" s="76"/>
      <c r="C489" s="15"/>
    </row>
    <row r="490" spans="2:3" ht="13.5" customHeight="1" x14ac:dyDescent="0.2">
      <c r="B490" s="76"/>
      <c r="C490" s="15"/>
    </row>
    <row r="491" spans="2:3" ht="13.5" customHeight="1" x14ac:dyDescent="0.2">
      <c r="B491" s="76"/>
      <c r="C491" s="15"/>
    </row>
    <row r="492" spans="2:3" ht="13.5" customHeight="1" x14ac:dyDescent="0.2">
      <c r="B492" s="76"/>
      <c r="C492" s="15"/>
    </row>
    <row r="493" spans="2:3" ht="13.5" customHeight="1" x14ac:dyDescent="0.2">
      <c r="B493" s="76"/>
      <c r="C493" s="15"/>
    </row>
    <row r="494" spans="2:3" ht="13.5" customHeight="1" x14ac:dyDescent="0.2">
      <c r="B494" s="76"/>
      <c r="C494" s="15"/>
    </row>
    <row r="495" spans="2:3" ht="13.5" customHeight="1" x14ac:dyDescent="0.2">
      <c r="B495" s="76"/>
      <c r="C495" s="15"/>
    </row>
    <row r="496" spans="2:3" ht="13.5" customHeight="1" x14ac:dyDescent="0.2">
      <c r="B496" s="76"/>
      <c r="C496" s="15"/>
    </row>
    <row r="497" spans="2:3" ht="13.5" customHeight="1" x14ac:dyDescent="0.2">
      <c r="B497" s="76"/>
      <c r="C497" s="15"/>
    </row>
    <row r="498" spans="2:3" ht="13.5" customHeight="1" x14ac:dyDescent="0.2">
      <c r="B498" s="76"/>
      <c r="C498" s="15"/>
    </row>
    <row r="499" spans="2:3" ht="13.5" customHeight="1" x14ac:dyDescent="0.2">
      <c r="B499" s="76"/>
      <c r="C499" s="15"/>
    </row>
    <row r="500" spans="2:3" ht="13.5" customHeight="1" x14ac:dyDescent="0.2">
      <c r="B500" s="76"/>
      <c r="C500" s="15"/>
    </row>
    <row r="501" spans="2:3" ht="13.5" customHeight="1" x14ac:dyDescent="0.2">
      <c r="B501" s="76"/>
      <c r="C501" s="15"/>
    </row>
    <row r="502" spans="2:3" ht="13.5" customHeight="1" x14ac:dyDescent="0.2">
      <c r="B502" s="76"/>
      <c r="C502" s="15"/>
    </row>
    <row r="503" spans="2:3" ht="13.5" customHeight="1" x14ac:dyDescent="0.2">
      <c r="B503" s="76"/>
      <c r="C503" s="15"/>
    </row>
    <row r="504" spans="2:3" ht="13.5" customHeight="1" x14ac:dyDescent="0.2">
      <c r="B504" s="76"/>
      <c r="C504" s="15"/>
    </row>
    <row r="505" spans="2:3" ht="13.5" customHeight="1" x14ac:dyDescent="0.2">
      <c r="B505" s="76"/>
      <c r="C505" s="15"/>
    </row>
    <row r="506" spans="2:3" ht="13.5" customHeight="1" x14ac:dyDescent="0.2">
      <c r="B506" s="76"/>
      <c r="C506" s="15"/>
    </row>
    <row r="507" spans="2:3" ht="13.5" customHeight="1" x14ac:dyDescent="0.2">
      <c r="B507" s="76"/>
      <c r="C507" s="15"/>
    </row>
    <row r="508" spans="2:3" ht="13.5" customHeight="1" x14ac:dyDescent="0.2">
      <c r="B508" s="76"/>
      <c r="C508" s="15"/>
    </row>
    <row r="509" spans="2:3" ht="13.5" customHeight="1" x14ac:dyDescent="0.2">
      <c r="B509" s="76"/>
      <c r="C509" s="15"/>
    </row>
    <row r="510" spans="2:3" ht="13.5" customHeight="1" x14ac:dyDescent="0.2">
      <c r="B510" s="76"/>
      <c r="C510" s="15"/>
    </row>
    <row r="511" spans="2:3" ht="13.5" customHeight="1" x14ac:dyDescent="0.2">
      <c r="B511" s="76"/>
      <c r="C511" s="15"/>
    </row>
    <row r="512" spans="2:3" ht="13.5" customHeight="1" x14ac:dyDescent="0.2">
      <c r="B512" s="76"/>
      <c r="C512" s="15"/>
    </row>
    <row r="513" spans="2:3" ht="13.5" customHeight="1" x14ac:dyDescent="0.2">
      <c r="B513" s="76"/>
      <c r="C513" s="15"/>
    </row>
    <row r="514" spans="2:3" ht="13.5" customHeight="1" x14ac:dyDescent="0.2">
      <c r="B514" s="76"/>
      <c r="C514" s="15"/>
    </row>
    <row r="515" spans="2:3" ht="13.5" customHeight="1" x14ac:dyDescent="0.2">
      <c r="B515" s="76"/>
      <c r="C515" s="15"/>
    </row>
    <row r="516" spans="2:3" ht="13.5" customHeight="1" x14ac:dyDescent="0.2">
      <c r="B516" s="76"/>
      <c r="C516" s="15"/>
    </row>
    <row r="517" spans="2:3" ht="13.5" customHeight="1" x14ac:dyDescent="0.2">
      <c r="B517" s="76"/>
      <c r="C517" s="15"/>
    </row>
    <row r="518" spans="2:3" ht="13.5" customHeight="1" x14ac:dyDescent="0.2">
      <c r="B518" s="76"/>
      <c r="C518" s="15"/>
    </row>
    <row r="519" spans="2:3" ht="13.5" customHeight="1" x14ac:dyDescent="0.2">
      <c r="B519" s="76"/>
      <c r="C519" s="15"/>
    </row>
    <row r="520" spans="2:3" ht="13.5" customHeight="1" x14ac:dyDescent="0.2">
      <c r="B520" s="76"/>
      <c r="C520" s="15"/>
    </row>
    <row r="521" spans="2:3" ht="13.5" customHeight="1" x14ac:dyDescent="0.2">
      <c r="B521" s="76"/>
      <c r="C521" s="15"/>
    </row>
    <row r="522" spans="2:3" ht="13.5" customHeight="1" x14ac:dyDescent="0.2">
      <c r="B522" s="76"/>
      <c r="C522" s="15"/>
    </row>
    <row r="523" spans="2:3" ht="13.5" customHeight="1" x14ac:dyDescent="0.2">
      <c r="B523" s="76"/>
      <c r="C523" s="15"/>
    </row>
    <row r="524" spans="2:3" ht="13.5" customHeight="1" x14ac:dyDescent="0.2">
      <c r="B524" s="76"/>
      <c r="C524" s="15"/>
    </row>
    <row r="525" spans="2:3" ht="13.5" customHeight="1" x14ac:dyDescent="0.2">
      <c r="B525" s="76"/>
      <c r="C525" s="15"/>
    </row>
    <row r="526" spans="2:3" ht="13.5" customHeight="1" x14ac:dyDescent="0.2">
      <c r="B526" s="76"/>
      <c r="C526" s="15"/>
    </row>
    <row r="527" spans="2:3" ht="13.5" customHeight="1" x14ac:dyDescent="0.2">
      <c r="B527" s="76"/>
      <c r="C527" s="15"/>
    </row>
    <row r="528" spans="2:3" ht="13.5" customHeight="1" x14ac:dyDescent="0.2">
      <c r="B528" s="76"/>
      <c r="C528" s="15"/>
    </row>
    <row r="529" spans="2:3" ht="13.5" customHeight="1" x14ac:dyDescent="0.2">
      <c r="B529" s="76"/>
      <c r="C529" s="15"/>
    </row>
    <row r="530" spans="2:3" ht="13.5" customHeight="1" x14ac:dyDescent="0.2">
      <c r="B530" s="76"/>
      <c r="C530" s="15"/>
    </row>
    <row r="531" spans="2:3" ht="13.5" customHeight="1" x14ac:dyDescent="0.2">
      <c r="B531" s="76"/>
      <c r="C531" s="15"/>
    </row>
    <row r="532" spans="2:3" ht="13.5" customHeight="1" x14ac:dyDescent="0.2">
      <c r="B532" s="76"/>
      <c r="C532" s="15"/>
    </row>
    <row r="533" spans="2:3" ht="13.5" customHeight="1" x14ac:dyDescent="0.2">
      <c r="B533" s="76"/>
      <c r="C533" s="15"/>
    </row>
    <row r="534" spans="2:3" ht="13.5" customHeight="1" x14ac:dyDescent="0.2">
      <c r="B534" s="76"/>
      <c r="C534" s="15"/>
    </row>
    <row r="535" spans="2:3" ht="13.5" customHeight="1" x14ac:dyDescent="0.2">
      <c r="B535" s="76"/>
      <c r="C535" s="15"/>
    </row>
    <row r="536" spans="2:3" ht="13.5" customHeight="1" x14ac:dyDescent="0.2">
      <c r="B536" s="76"/>
      <c r="C536" s="15"/>
    </row>
    <row r="537" spans="2:3" ht="13.5" customHeight="1" x14ac:dyDescent="0.2">
      <c r="B537" s="76"/>
      <c r="C537" s="15"/>
    </row>
    <row r="538" spans="2:3" ht="13.5" customHeight="1" x14ac:dyDescent="0.2">
      <c r="B538" s="76"/>
      <c r="C538" s="15"/>
    </row>
    <row r="539" spans="2:3" ht="13.5" customHeight="1" x14ac:dyDescent="0.2">
      <c r="B539" s="76"/>
      <c r="C539" s="15"/>
    </row>
    <row r="540" spans="2:3" ht="13.5" customHeight="1" x14ac:dyDescent="0.2">
      <c r="B540" s="76"/>
      <c r="C540" s="15"/>
    </row>
    <row r="541" spans="2:3" ht="13.5" customHeight="1" x14ac:dyDescent="0.2">
      <c r="B541" s="76"/>
      <c r="C541" s="15"/>
    </row>
    <row r="542" spans="2:3" ht="13.5" customHeight="1" x14ac:dyDescent="0.2">
      <c r="B542" s="76"/>
      <c r="C542" s="15"/>
    </row>
    <row r="543" spans="2:3" ht="13.5" customHeight="1" x14ac:dyDescent="0.2">
      <c r="B543" s="76"/>
      <c r="C543" s="15"/>
    </row>
    <row r="544" spans="2:3" ht="13.5" customHeight="1" x14ac:dyDescent="0.2">
      <c r="B544" s="76"/>
      <c r="C544" s="15"/>
    </row>
    <row r="545" spans="2:3" ht="13.5" customHeight="1" x14ac:dyDescent="0.2">
      <c r="B545" s="76"/>
      <c r="C545" s="15"/>
    </row>
    <row r="546" spans="2:3" ht="13.5" customHeight="1" x14ac:dyDescent="0.2">
      <c r="B546" s="76"/>
      <c r="C546" s="15"/>
    </row>
    <row r="547" spans="2:3" ht="13.5" customHeight="1" x14ac:dyDescent="0.2">
      <c r="B547" s="76"/>
      <c r="C547" s="15"/>
    </row>
    <row r="548" spans="2:3" ht="13.5" customHeight="1" x14ac:dyDescent="0.2">
      <c r="B548" s="76"/>
      <c r="C548" s="15"/>
    </row>
    <row r="549" spans="2:3" ht="13.5" customHeight="1" x14ac:dyDescent="0.2">
      <c r="B549" s="76"/>
      <c r="C549" s="15"/>
    </row>
    <row r="550" spans="2:3" ht="13.5" customHeight="1" x14ac:dyDescent="0.2">
      <c r="B550" s="76"/>
      <c r="C550" s="15"/>
    </row>
    <row r="551" spans="2:3" ht="13.5" customHeight="1" x14ac:dyDescent="0.2">
      <c r="B551" s="76"/>
      <c r="C551" s="15"/>
    </row>
    <row r="552" spans="2:3" ht="13.5" customHeight="1" x14ac:dyDescent="0.2">
      <c r="B552" s="76"/>
      <c r="C552" s="15"/>
    </row>
    <row r="553" spans="2:3" ht="13.5" customHeight="1" x14ac:dyDescent="0.2">
      <c r="B553" s="76"/>
      <c r="C553" s="15"/>
    </row>
    <row r="554" spans="2:3" ht="13.5" customHeight="1" x14ac:dyDescent="0.2">
      <c r="B554" s="76"/>
      <c r="C554" s="15"/>
    </row>
    <row r="555" spans="2:3" ht="13.5" customHeight="1" x14ac:dyDescent="0.2">
      <c r="B555" s="76"/>
      <c r="C555" s="15"/>
    </row>
    <row r="556" spans="2:3" ht="13.5" customHeight="1" x14ac:dyDescent="0.2">
      <c r="B556" s="76"/>
      <c r="C556" s="15"/>
    </row>
    <row r="557" spans="2:3" ht="13.5" customHeight="1" x14ac:dyDescent="0.2">
      <c r="B557" s="76"/>
      <c r="C557" s="15"/>
    </row>
    <row r="558" spans="2:3" ht="13.5" customHeight="1" x14ac:dyDescent="0.2">
      <c r="B558" s="76"/>
      <c r="C558" s="15"/>
    </row>
    <row r="559" spans="2:3" ht="13.5" customHeight="1" x14ac:dyDescent="0.2">
      <c r="B559" s="76"/>
      <c r="C559" s="15"/>
    </row>
    <row r="560" spans="2:3" ht="13.5" customHeight="1" x14ac:dyDescent="0.2">
      <c r="B560" s="76"/>
      <c r="C560" s="15"/>
    </row>
    <row r="561" spans="2:3" ht="13.5" customHeight="1" x14ac:dyDescent="0.2">
      <c r="B561" s="76"/>
      <c r="C561" s="15"/>
    </row>
    <row r="562" spans="2:3" ht="13.5" customHeight="1" x14ac:dyDescent="0.2">
      <c r="B562" s="76"/>
      <c r="C562" s="15"/>
    </row>
    <row r="563" spans="2:3" ht="13.5" customHeight="1" x14ac:dyDescent="0.2">
      <c r="B563" s="76"/>
      <c r="C563" s="15"/>
    </row>
    <row r="564" spans="2:3" ht="13.5" customHeight="1" x14ac:dyDescent="0.2">
      <c r="B564" s="76"/>
      <c r="C564" s="15"/>
    </row>
    <row r="565" spans="2:3" ht="13.5" customHeight="1" x14ac:dyDescent="0.2">
      <c r="B565" s="76"/>
      <c r="C565" s="15"/>
    </row>
    <row r="566" spans="2:3" ht="13.5" customHeight="1" x14ac:dyDescent="0.2">
      <c r="B566" s="76"/>
      <c r="C566" s="15"/>
    </row>
    <row r="567" spans="2:3" ht="13.5" customHeight="1" x14ac:dyDescent="0.2">
      <c r="B567" s="76"/>
      <c r="C567" s="15"/>
    </row>
    <row r="568" spans="2:3" ht="13.5" customHeight="1" x14ac:dyDescent="0.2">
      <c r="B568" s="76"/>
      <c r="C568" s="15"/>
    </row>
    <row r="569" spans="2:3" ht="13.5" customHeight="1" x14ac:dyDescent="0.2">
      <c r="B569" s="76"/>
      <c r="C569" s="15"/>
    </row>
    <row r="570" spans="2:3" ht="13.5" customHeight="1" x14ac:dyDescent="0.2">
      <c r="B570" s="76"/>
      <c r="C570" s="15"/>
    </row>
    <row r="571" spans="2:3" ht="13.5" customHeight="1" x14ac:dyDescent="0.2">
      <c r="B571" s="76"/>
      <c r="C571" s="15"/>
    </row>
    <row r="572" spans="2:3" ht="13.5" customHeight="1" x14ac:dyDescent="0.2">
      <c r="B572" s="76"/>
      <c r="C572" s="15"/>
    </row>
    <row r="573" spans="2:3" ht="13.5" customHeight="1" x14ac:dyDescent="0.2">
      <c r="B573" s="76"/>
      <c r="C573" s="15"/>
    </row>
    <row r="574" spans="2:3" ht="13.5" customHeight="1" x14ac:dyDescent="0.2">
      <c r="B574" s="76"/>
      <c r="C574" s="15"/>
    </row>
    <row r="575" spans="2:3" ht="13.5" customHeight="1" x14ac:dyDescent="0.2">
      <c r="B575" s="76"/>
      <c r="C575" s="15"/>
    </row>
    <row r="576" spans="2:3" ht="13.5" customHeight="1" x14ac:dyDescent="0.2">
      <c r="B576" s="76"/>
      <c r="C576" s="15"/>
    </row>
    <row r="577" spans="2:3" ht="13.5" customHeight="1" x14ac:dyDescent="0.2">
      <c r="B577" s="76"/>
      <c r="C577" s="15"/>
    </row>
    <row r="578" spans="2:3" ht="13.5" customHeight="1" x14ac:dyDescent="0.2">
      <c r="B578" s="76"/>
      <c r="C578" s="15"/>
    </row>
    <row r="579" spans="2:3" ht="13.5" customHeight="1" x14ac:dyDescent="0.2">
      <c r="B579" s="76"/>
      <c r="C579" s="15"/>
    </row>
    <row r="580" spans="2:3" ht="13.5" customHeight="1" x14ac:dyDescent="0.2">
      <c r="B580" s="76"/>
      <c r="C580" s="15"/>
    </row>
    <row r="581" spans="2:3" ht="13.5" customHeight="1" x14ac:dyDescent="0.2">
      <c r="B581" s="76"/>
      <c r="C581" s="15"/>
    </row>
    <row r="582" spans="2:3" ht="13.5" customHeight="1" x14ac:dyDescent="0.2">
      <c r="B582" s="76"/>
      <c r="C582" s="15"/>
    </row>
    <row r="583" spans="2:3" ht="13.5" customHeight="1" x14ac:dyDescent="0.2">
      <c r="B583" s="76"/>
      <c r="C583" s="15"/>
    </row>
    <row r="584" spans="2:3" ht="13.5" customHeight="1" x14ac:dyDescent="0.2">
      <c r="B584" s="76"/>
      <c r="C584" s="15"/>
    </row>
    <row r="585" spans="2:3" ht="13.5" customHeight="1" x14ac:dyDescent="0.2">
      <c r="B585" s="76"/>
      <c r="C585" s="15"/>
    </row>
    <row r="586" spans="2:3" ht="13.5" customHeight="1" x14ac:dyDescent="0.2">
      <c r="B586" s="76"/>
      <c r="C586" s="15"/>
    </row>
    <row r="587" spans="2:3" ht="13.5" customHeight="1" x14ac:dyDescent="0.2">
      <c r="B587" s="76"/>
      <c r="C587" s="15"/>
    </row>
    <row r="588" spans="2:3" ht="13.5" customHeight="1" x14ac:dyDescent="0.2">
      <c r="B588" s="76"/>
      <c r="C588" s="15"/>
    </row>
    <row r="589" spans="2:3" ht="13.5" customHeight="1" x14ac:dyDescent="0.2">
      <c r="B589" s="76"/>
      <c r="C589" s="15"/>
    </row>
    <row r="590" spans="2:3" ht="13.5" customHeight="1" x14ac:dyDescent="0.2">
      <c r="B590" s="76"/>
      <c r="C590" s="15"/>
    </row>
    <row r="591" spans="2:3" ht="13.5" customHeight="1" x14ac:dyDescent="0.2">
      <c r="B591" s="76"/>
      <c r="C591" s="15"/>
    </row>
    <row r="592" spans="2:3" ht="13.5" customHeight="1" x14ac:dyDescent="0.2">
      <c r="B592" s="76"/>
      <c r="C592" s="15"/>
    </row>
    <row r="593" spans="2:3" ht="13.5" customHeight="1" x14ac:dyDescent="0.2">
      <c r="B593" s="76"/>
      <c r="C593" s="15"/>
    </row>
    <row r="594" spans="2:3" ht="13.5" customHeight="1" x14ac:dyDescent="0.2">
      <c r="B594" s="76"/>
      <c r="C594" s="15"/>
    </row>
    <row r="595" spans="2:3" ht="13.5" customHeight="1" x14ac:dyDescent="0.2">
      <c r="B595" s="76"/>
      <c r="C595" s="15"/>
    </row>
    <row r="596" spans="2:3" ht="13.5" customHeight="1" x14ac:dyDescent="0.2">
      <c r="B596" s="76"/>
      <c r="C596" s="15"/>
    </row>
    <row r="597" spans="2:3" ht="13.5" customHeight="1" x14ac:dyDescent="0.2">
      <c r="B597" s="76"/>
      <c r="C597" s="15"/>
    </row>
    <row r="598" spans="2:3" ht="13.5" customHeight="1" x14ac:dyDescent="0.2">
      <c r="B598" s="76"/>
      <c r="C598" s="15"/>
    </row>
    <row r="599" spans="2:3" ht="13.5" customHeight="1" x14ac:dyDescent="0.2">
      <c r="B599" s="76"/>
      <c r="C599" s="15"/>
    </row>
    <row r="600" spans="2:3" ht="13.5" customHeight="1" x14ac:dyDescent="0.2">
      <c r="B600" s="76"/>
      <c r="C600" s="15"/>
    </row>
    <row r="601" spans="2:3" ht="13.5" customHeight="1" x14ac:dyDescent="0.2">
      <c r="B601" s="76"/>
      <c r="C601" s="15"/>
    </row>
    <row r="602" spans="2:3" ht="13.5" customHeight="1" x14ac:dyDescent="0.2">
      <c r="B602" s="76"/>
      <c r="C602" s="15"/>
    </row>
    <row r="603" spans="2:3" ht="13.5" customHeight="1" x14ac:dyDescent="0.2">
      <c r="B603" s="76"/>
      <c r="C603" s="15"/>
    </row>
    <row r="604" spans="2:3" ht="13.5" customHeight="1" x14ac:dyDescent="0.2">
      <c r="B604" s="76"/>
      <c r="C604" s="15"/>
    </row>
    <row r="605" spans="2:3" ht="13.5" customHeight="1" x14ac:dyDescent="0.2">
      <c r="B605" s="76"/>
      <c r="C605" s="15"/>
    </row>
    <row r="606" spans="2:3" ht="13.5" customHeight="1" x14ac:dyDescent="0.2">
      <c r="B606" s="76"/>
      <c r="C606" s="15"/>
    </row>
    <row r="607" spans="2:3" ht="13.5" customHeight="1" x14ac:dyDescent="0.2">
      <c r="B607" s="76"/>
      <c r="C607" s="15"/>
    </row>
    <row r="608" spans="2:3" ht="13.5" customHeight="1" x14ac:dyDescent="0.2">
      <c r="B608" s="76"/>
      <c r="C608" s="15"/>
    </row>
    <row r="609" spans="2:3" ht="13.5" customHeight="1" x14ac:dyDescent="0.2">
      <c r="B609" s="76"/>
      <c r="C609" s="15"/>
    </row>
    <row r="610" spans="2:3" ht="13.5" customHeight="1" x14ac:dyDescent="0.2">
      <c r="B610" s="76"/>
      <c r="C610" s="15"/>
    </row>
    <row r="611" spans="2:3" ht="13.5" customHeight="1" x14ac:dyDescent="0.2">
      <c r="B611" s="76"/>
      <c r="C611" s="15"/>
    </row>
    <row r="612" spans="2:3" ht="13.5" customHeight="1" x14ac:dyDescent="0.2">
      <c r="B612" s="76"/>
      <c r="C612" s="15"/>
    </row>
    <row r="613" spans="2:3" ht="13.5" customHeight="1" x14ac:dyDescent="0.2">
      <c r="B613" s="76"/>
      <c r="C613" s="15"/>
    </row>
    <row r="614" spans="2:3" ht="13.5" customHeight="1" x14ac:dyDescent="0.2">
      <c r="B614" s="76"/>
      <c r="C614" s="15"/>
    </row>
    <row r="615" spans="2:3" ht="13.5" customHeight="1" x14ac:dyDescent="0.2">
      <c r="B615" s="76"/>
      <c r="C615" s="15"/>
    </row>
    <row r="616" spans="2:3" ht="13.5" customHeight="1" x14ac:dyDescent="0.2">
      <c r="B616" s="76"/>
      <c r="C616" s="15"/>
    </row>
    <row r="617" spans="2:3" ht="13.5" customHeight="1" x14ac:dyDescent="0.2">
      <c r="B617" s="76"/>
      <c r="C617" s="15"/>
    </row>
    <row r="618" spans="2:3" ht="13.5" customHeight="1" x14ac:dyDescent="0.2">
      <c r="B618" s="76"/>
      <c r="C618" s="15"/>
    </row>
    <row r="619" spans="2:3" ht="13.5" customHeight="1" x14ac:dyDescent="0.2">
      <c r="B619" s="76"/>
      <c r="C619" s="15"/>
    </row>
    <row r="620" spans="2:3" ht="13.5" customHeight="1" x14ac:dyDescent="0.2">
      <c r="B620" s="76"/>
      <c r="C620" s="15"/>
    </row>
    <row r="621" spans="2:3" ht="13.5" customHeight="1" x14ac:dyDescent="0.2">
      <c r="B621" s="76"/>
      <c r="C621" s="15"/>
    </row>
    <row r="622" spans="2:3" ht="13.5" customHeight="1" x14ac:dyDescent="0.2">
      <c r="B622" s="76"/>
      <c r="C622" s="15"/>
    </row>
    <row r="623" spans="2:3" ht="13.5" customHeight="1" x14ac:dyDescent="0.2">
      <c r="B623" s="76"/>
      <c r="C623" s="15"/>
    </row>
    <row r="624" spans="2:3" ht="13.5" customHeight="1" x14ac:dyDescent="0.2">
      <c r="B624" s="76"/>
      <c r="C624" s="15"/>
    </row>
    <row r="625" spans="2:3" ht="13.5" customHeight="1" x14ac:dyDescent="0.2">
      <c r="B625" s="76"/>
      <c r="C625" s="15"/>
    </row>
    <row r="626" spans="2:3" ht="13.5" customHeight="1" x14ac:dyDescent="0.2">
      <c r="B626" s="76"/>
      <c r="C626" s="15"/>
    </row>
    <row r="627" spans="2:3" ht="13.5" customHeight="1" x14ac:dyDescent="0.2">
      <c r="B627" s="76"/>
      <c r="C627" s="15"/>
    </row>
    <row r="628" spans="2:3" ht="13.5" customHeight="1" x14ac:dyDescent="0.2">
      <c r="B628" s="76"/>
      <c r="C628" s="15"/>
    </row>
    <row r="629" spans="2:3" ht="13.5" customHeight="1" x14ac:dyDescent="0.2">
      <c r="B629" s="76"/>
      <c r="C629" s="15"/>
    </row>
    <row r="630" spans="2:3" ht="13.5" customHeight="1" x14ac:dyDescent="0.2">
      <c r="B630" s="76"/>
      <c r="C630" s="15"/>
    </row>
    <row r="631" spans="2:3" ht="13.5" customHeight="1" x14ac:dyDescent="0.2">
      <c r="B631" s="76"/>
      <c r="C631" s="15"/>
    </row>
    <row r="632" spans="2:3" ht="13.5" customHeight="1" x14ac:dyDescent="0.2">
      <c r="B632" s="76"/>
      <c r="C632" s="15"/>
    </row>
    <row r="633" spans="2:3" ht="13.5" customHeight="1" x14ac:dyDescent="0.2">
      <c r="B633" s="76"/>
      <c r="C633" s="15"/>
    </row>
    <row r="634" spans="2:3" ht="13.5" customHeight="1" x14ac:dyDescent="0.2">
      <c r="B634" s="76"/>
      <c r="C634" s="15"/>
    </row>
    <row r="635" spans="2:3" ht="13.5" customHeight="1" x14ac:dyDescent="0.2">
      <c r="B635" s="76"/>
      <c r="C635" s="15"/>
    </row>
    <row r="636" spans="2:3" ht="13.5" customHeight="1" x14ac:dyDescent="0.2">
      <c r="B636" s="76"/>
      <c r="C636" s="15"/>
    </row>
    <row r="637" spans="2:3" ht="13.5" customHeight="1" x14ac:dyDescent="0.2">
      <c r="B637" s="76"/>
      <c r="C637" s="15"/>
    </row>
    <row r="638" spans="2:3" ht="13.5" customHeight="1" x14ac:dyDescent="0.2">
      <c r="B638" s="76"/>
      <c r="C638" s="15"/>
    </row>
    <row r="639" spans="2:3" ht="13.5" customHeight="1" x14ac:dyDescent="0.2">
      <c r="B639" s="76"/>
      <c r="C639" s="15"/>
    </row>
    <row r="640" spans="2:3" ht="13.5" customHeight="1" x14ac:dyDescent="0.2">
      <c r="B640" s="76"/>
      <c r="C640" s="15"/>
    </row>
    <row r="641" spans="2:3" ht="13.5" customHeight="1" x14ac:dyDescent="0.2">
      <c r="B641" s="76"/>
      <c r="C641" s="15"/>
    </row>
    <row r="642" spans="2:3" ht="13.5" customHeight="1" x14ac:dyDescent="0.2">
      <c r="B642" s="76"/>
      <c r="C642" s="15"/>
    </row>
    <row r="643" spans="2:3" ht="13.5" customHeight="1" x14ac:dyDescent="0.2">
      <c r="B643" s="76"/>
      <c r="C643" s="15"/>
    </row>
    <row r="644" spans="2:3" ht="13.5" customHeight="1" x14ac:dyDescent="0.2">
      <c r="B644" s="76"/>
      <c r="C644" s="15"/>
    </row>
    <row r="645" spans="2:3" ht="13.5" customHeight="1" x14ac:dyDescent="0.2">
      <c r="B645" s="76"/>
      <c r="C645" s="15"/>
    </row>
    <row r="646" spans="2:3" ht="13.5" customHeight="1" x14ac:dyDescent="0.2">
      <c r="B646" s="76"/>
      <c r="C646" s="15"/>
    </row>
    <row r="647" spans="2:3" ht="13.5" customHeight="1" x14ac:dyDescent="0.2">
      <c r="B647" s="76"/>
      <c r="C647" s="15"/>
    </row>
    <row r="648" spans="2:3" ht="13.5" customHeight="1" x14ac:dyDescent="0.2">
      <c r="B648" s="76"/>
      <c r="C648" s="15"/>
    </row>
    <row r="649" spans="2:3" ht="13.5" customHeight="1" x14ac:dyDescent="0.2">
      <c r="B649" s="76"/>
      <c r="C649" s="15"/>
    </row>
    <row r="650" spans="2:3" ht="13.5" customHeight="1" x14ac:dyDescent="0.2">
      <c r="B650" s="76"/>
      <c r="C650" s="15"/>
    </row>
    <row r="651" spans="2:3" ht="13.5" customHeight="1" x14ac:dyDescent="0.2">
      <c r="B651" s="76"/>
      <c r="C651" s="15"/>
    </row>
    <row r="652" spans="2:3" ht="13.5" customHeight="1" x14ac:dyDescent="0.2">
      <c r="B652" s="76"/>
      <c r="C652" s="15"/>
    </row>
    <row r="653" spans="2:3" ht="13.5" customHeight="1" x14ac:dyDescent="0.2">
      <c r="B653" s="76"/>
      <c r="C653" s="15"/>
    </row>
    <row r="654" spans="2:3" ht="13.5" customHeight="1" x14ac:dyDescent="0.2">
      <c r="B654" s="76"/>
      <c r="C654" s="15"/>
    </row>
    <row r="655" spans="2:3" ht="13.5" customHeight="1" x14ac:dyDescent="0.2">
      <c r="B655" s="76"/>
      <c r="C655" s="15"/>
    </row>
    <row r="656" spans="2:3" ht="13.5" customHeight="1" x14ac:dyDescent="0.2">
      <c r="B656" s="76"/>
      <c r="C656" s="15"/>
    </row>
    <row r="657" spans="2:3" ht="13.5" customHeight="1" x14ac:dyDescent="0.2">
      <c r="B657" s="76"/>
      <c r="C657" s="15"/>
    </row>
    <row r="658" spans="2:3" ht="13.5" customHeight="1" x14ac:dyDescent="0.2">
      <c r="B658" s="76"/>
      <c r="C658" s="15"/>
    </row>
    <row r="659" spans="2:3" ht="13.5" customHeight="1" x14ac:dyDescent="0.2">
      <c r="B659" s="76"/>
      <c r="C659" s="15"/>
    </row>
    <row r="660" spans="2:3" ht="13.5" customHeight="1" x14ac:dyDescent="0.2">
      <c r="B660" s="76"/>
      <c r="C660" s="15"/>
    </row>
    <row r="661" spans="2:3" ht="13.5" customHeight="1" x14ac:dyDescent="0.2">
      <c r="B661" s="76"/>
      <c r="C661" s="15"/>
    </row>
    <row r="662" spans="2:3" ht="13.5" customHeight="1" x14ac:dyDescent="0.2">
      <c r="B662" s="76"/>
      <c r="C662" s="15"/>
    </row>
    <row r="663" spans="2:3" ht="13.5" customHeight="1" x14ac:dyDescent="0.2">
      <c r="B663" s="76"/>
      <c r="C663" s="15"/>
    </row>
    <row r="664" spans="2:3" ht="13.5" customHeight="1" x14ac:dyDescent="0.2">
      <c r="B664" s="76"/>
      <c r="C664" s="15"/>
    </row>
    <row r="665" spans="2:3" ht="13.5" customHeight="1" x14ac:dyDescent="0.2">
      <c r="B665" s="76"/>
      <c r="C665" s="15"/>
    </row>
    <row r="666" spans="2:3" ht="13.5" customHeight="1" x14ac:dyDescent="0.2">
      <c r="B666" s="76"/>
      <c r="C666" s="15"/>
    </row>
    <row r="667" spans="2:3" ht="13.5" customHeight="1" x14ac:dyDescent="0.2">
      <c r="B667" s="76"/>
      <c r="C667" s="15"/>
    </row>
    <row r="668" spans="2:3" ht="13.5" customHeight="1" x14ac:dyDescent="0.2">
      <c r="B668" s="76"/>
      <c r="C668" s="15"/>
    </row>
    <row r="669" spans="2:3" ht="13.5" customHeight="1" x14ac:dyDescent="0.2">
      <c r="B669" s="76"/>
      <c r="C669" s="15"/>
    </row>
    <row r="670" spans="2:3" ht="13.5" customHeight="1" x14ac:dyDescent="0.2">
      <c r="B670" s="76"/>
      <c r="C670" s="15"/>
    </row>
    <row r="671" spans="2:3" ht="13.5" customHeight="1" x14ac:dyDescent="0.2">
      <c r="B671" s="76"/>
      <c r="C671" s="15"/>
    </row>
    <row r="672" spans="2:3" ht="13.5" customHeight="1" x14ac:dyDescent="0.2">
      <c r="B672" s="76"/>
      <c r="C672" s="15"/>
    </row>
    <row r="673" spans="2:3" ht="13.5" customHeight="1" x14ac:dyDescent="0.2">
      <c r="B673" s="76"/>
      <c r="C673" s="15"/>
    </row>
    <row r="674" spans="2:3" ht="13.5" customHeight="1" x14ac:dyDescent="0.2">
      <c r="B674" s="76"/>
      <c r="C674" s="15"/>
    </row>
    <row r="675" spans="2:3" ht="13.5" customHeight="1" x14ac:dyDescent="0.2">
      <c r="B675" s="76"/>
      <c r="C675" s="15"/>
    </row>
    <row r="676" spans="2:3" ht="13.5" customHeight="1" x14ac:dyDescent="0.2">
      <c r="B676" s="76"/>
      <c r="C676" s="15"/>
    </row>
    <row r="677" spans="2:3" ht="13.5" customHeight="1" x14ac:dyDescent="0.2">
      <c r="B677" s="76"/>
      <c r="C677" s="15"/>
    </row>
    <row r="678" spans="2:3" ht="13.5" customHeight="1" x14ac:dyDescent="0.2">
      <c r="B678" s="76"/>
      <c r="C678" s="15"/>
    </row>
    <row r="679" spans="2:3" ht="13.5" customHeight="1" x14ac:dyDescent="0.2">
      <c r="B679" s="76"/>
      <c r="C679" s="15"/>
    </row>
    <row r="680" spans="2:3" ht="13.5" customHeight="1" x14ac:dyDescent="0.2">
      <c r="B680" s="76"/>
      <c r="C680" s="15"/>
    </row>
    <row r="681" spans="2:3" ht="13.5" customHeight="1" x14ac:dyDescent="0.2">
      <c r="B681" s="76"/>
      <c r="C681" s="15"/>
    </row>
    <row r="682" spans="2:3" ht="13.5" customHeight="1" x14ac:dyDescent="0.2">
      <c r="B682" s="76"/>
      <c r="C682" s="15"/>
    </row>
    <row r="683" spans="2:3" ht="13.5" customHeight="1" x14ac:dyDescent="0.2">
      <c r="B683" s="76"/>
      <c r="C683" s="15"/>
    </row>
    <row r="684" spans="2:3" ht="13.5" customHeight="1" x14ac:dyDescent="0.2">
      <c r="B684" s="76"/>
      <c r="C684" s="15"/>
    </row>
    <row r="685" spans="2:3" ht="13.5" customHeight="1" x14ac:dyDescent="0.2">
      <c r="B685" s="76"/>
      <c r="C685" s="15"/>
    </row>
    <row r="686" spans="2:3" ht="13.5" customHeight="1" x14ac:dyDescent="0.2">
      <c r="B686" s="76"/>
      <c r="C686" s="15"/>
    </row>
    <row r="687" spans="2:3" ht="13.5" customHeight="1" x14ac:dyDescent="0.2">
      <c r="B687" s="76"/>
      <c r="C687" s="15"/>
    </row>
    <row r="688" spans="2:3" ht="13.5" customHeight="1" x14ac:dyDescent="0.2">
      <c r="B688" s="76"/>
      <c r="C688" s="15"/>
    </row>
    <row r="689" spans="2:3" ht="13.5" customHeight="1" x14ac:dyDescent="0.2">
      <c r="B689" s="76"/>
      <c r="C689" s="15"/>
    </row>
    <row r="690" spans="2:3" ht="13.5" customHeight="1" x14ac:dyDescent="0.2">
      <c r="B690" s="76"/>
      <c r="C690" s="15"/>
    </row>
    <row r="691" spans="2:3" ht="13.5" customHeight="1" x14ac:dyDescent="0.2">
      <c r="B691" s="76"/>
      <c r="C691" s="15"/>
    </row>
    <row r="692" spans="2:3" ht="13.5" customHeight="1" x14ac:dyDescent="0.2">
      <c r="B692" s="76"/>
      <c r="C692" s="15"/>
    </row>
    <row r="693" spans="2:3" ht="13.5" customHeight="1" x14ac:dyDescent="0.2">
      <c r="B693" s="76"/>
      <c r="C693" s="15"/>
    </row>
    <row r="694" spans="2:3" ht="13.5" customHeight="1" x14ac:dyDescent="0.2">
      <c r="B694" s="76"/>
      <c r="C694" s="15"/>
    </row>
    <row r="695" spans="2:3" ht="13.5" customHeight="1" x14ac:dyDescent="0.2">
      <c r="B695" s="76"/>
      <c r="C695" s="15"/>
    </row>
    <row r="696" spans="2:3" ht="13.5" customHeight="1" x14ac:dyDescent="0.2">
      <c r="B696" s="76"/>
      <c r="C696" s="15"/>
    </row>
    <row r="697" spans="2:3" ht="13.5" customHeight="1" x14ac:dyDescent="0.2">
      <c r="B697" s="76"/>
      <c r="C697" s="15"/>
    </row>
    <row r="698" spans="2:3" ht="13.5" customHeight="1" x14ac:dyDescent="0.2">
      <c r="B698" s="76"/>
      <c r="C698" s="15"/>
    </row>
    <row r="699" spans="2:3" ht="13.5" customHeight="1" x14ac:dyDescent="0.2">
      <c r="B699" s="76"/>
      <c r="C699" s="15"/>
    </row>
    <row r="700" spans="2:3" ht="13.5" customHeight="1" x14ac:dyDescent="0.2">
      <c r="B700" s="76"/>
      <c r="C700" s="15"/>
    </row>
    <row r="701" spans="2:3" ht="13.5" customHeight="1" x14ac:dyDescent="0.2">
      <c r="B701" s="76"/>
      <c r="C701" s="15"/>
    </row>
    <row r="702" spans="2:3" ht="13.5" customHeight="1" x14ac:dyDescent="0.2">
      <c r="B702" s="76"/>
      <c r="C702" s="15"/>
    </row>
    <row r="703" spans="2:3" ht="13.5" customHeight="1" x14ac:dyDescent="0.2">
      <c r="B703" s="76"/>
      <c r="C703" s="15"/>
    </row>
    <row r="704" spans="2:3" ht="13.5" customHeight="1" x14ac:dyDescent="0.2">
      <c r="B704" s="76"/>
      <c r="C704" s="15"/>
    </row>
    <row r="705" spans="2:3" ht="13.5" customHeight="1" x14ac:dyDescent="0.2">
      <c r="B705" s="76"/>
      <c r="C705" s="15"/>
    </row>
    <row r="706" spans="2:3" ht="13.5" customHeight="1" x14ac:dyDescent="0.2">
      <c r="B706" s="76"/>
      <c r="C706" s="15"/>
    </row>
    <row r="707" spans="2:3" ht="13.5" customHeight="1" x14ac:dyDescent="0.2">
      <c r="B707" s="76"/>
      <c r="C707" s="15"/>
    </row>
    <row r="708" spans="2:3" ht="13.5" customHeight="1" x14ac:dyDescent="0.2">
      <c r="B708" s="76"/>
      <c r="C708" s="15"/>
    </row>
    <row r="709" spans="2:3" ht="13.5" customHeight="1" x14ac:dyDescent="0.2">
      <c r="B709" s="76"/>
      <c r="C709" s="15"/>
    </row>
    <row r="710" spans="2:3" ht="13.5" customHeight="1" x14ac:dyDescent="0.2">
      <c r="B710" s="76"/>
      <c r="C710" s="15"/>
    </row>
    <row r="711" spans="2:3" ht="13.5" customHeight="1" x14ac:dyDescent="0.2">
      <c r="B711" s="76"/>
      <c r="C711" s="15"/>
    </row>
    <row r="712" spans="2:3" ht="13.5" customHeight="1" x14ac:dyDescent="0.2">
      <c r="B712" s="76"/>
      <c r="C712" s="15"/>
    </row>
    <row r="713" spans="2:3" ht="13.5" customHeight="1" x14ac:dyDescent="0.2">
      <c r="B713" s="76"/>
      <c r="C713" s="15"/>
    </row>
    <row r="714" spans="2:3" ht="13.5" customHeight="1" x14ac:dyDescent="0.2">
      <c r="B714" s="76"/>
      <c r="C714" s="15"/>
    </row>
    <row r="715" spans="2:3" ht="13.5" customHeight="1" x14ac:dyDescent="0.2">
      <c r="B715" s="76"/>
      <c r="C715" s="15"/>
    </row>
    <row r="716" spans="2:3" ht="13.5" customHeight="1" x14ac:dyDescent="0.2">
      <c r="B716" s="76"/>
      <c r="C716" s="15"/>
    </row>
    <row r="717" spans="2:3" ht="13.5" customHeight="1" x14ac:dyDescent="0.2">
      <c r="B717" s="76"/>
      <c r="C717" s="15"/>
    </row>
    <row r="718" spans="2:3" ht="13.5" customHeight="1" x14ac:dyDescent="0.2">
      <c r="B718" s="76"/>
      <c r="C718" s="15"/>
    </row>
    <row r="719" spans="2:3" ht="13.5" customHeight="1" x14ac:dyDescent="0.2">
      <c r="B719" s="76"/>
      <c r="C719" s="15"/>
    </row>
    <row r="720" spans="2:3" ht="13.5" customHeight="1" x14ac:dyDescent="0.2">
      <c r="B720" s="76"/>
      <c r="C720" s="15"/>
    </row>
    <row r="721" spans="2:3" ht="13.5" customHeight="1" x14ac:dyDescent="0.2">
      <c r="B721" s="76"/>
      <c r="C721" s="15"/>
    </row>
    <row r="722" spans="2:3" ht="13.5" customHeight="1" x14ac:dyDescent="0.2">
      <c r="B722" s="76"/>
      <c r="C722" s="15"/>
    </row>
    <row r="723" spans="2:3" ht="13.5" customHeight="1" x14ac:dyDescent="0.2">
      <c r="B723" s="76"/>
      <c r="C723" s="15"/>
    </row>
    <row r="724" spans="2:3" ht="13.5" customHeight="1" x14ac:dyDescent="0.2">
      <c r="B724" s="76"/>
      <c r="C724" s="15"/>
    </row>
    <row r="725" spans="2:3" ht="13.5" customHeight="1" x14ac:dyDescent="0.2">
      <c r="B725" s="76"/>
      <c r="C725" s="15"/>
    </row>
    <row r="726" spans="2:3" ht="13.5" customHeight="1" x14ac:dyDescent="0.2">
      <c r="B726" s="76"/>
      <c r="C726" s="15"/>
    </row>
    <row r="727" spans="2:3" ht="13.5" customHeight="1" x14ac:dyDescent="0.2">
      <c r="B727" s="76"/>
      <c r="C727" s="15"/>
    </row>
    <row r="728" spans="2:3" ht="13.5" customHeight="1" x14ac:dyDescent="0.2">
      <c r="B728" s="76"/>
      <c r="C728" s="15"/>
    </row>
    <row r="729" spans="2:3" ht="13.5" customHeight="1" x14ac:dyDescent="0.2">
      <c r="B729" s="76"/>
      <c r="C729" s="15"/>
    </row>
    <row r="730" spans="2:3" ht="13.5" customHeight="1" x14ac:dyDescent="0.2">
      <c r="B730" s="76"/>
      <c r="C730" s="15"/>
    </row>
    <row r="731" spans="2:3" ht="13.5" customHeight="1" x14ac:dyDescent="0.2">
      <c r="B731" s="76"/>
      <c r="C731" s="15"/>
    </row>
    <row r="732" spans="2:3" ht="13.5" customHeight="1" x14ac:dyDescent="0.2">
      <c r="B732" s="76"/>
      <c r="C732" s="15"/>
    </row>
    <row r="733" spans="2:3" ht="13.5" customHeight="1" x14ac:dyDescent="0.2">
      <c r="B733" s="76"/>
      <c r="C733" s="15"/>
    </row>
    <row r="734" spans="2:3" ht="13.5" customHeight="1" x14ac:dyDescent="0.2">
      <c r="B734" s="76"/>
      <c r="C734" s="15"/>
    </row>
    <row r="735" spans="2:3" ht="13.5" customHeight="1" x14ac:dyDescent="0.2">
      <c r="B735" s="76"/>
      <c r="C735" s="15"/>
    </row>
    <row r="736" spans="2:3" ht="13.5" customHeight="1" x14ac:dyDescent="0.2">
      <c r="B736" s="76"/>
      <c r="C736" s="15"/>
    </row>
    <row r="737" spans="2:3" ht="13.5" customHeight="1" x14ac:dyDescent="0.2">
      <c r="B737" s="76"/>
      <c r="C737" s="15"/>
    </row>
    <row r="738" spans="2:3" ht="13.5" customHeight="1" x14ac:dyDescent="0.2">
      <c r="B738" s="76"/>
      <c r="C738" s="15"/>
    </row>
    <row r="739" spans="2:3" ht="13.5" customHeight="1" x14ac:dyDescent="0.2">
      <c r="B739" s="76"/>
      <c r="C739" s="15"/>
    </row>
    <row r="740" spans="2:3" ht="13.5" customHeight="1" x14ac:dyDescent="0.2">
      <c r="B740" s="76"/>
      <c r="C740" s="15"/>
    </row>
    <row r="741" spans="2:3" ht="13.5" customHeight="1" x14ac:dyDescent="0.2">
      <c r="B741" s="76"/>
      <c r="C741" s="15"/>
    </row>
    <row r="742" spans="2:3" ht="13.5" customHeight="1" x14ac:dyDescent="0.2">
      <c r="B742" s="76"/>
      <c r="C742" s="15"/>
    </row>
    <row r="743" spans="2:3" ht="13.5" customHeight="1" x14ac:dyDescent="0.2">
      <c r="B743" s="76"/>
      <c r="C743" s="15"/>
    </row>
    <row r="744" spans="2:3" ht="13.5" customHeight="1" x14ac:dyDescent="0.2">
      <c r="B744" s="76"/>
      <c r="C744" s="15"/>
    </row>
    <row r="745" spans="2:3" ht="13.5" customHeight="1" x14ac:dyDescent="0.2">
      <c r="B745" s="76"/>
      <c r="C745" s="15"/>
    </row>
    <row r="746" spans="2:3" ht="13.5" customHeight="1" x14ac:dyDescent="0.2">
      <c r="B746" s="76"/>
      <c r="C746" s="15"/>
    </row>
    <row r="747" spans="2:3" ht="13.5" customHeight="1" x14ac:dyDescent="0.2">
      <c r="B747" s="76"/>
      <c r="C747" s="15"/>
    </row>
    <row r="748" spans="2:3" ht="13.5" customHeight="1" x14ac:dyDescent="0.2">
      <c r="B748" s="76"/>
      <c r="C748" s="15"/>
    </row>
    <row r="749" spans="2:3" ht="13.5" customHeight="1" x14ac:dyDescent="0.2">
      <c r="B749" s="76"/>
      <c r="C749" s="15"/>
    </row>
    <row r="750" spans="2:3" ht="13.5" customHeight="1" x14ac:dyDescent="0.2">
      <c r="B750" s="76"/>
      <c r="C750" s="15"/>
    </row>
    <row r="751" spans="2:3" ht="13.5" customHeight="1" x14ac:dyDescent="0.2">
      <c r="B751" s="76"/>
      <c r="C751" s="15"/>
    </row>
    <row r="752" spans="2:3" ht="13.5" customHeight="1" x14ac:dyDescent="0.2">
      <c r="B752" s="76"/>
      <c r="C752" s="15"/>
    </row>
    <row r="753" spans="2:3" ht="13.5" customHeight="1" x14ac:dyDescent="0.2">
      <c r="B753" s="76"/>
      <c r="C753" s="15"/>
    </row>
    <row r="754" spans="2:3" ht="13.5" customHeight="1" x14ac:dyDescent="0.2">
      <c r="B754" s="76"/>
      <c r="C754" s="15"/>
    </row>
    <row r="755" spans="2:3" ht="13.5" customHeight="1" x14ac:dyDescent="0.2">
      <c r="B755" s="76"/>
      <c r="C755" s="15"/>
    </row>
    <row r="756" spans="2:3" ht="13.5" customHeight="1" x14ac:dyDescent="0.2">
      <c r="B756" s="76"/>
      <c r="C756" s="15"/>
    </row>
    <row r="757" spans="2:3" ht="13.5" customHeight="1" x14ac:dyDescent="0.2">
      <c r="B757" s="76"/>
      <c r="C757" s="15"/>
    </row>
    <row r="758" spans="2:3" ht="13.5" customHeight="1" x14ac:dyDescent="0.2">
      <c r="B758" s="76"/>
      <c r="C758" s="15"/>
    </row>
    <row r="759" spans="2:3" ht="13.5" customHeight="1" x14ac:dyDescent="0.2">
      <c r="B759" s="76"/>
      <c r="C759" s="15"/>
    </row>
    <row r="760" spans="2:3" ht="13.5" customHeight="1" x14ac:dyDescent="0.2">
      <c r="B760" s="76"/>
      <c r="C760" s="15"/>
    </row>
    <row r="761" spans="2:3" ht="13.5" customHeight="1" x14ac:dyDescent="0.2">
      <c r="B761" s="76"/>
      <c r="C761" s="15"/>
    </row>
    <row r="762" spans="2:3" ht="13.5" customHeight="1" x14ac:dyDescent="0.2">
      <c r="B762" s="76"/>
      <c r="C762" s="15"/>
    </row>
    <row r="763" spans="2:3" ht="13.5" customHeight="1" x14ac:dyDescent="0.2">
      <c r="B763" s="76"/>
      <c r="C763" s="15"/>
    </row>
    <row r="764" spans="2:3" ht="13.5" customHeight="1" x14ac:dyDescent="0.2">
      <c r="B764" s="76"/>
      <c r="C764" s="15"/>
    </row>
    <row r="765" spans="2:3" ht="13.5" customHeight="1" x14ac:dyDescent="0.2">
      <c r="B765" s="76"/>
      <c r="C765" s="15"/>
    </row>
    <row r="766" spans="2:3" ht="13.5" customHeight="1" x14ac:dyDescent="0.2">
      <c r="B766" s="76"/>
      <c r="C766" s="15"/>
    </row>
    <row r="767" spans="2:3" ht="13.5" customHeight="1" x14ac:dyDescent="0.2">
      <c r="B767" s="76"/>
      <c r="C767" s="15"/>
    </row>
    <row r="768" spans="2:3" ht="13.5" customHeight="1" x14ac:dyDescent="0.2">
      <c r="B768" s="76"/>
      <c r="C768" s="15"/>
    </row>
    <row r="769" spans="2:3" ht="13.5" customHeight="1" x14ac:dyDescent="0.2">
      <c r="B769" s="76"/>
      <c r="C769" s="15"/>
    </row>
    <row r="770" spans="2:3" ht="13.5" customHeight="1" x14ac:dyDescent="0.2">
      <c r="B770" s="76"/>
      <c r="C770" s="15"/>
    </row>
    <row r="771" spans="2:3" ht="13.5" customHeight="1" x14ac:dyDescent="0.2">
      <c r="B771" s="76"/>
      <c r="C771" s="15"/>
    </row>
    <row r="772" spans="2:3" ht="13.5" customHeight="1" x14ac:dyDescent="0.2">
      <c r="B772" s="76"/>
      <c r="C772" s="15"/>
    </row>
    <row r="773" spans="2:3" ht="13.5" customHeight="1" x14ac:dyDescent="0.2">
      <c r="B773" s="76"/>
      <c r="C773" s="15"/>
    </row>
    <row r="774" spans="2:3" ht="13.5" customHeight="1" x14ac:dyDescent="0.2">
      <c r="B774" s="76"/>
      <c r="C774" s="15"/>
    </row>
    <row r="775" spans="2:3" ht="13.5" customHeight="1" x14ac:dyDescent="0.2">
      <c r="B775" s="76"/>
      <c r="C775" s="15"/>
    </row>
    <row r="776" spans="2:3" ht="13.5" customHeight="1" x14ac:dyDescent="0.2">
      <c r="B776" s="76"/>
      <c r="C776" s="15"/>
    </row>
    <row r="777" spans="2:3" ht="13.5" customHeight="1" x14ac:dyDescent="0.2">
      <c r="B777" s="76"/>
      <c r="C777" s="15"/>
    </row>
    <row r="778" spans="2:3" ht="13.5" customHeight="1" x14ac:dyDescent="0.2">
      <c r="B778" s="76"/>
      <c r="C778" s="15"/>
    </row>
    <row r="779" spans="2:3" ht="13.5" customHeight="1" x14ac:dyDescent="0.2">
      <c r="B779" s="76"/>
      <c r="C779" s="15"/>
    </row>
    <row r="780" spans="2:3" ht="13.5" customHeight="1" x14ac:dyDescent="0.2">
      <c r="B780" s="76"/>
      <c r="C780" s="15"/>
    </row>
    <row r="781" spans="2:3" ht="13.5" customHeight="1" x14ac:dyDescent="0.2">
      <c r="B781" s="76"/>
      <c r="C781" s="15"/>
    </row>
    <row r="782" spans="2:3" ht="13.5" customHeight="1" x14ac:dyDescent="0.2">
      <c r="B782" s="76"/>
      <c r="C782" s="15"/>
    </row>
    <row r="783" spans="2:3" ht="13.5" customHeight="1" x14ac:dyDescent="0.2">
      <c r="B783" s="76"/>
      <c r="C783" s="15"/>
    </row>
    <row r="784" spans="2:3" ht="13.5" customHeight="1" x14ac:dyDescent="0.2">
      <c r="B784" s="76"/>
      <c r="C784" s="15"/>
    </row>
    <row r="785" spans="2:3" ht="13.5" customHeight="1" x14ac:dyDescent="0.2">
      <c r="B785" s="76"/>
      <c r="C785" s="15"/>
    </row>
    <row r="786" spans="2:3" ht="13.5" customHeight="1" x14ac:dyDescent="0.2">
      <c r="B786" s="76"/>
      <c r="C786" s="15"/>
    </row>
    <row r="787" spans="2:3" ht="13.5" customHeight="1" x14ac:dyDescent="0.2">
      <c r="B787" s="76"/>
      <c r="C787" s="15"/>
    </row>
    <row r="788" spans="2:3" ht="13.5" customHeight="1" x14ac:dyDescent="0.2">
      <c r="B788" s="76"/>
      <c r="C788" s="15"/>
    </row>
    <row r="789" spans="2:3" ht="13.5" customHeight="1" x14ac:dyDescent="0.2">
      <c r="B789" s="76"/>
      <c r="C789" s="15"/>
    </row>
    <row r="790" spans="2:3" ht="13.5" customHeight="1" x14ac:dyDescent="0.2">
      <c r="B790" s="76"/>
      <c r="C790" s="15"/>
    </row>
    <row r="791" spans="2:3" ht="13.5" customHeight="1" x14ac:dyDescent="0.2">
      <c r="B791" s="76"/>
      <c r="C791" s="15"/>
    </row>
    <row r="792" spans="2:3" ht="13.5" customHeight="1" x14ac:dyDescent="0.2">
      <c r="B792" s="76"/>
      <c r="C792" s="15"/>
    </row>
    <row r="793" spans="2:3" ht="13.5" customHeight="1" x14ac:dyDescent="0.2">
      <c r="B793" s="76"/>
      <c r="C793" s="15"/>
    </row>
    <row r="794" spans="2:3" ht="13.5" customHeight="1" x14ac:dyDescent="0.2">
      <c r="B794" s="76"/>
      <c r="C794" s="15"/>
    </row>
    <row r="795" spans="2:3" ht="13.5" customHeight="1" x14ac:dyDescent="0.2">
      <c r="B795" s="76"/>
      <c r="C795" s="15"/>
    </row>
    <row r="796" spans="2:3" ht="13.5" customHeight="1" x14ac:dyDescent="0.2">
      <c r="B796" s="76"/>
      <c r="C796" s="15"/>
    </row>
    <row r="797" spans="2:3" ht="13.5" customHeight="1" x14ac:dyDescent="0.2">
      <c r="B797" s="76"/>
      <c r="C797" s="15"/>
    </row>
    <row r="798" spans="2:3" ht="13.5" customHeight="1" x14ac:dyDescent="0.2">
      <c r="B798" s="76"/>
      <c r="C798" s="15"/>
    </row>
    <row r="799" spans="2:3" ht="13.5" customHeight="1" x14ac:dyDescent="0.2">
      <c r="B799" s="76"/>
      <c r="C799" s="15"/>
    </row>
    <row r="800" spans="2:3" ht="13.5" customHeight="1" x14ac:dyDescent="0.2">
      <c r="B800" s="76"/>
      <c r="C800" s="15"/>
    </row>
    <row r="801" spans="2:3" ht="13.5" customHeight="1" x14ac:dyDescent="0.2">
      <c r="B801" s="76"/>
      <c r="C801" s="15"/>
    </row>
    <row r="802" spans="2:3" ht="13.5" customHeight="1" x14ac:dyDescent="0.2">
      <c r="B802" s="76"/>
      <c r="C802" s="15"/>
    </row>
    <row r="803" spans="2:3" ht="13.5" customHeight="1" x14ac:dyDescent="0.2">
      <c r="B803" s="76"/>
      <c r="C803" s="15"/>
    </row>
    <row r="804" spans="2:3" ht="13.5" customHeight="1" x14ac:dyDescent="0.2">
      <c r="B804" s="76"/>
      <c r="C804" s="15"/>
    </row>
    <row r="805" spans="2:3" ht="13.5" customHeight="1" x14ac:dyDescent="0.2">
      <c r="B805" s="76"/>
      <c r="C805" s="15"/>
    </row>
    <row r="806" spans="2:3" ht="13.5" customHeight="1" x14ac:dyDescent="0.2">
      <c r="B806" s="76"/>
      <c r="C806" s="15"/>
    </row>
    <row r="807" spans="2:3" ht="13.5" customHeight="1" x14ac:dyDescent="0.2">
      <c r="B807" s="76"/>
      <c r="C807" s="15"/>
    </row>
    <row r="808" spans="2:3" ht="13.5" customHeight="1" x14ac:dyDescent="0.2">
      <c r="B808" s="76"/>
      <c r="C808" s="15"/>
    </row>
    <row r="809" spans="2:3" ht="13.5" customHeight="1" x14ac:dyDescent="0.2">
      <c r="B809" s="76"/>
      <c r="C809" s="15"/>
    </row>
    <row r="810" spans="2:3" ht="13.5" customHeight="1" x14ac:dyDescent="0.2">
      <c r="B810" s="76"/>
      <c r="C810" s="15"/>
    </row>
    <row r="811" spans="2:3" ht="13.5" customHeight="1" x14ac:dyDescent="0.2">
      <c r="B811" s="76"/>
      <c r="C811" s="15"/>
    </row>
    <row r="812" spans="2:3" ht="13.5" customHeight="1" x14ac:dyDescent="0.2">
      <c r="B812" s="76"/>
      <c r="C812" s="15"/>
    </row>
    <row r="813" spans="2:3" ht="13.5" customHeight="1" x14ac:dyDescent="0.2">
      <c r="B813" s="76"/>
      <c r="C813" s="15"/>
    </row>
    <row r="814" spans="2:3" ht="13.5" customHeight="1" x14ac:dyDescent="0.2">
      <c r="B814" s="76"/>
      <c r="C814" s="15"/>
    </row>
    <row r="815" spans="2:3" ht="13.5" customHeight="1" x14ac:dyDescent="0.2">
      <c r="B815" s="76"/>
      <c r="C815" s="15"/>
    </row>
    <row r="816" spans="2:3" ht="13.5" customHeight="1" x14ac:dyDescent="0.2">
      <c r="B816" s="76"/>
      <c r="C816" s="15"/>
    </row>
    <row r="817" spans="2:3" ht="13.5" customHeight="1" x14ac:dyDescent="0.2">
      <c r="B817" s="76"/>
      <c r="C817" s="15"/>
    </row>
    <row r="818" spans="2:3" ht="13.5" customHeight="1" x14ac:dyDescent="0.2">
      <c r="B818" s="76"/>
      <c r="C818" s="15"/>
    </row>
    <row r="819" spans="2:3" ht="13.5" customHeight="1" x14ac:dyDescent="0.2">
      <c r="B819" s="76"/>
      <c r="C819" s="15"/>
    </row>
    <row r="820" spans="2:3" ht="13.5" customHeight="1" x14ac:dyDescent="0.2">
      <c r="B820" s="76"/>
      <c r="C820" s="15"/>
    </row>
    <row r="821" spans="2:3" ht="13.5" customHeight="1" x14ac:dyDescent="0.2">
      <c r="B821" s="76"/>
      <c r="C821" s="15"/>
    </row>
    <row r="822" spans="2:3" ht="13.5" customHeight="1" x14ac:dyDescent="0.2">
      <c r="B822" s="76"/>
      <c r="C822" s="15"/>
    </row>
    <row r="823" spans="2:3" ht="13.5" customHeight="1" x14ac:dyDescent="0.2">
      <c r="B823" s="76"/>
      <c r="C823" s="15"/>
    </row>
    <row r="824" spans="2:3" ht="13.5" customHeight="1" x14ac:dyDescent="0.2">
      <c r="B824" s="76"/>
      <c r="C824" s="15"/>
    </row>
    <row r="825" spans="2:3" ht="13.5" customHeight="1" x14ac:dyDescent="0.2">
      <c r="B825" s="76"/>
      <c r="C825" s="15"/>
    </row>
    <row r="826" spans="2:3" ht="13.5" customHeight="1" x14ac:dyDescent="0.2">
      <c r="B826" s="76"/>
      <c r="C826" s="15"/>
    </row>
    <row r="827" spans="2:3" ht="13.5" customHeight="1" x14ac:dyDescent="0.2">
      <c r="B827" s="76"/>
      <c r="C827" s="15"/>
    </row>
    <row r="828" spans="2:3" ht="13.5" customHeight="1" x14ac:dyDescent="0.2">
      <c r="B828" s="76"/>
      <c r="C828" s="15"/>
    </row>
    <row r="829" spans="2:3" ht="13.5" customHeight="1" x14ac:dyDescent="0.2">
      <c r="B829" s="76"/>
      <c r="C829" s="15"/>
    </row>
    <row r="830" spans="2:3" ht="13.5" customHeight="1" x14ac:dyDescent="0.2">
      <c r="B830" s="76"/>
      <c r="C830" s="15"/>
    </row>
    <row r="831" spans="2:3" ht="13.5" customHeight="1" x14ac:dyDescent="0.2">
      <c r="B831" s="76"/>
      <c r="C831" s="15"/>
    </row>
    <row r="832" spans="2:3" ht="13.5" customHeight="1" x14ac:dyDescent="0.2">
      <c r="B832" s="76"/>
      <c r="C832" s="15"/>
    </row>
    <row r="833" spans="2:3" ht="13.5" customHeight="1" x14ac:dyDescent="0.2">
      <c r="B833" s="76"/>
      <c r="C833" s="15"/>
    </row>
    <row r="834" spans="2:3" ht="13.5" customHeight="1" x14ac:dyDescent="0.2">
      <c r="B834" s="76"/>
      <c r="C834" s="15"/>
    </row>
    <row r="835" spans="2:3" ht="13.5" customHeight="1" x14ac:dyDescent="0.2">
      <c r="B835" s="76"/>
      <c r="C835" s="15"/>
    </row>
    <row r="836" spans="2:3" ht="13.5" customHeight="1" x14ac:dyDescent="0.2">
      <c r="B836" s="76"/>
      <c r="C836" s="15"/>
    </row>
    <row r="837" spans="2:3" ht="13.5" customHeight="1" x14ac:dyDescent="0.2">
      <c r="B837" s="76"/>
      <c r="C837" s="15"/>
    </row>
    <row r="838" spans="2:3" ht="13.5" customHeight="1" x14ac:dyDescent="0.2">
      <c r="B838" s="76"/>
      <c r="C838" s="15"/>
    </row>
    <row r="839" spans="2:3" ht="13.5" customHeight="1" x14ac:dyDescent="0.2">
      <c r="B839" s="76"/>
      <c r="C839" s="15"/>
    </row>
    <row r="840" spans="2:3" ht="13.5" customHeight="1" x14ac:dyDescent="0.2">
      <c r="B840" s="76"/>
      <c r="C840" s="15"/>
    </row>
    <row r="841" spans="2:3" ht="13.5" customHeight="1" x14ac:dyDescent="0.2">
      <c r="B841" s="76"/>
      <c r="C841" s="15"/>
    </row>
    <row r="842" spans="2:3" ht="13.5" customHeight="1" x14ac:dyDescent="0.2">
      <c r="B842" s="76"/>
      <c r="C842" s="15"/>
    </row>
    <row r="843" spans="2:3" ht="13.5" customHeight="1" x14ac:dyDescent="0.2">
      <c r="B843" s="76"/>
      <c r="C843" s="15"/>
    </row>
    <row r="844" spans="2:3" ht="13.5" customHeight="1" x14ac:dyDescent="0.2">
      <c r="B844" s="76"/>
      <c r="C844" s="15"/>
    </row>
    <row r="845" spans="2:3" ht="13.5" customHeight="1" x14ac:dyDescent="0.2">
      <c r="B845" s="76"/>
      <c r="C845" s="15"/>
    </row>
    <row r="846" spans="2:3" ht="13.5" customHeight="1" x14ac:dyDescent="0.2">
      <c r="B846" s="76"/>
      <c r="C846" s="15"/>
    </row>
    <row r="847" spans="2:3" ht="13.5" customHeight="1" x14ac:dyDescent="0.2">
      <c r="B847" s="76"/>
      <c r="C847" s="15"/>
    </row>
    <row r="848" spans="2:3" ht="13.5" customHeight="1" x14ac:dyDescent="0.2">
      <c r="B848" s="76"/>
      <c r="C848" s="15"/>
    </row>
    <row r="849" spans="2:3" ht="13.5" customHeight="1" x14ac:dyDescent="0.2">
      <c r="B849" s="76"/>
      <c r="C849" s="15"/>
    </row>
    <row r="850" spans="2:3" ht="13.5" customHeight="1" x14ac:dyDescent="0.2">
      <c r="B850" s="76"/>
      <c r="C850" s="15"/>
    </row>
    <row r="851" spans="2:3" ht="13.5" customHeight="1" x14ac:dyDescent="0.2">
      <c r="B851" s="76"/>
      <c r="C851" s="15"/>
    </row>
    <row r="852" spans="2:3" ht="13.5" customHeight="1" x14ac:dyDescent="0.2">
      <c r="B852" s="76"/>
      <c r="C852" s="15"/>
    </row>
    <row r="853" spans="2:3" ht="13.5" customHeight="1" x14ac:dyDescent="0.2">
      <c r="B853" s="76"/>
      <c r="C853" s="15"/>
    </row>
    <row r="854" spans="2:3" ht="13.5" customHeight="1" x14ac:dyDescent="0.2">
      <c r="B854" s="76"/>
      <c r="C854" s="15"/>
    </row>
    <row r="855" spans="2:3" ht="13.5" customHeight="1" x14ac:dyDescent="0.2">
      <c r="B855" s="76"/>
      <c r="C855" s="15"/>
    </row>
    <row r="856" spans="2:3" ht="13.5" customHeight="1" x14ac:dyDescent="0.2">
      <c r="B856" s="76"/>
      <c r="C856" s="15"/>
    </row>
    <row r="857" spans="2:3" ht="13.5" customHeight="1" x14ac:dyDescent="0.2">
      <c r="B857" s="76"/>
      <c r="C857" s="15"/>
    </row>
    <row r="858" spans="2:3" ht="13.5" customHeight="1" x14ac:dyDescent="0.2">
      <c r="B858" s="76"/>
      <c r="C858" s="15"/>
    </row>
    <row r="859" spans="2:3" ht="13.5" customHeight="1" x14ac:dyDescent="0.2">
      <c r="B859" s="76"/>
      <c r="C859" s="15"/>
    </row>
    <row r="860" spans="2:3" ht="13.5" customHeight="1" x14ac:dyDescent="0.2">
      <c r="B860" s="76"/>
      <c r="C860" s="15"/>
    </row>
    <row r="861" spans="2:3" ht="13.5" customHeight="1" x14ac:dyDescent="0.2">
      <c r="B861" s="76"/>
      <c r="C861" s="15"/>
    </row>
    <row r="862" spans="2:3" ht="13.5" customHeight="1" x14ac:dyDescent="0.2">
      <c r="B862" s="76"/>
      <c r="C862" s="15"/>
    </row>
    <row r="863" spans="2:3" ht="13.5" customHeight="1" x14ac:dyDescent="0.2">
      <c r="B863" s="76"/>
      <c r="C863" s="15"/>
    </row>
    <row r="864" spans="2:3" ht="13.5" customHeight="1" x14ac:dyDescent="0.2">
      <c r="B864" s="76"/>
      <c r="C864" s="15"/>
    </row>
    <row r="865" spans="2:3" ht="13.5" customHeight="1" x14ac:dyDescent="0.2">
      <c r="B865" s="76"/>
      <c r="C865" s="15"/>
    </row>
    <row r="866" spans="2:3" ht="13.5" customHeight="1" x14ac:dyDescent="0.2">
      <c r="B866" s="76"/>
      <c r="C866" s="15"/>
    </row>
    <row r="867" spans="2:3" ht="13.5" customHeight="1" x14ac:dyDescent="0.2">
      <c r="B867" s="76"/>
      <c r="C867" s="15"/>
    </row>
    <row r="868" spans="2:3" ht="13.5" customHeight="1" x14ac:dyDescent="0.2">
      <c r="B868" s="76"/>
      <c r="C868" s="15"/>
    </row>
    <row r="869" spans="2:3" ht="13.5" customHeight="1" x14ac:dyDescent="0.2">
      <c r="B869" s="76"/>
      <c r="C869" s="15"/>
    </row>
    <row r="870" spans="2:3" ht="13.5" customHeight="1" x14ac:dyDescent="0.2">
      <c r="B870" s="76"/>
      <c r="C870" s="15"/>
    </row>
    <row r="871" spans="2:3" ht="13.5" customHeight="1" x14ac:dyDescent="0.2">
      <c r="B871" s="76"/>
      <c r="C871" s="15"/>
    </row>
    <row r="872" spans="2:3" ht="13.5" customHeight="1" x14ac:dyDescent="0.2">
      <c r="B872" s="76"/>
      <c r="C872" s="15"/>
    </row>
    <row r="873" spans="2:3" ht="13.5" customHeight="1" x14ac:dyDescent="0.2">
      <c r="B873" s="76"/>
      <c r="C873" s="15"/>
    </row>
    <row r="874" spans="2:3" ht="13.5" customHeight="1" x14ac:dyDescent="0.2">
      <c r="B874" s="76"/>
      <c r="C874" s="15"/>
    </row>
    <row r="875" spans="2:3" ht="13.5" customHeight="1" x14ac:dyDescent="0.2">
      <c r="B875" s="76"/>
      <c r="C875" s="15"/>
    </row>
    <row r="876" spans="2:3" ht="13.5" customHeight="1" x14ac:dyDescent="0.2">
      <c r="B876" s="76"/>
      <c r="C876" s="15"/>
    </row>
    <row r="877" spans="2:3" ht="13.5" customHeight="1" x14ac:dyDescent="0.2">
      <c r="B877" s="76"/>
      <c r="C877" s="15"/>
    </row>
    <row r="878" spans="2:3" ht="13.5" customHeight="1" x14ac:dyDescent="0.2">
      <c r="B878" s="76"/>
      <c r="C878" s="15"/>
    </row>
    <row r="879" spans="2:3" ht="13.5" customHeight="1" x14ac:dyDescent="0.2">
      <c r="B879" s="76"/>
      <c r="C879" s="15"/>
    </row>
    <row r="880" spans="2:3" ht="13.5" customHeight="1" x14ac:dyDescent="0.2">
      <c r="B880" s="76"/>
      <c r="C880" s="15"/>
    </row>
    <row r="881" spans="2:3" ht="13.5" customHeight="1" x14ac:dyDescent="0.2">
      <c r="B881" s="76"/>
      <c r="C881" s="15"/>
    </row>
    <row r="882" spans="2:3" ht="13.5" customHeight="1" x14ac:dyDescent="0.2">
      <c r="B882" s="76"/>
      <c r="C882" s="15"/>
    </row>
    <row r="883" spans="2:3" ht="13.5" customHeight="1" x14ac:dyDescent="0.2">
      <c r="B883" s="76"/>
      <c r="C883" s="15"/>
    </row>
    <row r="884" spans="2:3" ht="13.5" customHeight="1" x14ac:dyDescent="0.2">
      <c r="B884" s="76"/>
      <c r="C884" s="15"/>
    </row>
    <row r="885" spans="2:3" ht="13.5" customHeight="1" x14ac:dyDescent="0.2">
      <c r="B885" s="76"/>
      <c r="C885" s="15"/>
    </row>
    <row r="886" spans="2:3" ht="13.5" customHeight="1" x14ac:dyDescent="0.2">
      <c r="B886" s="76"/>
      <c r="C886" s="15"/>
    </row>
    <row r="887" spans="2:3" ht="13.5" customHeight="1" x14ac:dyDescent="0.2">
      <c r="B887" s="76"/>
      <c r="C887" s="15"/>
    </row>
    <row r="888" spans="2:3" ht="13.5" customHeight="1" x14ac:dyDescent="0.2">
      <c r="B888" s="76"/>
      <c r="C888" s="15"/>
    </row>
    <row r="889" spans="2:3" ht="13.5" customHeight="1" x14ac:dyDescent="0.2">
      <c r="B889" s="76"/>
      <c r="C889" s="15"/>
    </row>
    <row r="890" spans="2:3" ht="13.5" customHeight="1" x14ac:dyDescent="0.2">
      <c r="B890" s="76"/>
      <c r="C890" s="15"/>
    </row>
    <row r="891" spans="2:3" ht="13.5" customHeight="1" x14ac:dyDescent="0.2">
      <c r="B891" s="76"/>
      <c r="C891" s="15"/>
    </row>
    <row r="892" spans="2:3" ht="13.5" customHeight="1" x14ac:dyDescent="0.2">
      <c r="B892" s="76"/>
      <c r="C892" s="15"/>
    </row>
    <row r="893" spans="2:3" ht="13.5" customHeight="1" x14ac:dyDescent="0.2">
      <c r="B893" s="76"/>
      <c r="C893" s="15"/>
    </row>
    <row r="894" spans="2:3" ht="13.5" customHeight="1" x14ac:dyDescent="0.2">
      <c r="B894" s="76"/>
      <c r="C894" s="15"/>
    </row>
    <row r="895" spans="2:3" ht="13.5" customHeight="1" x14ac:dyDescent="0.2">
      <c r="B895" s="76"/>
      <c r="C895" s="15"/>
    </row>
    <row r="896" spans="2:3" ht="13.5" customHeight="1" x14ac:dyDescent="0.2">
      <c r="B896" s="76"/>
      <c r="C896" s="15"/>
    </row>
    <row r="897" spans="2:3" ht="13.5" customHeight="1" x14ac:dyDescent="0.2">
      <c r="B897" s="76"/>
      <c r="C897" s="15"/>
    </row>
    <row r="898" spans="2:3" ht="13.5" customHeight="1" x14ac:dyDescent="0.2">
      <c r="B898" s="76"/>
      <c r="C898" s="15"/>
    </row>
    <row r="899" spans="2:3" ht="13.5" customHeight="1" x14ac:dyDescent="0.2">
      <c r="B899" s="76"/>
      <c r="C899" s="15"/>
    </row>
    <row r="900" spans="2:3" ht="13.5" customHeight="1" x14ac:dyDescent="0.2">
      <c r="B900" s="76"/>
      <c r="C900" s="15"/>
    </row>
    <row r="901" spans="2:3" ht="13.5" customHeight="1" x14ac:dyDescent="0.2">
      <c r="B901" s="76"/>
      <c r="C901" s="15"/>
    </row>
    <row r="902" spans="2:3" ht="13.5" customHeight="1" x14ac:dyDescent="0.2">
      <c r="B902" s="76"/>
      <c r="C902" s="15"/>
    </row>
    <row r="903" spans="2:3" ht="13.5" customHeight="1" x14ac:dyDescent="0.2">
      <c r="B903" s="76"/>
      <c r="C903" s="15"/>
    </row>
    <row r="904" spans="2:3" ht="13.5" customHeight="1" x14ac:dyDescent="0.2">
      <c r="B904" s="76"/>
      <c r="C904" s="15"/>
    </row>
    <row r="905" spans="2:3" ht="13.5" customHeight="1" x14ac:dyDescent="0.2">
      <c r="B905" s="76"/>
      <c r="C905" s="15"/>
    </row>
    <row r="906" spans="2:3" ht="13.5" customHeight="1" x14ac:dyDescent="0.2">
      <c r="B906" s="76"/>
      <c r="C906" s="15"/>
    </row>
    <row r="907" spans="2:3" ht="13.5" customHeight="1" x14ac:dyDescent="0.2">
      <c r="B907" s="76"/>
      <c r="C907" s="15"/>
    </row>
    <row r="908" spans="2:3" ht="13.5" customHeight="1" x14ac:dyDescent="0.2">
      <c r="B908" s="76"/>
      <c r="C908" s="15"/>
    </row>
    <row r="909" spans="2:3" ht="13.5" customHeight="1" x14ac:dyDescent="0.2">
      <c r="B909" s="76"/>
      <c r="C909" s="15"/>
    </row>
    <row r="910" spans="2:3" ht="13.5" customHeight="1" x14ac:dyDescent="0.2">
      <c r="B910" s="76"/>
      <c r="C910" s="15"/>
    </row>
    <row r="911" spans="2:3" ht="13.5" customHeight="1" x14ac:dyDescent="0.2">
      <c r="B911" s="76"/>
      <c r="C911" s="15"/>
    </row>
    <row r="912" spans="2:3" ht="13.5" customHeight="1" x14ac:dyDescent="0.2">
      <c r="B912" s="76"/>
      <c r="C912" s="15"/>
    </row>
    <row r="913" spans="2:3" ht="13.5" customHeight="1" x14ac:dyDescent="0.2">
      <c r="B913" s="76"/>
      <c r="C913" s="15"/>
    </row>
    <row r="914" spans="2:3" ht="13.5" customHeight="1" x14ac:dyDescent="0.2">
      <c r="B914" s="76"/>
      <c r="C914" s="15"/>
    </row>
    <row r="915" spans="2:3" ht="13.5" customHeight="1" x14ac:dyDescent="0.2">
      <c r="B915" s="76"/>
      <c r="C915" s="15"/>
    </row>
    <row r="916" spans="2:3" ht="13.5" customHeight="1" x14ac:dyDescent="0.2">
      <c r="B916" s="76"/>
      <c r="C916" s="15"/>
    </row>
    <row r="917" spans="2:3" ht="13.5" customHeight="1" x14ac:dyDescent="0.2">
      <c r="B917" s="76"/>
      <c r="C917" s="15"/>
    </row>
    <row r="918" spans="2:3" ht="13.5" customHeight="1" x14ac:dyDescent="0.2">
      <c r="B918" s="76"/>
      <c r="C918" s="15"/>
    </row>
    <row r="919" spans="2:3" ht="13.5" customHeight="1" x14ac:dyDescent="0.2">
      <c r="B919" s="76"/>
      <c r="C919" s="15"/>
    </row>
    <row r="920" spans="2:3" ht="13.5" customHeight="1" x14ac:dyDescent="0.2">
      <c r="B920" s="76"/>
      <c r="C920" s="15"/>
    </row>
    <row r="921" spans="2:3" ht="13.5" customHeight="1" x14ac:dyDescent="0.2">
      <c r="B921" s="76"/>
      <c r="C921" s="15"/>
    </row>
    <row r="922" spans="2:3" ht="13.5" customHeight="1" x14ac:dyDescent="0.2">
      <c r="B922" s="76"/>
      <c r="C922" s="15"/>
    </row>
    <row r="923" spans="2:3" ht="13.5" customHeight="1" x14ac:dyDescent="0.2">
      <c r="B923" s="76"/>
      <c r="C923" s="15"/>
    </row>
    <row r="924" spans="2:3" ht="13.5" customHeight="1" x14ac:dyDescent="0.2">
      <c r="B924" s="76"/>
      <c r="C924" s="15"/>
    </row>
    <row r="925" spans="2:3" ht="13.5" customHeight="1" x14ac:dyDescent="0.2">
      <c r="B925" s="76"/>
      <c r="C925" s="15"/>
    </row>
    <row r="926" spans="2:3" ht="13.5" customHeight="1" x14ac:dyDescent="0.2">
      <c r="B926" s="76"/>
      <c r="C926" s="15"/>
    </row>
    <row r="927" spans="2:3" ht="13.5" customHeight="1" x14ac:dyDescent="0.2">
      <c r="B927" s="76"/>
      <c r="C927" s="15"/>
    </row>
    <row r="928" spans="2:3" ht="13.5" customHeight="1" x14ac:dyDescent="0.2">
      <c r="B928" s="76"/>
      <c r="C928" s="15"/>
    </row>
    <row r="929" spans="2:3" ht="13.5" customHeight="1" x14ac:dyDescent="0.2">
      <c r="B929" s="76"/>
      <c r="C929" s="15"/>
    </row>
    <row r="930" spans="2:3" ht="13.5" customHeight="1" x14ac:dyDescent="0.2">
      <c r="B930" s="76"/>
      <c r="C930" s="15"/>
    </row>
    <row r="931" spans="2:3" ht="13.5" customHeight="1" x14ac:dyDescent="0.2">
      <c r="B931" s="76"/>
      <c r="C931" s="15"/>
    </row>
    <row r="932" spans="2:3" ht="13.5" customHeight="1" x14ac:dyDescent="0.2">
      <c r="B932" s="76"/>
      <c r="C932" s="15"/>
    </row>
    <row r="933" spans="2:3" ht="13.5" customHeight="1" x14ac:dyDescent="0.2">
      <c r="B933" s="76"/>
      <c r="C933" s="15"/>
    </row>
    <row r="934" spans="2:3" ht="13.5" customHeight="1" x14ac:dyDescent="0.2">
      <c r="B934" s="76"/>
      <c r="C934" s="15"/>
    </row>
    <row r="935" spans="2:3" ht="13.5" customHeight="1" x14ac:dyDescent="0.2">
      <c r="B935" s="76"/>
      <c r="C935" s="15"/>
    </row>
    <row r="936" spans="2:3" ht="13.5" customHeight="1" x14ac:dyDescent="0.2">
      <c r="B936" s="76"/>
      <c r="C936" s="15"/>
    </row>
    <row r="937" spans="2:3" ht="13.5" customHeight="1" x14ac:dyDescent="0.2">
      <c r="B937" s="76"/>
      <c r="C937" s="15"/>
    </row>
    <row r="938" spans="2:3" ht="13.5" customHeight="1" x14ac:dyDescent="0.2">
      <c r="B938" s="76"/>
      <c r="C938" s="15"/>
    </row>
    <row r="939" spans="2:3" ht="13.5" customHeight="1" x14ac:dyDescent="0.2">
      <c r="B939" s="76"/>
      <c r="C939" s="15"/>
    </row>
    <row r="940" spans="2:3" ht="13.5" customHeight="1" x14ac:dyDescent="0.2">
      <c r="B940" s="76"/>
      <c r="C940" s="15"/>
    </row>
    <row r="941" spans="2:3" ht="13.5" customHeight="1" x14ac:dyDescent="0.2">
      <c r="B941" s="76"/>
      <c r="C941" s="15"/>
    </row>
    <row r="942" spans="2:3" ht="13.5" customHeight="1" x14ac:dyDescent="0.2">
      <c r="B942" s="76"/>
      <c r="C942" s="15"/>
    </row>
    <row r="943" spans="2:3" ht="13.5" customHeight="1" x14ac:dyDescent="0.2">
      <c r="B943" s="76"/>
      <c r="C943" s="15"/>
    </row>
    <row r="944" spans="2:3" ht="13.5" customHeight="1" x14ac:dyDescent="0.2">
      <c r="B944" s="76"/>
      <c r="C944" s="15"/>
    </row>
    <row r="945" spans="2:3" ht="13.5" customHeight="1" x14ac:dyDescent="0.2">
      <c r="B945" s="76"/>
      <c r="C945" s="15"/>
    </row>
    <row r="946" spans="2:3" ht="13.5" customHeight="1" x14ac:dyDescent="0.2">
      <c r="B946" s="76"/>
      <c r="C946" s="15"/>
    </row>
    <row r="947" spans="2:3" ht="13.5" customHeight="1" x14ac:dyDescent="0.2">
      <c r="B947" s="76"/>
      <c r="C947" s="15"/>
    </row>
    <row r="948" spans="2:3" ht="13.5" customHeight="1" x14ac:dyDescent="0.2">
      <c r="B948" s="76"/>
      <c r="C948" s="15"/>
    </row>
    <row r="949" spans="2:3" ht="13.5" customHeight="1" x14ac:dyDescent="0.2">
      <c r="B949" s="76"/>
      <c r="C949" s="15"/>
    </row>
    <row r="950" spans="2:3" ht="13.5" customHeight="1" x14ac:dyDescent="0.2">
      <c r="B950" s="76"/>
      <c r="C950" s="15"/>
    </row>
    <row r="951" spans="2:3" ht="13.5" customHeight="1" x14ac:dyDescent="0.2">
      <c r="B951" s="76"/>
      <c r="C951" s="15"/>
    </row>
    <row r="952" spans="2:3" ht="13.5" customHeight="1" x14ac:dyDescent="0.2">
      <c r="B952" s="76"/>
      <c r="C952" s="15"/>
    </row>
    <row r="953" spans="2:3" ht="13.5" customHeight="1" x14ac:dyDescent="0.2">
      <c r="B953" s="76"/>
      <c r="C953" s="15"/>
    </row>
    <row r="954" spans="2:3" ht="13.5" customHeight="1" x14ac:dyDescent="0.2">
      <c r="B954" s="76"/>
      <c r="C954" s="15"/>
    </row>
    <row r="955" spans="2:3" ht="13.5" customHeight="1" x14ac:dyDescent="0.2">
      <c r="B955" s="76"/>
      <c r="C955" s="15"/>
    </row>
    <row r="956" spans="2:3" ht="13.5" customHeight="1" x14ac:dyDescent="0.2">
      <c r="B956" s="76"/>
      <c r="C956" s="15"/>
    </row>
    <row r="957" spans="2:3" ht="13.5" customHeight="1" x14ac:dyDescent="0.2">
      <c r="B957" s="76"/>
      <c r="C957" s="15"/>
    </row>
    <row r="958" spans="2:3" ht="13.5" customHeight="1" x14ac:dyDescent="0.2">
      <c r="B958" s="76"/>
      <c r="C958" s="15"/>
    </row>
    <row r="959" spans="2:3" ht="13.5" customHeight="1" x14ac:dyDescent="0.2">
      <c r="B959" s="76"/>
      <c r="C959" s="15"/>
    </row>
    <row r="960" spans="2:3" ht="13.5" customHeight="1" x14ac:dyDescent="0.2">
      <c r="B960" s="76"/>
      <c r="C960" s="15"/>
    </row>
    <row r="961" spans="2:3" ht="13.5" customHeight="1" x14ac:dyDescent="0.2">
      <c r="B961" s="76"/>
      <c r="C961" s="15"/>
    </row>
    <row r="962" spans="2:3" ht="13.5" customHeight="1" x14ac:dyDescent="0.2">
      <c r="B962" s="76"/>
      <c r="C962" s="15"/>
    </row>
    <row r="963" spans="2:3" ht="13.5" customHeight="1" x14ac:dyDescent="0.2">
      <c r="B963" s="76"/>
      <c r="C963" s="15"/>
    </row>
    <row r="964" spans="2:3" ht="13.5" customHeight="1" x14ac:dyDescent="0.2">
      <c r="B964" s="76"/>
      <c r="C964" s="15"/>
    </row>
    <row r="965" spans="2:3" ht="13.5" customHeight="1" x14ac:dyDescent="0.2">
      <c r="B965" s="76"/>
      <c r="C965" s="15"/>
    </row>
    <row r="966" spans="2:3" ht="13.5" customHeight="1" x14ac:dyDescent="0.2">
      <c r="B966" s="76"/>
      <c r="C966" s="15"/>
    </row>
    <row r="967" spans="2:3" ht="13.5" customHeight="1" x14ac:dyDescent="0.2">
      <c r="B967" s="76"/>
      <c r="C967" s="15"/>
    </row>
    <row r="968" spans="2:3" ht="13.5" customHeight="1" x14ac:dyDescent="0.2">
      <c r="B968" s="76"/>
      <c r="C968" s="15"/>
    </row>
    <row r="969" spans="2:3" ht="13.5" customHeight="1" x14ac:dyDescent="0.2">
      <c r="B969" s="76"/>
      <c r="C969" s="15"/>
    </row>
    <row r="970" spans="2:3" ht="13.5" customHeight="1" x14ac:dyDescent="0.2">
      <c r="B970" s="76"/>
      <c r="C970" s="15"/>
    </row>
    <row r="971" spans="2:3" ht="13.5" customHeight="1" x14ac:dyDescent="0.2">
      <c r="B971" s="76"/>
      <c r="C971" s="15"/>
    </row>
    <row r="972" spans="2:3" ht="13.5" customHeight="1" x14ac:dyDescent="0.2">
      <c r="B972" s="76"/>
      <c r="C972" s="15"/>
    </row>
    <row r="973" spans="2:3" ht="13.5" customHeight="1" x14ac:dyDescent="0.2">
      <c r="B973" s="76"/>
      <c r="C973" s="15"/>
    </row>
    <row r="974" spans="2:3" ht="13.5" customHeight="1" x14ac:dyDescent="0.2">
      <c r="B974" s="76"/>
      <c r="C974" s="15"/>
    </row>
    <row r="975" spans="2:3" ht="13.5" customHeight="1" x14ac:dyDescent="0.2">
      <c r="B975" s="76"/>
      <c r="C975" s="15"/>
    </row>
    <row r="976" spans="2:3" ht="13.5" customHeight="1" x14ac:dyDescent="0.2">
      <c r="B976" s="76"/>
      <c r="C976" s="15"/>
    </row>
    <row r="977" spans="2:3" ht="13.5" customHeight="1" x14ac:dyDescent="0.2">
      <c r="B977" s="76"/>
      <c r="C977" s="15"/>
    </row>
    <row r="978" spans="2:3" ht="13.5" customHeight="1" x14ac:dyDescent="0.2">
      <c r="B978" s="76"/>
      <c r="C978" s="15"/>
    </row>
    <row r="979" spans="2:3" ht="13.5" customHeight="1" x14ac:dyDescent="0.2">
      <c r="B979" s="76"/>
      <c r="C979" s="15"/>
    </row>
    <row r="980" spans="2:3" ht="13.5" customHeight="1" x14ac:dyDescent="0.2">
      <c r="B980" s="76"/>
      <c r="C980" s="15"/>
    </row>
    <row r="981" spans="2:3" ht="13.5" customHeight="1" x14ac:dyDescent="0.2">
      <c r="B981" s="76"/>
      <c r="C981" s="15"/>
    </row>
    <row r="982" spans="2:3" ht="13.5" customHeight="1" x14ac:dyDescent="0.2">
      <c r="B982" s="76"/>
      <c r="C982" s="15"/>
    </row>
    <row r="983" spans="2:3" ht="13.5" customHeight="1" x14ac:dyDescent="0.2">
      <c r="B983" s="76"/>
      <c r="C983" s="15"/>
    </row>
    <row r="984" spans="2:3" ht="13.5" customHeight="1" x14ac:dyDescent="0.2">
      <c r="B984" s="76"/>
      <c r="C984" s="15"/>
    </row>
    <row r="985" spans="2:3" ht="13.5" customHeight="1" x14ac:dyDescent="0.2">
      <c r="B985" s="76"/>
      <c r="C985" s="15"/>
    </row>
    <row r="986" spans="2:3" ht="13.5" customHeight="1" x14ac:dyDescent="0.2">
      <c r="B986" s="76"/>
      <c r="C986" s="15"/>
    </row>
    <row r="987" spans="2:3" ht="13.5" customHeight="1" x14ac:dyDescent="0.2">
      <c r="B987" s="76"/>
      <c r="C987" s="15"/>
    </row>
    <row r="988" spans="2:3" ht="13.5" customHeight="1" x14ac:dyDescent="0.2">
      <c r="B988" s="76"/>
      <c r="C988" s="15"/>
    </row>
  </sheetData>
  <mergeCells count="9">
    <mergeCell ref="L3:U6"/>
    <mergeCell ref="H2:H6"/>
    <mergeCell ref="G4:G6"/>
    <mergeCell ref="B5:C5"/>
    <mergeCell ref="F5:F6"/>
    <mergeCell ref="E4:E6"/>
    <mergeCell ref="I4:I6"/>
    <mergeCell ref="J4:J6"/>
    <mergeCell ref="K3:K6"/>
  </mergeCells>
  <phoneticPr fontId="20" type="noConversion"/>
  <pageMargins left="0.7" right="0.7" top="0.75" bottom="0.75" header="0" footer="0"/>
  <pageSetup orientation="portrait" r:id="rId1"/>
  <ignoredErrors>
    <ignoredError sqref="B8:B23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O1000"/>
  <sheetViews>
    <sheetView showGridLines="0" topLeftCell="A7" workbookViewId="0">
      <selection activeCell="R34" sqref="R34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8EAADB"/>
  </sheetPr>
  <dimension ref="B1:Y1002"/>
  <sheetViews>
    <sheetView showGridLines="0" workbookViewId="0">
      <selection activeCell="P17" sqref="P17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74.42578125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25" width="3.85546875" customWidth="1"/>
  </cols>
  <sheetData>
    <row r="1" spans="2:25" ht="13.5" customHeight="1" x14ac:dyDescent="0.2">
      <c r="B1" s="14"/>
      <c r="C1" s="15"/>
    </row>
    <row r="2" spans="2:25" ht="13.5" customHeight="1" x14ac:dyDescent="0.2">
      <c r="B2" s="14"/>
      <c r="C2" s="15"/>
      <c r="H2" s="106" t="s">
        <v>110</v>
      </c>
    </row>
    <row r="3" spans="2:25" ht="13.5" customHeight="1" x14ac:dyDescent="0.2">
      <c r="B3" s="14"/>
      <c r="C3" s="15"/>
      <c r="H3" s="106"/>
      <c r="K3" s="106" t="s">
        <v>58</v>
      </c>
      <c r="L3" s="104" t="s">
        <v>52</v>
      </c>
      <c r="M3" s="104"/>
      <c r="N3" s="104"/>
      <c r="O3" s="104"/>
      <c r="P3" s="104"/>
      <c r="Q3" s="104"/>
      <c r="R3" s="104"/>
      <c r="S3" s="104"/>
      <c r="T3" s="104"/>
      <c r="U3" s="104"/>
    </row>
    <row r="4" spans="2:25" ht="12.75" customHeight="1" x14ac:dyDescent="0.2">
      <c r="B4" s="14"/>
      <c r="C4" s="15"/>
      <c r="E4" s="112" t="s">
        <v>54</v>
      </c>
      <c r="G4" s="108" t="s">
        <v>51</v>
      </c>
      <c r="H4" s="106"/>
      <c r="I4" s="106" t="s">
        <v>56</v>
      </c>
      <c r="J4" s="116" t="s">
        <v>57</v>
      </c>
      <c r="K4" s="106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5" ht="18" customHeight="1" x14ac:dyDescent="0.2">
      <c r="B5" s="110" t="s">
        <v>53</v>
      </c>
      <c r="C5" s="101"/>
      <c r="E5" s="112"/>
      <c r="F5" s="111" t="s">
        <v>55</v>
      </c>
      <c r="G5" s="101"/>
      <c r="H5" s="106"/>
      <c r="I5" s="114"/>
      <c r="J5" s="116"/>
      <c r="K5" s="106"/>
      <c r="L5" s="104"/>
      <c r="M5" s="104"/>
      <c r="N5" s="104"/>
      <c r="O5" s="104"/>
      <c r="P5" s="104"/>
      <c r="Q5" s="104"/>
      <c r="R5" s="104"/>
      <c r="S5" s="104"/>
      <c r="T5" s="104"/>
      <c r="U5" s="104"/>
    </row>
    <row r="6" spans="2:25" ht="13.5" customHeight="1" x14ac:dyDescent="0.2">
      <c r="B6" s="16"/>
      <c r="C6" s="15"/>
      <c r="E6" s="113"/>
      <c r="F6" s="109"/>
      <c r="G6" s="109"/>
      <c r="H6" s="107"/>
      <c r="I6" s="115"/>
      <c r="J6" s="117"/>
      <c r="K6" s="107"/>
      <c r="L6" s="105"/>
      <c r="M6" s="105"/>
      <c r="N6" s="105"/>
      <c r="O6" s="105"/>
      <c r="P6" s="105"/>
      <c r="Q6" s="105"/>
      <c r="R6" s="105"/>
      <c r="S6" s="105"/>
      <c r="T6" s="105"/>
      <c r="U6" s="105"/>
    </row>
    <row r="7" spans="2:25" ht="34.5" customHeight="1" x14ac:dyDescent="0.2">
      <c r="B7" s="17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3.5" customHeight="1" x14ac:dyDescent="0.2">
      <c r="B8" s="54" t="s">
        <v>178</v>
      </c>
      <c r="C8" s="11" t="s">
        <v>22</v>
      </c>
      <c r="D8" s="9" t="s">
        <v>172</v>
      </c>
      <c r="E8" s="9" t="s">
        <v>117</v>
      </c>
      <c r="F8" s="9" t="s">
        <v>80</v>
      </c>
      <c r="G8" s="11">
        <v>4</v>
      </c>
      <c r="H8" s="19">
        <v>4</v>
      </c>
      <c r="I8" s="19">
        <f t="shared" ref="I8:I37" si="0">G8-H8</f>
        <v>0</v>
      </c>
      <c r="J8" s="19">
        <v>4</v>
      </c>
      <c r="K8" s="19">
        <f t="shared" ref="K8:K37" si="1">SUM(J8-G8)</f>
        <v>0</v>
      </c>
      <c r="L8" s="67">
        <v>4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54" t="s">
        <v>179</v>
      </c>
      <c r="C9" s="11" t="s">
        <v>22</v>
      </c>
      <c r="D9" s="9" t="s">
        <v>173</v>
      </c>
      <c r="E9" s="9" t="s">
        <v>117</v>
      </c>
      <c r="F9" s="9" t="s">
        <v>80</v>
      </c>
      <c r="G9" s="11">
        <v>4</v>
      </c>
      <c r="H9" s="19">
        <v>4</v>
      </c>
      <c r="I9" s="19">
        <f t="shared" si="0"/>
        <v>0</v>
      </c>
      <c r="J9" s="19">
        <v>4</v>
      </c>
      <c r="K9" s="19">
        <f t="shared" si="1"/>
        <v>0</v>
      </c>
      <c r="L9" s="67">
        <v>4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54" t="s">
        <v>180</v>
      </c>
      <c r="C10" s="11" t="s">
        <v>22</v>
      </c>
      <c r="D10" s="9" t="s">
        <v>174</v>
      </c>
      <c r="E10" s="9" t="s">
        <v>117</v>
      </c>
      <c r="F10" s="9" t="s">
        <v>80</v>
      </c>
      <c r="G10" s="11">
        <v>3</v>
      </c>
      <c r="H10" s="19">
        <v>3</v>
      </c>
      <c r="I10" s="19">
        <f t="shared" si="0"/>
        <v>0</v>
      </c>
      <c r="J10" s="19">
        <v>3</v>
      </c>
      <c r="K10" s="19">
        <f t="shared" si="1"/>
        <v>0</v>
      </c>
      <c r="L10" s="11"/>
      <c r="M10" s="67">
        <v>3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54" t="s">
        <v>181</v>
      </c>
      <c r="C11" s="11" t="s">
        <v>22</v>
      </c>
      <c r="D11" s="9" t="s">
        <v>223</v>
      </c>
      <c r="E11" s="9" t="s">
        <v>115</v>
      </c>
      <c r="F11" s="9" t="s">
        <v>80</v>
      </c>
      <c r="G11" s="11">
        <v>4</v>
      </c>
      <c r="H11" s="19">
        <v>4</v>
      </c>
      <c r="I11" s="19">
        <f t="shared" si="0"/>
        <v>0</v>
      </c>
      <c r="J11" s="19">
        <v>3</v>
      </c>
      <c r="K11" s="19">
        <f t="shared" si="1"/>
        <v>-1</v>
      </c>
      <c r="L11" s="68">
        <v>4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ht="13.5" customHeight="1" x14ac:dyDescent="0.2">
      <c r="B12" s="54" t="s">
        <v>182</v>
      </c>
      <c r="C12" s="11" t="s">
        <v>29</v>
      </c>
      <c r="D12" s="9" t="s">
        <v>175</v>
      </c>
      <c r="E12" s="9" t="s">
        <v>117</v>
      </c>
      <c r="F12" s="9" t="s">
        <v>80</v>
      </c>
      <c r="G12" s="11">
        <v>4</v>
      </c>
      <c r="H12" s="19">
        <v>4</v>
      </c>
      <c r="I12" s="19">
        <f t="shared" si="0"/>
        <v>0</v>
      </c>
      <c r="J12" s="19">
        <v>4</v>
      </c>
      <c r="K12" s="19">
        <f t="shared" si="1"/>
        <v>0</v>
      </c>
      <c r="L12" s="11"/>
      <c r="M12" s="11"/>
      <c r="N12" s="11"/>
      <c r="O12" s="67">
        <v>4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ht="13.5" customHeight="1" x14ac:dyDescent="0.2">
      <c r="B13" s="54" t="s">
        <v>183</v>
      </c>
      <c r="C13" s="11" t="s">
        <v>29</v>
      </c>
      <c r="D13" s="9" t="s">
        <v>176</v>
      </c>
      <c r="E13" s="9" t="s">
        <v>117</v>
      </c>
      <c r="F13" s="9" t="s">
        <v>80</v>
      </c>
      <c r="G13" s="11">
        <v>4</v>
      </c>
      <c r="H13" s="19">
        <v>4</v>
      </c>
      <c r="I13" s="19">
        <f t="shared" si="0"/>
        <v>0</v>
      </c>
      <c r="J13" s="19">
        <v>4</v>
      </c>
      <c r="K13" s="19">
        <f t="shared" si="1"/>
        <v>0</v>
      </c>
      <c r="L13" s="11"/>
      <c r="M13" s="11"/>
      <c r="N13" s="11"/>
      <c r="O13" s="11"/>
      <c r="P13" s="11"/>
      <c r="Q13" s="67">
        <v>4</v>
      </c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54" t="s">
        <v>184</v>
      </c>
      <c r="C14" s="11" t="s">
        <v>29</v>
      </c>
      <c r="D14" s="9" t="s">
        <v>177</v>
      </c>
      <c r="E14" s="9" t="s">
        <v>117</v>
      </c>
      <c r="F14" s="9" t="s">
        <v>80</v>
      </c>
      <c r="G14" s="11">
        <v>8</v>
      </c>
      <c r="H14" s="19">
        <v>8</v>
      </c>
      <c r="I14" s="19">
        <f t="shared" si="0"/>
        <v>0</v>
      </c>
      <c r="J14" s="19">
        <v>4</v>
      </c>
      <c r="K14" s="19">
        <f t="shared" si="1"/>
        <v>-4</v>
      </c>
      <c r="L14" s="11"/>
      <c r="M14" s="67">
        <v>8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54" t="s">
        <v>185</v>
      </c>
      <c r="C15" s="11" t="s">
        <v>29</v>
      </c>
      <c r="D15" s="9" t="s">
        <v>224</v>
      </c>
      <c r="E15" s="9" t="s">
        <v>115</v>
      </c>
      <c r="F15" s="9" t="s">
        <v>80</v>
      </c>
      <c r="G15" s="11">
        <v>4</v>
      </c>
      <c r="H15" s="19">
        <v>4</v>
      </c>
      <c r="I15" s="19">
        <f t="shared" si="0"/>
        <v>0</v>
      </c>
      <c r="J15" s="19">
        <v>4</v>
      </c>
      <c r="K15" s="19">
        <f t="shared" si="1"/>
        <v>0</v>
      </c>
      <c r="L15" s="11"/>
      <c r="M15" s="11"/>
      <c r="N15" s="68">
        <v>4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54" t="s">
        <v>186</v>
      </c>
      <c r="C16" s="11" t="s">
        <v>16</v>
      </c>
      <c r="D16" s="9" t="s">
        <v>195</v>
      </c>
      <c r="E16" s="9" t="s">
        <v>116</v>
      </c>
      <c r="F16" s="9" t="s">
        <v>80</v>
      </c>
      <c r="G16" s="11">
        <v>8</v>
      </c>
      <c r="H16" s="19">
        <v>8</v>
      </c>
      <c r="I16" s="19">
        <f t="shared" si="0"/>
        <v>0</v>
      </c>
      <c r="J16" s="19">
        <v>8</v>
      </c>
      <c r="K16" s="19">
        <f t="shared" si="1"/>
        <v>0</v>
      </c>
      <c r="L16" s="69">
        <v>8</v>
      </c>
      <c r="M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2:25" ht="13.5" customHeight="1" x14ac:dyDescent="0.2">
      <c r="B17" s="54" t="s">
        <v>187</v>
      </c>
      <c r="C17" s="11" t="s">
        <v>16</v>
      </c>
      <c r="D17" s="9" t="s">
        <v>196</v>
      </c>
      <c r="E17" s="9" t="s">
        <v>116</v>
      </c>
      <c r="F17" s="9" t="s">
        <v>80</v>
      </c>
      <c r="G17" s="11">
        <v>8</v>
      </c>
      <c r="H17" s="19">
        <v>8</v>
      </c>
      <c r="I17" s="19">
        <f t="shared" si="0"/>
        <v>0</v>
      </c>
      <c r="J17" s="19">
        <v>8</v>
      </c>
      <c r="K17" s="19">
        <f t="shared" si="1"/>
        <v>0</v>
      </c>
      <c r="L17" s="11"/>
      <c r="M17" s="11"/>
      <c r="N17" s="11"/>
      <c r="O17" s="11"/>
      <c r="P17" s="69">
        <v>8</v>
      </c>
      <c r="R17" s="11"/>
      <c r="S17" s="11"/>
      <c r="T17" s="11"/>
      <c r="U17" s="11"/>
      <c r="V17" s="11"/>
      <c r="W17" s="11"/>
      <c r="X17" s="11"/>
      <c r="Y17" s="11"/>
    </row>
    <row r="18" spans="2:25" ht="13.5" customHeight="1" x14ac:dyDescent="0.2">
      <c r="B18" s="54" t="s">
        <v>188</v>
      </c>
      <c r="C18" s="11" t="s">
        <v>16</v>
      </c>
      <c r="D18" s="9" t="s">
        <v>197</v>
      </c>
      <c r="E18" s="9" t="s">
        <v>116</v>
      </c>
      <c r="F18" s="9" t="s">
        <v>80</v>
      </c>
      <c r="G18" s="11">
        <v>8</v>
      </c>
      <c r="H18" s="19">
        <v>8</v>
      </c>
      <c r="I18" s="19">
        <f t="shared" si="0"/>
        <v>0</v>
      </c>
      <c r="J18" s="19">
        <v>8</v>
      </c>
      <c r="K18" s="19">
        <f t="shared" si="1"/>
        <v>0</v>
      </c>
      <c r="L18" s="11"/>
      <c r="M18" s="11"/>
      <c r="N18" s="11"/>
      <c r="O18" s="11"/>
      <c r="P18" s="11"/>
      <c r="Q18" s="11"/>
      <c r="R18" s="69">
        <v>8</v>
      </c>
      <c r="S18" s="11"/>
      <c r="T18" s="11"/>
      <c r="U18" s="11"/>
      <c r="V18" s="11"/>
      <c r="W18" s="11"/>
      <c r="X18" s="11"/>
      <c r="Y18" s="11"/>
    </row>
    <row r="19" spans="2:25" ht="13.5" customHeight="1" x14ac:dyDescent="0.2">
      <c r="B19" s="54" t="s">
        <v>189</v>
      </c>
      <c r="C19" s="11" t="s">
        <v>21</v>
      </c>
      <c r="D19" s="9" t="s">
        <v>267</v>
      </c>
      <c r="E19" s="9" t="s">
        <v>115</v>
      </c>
      <c r="F19" s="9" t="s">
        <v>80</v>
      </c>
      <c r="G19" s="11">
        <v>8</v>
      </c>
      <c r="H19" s="19">
        <v>8</v>
      </c>
      <c r="I19" s="19">
        <f t="shared" si="0"/>
        <v>0</v>
      </c>
      <c r="J19" s="19">
        <v>8</v>
      </c>
      <c r="K19" s="19">
        <f t="shared" si="1"/>
        <v>0</v>
      </c>
      <c r="L19" s="11"/>
      <c r="M19" s="11"/>
      <c r="N19" s="11"/>
      <c r="O19" s="11"/>
      <c r="P19" s="11"/>
      <c r="Q19" s="68">
        <v>8</v>
      </c>
      <c r="R19" s="11"/>
      <c r="S19" s="11"/>
      <c r="T19" s="11"/>
      <c r="U19" s="11"/>
      <c r="V19" s="11"/>
      <c r="W19" s="11"/>
      <c r="X19" s="11"/>
      <c r="Y19" s="11"/>
    </row>
    <row r="20" spans="2:25" ht="13.5" customHeight="1" x14ac:dyDescent="0.2">
      <c r="B20" s="54" t="s">
        <v>190</v>
      </c>
      <c r="C20" s="11" t="s">
        <v>21</v>
      </c>
      <c r="D20" s="9" t="s">
        <v>216</v>
      </c>
      <c r="E20" s="9" t="s">
        <v>115</v>
      </c>
      <c r="F20" s="9" t="s">
        <v>80</v>
      </c>
      <c r="G20" s="11">
        <v>12</v>
      </c>
      <c r="H20" s="19">
        <v>12</v>
      </c>
      <c r="I20" s="19">
        <f t="shared" si="0"/>
        <v>0</v>
      </c>
      <c r="J20" s="19">
        <v>12</v>
      </c>
      <c r="K20" s="19">
        <f t="shared" si="1"/>
        <v>0</v>
      </c>
      <c r="L20" s="11"/>
      <c r="M20" s="11"/>
      <c r="N20" s="11"/>
      <c r="O20" s="11"/>
      <c r="P20" s="11"/>
      <c r="Q20" s="11"/>
      <c r="R20" s="11"/>
      <c r="S20" s="68">
        <v>12</v>
      </c>
      <c r="T20" s="11"/>
      <c r="U20" s="11"/>
      <c r="V20" s="11"/>
      <c r="W20" s="11"/>
      <c r="X20" s="11"/>
      <c r="Y20" s="11"/>
    </row>
    <row r="21" spans="2:25" ht="13.5" customHeight="1" x14ac:dyDescent="0.2">
      <c r="B21" s="54" t="s">
        <v>191</v>
      </c>
      <c r="C21" s="11" t="s">
        <v>16</v>
      </c>
      <c r="D21" s="9" t="s">
        <v>281</v>
      </c>
      <c r="E21" s="9" t="s">
        <v>115</v>
      </c>
      <c r="F21" s="9" t="s">
        <v>80</v>
      </c>
      <c r="G21" s="11">
        <v>8</v>
      </c>
      <c r="H21" s="19">
        <v>8</v>
      </c>
      <c r="I21" s="19">
        <f t="shared" si="0"/>
        <v>0</v>
      </c>
      <c r="J21" s="19">
        <v>8</v>
      </c>
      <c r="K21" s="19">
        <f t="shared" si="1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68">
        <v>8</v>
      </c>
      <c r="W21" s="11"/>
      <c r="X21" s="11"/>
      <c r="Y21" s="11"/>
    </row>
    <row r="22" spans="2:25" ht="13.5" customHeight="1" x14ac:dyDescent="0.2">
      <c r="B22" s="54" t="s">
        <v>192</v>
      </c>
      <c r="C22" s="11" t="s">
        <v>20</v>
      </c>
      <c r="D22" s="9" t="s">
        <v>198</v>
      </c>
      <c r="E22" s="9" t="s">
        <v>116</v>
      </c>
      <c r="F22" s="9" t="s">
        <v>80</v>
      </c>
      <c r="G22" s="11">
        <v>2</v>
      </c>
      <c r="H22" s="19">
        <v>2</v>
      </c>
      <c r="I22" s="19">
        <f>G22-H22</f>
        <v>0</v>
      </c>
      <c r="J22" s="19">
        <v>3</v>
      </c>
      <c r="K22" s="19">
        <f>SUM(J22-G22)</f>
        <v>1</v>
      </c>
      <c r="L22" s="11"/>
      <c r="M22" s="11"/>
      <c r="N22" s="11"/>
      <c r="O22" s="11"/>
      <c r="P22" s="11"/>
      <c r="Q22" s="11"/>
      <c r="R22" s="69">
        <v>2</v>
      </c>
      <c r="S22" s="11"/>
      <c r="T22" s="11"/>
      <c r="U22" s="11"/>
      <c r="V22" s="11"/>
      <c r="W22" s="11"/>
      <c r="X22" s="11"/>
      <c r="Y22" s="11"/>
    </row>
    <row r="23" spans="2:25" ht="13.5" customHeight="1" x14ac:dyDescent="0.2">
      <c r="B23" s="54" t="s">
        <v>193</v>
      </c>
      <c r="C23" s="11" t="s">
        <v>20</v>
      </c>
      <c r="D23" s="9" t="s">
        <v>199</v>
      </c>
      <c r="E23" s="9" t="s">
        <v>116</v>
      </c>
      <c r="F23" s="9" t="s">
        <v>80</v>
      </c>
      <c r="G23" s="11">
        <v>2</v>
      </c>
      <c r="H23" s="19">
        <v>2</v>
      </c>
      <c r="I23" s="19">
        <f>G23-H23</f>
        <v>0</v>
      </c>
      <c r="J23" s="19">
        <v>3</v>
      </c>
      <c r="K23" s="19">
        <f>SUM(J23-G23)</f>
        <v>1</v>
      </c>
      <c r="L23" s="11"/>
      <c r="M23" s="11"/>
      <c r="N23" s="11"/>
      <c r="O23" s="11"/>
      <c r="P23" s="11"/>
      <c r="Q23" s="11"/>
      <c r="R23" s="69">
        <v>2</v>
      </c>
      <c r="S23" s="11"/>
      <c r="T23" s="11"/>
      <c r="U23" s="11"/>
      <c r="V23" s="11"/>
      <c r="W23" s="11"/>
      <c r="X23" s="11"/>
      <c r="Y23" s="11"/>
    </row>
    <row r="24" spans="2:25" ht="13.5" customHeight="1" x14ac:dyDescent="0.2">
      <c r="B24" s="54" t="s">
        <v>194</v>
      </c>
      <c r="C24" s="11" t="s">
        <v>20</v>
      </c>
      <c r="D24" s="9" t="s">
        <v>200</v>
      </c>
      <c r="E24" s="9" t="s">
        <v>116</v>
      </c>
      <c r="F24" s="9" t="s">
        <v>80</v>
      </c>
      <c r="G24" s="11">
        <v>4</v>
      </c>
      <c r="H24" s="19">
        <v>4</v>
      </c>
      <c r="I24" s="19">
        <f>G24-H24</f>
        <v>0</v>
      </c>
      <c r="J24" s="19">
        <v>4</v>
      </c>
      <c r="K24" s="19">
        <f>SUM(J24-G24)</f>
        <v>0</v>
      </c>
      <c r="L24" s="11"/>
      <c r="M24" s="11"/>
      <c r="N24" s="11"/>
      <c r="O24" s="11"/>
      <c r="P24" s="11"/>
      <c r="Q24" s="11"/>
      <c r="R24" s="11"/>
      <c r="S24" s="69">
        <v>4</v>
      </c>
      <c r="T24" s="11"/>
      <c r="U24" s="11"/>
      <c r="V24" s="11"/>
      <c r="X24" s="11"/>
      <c r="Y24" s="11"/>
    </row>
    <row r="25" spans="2:25" ht="13.5" customHeight="1" x14ac:dyDescent="0.2">
      <c r="B25" s="54" t="s">
        <v>202</v>
      </c>
      <c r="C25" s="11" t="s">
        <v>20</v>
      </c>
      <c r="D25" s="9" t="s">
        <v>201</v>
      </c>
      <c r="E25" s="9" t="s">
        <v>116</v>
      </c>
      <c r="F25" s="9" t="s">
        <v>80</v>
      </c>
      <c r="G25" s="11">
        <v>2</v>
      </c>
      <c r="H25" s="19">
        <v>2</v>
      </c>
      <c r="I25" s="19">
        <f>G25-H25</f>
        <v>0</v>
      </c>
      <c r="J25" s="19">
        <v>2</v>
      </c>
      <c r="K25" s="19">
        <f>SUM(J25-G25)</f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69">
        <v>2</v>
      </c>
      <c r="V25" s="11"/>
      <c r="W25" s="11"/>
      <c r="X25" s="11"/>
      <c r="Y25" s="11"/>
    </row>
    <row r="26" spans="2:25" ht="13.5" customHeight="1" x14ac:dyDescent="0.2">
      <c r="B26" s="54" t="s">
        <v>203</v>
      </c>
      <c r="C26" s="11" t="s">
        <v>25</v>
      </c>
      <c r="D26" s="9" t="s">
        <v>209</v>
      </c>
      <c r="E26" s="9" t="s">
        <v>117</v>
      </c>
      <c r="F26" s="9" t="s">
        <v>80</v>
      </c>
      <c r="G26" s="11">
        <v>4</v>
      </c>
      <c r="H26" s="19">
        <v>4</v>
      </c>
      <c r="I26" s="19">
        <f t="shared" si="0"/>
        <v>0</v>
      </c>
      <c r="J26" s="19">
        <v>3</v>
      </c>
      <c r="K26" s="19">
        <f t="shared" si="1"/>
        <v>-1</v>
      </c>
      <c r="L26" s="11"/>
      <c r="M26" s="11"/>
      <c r="N26" s="11"/>
      <c r="O26" s="11"/>
      <c r="P26" s="11"/>
      <c r="Q26" s="11"/>
      <c r="R26" s="71">
        <v>4</v>
      </c>
      <c r="S26" s="11"/>
      <c r="T26" s="11"/>
      <c r="U26" s="11"/>
      <c r="V26" s="11"/>
      <c r="X26" s="11"/>
      <c r="Y26" s="11"/>
    </row>
    <row r="27" spans="2:25" ht="13.5" customHeight="1" x14ac:dyDescent="0.2">
      <c r="B27" s="54" t="s">
        <v>204</v>
      </c>
      <c r="C27" s="11" t="s">
        <v>25</v>
      </c>
      <c r="D27" s="9" t="s">
        <v>207</v>
      </c>
      <c r="E27" s="9" t="s">
        <v>117</v>
      </c>
      <c r="F27" s="9" t="s">
        <v>80</v>
      </c>
      <c r="G27" s="11">
        <v>4</v>
      </c>
      <c r="H27" s="19">
        <v>4</v>
      </c>
      <c r="I27" s="19">
        <f t="shared" si="0"/>
        <v>0</v>
      </c>
      <c r="J27" s="19">
        <v>5</v>
      </c>
      <c r="K27" s="19">
        <f t="shared" si="1"/>
        <v>1</v>
      </c>
      <c r="L27" s="11"/>
      <c r="M27" s="11"/>
      <c r="N27" s="11"/>
      <c r="O27" s="11"/>
      <c r="P27" s="11"/>
      <c r="Q27" s="11"/>
      <c r="R27" s="71">
        <v>4</v>
      </c>
      <c r="S27" s="11"/>
      <c r="T27" s="11"/>
      <c r="U27" s="11"/>
      <c r="V27" s="11"/>
      <c r="W27" s="11"/>
      <c r="X27" s="11"/>
      <c r="Y27" s="11"/>
    </row>
    <row r="28" spans="2:25" ht="13.5" customHeight="1" x14ac:dyDescent="0.2">
      <c r="B28" s="54" t="s">
        <v>210</v>
      </c>
      <c r="C28" s="11" t="s">
        <v>25</v>
      </c>
      <c r="D28" s="9" t="s">
        <v>208</v>
      </c>
      <c r="E28" s="9" t="s">
        <v>117</v>
      </c>
      <c r="F28" s="9" t="s">
        <v>80</v>
      </c>
      <c r="G28" s="11">
        <v>3</v>
      </c>
      <c r="H28" s="19">
        <v>3</v>
      </c>
      <c r="I28" s="19">
        <f t="shared" si="0"/>
        <v>0</v>
      </c>
      <c r="J28" s="19">
        <v>4</v>
      </c>
      <c r="K28" s="19">
        <f t="shared" si="1"/>
        <v>1</v>
      </c>
      <c r="L28" s="11"/>
      <c r="M28" s="11"/>
      <c r="N28" s="11"/>
      <c r="O28" s="11"/>
      <c r="P28" s="11"/>
      <c r="Q28" s="11"/>
      <c r="R28" s="11"/>
      <c r="S28" s="71">
        <v>3</v>
      </c>
      <c r="T28" s="11"/>
      <c r="U28" s="11"/>
      <c r="V28" s="11"/>
      <c r="W28" s="11"/>
      <c r="X28" s="11"/>
      <c r="Y28" s="11"/>
    </row>
    <row r="29" spans="2:25" ht="13.5" customHeight="1" x14ac:dyDescent="0.2">
      <c r="B29" s="54" t="s">
        <v>211</v>
      </c>
      <c r="C29" s="11" t="s">
        <v>25</v>
      </c>
      <c r="D29" s="9" t="s">
        <v>225</v>
      </c>
      <c r="E29" s="9" t="s">
        <v>115</v>
      </c>
      <c r="F29" s="9" t="s">
        <v>80</v>
      </c>
      <c r="G29" s="11">
        <v>3</v>
      </c>
      <c r="H29" s="19">
        <v>3</v>
      </c>
      <c r="I29" s="19">
        <f t="shared" si="0"/>
        <v>0</v>
      </c>
      <c r="J29" s="19">
        <v>3</v>
      </c>
      <c r="K29" s="19">
        <f t="shared" si="1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68">
        <v>3</v>
      </c>
      <c r="Y29" s="11"/>
    </row>
    <row r="30" spans="2:25" ht="13.5" customHeight="1" x14ac:dyDescent="0.2">
      <c r="B30" s="54" t="s">
        <v>212</v>
      </c>
      <c r="C30" s="11" t="s">
        <v>33</v>
      </c>
      <c r="D30" s="9" t="s">
        <v>215</v>
      </c>
      <c r="E30" s="9" t="s">
        <v>117</v>
      </c>
      <c r="F30" s="9" t="s">
        <v>80</v>
      </c>
      <c r="G30" s="11">
        <v>12</v>
      </c>
      <c r="H30" s="19">
        <v>12</v>
      </c>
      <c r="I30" s="19">
        <f t="shared" si="0"/>
        <v>0</v>
      </c>
      <c r="J30" s="19">
        <v>15</v>
      </c>
      <c r="K30" s="19">
        <f t="shared" si="1"/>
        <v>3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71">
        <v>12</v>
      </c>
    </row>
    <row r="31" spans="2:25" ht="13.5" customHeight="1" x14ac:dyDescent="0.2">
      <c r="B31" s="54" t="s">
        <v>213</v>
      </c>
      <c r="C31" s="11" t="s">
        <v>35</v>
      </c>
      <c r="D31" s="9" t="s">
        <v>218</v>
      </c>
      <c r="E31" s="9" t="s">
        <v>123</v>
      </c>
      <c r="F31" s="9" t="s">
        <v>80</v>
      </c>
      <c r="G31" s="11">
        <v>26</v>
      </c>
      <c r="H31" s="19">
        <v>26</v>
      </c>
      <c r="I31" s="19">
        <f t="shared" si="0"/>
        <v>0</v>
      </c>
      <c r="J31" s="19">
        <v>26</v>
      </c>
      <c r="K31" s="19">
        <f t="shared" si="1"/>
        <v>0</v>
      </c>
      <c r="L31" s="11"/>
      <c r="M31" s="11"/>
      <c r="N31" s="11"/>
      <c r="O31" s="11"/>
      <c r="P31" s="11"/>
      <c r="Q31" s="70">
        <v>26</v>
      </c>
      <c r="R31" s="11"/>
      <c r="S31" s="11"/>
      <c r="T31" s="11"/>
      <c r="U31" s="11"/>
      <c r="V31" s="11"/>
      <c r="W31" s="11"/>
      <c r="X31" s="11"/>
      <c r="Y31" s="11"/>
    </row>
    <row r="32" spans="2:25" ht="13.5" customHeight="1" x14ac:dyDescent="0.2">
      <c r="B32" s="54" t="s">
        <v>214</v>
      </c>
      <c r="C32" s="11" t="s">
        <v>35</v>
      </c>
      <c r="D32" s="9" t="s">
        <v>219</v>
      </c>
      <c r="E32" s="9" t="s">
        <v>123</v>
      </c>
      <c r="F32" s="9" t="s">
        <v>80</v>
      </c>
      <c r="G32" s="11">
        <v>26</v>
      </c>
      <c r="H32" s="19">
        <v>26</v>
      </c>
      <c r="I32" s="19">
        <f t="shared" si="0"/>
        <v>0</v>
      </c>
      <c r="J32" s="19">
        <v>26</v>
      </c>
      <c r="K32" s="19">
        <f t="shared" si="1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70">
        <v>26</v>
      </c>
      <c r="Y32" s="11"/>
    </row>
    <row r="33" spans="2:25" ht="13.5" customHeight="1" x14ac:dyDescent="0.2">
      <c r="B33" s="54" t="s">
        <v>220</v>
      </c>
      <c r="C33" s="11" t="s">
        <v>29</v>
      </c>
      <c r="D33" s="9" t="s">
        <v>284</v>
      </c>
      <c r="E33" s="9" t="s">
        <v>116</v>
      </c>
      <c r="F33" s="9" t="s">
        <v>80</v>
      </c>
      <c r="G33" s="11">
        <v>4</v>
      </c>
      <c r="H33" s="19">
        <v>4</v>
      </c>
      <c r="I33" s="19">
        <f t="shared" ref="I33" si="2">G33-H33</f>
        <v>0</v>
      </c>
      <c r="J33" s="19">
        <v>4</v>
      </c>
      <c r="K33" s="19"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69">
        <v>3</v>
      </c>
      <c r="W33" s="11"/>
      <c r="X33" s="11"/>
      <c r="Y33" s="11"/>
    </row>
    <row r="34" spans="2:25" ht="13.5" customHeight="1" x14ac:dyDescent="0.2">
      <c r="B34" s="54" t="s">
        <v>221</v>
      </c>
      <c r="C34" s="11" t="s">
        <v>29</v>
      </c>
      <c r="D34" s="9" t="s">
        <v>285</v>
      </c>
      <c r="E34" s="9" t="s">
        <v>116</v>
      </c>
      <c r="F34" s="9" t="s">
        <v>80</v>
      </c>
      <c r="G34" s="11">
        <v>4</v>
      </c>
      <c r="H34" s="19">
        <v>4</v>
      </c>
      <c r="I34" s="19">
        <f t="shared" si="0"/>
        <v>0</v>
      </c>
      <c r="J34" s="19">
        <v>4</v>
      </c>
      <c r="K34" s="19">
        <f t="shared" si="1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69">
        <v>4</v>
      </c>
      <c r="W34" s="11"/>
      <c r="X34" s="11"/>
      <c r="Y34" s="11"/>
    </row>
    <row r="35" spans="2:25" ht="13.5" customHeight="1" x14ac:dyDescent="0.2">
      <c r="B35" s="54" t="s">
        <v>222</v>
      </c>
      <c r="C35" s="11" t="s">
        <v>26</v>
      </c>
      <c r="D35" s="9" t="s">
        <v>283</v>
      </c>
      <c r="E35" s="9" t="s">
        <v>116</v>
      </c>
      <c r="F35" s="9" t="s">
        <v>80</v>
      </c>
      <c r="G35" s="11">
        <v>8</v>
      </c>
      <c r="H35" s="19">
        <v>8</v>
      </c>
      <c r="I35" s="19">
        <f t="shared" si="0"/>
        <v>0</v>
      </c>
      <c r="J35" s="19">
        <v>8</v>
      </c>
      <c r="K35" s="19">
        <f t="shared" si="1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69">
        <v>8</v>
      </c>
    </row>
    <row r="36" spans="2:25" ht="13.5" customHeight="1" x14ac:dyDescent="0.2">
      <c r="B36" s="54" t="s">
        <v>277</v>
      </c>
      <c r="C36" s="11" t="s">
        <v>20</v>
      </c>
      <c r="D36" s="9" t="s">
        <v>280</v>
      </c>
      <c r="E36" s="9" t="s">
        <v>115</v>
      </c>
      <c r="F36" s="9" t="s">
        <v>80</v>
      </c>
      <c r="G36" s="11">
        <v>12</v>
      </c>
      <c r="H36" s="19">
        <v>12</v>
      </c>
      <c r="I36" s="19">
        <f t="shared" si="0"/>
        <v>0</v>
      </c>
      <c r="J36" s="19">
        <v>15</v>
      </c>
      <c r="K36" s="19">
        <f t="shared" si="1"/>
        <v>3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68">
        <v>15</v>
      </c>
    </row>
    <row r="37" spans="2:25" ht="13.5" customHeight="1" x14ac:dyDescent="0.2">
      <c r="B37" s="54" t="s">
        <v>278</v>
      </c>
      <c r="C37" s="11" t="s">
        <v>16</v>
      </c>
      <c r="D37" s="9" t="s">
        <v>282</v>
      </c>
      <c r="E37" s="9" t="s">
        <v>115</v>
      </c>
      <c r="F37" s="9" t="s">
        <v>80</v>
      </c>
      <c r="G37" s="11">
        <v>4</v>
      </c>
      <c r="H37" s="19">
        <v>4</v>
      </c>
      <c r="I37" s="19">
        <f t="shared" si="0"/>
        <v>0</v>
      </c>
      <c r="J37" s="19">
        <v>4</v>
      </c>
      <c r="K37" s="19">
        <f t="shared" si="1"/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68">
        <v>4</v>
      </c>
    </row>
    <row r="38" spans="2:25" ht="13.5" customHeight="1" x14ac:dyDescent="0.2">
      <c r="B38" s="20"/>
      <c r="C38" s="21"/>
      <c r="D38" s="22"/>
      <c r="E38" s="22"/>
      <c r="F38" s="23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2:25" ht="13.5" customHeight="1" x14ac:dyDescent="0.2">
      <c r="B39" s="24"/>
      <c r="C39" s="25"/>
      <c r="D39" s="26"/>
      <c r="E39" s="26"/>
      <c r="F39" s="27" t="s">
        <v>81</v>
      </c>
      <c r="G39" s="28">
        <f>SUBTOTAL(9,G7:G37)</f>
        <v>207</v>
      </c>
      <c r="H39" s="28">
        <f>SUBTOTAL(9,H7:H37)</f>
        <v>207</v>
      </c>
      <c r="I39" s="28">
        <f>SUBTOTAL(9,I7:I36)</f>
        <v>0</v>
      </c>
      <c r="J39" s="28">
        <f>SUM(J8:J37)</f>
        <v>211</v>
      </c>
      <c r="K39" s="19">
        <f>SUM(J39-G39)</f>
        <v>4</v>
      </c>
      <c r="L39" s="28">
        <f t="shared" ref="L39:Y39" si="3">SUBTOTAL(9,L7:L36)</f>
        <v>20</v>
      </c>
      <c r="M39" s="28">
        <f t="shared" si="3"/>
        <v>11</v>
      </c>
      <c r="N39" s="28">
        <f t="shared" si="3"/>
        <v>4</v>
      </c>
      <c r="O39" s="28">
        <f t="shared" si="3"/>
        <v>4</v>
      </c>
      <c r="P39" s="28">
        <f t="shared" si="3"/>
        <v>8</v>
      </c>
      <c r="Q39" s="28">
        <f t="shared" si="3"/>
        <v>38</v>
      </c>
      <c r="R39" s="28">
        <f t="shared" si="3"/>
        <v>20</v>
      </c>
      <c r="S39" s="28">
        <f t="shared" si="3"/>
        <v>19</v>
      </c>
      <c r="T39" s="28">
        <f t="shared" si="3"/>
        <v>0</v>
      </c>
      <c r="U39" s="28">
        <f t="shared" si="3"/>
        <v>2</v>
      </c>
      <c r="V39" s="28">
        <f t="shared" si="3"/>
        <v>15</v>
      </c>
      <c r="W39" s="28">
        <f t="shared" si="3"/>
        <v>0</v>
      </c>
      <c r="X39" s="28">
        <f t="shared" si="3"/>
        <v>29</v>
      </c>
      <c r="Y39" s="28">
        <f t="shared" si="3"/>
        <v>35</v>
      </c>
    </row>
    <row r="40" spans="2:25" ht="13.5" customHeight="1" x14ac:dyDescent="0.2">
      <c r="B40" s="24"/>
      <c r="C40" s="25"/>
      <c r="D40" s="26"/>
      <c r="E40" s="26"/>
      <c r="F40" s="27" t="s">
        <v>82</v>
      </c>
      <c r="G40" s="28"/>
      <c r="H40" s="28"/>
      <c r="I40" s="28"/>
      <c r="J40" s="28"/>
      <c r="K40" s="28"/>
      <c r="L40" s="28">
        <f>G39-L39</f>
        <v>187</v>
      </c>
      <c r="M40" s="28">
        <f t="shared" ref="M40:Y40" si="4">L40-M39</f>
        <v>176</v>
      </c>
      <c r="N40" s="28">
        <f t="shared" si="4"/>
        <v>172</v>
      </c>
      <c r="O40" s="28">
        <f t="shared" si="4"/>
        <v>168</v>
      </c>
      <c r="P40" s="28">
        <f t="shared" si="4"/>
        <v>160</v>
      </c>
      <c r="Q40" s="28">
        <f t="shared" si="4"/>
        <v>122</v>
      </c>
      <c r="R40" s="28">
        <f t="shared" si="4"/>
        <v>102</v>
      </c>
      <c r="S40" s="28">
        <f t="shared" si="4"/>
        <v>83</v>
      </c>
      <c r="T40" s="28">
        <f t="shared" si="4"/>
        <v>83</v>
      </c>
      <c r="U40" s="28">
        <f t="shared" si="4"/>
        <v>81</v>
      </c>
      <c r="V40" s="28">
        <f t="shared" si="4"/>
        <v>66</v>
      </c>
      <c r="W40" s="28">
        <f t="shared" si="4"/>
        <v>66</v>
      </c>
      <c r="X40" s="28">
        <f t="shared" si="4"/>
        <v>37</v>
      </c>
      <c r="Y40" s="28">
        <f t="shared" si="4"/>
        <v>2</v>
      </c>
    </row>
    <row r="41" spans="2:25" ht="13.5" customHeight="1" x14ac:dyDescent="0.2">
      <c r="B41" s="24"/>
      <c r="C41" s="25"/>
      <c r="D41" s="26"/>
      <c r="E41" s="26"/>
      <c r="F41" s="27" t="s">
        <v>83</v>
      </c>
      <c r="G41" s="28"/>
      <c r="H41" s="28"/>
      <c r="I41" s="28"/>
      <c r="J41" s="28"/>
      <c r="K41" s="28"/>
      <c r="L41" s="28">
        <f>L39</f>
        <v>20</v>
      </c>
      <c r="M41" s="28">
        <f t="shared" ref="M41:Y41" si="5">L41+M39</f>
        <v>31</v>
      </c>
      <c r="N41" s="28">
        <f t="shared" si="5"/>
        <v>35</v>
      </c>
      <c r="O41" s="28">
        <f t="shared" si="5"/>
        <v>39</v>
      </c>
      <c r="P41" s="28">
        <f t="shared" si="5"/>
        <v>47</v>
      </c>
      <c r="Q41" s="28">
        <f t="shared" si="5"/>
        <v>85</v>
      </c>
      <c r="R41" s="28">
        <f t="shared" si="5"/>
        <v>105</v>
      </c>
      <c r="S41" s="28">
        <f t="shared" si="5"/>
        <v>124</v>
      </c>
      <c r="T41" s="28">
        <f t="shared" si="5"/>
        <v>124</v>
      </c>
      <c r="U41" s="28">
        <f t="shared" si="5"/>
        <v>126</v>
      </c>
      <c r="V41" s="28">
        <f t="shared" si="5"/>
        <v>141</v>
      </c>
      <c r="W41" s="28">
        <f t="shared" si="5"/>
        <v>141</v>
      </c>
      <c r="X41" s="28">
        <f t="shared" si="5"/>
        <v>170</v>
      </c>
      <c r="Y41" s="28">
        <f t="shared" si="5"/>
        <v>205</v>
      </c>
    </row>
    <row r="42" spans="2:25" ht="13.5" customHeight="1" x14ac:dyDescent="0.2">
      <c r="B42" s="57"/>
      <c r="C42" s="58"/>
      <c r="D42" s="59"/>
      <c r="E42" s="59"/>
      <c r="F42" s="56" t="s">
        <v>124</v>
      </c>
      <c r="G42" s="28"/>
      <c r="H42" s="28"/>
      <c r="I42" s="28"/>
      <c r="J42" s="28"/>
      <c r="K42" s="28"/>
      <c r="L42" s="28">
        <f>$G$39-($G$39/14*1)</f>
        <v>192.21428571428572</v>
      </c>
      <c r="M42" s="28">
        <f>$G$39-($G$39/14*2)</f>
        <v>177.42857142857142</v>
      </c>
      <c r="N42" s="28">
        <f>$G$39-($G$39/14*3)</f>
        <v>162.64285714285714</v>
      </c>
      <c r="O42" s="28">
        <f>$G$39-($G$39/14*4)</f>
        <v>147.85714285714286</v>
      </c>
      <c r="P42" s="28">
        <f>$G$39-($G$39/14*5)</f>
        <v>133.07142857142856</v>
      </c>
      <c r="Q42" s="28">
        <f>$G$39-($G$39/14*6)</f>
        <v>118.28571428571428</v>
      </c>
      <c r="R42" s="28">
        <f>$G$39-($G$39/14*7)</f>
        <v>103.5</v>
      </c>
      <c r="S42" s="28">
        <f>$G$39-($G$39/14*8)</f>
        <v>88.714285714285708</v>
      </c>
      <c r="T42" s="28">
        <f>$G$39-($G$39/14*9)</f>
        <v>73.928571428571416</v>
      </c>
      <c r="U42" s="28">
        <f>$G$39-($G$39/14*10)</f>
        <v>59.142857142857139</v>
      </c>
      <c r="V42" s="28">
        <f>$G$39-($G$39/14*11)</f>
        <v>44.357142857142861</v>
      </c>
      <c r="W42" s="28">
        <f>$G$39-($G$39/14*12)</f>
        <v>29.571428571428555</v>
      </c>
      <c r="X42" s="28">
        <f>$G$39-($G$39/14*13)</f>
        <v>14.785714285714278</v>
      </c>
      <c r="Y42" s="28">
        <f>$G$39-($G$39/14*14)</f>
        <v>0</v>
      </c>
    </row>
    <row r="43" spans="2:25" ht="13.5" customHeight="1" x14ac:dyDescent="0.2">
      <c r="B43" s="24"/>
      <c r="C43" s="25"/>
      <c r="D43" s="26"/>
      <c r="E43" s="26"/>
      <c r="F43" s="56" t="s">
        <v>125</v>
      </c>
      <c r="G43" s="28"/>
      <c r="H43" s="28"/>
      <c r="I43" s="28"/>
      <c r="J43" s="28"/>
      <c r="K43" s="28"/>
      <c r="L43" s="28">
        <f>$G$39-($G$39/14*14)</f>
        <v>0</v>
      </c>
      <c r="M43" s="28">
        <f>$G$39-($G$39/14*13)</f>
        <v>14.785714285714278</v>
      </c>
      <c r="N43" s="28">
        <f>$G$39-($G$39/14*12)</f>
        <v>29.571428571428555</v>
      </c>
      <c r="O43" s="28">
        <f>$G$39-($G$39/14*11)</f>
        <v>44.357142857142861</v>
      </c>
      <c r="P43" s="28">
        <f>$G$39-($G$39/14*10)</f>
        <v>59.142857142857139</v>
      </c>
      <c r="Q43" s="28">
        <f>$G$39-($G$39/14*9)</f>
        <v>73.928571428571416</v>
      </c>
      <c r="R43" s="28">
        <f>$G$39-($G$39/14*8)</f>
        <v>88.714285714285708</v>
      </c>
      <c r="S43" s="28">
        <f>$G$39-($G$39/14*7)</f>
        <v>103.5</v>
      </c>
      <c r="T43" s="28">
        <f>$G$39-($G$39/14*6)</f>
        <v>118.28571428571428</v>
      </c>
      <c r="U43" s="28">
        <f>$G$39-($G$39/14*5)</f>
        <v>133.07142857142856</v>
      </c>
      <c r="V43" s="28">
        <f>$G$39-($G$39/14*4)</f>
        <v>147.85714285714286</v>
      </c>
      <c r="W43" s="28">
        <f>$G$39-($G$39/14*3)</f>
        <v>162.64285714285714</v>
      </c>
      <c r="X43" s="28">
        <f>$G$39-($G$39/14*2)</f>
        <v>177.42857142857142</v>
      </c>
      <c r="Y43" s="28">
        <f>$G$39-($G$39/14*1)</f>
        <v>192.21428571428572</v>
      </c>
    </row>
    <row r="44" spans="2:25" ht="13.5" customHeight="1" x14ac:dyDescent="0.2">
      <c r="B44" s="14"/>
      <c r="C44" s="15"/>
    </row>
    <row r="45" spans="2:25" ht="13.5" customHeight="1" x14ac:dyDescent="0.2">
      <c r="B45" s="14"/>
      <c r="C45" s="15"/>
    </row>
    <row r="46" spans="2:25" ht="13.5" customHeight="1" x14ac:dyDescent="0.2">
      <c r="B46" s="14"/>
      <c r="C46" s="15"/>
    </row>
    <row r="47" spans="2:25" ht="13.5" customHeight="1" x14ac:dyDescent="0.2">
      <c r="B47" s="14"/>
      <c r="C47" s="15"/>
    </row>
    <row r="48" spans="2:25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  <row r="990" spans="2:3" ht="13.5" customHeight="1" x14ac:dyDescent="0.2">
      <c r="B990" s="14"/>
      <c r="C990" s="15"/>
    </row>
    <row r="991" spans="2:3" ht="13.5" customHeight="1" x14ac:dyDescent="0.2">
      <c r="B991" s="14"/>
      <c r="C991" s="15"/>
    </row>
    <row r="992" spans="2:3" ht="13.5" customHeight="1" x14ac:dyDescent="0.2">
      <c r="B992" s="14"/>
      <c r="C992" s="15"/>
    </row>
    <row r="993" spans="2:3" ht="13.5" customHeight="1" x14ac:dyDescent="0.2">
      <c r="B993" s="14"/>
      <c r="C993" s="15"/>
    </row>
    <row r="994" spans="2:3" ht="13.5" customHeight="1" x14ac:dyDescent="0.2">
      <c r="B994" s="14"/>
      <c r="C994" s="15"/>
    </row>
    <row r="995" spans="2:3" ht="13.5" customHeight="1" x14ac:dyDescent="0.2">
      <c r="B995" s="14"/>
      <c r="C995" s="15"/>
    </row>
    <row r="996" spans="2:3" ht="13.5" customHeight="1" x14ac:dyDescent="0.2">
      <c r="B996" s="14"/>
      <c r="C996" s="15"/>
    </row>
    <row r="997" spans="2:3" ht="13.5" customHeight="1" x14ac:dyDescent="0.2">
      <c r="B997" s="14"/>
      <c r="C997" s="15"/>
    </row>
    <row r="998" spans="2:3" ht="13.5" customHeight="1" x14ac:dyDescent="0.2">
      <c r="B998" s="14"/>
      <c r="C998" s="15"/>
    </row>
    <row r="999" spans="2:3" ht="13.5" customHeight="1" x14ac:dyDescent="0.2">
      <c r="B999" s="14"/>
      <c r="C999" s="15"/>
    </row>
    <row r="1000" spans="2:3" ht="13.5" customHeight="1" x14ac:dyDescent="0.2">
      <c r="B1000" s="14"/>
      <c r="C1000" s="15"/>
    </row>
    <row r="1001" spans="2:3" ht="13.5" customHeight="1" x14ac:dyDescent="0.2">
      <c r="B1001" s="14"/>
      <c r="C1001" s="15"/>
    </row>
    <row r="1002" spans="2:3" ht="13.5" customHeight="1" x14ac:dyDescent="0.2">
      <c r="B1002" s="14"/>
      <c r="C1002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honeticPr fontId="20" type="noConversion"/>
  <pageMargins left="0.7" right="0.7" top="0.75" bottom="0.75" header="0" footer="0"/>
  <pageSetup orientation="portrait" r:id="rId1"/>
  <ignoredErrors>
    <ignoredError sqref="B8:B37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O1000"/>
  <sheetViews>
    <sheetView showGridLines="0" topLeftCell="A6" workbookViewId="0">
      <selection activeCell="T40" sqref="T40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8EAADB"/>
  </sheetPr>
  <dimension ref="B1:Y991"/>
  <sheetViews>
    <sheetView showGridLines="0" workbookViewId="0">
      <selection activeCell="D18" sqref="D18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57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25" width="3.85546875" customWidth="1"/>
  </cols>
  <sheetData>
    <row r="1" spans="2:25" ht="13.5" customHeight="1" x14ac:dyDescent="0.2">
      <c r="B1" s="14"/>
      <c r="C1" s="15"/>
    </row>
    <row r="2" spans="2:25" ht="13.5" customHeight="1" x14ac:dyDescent="0.2">
      <c r="B2" s="14"/>
      <c r="C2" s="15"/>
      <c r="H2" s="106" t="s">
        <v>110</v>
      </c>
    </row>
    <row r="3" spans="2:25" ht="13.5" customHeight="1" x14ac:dyDescent="0.2">
      <c r="B3" s="14"/>
      <c r="C3" s="15"/>
      <c r="H3" s="106"/>
      <c r="K3" s="106" t="s">
        <v>58</v>
      </c>
      <c r="L3" s="104" t="s">
        <v>52</v>
      </c>
      <c r="M3" s="104"/>
      <c r="N3" s="104"/>
      <c r="O3" s="104"/>
      <c r="P3" s="104"/>
      <c r="Q3" s="104"/>
      <c r="R3" s="104"/>
      <c r="S3" s="104"/>
      <c r="T3" s="104"/>
      <c r="U3" s="104"/>
    </row>
    <row r="4" spans="2:25" ht="12.75" customHeight="1" x14ac:dyDescent="0.2">
      <c r="B4" s="14"/>
      <c r="C4" s="15"/>
      <c r="E4" s="112" t="s">
        <v>54</v>
      </c>
      <c r="G4" s="108" t="s">
        <v>51</v>
      </c>
      <c r="H4" s="106"/>
      <c r="I4" s="106" t="s">
        <v>56</v>
      </c>
      <c r="J4" s="116" t="s">
        <v>57</v>
      </c>
      <c r="K4" s="106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5" ht="18" customHeight="1" x14ac:dyDescent="0.2">
      <c r="B5" s="110" t="s">
        <v>53</v>
      </c>
      <c r="C5" s="101"/>
      <c r="E5" s="112"/>
      <c r="F5" s="111" t="s">
        <v>55</v>
      </c>
      <c r="G5" s="101"/>
      <c r="H5" s="106"/>
      <c r="I5" s="114"/>
      <c r="J5" s="116"/>
      <c r="K5" s="106"/>
      <c r="L5" s="104"/>
      <c r="M5" s="104"/>
      <c r="N5" s="104"/>
      <c r="O5" s="104"/>
      <c r="P5" s="104"/>
      <c r="Q5" s="104"/>
      <c r="R5" s="104"/>
      <c r="S5" s="104"/>
      <c r="T5" s="104"/>
      <c r="U5" s="104"/>
    </row>
    <row r="6" spans="2:25" ht="13.5" customHeight="1" x14ac:dyDescent="0.2">
      <c r="B6" s="16"/>
      <c r="C6" s="15"/>
      <c r="E6" s="113"/>
      <c r="F6" s="109"/>
      <c r="G6" s="109"/>
      <c r="H6" s="107"/>
      <c r="I6" s="115"/>
      <c r="J6" s="117"/>
      <c r="K6" s="107"/>
      <c r="L6" s="105"/>
      <c r="M6" s="105"/>
      <c r="N6" s="105"/>
      <c r="O6" s="105"/>
      <c r="P6" s="105"/>
      <c r="Q6" s="105"/>
      <c r="R6" s="105"/>
      <c r="S6" s="105"/>
      <c r="T6" s="105"/>
      <c r="U6" s="105"/>
    </row>
    <row r="7" spans="2:25" ht="34.5" customHeight="1" x14ac:dyDescent="0.2">
      <c r="B7" s="17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3.5" customHeight="1" x14ac:dyDescent="0.2">
      <c r="B8" s="54" t="s">
        <v>286</v>
      </c>
      <c r="C8" s="11" t="s">
        <v>30</v>
      </c>
      <c r="D8" s="9" t="s">
        <v>235</v>
      </c>
      <c r="E8" s="9" t="s">
        <v>117</v>
      </c>
      <c r="F8" s="9" t="s">
        <v>80</v>
      </c>
      <c r="G8" s="11">
        <v>8</v>
      </c>
      <c r="H8" s="19">
        <v>8</v>
      </c>
      <c r="I8" s="19">
        <f t="shared" ref="I8:I26" si="0">G8-H8</f>
        <v>0</v>
      </c>
      <c r="J8" s="19">
        <v>10</v>
      </c>
      <c r="K8" s="19">
        <f t="shared" ref="K8:K26" si="1">SUM(J8-G8)</f>
        <v>2</v>
      </c>
      <c r="L8" s="11"/>
      <c r="M8" s="11"/>
      <c r="N8" s="11"/>
      <c r="O8" s="71">
        <v>8</v>
      </c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54" t="s">
        <v>287</v>
      </c>
      <c r="C9" s="11" t="s">
        <v>30</v>
      </c>
      <c r="D9" s="9" t="s">
        <v>236</v>
      </c>
      <c r="E9" s="9" t="s">
        <v>117</v>
      </c>
      <c r="F9" s="9" t="s">
        <v>80</v>
      </c>
      <c r="G9" s="11">
        <v>8</v>
      </c>
      <c r="H9" s="19">
        <v>8</v>
      </c>
      <c r="I9" s="19">
        <f t="shared" si="0"/>
        <v>0</v>
      </c>
      <c r="J9" s="19">
        <v>8</v>
      </c>
      <c r="K9" s="19">
        <f t="shared" si="1"/>
        <v>0</v>
      </c>
      <c r="L9" s="11"/>
      <c r="M9" s="11"/>
      <c r="N9" s="11"/>
      <c r="O9" s="11"/>
      <c r="P9" s="71">
        <v>8</v>
      </c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54" t="s">
        <v>288</v>
      </c>
      <c r="C10" s="11" t="s">
        <v>30</v>
      </c>
      <c r="D10" s="9" t="s">
        <v>226</v>
      </c>
      <c r="E10" s="9" t="s">
        <v>117</v>
      </c>
      <c r="F10" s="9" t="s">
        <v>80</v>
      </c>
      <c r="G10" s="11">
        <v>4</v>
      </c>
      <c r="H10" s="19">
        <v>4</v>
      </c>
      <c r="I10" s="19">
        <f t="shared" si="0"/>
        <v>0</v>
      </c>
      <c r="J10" s="19">
        <v>4</v>
      </c>
      <c r="K10" s="19">
        <f t="shared" si="1"/>
        <v>0</v>
      </c>
      <c r="L10" s="11"/>
      <c r="M10" s="11"/>
      <c r="N10" s="11"/>
      <c r="O10" s="11"/>
      <c r="P10" s="11"/>
      <c r="Q10" s="71">
        <v>4</v>
      </c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54" t="s">
        <v>289</v>
      </c>
      <c r="C11" s="11" t="s">
        <v>30</v>
      </c>
      <c r="D11" s="9" t="s">
        <v>227</v>
      </c>
      <c r="E11" s="9" t="s">
        <v>117</v>
      </c>
      <c r="F11" s="9" t="s">
        <v>80</v>
      </c>
      <c r="G11" s="11">
        <v>8</v>
      </c>
      <c r="H11" s="19">
        <v>8</v>
      </c>
      <c r="I11" s="19">
        <f t="shared" si="0"/>
        <v>0</v>
      </c>
      <c r="J11" s="19">
        <v>7</v>
      </c>
      <c r="K11" s="19">
        <f t="shared" si="1"/>
        <v>-1</v>
      </c>
      <c r="L11" s="11"/>
      <c r="M11" s="11"/>
      <c r="N11" s="11"/>
      <c r="O11" s="11"/>
      <c r="P11" s="11"/>
      <c r="Q11" s="11"/>
      <c r="R11" s="11"/>
      <c r="S11" s="71">
        <v>8</v>
      </c>
      <c r="T11" s="11"/>
      <c r="U11" s="11"/>
      <c r="V11" s="11"/>
      <c r="W11" s="11"/>
      <c r="X11" s="11"/>
      <c r="Y11" s="11"/>
    </row>
    <row r="12" spans="2:25" ht="13.5" customHeight="1" x14ac:dyDescent="0.2">
      <c r="B12" s="54" t="s">
        <v>290</v>
      </c>
      <c r="C12" s="11" t="s">
        <v>30</v>
      </c>
      <c r="D12" s="9" t="s">
        <v>228</v>
      </c>
      <c r="E12" s="9" t="s">
        <v>117</v>
      </c>
      <c r="F12" s="9" t="s">
        <v>80</v>
      </c>
      <c r="G12" s="11">
        <v>8</v>
      </c>
      <c r="H12" s="19">
        <v>8</v>
      </c>
      <c r="I12" s="19">
        <f t="shared" si="0"/>
        <v>0</v>
      </c>
      <c r="J12" s="19">
        <v>12</v>
      </c>
      <c r="K12" s="19">
        <f t="shared" si="1"/>
        <v>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71">
        <v>8</v>
      </c>
      <c r="W12" s="11"/>
      <c r="X12" s="11"/>
      <c r="Y12" s="11"/>
    </row>
    <row r="13" spans="2:25" ht="13.5" customHeight="1" x14ac:dyDescent="0.2">
      <c r="B13" s="54" t="s">
        <v>291</v>
      </c>
      <c r="C13" s="11" t="s">
        <v>30</v>
      </c>
      <c r="D13" s="9" t="s">
        <v>234</v>
      </c>
      <c r="E13" s="9" t="s">
        <v>117</v>
      </c>
      <c r="F13" s="9" t="s">
        <v>80</v>
      </c>
      <c r="G13" s="11">
        <v>8</v>
      </c>
      <c r="H13" s="19">
        <v>8</v>
      </c>
      <c r="I13" s="19">
        <f t="shared" si="0"/>
        <v>0</v>
      </c>
      <c r="J13" s="19">
        <v>5</v>
      </c>
      <c r="K13" s="19">
        <f t="shared" si="1"/>
        <v>-3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71">
        <v>8</v>
      </c>
      <c r="X13" s="11"/>
      <c r="Y13" s="11"/>
    </row>
    <row r="14" spans="2:25" ht="13.5" customHeight="1" x14ac:dyDescent="0.2">
      <c r="B14" s="54" t="s">
        <v>292</v>
      </c>
      <c r="C14" s="11" t="s">
        <v>30</v>
      </c>
      <c r="D14" s="9" t="s">
        <v>229</v>
      </c>
      <c r="E14" s="9" t="s">
        <v>117</v>
      </c>
      <c r="F14" s="9" t="s">
        <v>80</v>
      </c>
      <c r="G14" s="11">
        <v>8</v>
      </c>
      <c r="H14" s="19">
        <v>8</v>
      </c>
      <c r="I14" s="19">
        <f t="shared" si="0"/>
        <v>0</v>
      </c>
      <c r="J14" s="19">
        <v>10</v>
      </c>
      <c r="K14" s="19">
        <f t="shared" si="1"/>
        <v>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71">
        <v>8</v>
      </c>
      <c r="Y14" s="11"/>
    </row>
    <row r="15" spans="2:25" ht="12.75" x14ac:dyDescent="0.2">
      <c r="B15" s="54" t="s">
        <v>293</v>
      </c>
      <c r="C15" s="11" t="s">
        <v>30</v>
      </c>
      <c r="D15" s="9" t="s">
        <v>305</v>
      </c>
      <c r="E15" s="9" t="s">
        <v>115</v>
      </c>
      <c r="F15" s="9" t="s">
        <v>80</v>
      </c>
      <c r="G15" s="11">
        <v>10</v>
      </c>
      <c r="H15" s="19">
        <v>10</v>
      </c>
      <c r="I15" s="19">
        <f t="shared" si="0"/>
        <v>0</v>
      </c>
      <c r="J15" s="19">
        <v>8</v>
      </c>
      <c r="K15" s="19">
        <f t="shared" si="1"/>
        <v>-2</v>
      </c>
      <c r="L15" s="11"/>
      <c r="M15" s="11"/>
      <c r="O15" s="11"/>
      <c r="P15" s="68">
        <v>10</v>
      </c>
      <c r="Q15" s="11"/>
      <c r="R15" s="11"/>
      <c r="S15" s="11"/>
      <c r="T15" s="11"/>
      <c r="U15" s="11"/>
      <c r="V15" s="11"/>
      <c r="W15" s="11"/>
      <c r="X15" s="11"/>
      <c r="Y15" s="11"/>
    </row>
    <row r="16" spans="2:25" ht="13.5" customHeight="1" x14ac:dyDescent="0.2">
      <c r="B16" s="54" t="s">
        <v>294</v>
      </c>
      <c r="C16" s="11" t="s">
        <v>30</v>
      </c>
      <c r="D16" s="9" t="s">
        <v>348</v>
      </c>
      <c r="E16" s="9" t="s">
        <v>115</v>
      </c>
      <c r="F16" s="9" t="s">
        <v>80</v>
      </c>
      <c r="G16" s="11">
        <v>12</v>
      </c>
      <c r="H16" s="19">
        <v>12</v>
      </c>
      <c r="I16" s="19">
        <f t="shared" si="0"/>
        <v>0</v>
      </c>
      <c r="J16" s="19">
        <v>10</v>
      </c>
      <c r="K16" s="19">
        <f t="shared" si="1"/>
        <v>-2</v>
      </c>
      <c r="L16" s="11"/>
      <c r="M16" s="11"/>
      <c r="N16" s="11"/>
      <c r="O16" s="11"/>
      <c r="P16" s="11"/>
      <c r="Q16" s="11"/>
      <c r="R16" s="11"/>
      <c r="S16" s="11"/>
      <c r="T16" s="68">
        <v>12</v>
      </c>
      <c r="U16" s="11"/>
      <c r="V16" s="11"/>
      <c r="W16" s="11"/>
      <c r="X16" s="11"/>
      <c r="Y16" s="11"/>
    </row>
    <row r="17" spans="2:25" ht="13.5" customHeight="1" x14ac:dyDescent="0.2">
      <c r="B17" s="54" t="s">
        <v>295</v>
      </c>
      <c r="C17" s="11" t="s">
        <v>30</v>
      </c>
      <c r="D17" s="9" t="s">
        <v>306</v>
      </c>
      <c r="E17" s="9" t="s">
        <v>115</v>
      </c>
      <c r="F17" s="9" t="s">
        <v>80</v>
      </c>
      <c r="G17" s="11">
        <v>18</v>
      </c>
      <c r="H17" s="19">
        <v>18</v>
      </c>
      <c r="I17" s="19">
        <f t="shared" si="0"/>
        <v>0</v>
      </c>
      <c r="J17" s="19">
        <v>18</v>
      </c>
      <c r="K17" s="19">
        <f t="shared" si="1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68">
        <v>18</v>
      </c>
      <c r="X17" s="11"/>
      <c r="Y17" s="11"/>
    </row>
    <row r="18" spans="2:25" ht="13.5" customHeight="1" x14ac:dyDescent="0.2">
      <c r="B18" s="54" t="s">
        <v>296</v>
      </c>
      <c r="C18" s="11" t="s">
        <v>205</v>
      </c>
      <c r="D18" s="9" t="s">
        <v>307</v>
      </c>
      <c r="E18" s="9" t="s">
        <v>116</v>
      </c>
      <c r="F18" s="9" t="s">
        <v>80</v>
      </c>
      <c r="G18" s="11">
        <v>8</v>
      </c>
      <c r="H18" s="19">
        <v>8</v>
      </c>
      <c r="I18" s="19">
        <f t="shared" si="0"/>
        <v>0</v>
      </c>
      <c r="J18" s="19">
        <v>9</v>
      </c>
      <c r="K18" s="19">
        <f t="shared" si="1"/>
        <v>1</v>
      </c>
      <c r="L18" s="11"/>
      <c r="M18" s="11"/>
      <c r="N18" s="69">
        <v>8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2:25" ht="13.5" customHeight="1" x14ac:dyDescent="0.2">
      <c r="B19" s="54" t="s">
        <v>297</v>
      </c>
      <c r="C19" s="11" t="s">
        <v>205</v>
      </c>
      <c r="D19" s="9" t="s">
        <v>308</v>
      </c>
      <c r="E19" s="9" t="s">
        <v>116</v>
      </c>
      <c r="F19" s="9" t="s">
        <v>80</v>
      </c>
      <c r="G19" s="11">
        <v>8</v>
      </c>
      <c r="H19" s="19">
        <v>8</v>
      </c>
      <c r="I19" s="19">
        <f t="shared" si="0"/>
        <v>0</v>
      </c>
      <c r="J19" s="19">
        <v>8</v>
      </c>
      <c r="K19" s="19">
        <f t="shared" si="1"/>
        <v>0</v>
      </c>
      <c r="L19" s="11"/>
      <c r="M19" s="11"/>
      <c r="N19" s="11"/>
      <c r="O19" s="69">
        <v>8</v>
      </c>
      <c r="P19" s="11"/>
      <c r="Q19" s="11"/>
      <c r="R19" s="11"/>
      <c r="S19" s="11"/>
      <c r="U19" s="11"/>
      <c r="V19" s="11"/>
      <c r="W19" s="11"/>
      <c r="X19" s="11"/>
      <c r="Y19" s="11"/>
    </row>
    <row r="20" spans="2:25" ht="13.5" customHeight="1" x14ac:dyDescent="0.2">
      <c r="B20" s="54" t="s">
        <v>298</v>
      </c>
      <c r="C20" s="11" t="s">
        <v>205</v>
      </c>
      <c r="D20" s="9" t="s">
        <v>309</v>
      </c>
      <c r="E20" s="9" t="s">
        <v>115</v>
      </c>
      <c r="F20" s="9" t="s">
        <v>80</v>
      </c>
      <c r="G20" s="11">
        <v>8</v>
      </c>
      <c r="H20" s="19">
        <v>8</v>
      </c>
      <c r="I20" s="19">
        <f t="shared" si="0"/>
        <v>0</v>
      </c>
      <c r="J20" s="19">
        <v>8</v>
      </c>
      <c r="K20" s="19">
        <f t="shared" si="1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68">
        <v>8</v>
      </c>
      <c r="Y20" s="11"/>
    </row>
    <row r="21" spans="2:25" ht="13.5" customHeight="1" x14ac:dyDescent="0.2">
      <c r="B21" s="54" t="s">
        <v>299</v>
      </c>
      <c r="C21" s="11" t="s">
        <v>310</v>
      </c>
      <c r="D21" s="9" t="s">
        <v>321</v>
      </c>
      <c r="E21" s="9" t="s">
        <v>116</v>
      </c>
      <c r="F21" s="9" t="s">
        <v>80</v>
      </c>
      <c r="G21" s="11">
        <v>4</v>
      </c>
      <c r="H21" s="19">
        <v>4</v>
      </c>
      <c r="I21" s="19">
        <f t="shared" si="0"/>
        <v>0</v>
      </c>
      <c r="J21" s="19">
        <v>4</v>
      </c>
      <c r="K21" s="19">
        <f t="shared" si="1"/>
        <v>0</v>
      </c>
      <c r="L21" s="11"/>
      <c r="M21" s="11"/>
      <c r="N21" s="11"/>
      <c r="O21" s="11"/>
      <c r="P21" s="11"/>
      <c r="Q21" s="69">
        <v>4</v>
      </c>
      <c r="R21" s="11"/>
      <c r="S21" s="11"/>
      <c r="T21" s="11"/>
      <c r="U21" s="11"/>
      <c r="V21" s="11"/>
      <c r="W21" s="11"/>
      <c r="X21" s="11"/>
      <c r="Y21" s="11"/>
    </row>
    <row r="22" spans="2:25" ht="13.5" customHeight="1" x14ac:dyDescent="0.2">
      <c r="B22" s="54" t="s">
        <v>300</v>
      </c>
      <c r="C22" s="11" t="s">
        <v>310</v>
      </c>
      <c r="D22" s="9" t="s">
        <v>322</v>
      </c>
      <c r="E22" s="9" t="s">
        <v>116</v>
      </c>
      <c r="F22" s="9" t="s">
        <v>80</v>
      </c>
      <c r="G22" s="11">
        <v>12</v>
      </c>
      <c r="H22" s="19">
        <v>12</v>
      </c>
      <c r="I22" s="19">
        <f t="shared" si="0"/>
        <v>0</v>
      </c>
      <c r="J22" s="19">
        <v>16</v>
      </c>
      <c r="K22" s="19">
        <f t="shared" si="1"/>
        <v>4</v>
      </c>
      <c r="L22" s="11"/>
      <c r="M22" s="11"/>
      <c r="N22" s="11"/>
      <c r="O22" s="11"/>
      <c r="P22" s="11"/>
      <c r="Q22" s="11"/>
      <c r="R22" s="69">
        <v>16</v>
      </c>
      <c r="S22" s="11"/>
      <c r="T22" s="11"/>
      <c r="U22" s="11"/>
      <c r="V22" s="11"/>
      <c r="W22" s="11"/>
      <c r="X22" s="11"/>
      <c r="Y22" s="11"/>
    </row>
    <row r="23" spans="2:25" ht="13.5" customHeight="1" x14ac:dyDescent="0.2">
      <c r="B23" s="54" t="s">
        <v>301</v>
      </c>
      <c r="C23" s="11" t="s">
        <v>26</v>
      </c>
      <c r="D23" s="9" t="s">
        <v>323</v>
      </c>
      <c r="E23" s="9" t="s">
        <v>115</v>
      </c>
      <c r="F23" s="9" t="s">
        <v>80</v>
      </c>
      <c r="G23" s="11">
        <v>8</v>
      </c>
      <c r="H23" s="19">
        <v>8</v>
      </c>
      <c r="I23" s="19">
        <f t="shared" si="0"/>
        <v>0</v>
      </c>
      <c r="J23" s="19">
        <v>8</v>
      </c>
      <c r="K23" s="19">
        <f t="shared" si="1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X23" s="11"/>
      <c r="Y23" s="68">
        <v>8</v>
      </c>
    </row>
    <row r="24" spans="2:25" ht="13.5" customHeight="1" x14ac:dyDescent="0.2">
      <c r="B24" s="54" t="s">
        <v>302</v>
      </c>
      <c r="C24" s="11" t="s">
        <v>35</v>
      </c>
      <c r="D24" s="9" t="s">
        <v>233</v>
      </c>
      <c r="E24" s="9" t="s">
        <v>123</v>
      </c>
      <c r="F24" s="9" t="s">
        <v>80</v>
      </c>
      <c r="G24" s="11">
        <v>45</v>
      </c>
      <c r="H24" s="19">
        <v>45</v>
      </c>
      <c r="I24" s="19">
        <f t="shared" si="0"/>
        <v>0</v>
      </c>
      <c r="J24" s="19">
        <v>45</v>
      </c>
      <c r="K24" s="19">
        <f t="shared" si="1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70">
        <v>45</v>
      </c>
      <c r="V24" s="11"/>
      <c r="W24" s="11"/>
      <c r="X24" s="11"/>
      <c r="Y24" s="11"/>
    </row>
    <row r="25" spans="2:25" ht="13.5" customHeight="1" x14ac:dyDescent="0.2">
      <c r="B25" s="54" t="s">
        <v>303</v>
      </c>
      <c r="C25" s="11" t="s">
        <v>35</v>
      </c>
      <c r="D25" s="9" t="s">
        <v>231</v>
      </c>
      <c r="E25" s="9" t="s">
        <v>123</v>
      </c>
      <c r="F25" s="9" t="s">
        <v>80</v>
      </c>
      <c r="G25" s="11">
        <v>8</v>
      </c>
      <c r="H25" s="19">
        <v>8</v>
      </c>
      <c r="I25" s="19">
        <f t="shared" si="0"/>
        <v>0</v>
      </c>
      <c r="J25" s="19">
        <v>8</v>
      </c>
      <c r="K25" s="19">
        <f t="shared" si="1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73">
        <v>8</v>
      </c>
      <c r="X25" s="11"/>
      <c r="Y25" s="11"/>
    </row>
    <row r="26" spans="2:25" ht="13.5" customHeight="1" x14ac:dyDescent="0.2">
      <c r="B26" s="54" t="s">
        <v>304</v>
      </c>
      <c r="C26" s="11" t="s">
        <v>30</v>
      </c>
      <c r="D26" s="9" t="s">
        <v>232</v>
      </c>
      <c r="E26" s="9" t="s">
        <v>117</v>
      </c>
      <c r="F26" s="9" t="s">
        <v>80</v>
      </c>
      <c r="G26" s="11">
        <v>8</v>
      </c>
      <c r="H26" s="19">
        <v>8</v>
      </c>
      <c r="I26" s="19">
        <f t="shared" si="0"/>
        <v>0</v>
      </c>
      <c r="J26" s="19">
        <v>12</v>
      </c>
      <c r="K26" s="19">
        <f t="shared" si="1"/>
        <v>4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71">
        <v>8</v>
      </c>
    </row>
    <row r="27" spans="2:25" ht="13.5" customHeight="1" x14ac:dyDescent="0.2">
      <c r="B27" s="20"/>
      <c r="C27" s="21"/>
      <c r="D27" s="22"/>
      <c r="E27" s="22"/>
      <c r="F27" s="2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2:25" ht="13.5" customHeight="1" x14ac:dyDescent="0.2">
      <c r="B28" s="24"/>
      <c r="C28" s="25"/>
      <c r="D28" s="26"/>
      <c r="E28" s="26"/>
      <c r="F28" s="27" t="s">
        <v>81</v>
      </c>
      <c r="G28" s="28">
        <f>SUBTOTAL(9,G7:G26)</f>
        <v>201</v>
      </c>
      <c r="H28" s="28">
        <f>SUBTOTAL(9,H7:H26)</f>
        <v>201</v>
      </c>
      <c r="I28" s="28">
        <f>SUBTOTAL(9,I7:I26)</f>
        <v>0</v>
      </c>
      <c r="J28" s="28">
        <f>SUM(J8:J26)</f>
        <v>210</v>
      </c>
      <c r="K28" s="19">
        <f>SUM(J28-G28)</f>
        <v>9</v>
      </c>
      <c r="L28" s="28">
        <f t="shared" ref="L28:Y28" si="2">SUBTOTAL(9,L7:L26)</f>
        <v>0</v>
      </c>
      <c r="M28" s="28">
        <f t="shared" si="2"/>
        <v>0</v>
      </c>
      <c r="N28" s="28">
        <f t="shared" si="2"/>
        <v>8</v>
      </c>
      <c r="O28" s="28">
        <f t="shared" si="2"/>
        <v>16</v>
      </c>
      <c r="P28" s="28">
        <f t="shared" si="2"/>
        <v>18</v>
      </c>
      <c r="Q28" s="28">
        <f t="shared" si="2"/>
        <v>8</v>
      </c>
      <c r="R28" s="28">
        <f t="shared" si="2"/>
        <v>16</v>
      </c>
      <c r="S28" s="28">
        <f t="shared" si="2"/>
        <v>8</v>
      </c>
      <c r="T28" s="28">
        <f t="shared" si="2"/>
        <v>12</v>
      </c>
      <c r="U28" s="28">
        <f t="shared" si="2"/>
        <v>45</v>
      </c>
      <c r="V28" s="28">
        <f t="shared" si="2"/>
        <v>8</v>
      </c>
      <c r="W28" s="28">
        <f t="shared" si="2"/>
        <v>34</v>
      </c>
      <c r="X28" s="28">
        <f t="shared" si="2"/>
        <v>16</v>
      </c>
      <c r="Y28" s="28">
        <f t="shared" si="2"/>
        <v>16</v>
      </c>
    </row>
    <row r="29" spans="2:25" ht="13.5" customHeight="1" x14ac:dyDescent="0.2">
      <c r="B29" s="24"/>
      <c r="C29" s="25"/>
      <c r="D29" s="26"/>
      <c r="E29" s="26"/>
      <c r="F29" s="27" t="s">
        <v>82</v>
      </c>
      <c r="G29" s="28"/>
      <c r="H29" s="28"/>
      <c r="I29" s="28"/>
      <c r="J29" s="28"/>
      <c r="K29" s="28"/>
      <c r="L29" s="28">
        <f>G28-L28</f>
        <v>201</v>
      </c>
      <c r="M29" s="28">
        <f t="shared" ref="M29:Y29" si="3">L29-M28</f>
        <v>201</v>
      </c>
      <c r="N29" s="28">
        <f t="shared" si="3"/>
        <v>193</v>
      </c>
      <c r="O29" s="28">
        <f t="shared" si="3"/>
        <v>177</v>
      </c>
      <c r="P29" s="28">
        <f t="shared" si="3"/>
        <v>159</v>
      </c>
      <c r="Q29" s="28">
        <f t="shared" si="3"/>
        <v>151</v>
      </c>
      <c r="R29" s="28">
        <f t="shared" si="3"/>
        <v>135</v>
      </c>
      <c r="S29" s="28">
        <f t="shared" si="3"/>
        <v>127</v>
      </c>
      <c r="T29" s="28">
        <f t="shared" si="3"/>
        <v>115</v>
      </c>
      <c r="U29" s="28">
        <f t="shared" si="3"/>
        <v>70</v>
      </c>
      <c r="V29" s="28">
        <f t="shared" si="3"/>
        <v>62</v>
      </c>
      <c r="W29" s="28">
        <f t="shared" si="3"/>
        <v>28</v>
      </c>
      <c r="X29" s="28">
        <f t="shared" si="3"/>
        <v>12</v>
      </c>
      <c r="Y29" s="28">
        <f t="shared" si="3"/>
        <v>-4</v>
      </c>
    </row>
    <row r="30" spans="2:25" ht="13.5" customHeight="1" x14ac:dyDescent="0.2">
      <c r="B30" s="24"/>
      <c r="C30" s="25"/>
      <c r="D30" s="26"/>
      <c r="E30" s="26"/>
      <c r="F30" s="27" t="s">
        <v>83</v>
      </c>
      <c r="G30" s="28"/>
      <c r="H30" s="28"/>
      <c r="I30" s="28"/>
      <c r="J30" s="28"/>
      <c r="K30" s="28"/>
      <c r="L30" s="28">
        <f>L28</f>
        <v>0</v>
      </c>
      <c r="M30" s="28">
        <f t="shared" ref="M30:Y30" si="4">L30+M28</f>
        <v>0</v>
      </c>
      <c r="N30" s="28">
        <f t="shared" si="4"/>
        <v>8</v>
      </c>
      <c r="O30" s="28">
        <f t="shared" si="4"/>
        <v>24</v>
      </c>
      <c r="P30" s="28">
        <f t="shared" si="4"/>
        <v>42</v>
      </c>
      <c r="Q30" s="28">
        <f t="shared" si="4"/>
        <v>50</v>
      </c>
      <c r="R30" s="28">
        <f t="shared" si="4"/>
        <v>66</v>
      </c>
      <c r="S30" s="28">
        <f t="shared" si="4"/>
        <v>74</v>
      </c>
      <c r="T30" s="28">
        <f t="shared" si="4"/>
        <v>86</v>
      </c>
      <c r="U30" s="28">
        <f t="shared" si="4"/>
        <v>131</v>
      </c>
      <c r="V30" s="28">
        <f t="shared" si="4"/>
        <v>139</v>
      </c>
      <c r="W30" s="28">
        <f t="shared" si="4"/>
        <v>173</v>
      </c>
      <c r="X30" s="28">
        <f t="shared" si="4"/>
        <v>189</v>
      </c>
      <c r="Y30" s="28">
        <f t="shared" si="4"/>
        <v>205</v>
      </c>
    </row>
    <row r="31" spans="2:25" ht="13.5" customHeight="1" x14ac:dyDescent="0.2">
      <c r="B31" s="57"/>
      <c r="C31" s="58"/>
      <c r="D31" s="59"/>
      <c r="E31" s="59"/>
      <c r="F31" s="56" t="s">
        <v>124</v>
      </c>
      <c r="G31" s="28"/>
      <c r="H31" s="28"/>
      <c r="I31" s="28"/>
      <c r="J31" s="28"/>
      <c r="K31" s="28"/>
      <c r="L31" s="28">
        <f>$G$28-($G$28/14*1)</f>
        <v>186.64285714285714</v>
      </c>
      <c r="M31" s="28">
        <f>$G$28-($G$28/14*2)</f>
        <v>172.28571428571428</v>
      </c>
      <c r="N31" s="28">
        <f>$G$28-($G$28/14*3)</f>
        <v>157.92857142857144</v>
      </c>
      <c r="O31" s="28">
        <f>$G$28-($G$28/14*4)</f>
        <v>143.57142857142856</v>
      </c>
      <c r="P31" s="28">
        <f>$G$28-($G$28/14*5)</f>
        <v>129.21428571428572</v>
      </c>
      <c r="Q31" s="28">
        <f>$G$28-($G$28/14*6)</f>
        <v>114.85714285714286</v>
      </c>
      <c r="R31" s="28">
        <f>$G$28-($G$28/14*7)</f>
        <v>100.5</v>
      </c>
      <c r="S31" s="28">
        <f>$G$28-($G$28/14*8)</f>
        <v>86.142857142857139</v>
      </c>
      <c r="T31" s="28">
        <f>$G$28-($G$28/14*9)</f>
        <v>71.785714285714278</v>
      </c>
      <c r="U31" s="28">
        <f>$G$28-($G$28/14*10)</f>
        <v>57.428571428571416</v>
      </c>
      <c r="V31" s="28">
        <f>$G$28-($G$28/14*11)</f>
        <v>43.071428571428555</v>
      </c>
      <c r="W31" s="28">
        <f>$G$28-($G$28/14*12)</f>
        <v>28.714285714285722</v>
      </c>
      <c r="X31" s="28">
        <f>$G$28-($G$28/14*13)</f>
        <v>14.357142857142861</v>
      </c>
      <c r="Y31" s="28">
        <f>$G$28-($G$28/14*14)</f>
        <v>0</v>
      </c>
    </row>
    <row r="32" spans="2:25" ht="13.5" customHeight="1" x14ac:dyDescent="0.2">
      <c r="B32" s="24"/>
      <c r="C32" s="25"/>
      <c r="D32" s="26"/>
      <c r="E32" s="26"/>
      <c r="F32" s="56" t="s">
        <v>125</v>
      </c>
      <c r="G32" s="28"/>
      <c r="H32" s="28"/>
      <c r="I32" s="28"/>
      <c r="J32" s="28"/>
      <c r="K32" s="28"/>
      <c r="L32" s="28">
        <f>$G$28-($G$28/14*14)</f>
        <v>0</v>
      </c>
      <c r="M32" s="28">
        <f>$G$28-($G$28/14*13)</f>
        <v>14.357142857142861</v>
      </c>
      <c r="N32" s="28">
        <f>$G$28-($G$28/14*12)</f>
        <v>28.714285714285722</v>
      </c>
      <c r="O32" s="28">
        <f>$G$28-($G$28/14*11)</f>
        <v>43.071428571428555</v>
      </c>
      <c r="P32" s="28">
        <f>$G$28-($G$28/14*10)</f>
        <v>57.428571428571416</v>
      </c>
      <c r="Q32" s="28">
        <f>$G$28-($G$28/14*9)</f>
        <v>71.785714285714278</v>
      </c>
      <c r="R32" s="28">
        <f>$G$28-($G$28/14*8)</f>
        <v>86.142857142857139</v>
      </c>
      <c r="S32" s="28">
        <f>$G$28-($G$28/14*7)</f>
        <v>100.5</v>
      </c>
      <c r="T32" s="28">
        <f>$G$28-($G$28/14*6)</f>
        <v>114.85714285714286</v>
      </c>
      <c r="U32" s="28">
        <f>$G$28-($G$28/14*5)</f>
        <v>129.21428571428572</v>
      </c>
      <c r="V32" s="28">
        <f>$G$28-($G$28/14*4)</f>
        <v>143.57142857142856</v>
      </c>
      <c r="W32" s="28">
        <f>$G$28-($G$28/14*3)</f>
        <v>157.92857142857144</v>
      </c>
      <c r="X32" s="28">
        <f>$G$28-($G$28/14*2)</f>
        <v>172.28571428571428</v>
      </c>
      <c r="Y32" s="28">
        <f>$G$28-($G$28/14*1)</f>
        <v>186.64285714285714</v>
      </c>
    </row>
    <row r="33" spans="2:3" ht="13.5" customHeight="1" x14ac:dyDescent="0.2">
      <c r="B33" s="14"/>
      <c r="C33" s="15"/>
    </row>
    <row r="34" spans="2:3" ht="13.5" customHeight="1" x14ac:dyDescent="0.2">
      <c r="B34" s="14"/>
      <c r="C34" s="15"/>
    </row>
    <row r="35" spans="2:3" ht="13.5" customHeight="1" x14ac:dyDescent="0.2">
      <c r="B35" s="14"/>
      <c r="C35" s="15"/>
    </row>
    <row r="36" spans="2:3" ht="13.5" customHeight="1" x14ac:dyDescent="0.2">
      <c r="B36" s="14"/>
      <c r="C36" s="15"/>
    </row>
    <row r="37" spans="2:3" ht="13.5" customHeight="1" x14ac:dyDescent="0.2">
      <c r="B37" s="14"/>
      <c r="C37" s="15"/>
    </row>
    <row r="38" spans="2:3" ht="13.5" customHeight="1" x14ac:dyDescent="0.2">
      <c r="B38" s="14"/>
      <c r="C38" s="15"/>
    </row>
    <row r="39" spans="2:3" ht="13.5" customHeight="1" x14ac:dyDescent="0.2">
      <c r="B39" s="14"/>
      <c r="C39" s="15"/>
    </row>
    <row r="40" spans="2:3" ht="13.5" customHeight="1" x14ac:dyDescent="0.2">
      <c r="B40" s="14"/>
      <c r="C40" s="15"/>
    </row>
    <row r="41" spans="2:3" ht="13.5" customHeight="1" x14ac:dyDescent="0.2">
      <c r="B41" s="14"/>
      <c r="C41" s="15"/>
    </row>
    <row r="42" spans="2:3" ht="13.5" customHeight="1" x14ac:dyDescent="0.2">
      <c r="B42" s="14"/>
      <c r="C42" s="15"/>
    </row>
    <row r="43" spans="2:3" ht="13.5" customHeight="1" x14ac:dyDescent="0.2">
      <c r="B43" s="14"/>
      <c r="C43" s="15"/>
    </row>
    <row r="44" spans="2:3" ht="13.5" customHeight="1" x14ac:dyDescent="0.2">
      <c r="B44" s="14"/>
      <c r="C44" s="15"/>
    </row>
    <row r="45" spans="2:3" ht="13.5" customHeight="1" x14ac:dyDescent="0.2">
      <c r="B45" s="14"/>
      <c r="C45" s="15"/>
    </row>
    <row r="46" spans="2:3" ht="13.5" customHeight="1" x14ac:dyDescent="0.2">
      <c r="B46" s="14"/>
      <c r="C46" s="15"/>
    </row>
    <row r="47" spans="2:3" ht="13.5" customHeight="1" x14ac:dyDescent="0.2">
      <c r="B47" s="14"/>
      <c r="C47" s="15"/>
    </row>
    <row r="48" spans="2:3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  <row r="990" spans="2:3" ht="13.5" customHeight="1" x14ac:dyDescent="0.2">
      <c r="B990" s="14"/>
      <c r="C990" s="15"/>
    </row>
    <row r="991" spans="2:3" ht="13.5" customHeight="1" x14ac:dyDescent="0.2">
      <c r="B991" s="14"/>
      <c r="C991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ageMargins left="0.7" right="0.7" top="0.75" bottom="0.75" header="0" footer="0"/>
  <pageSetup orientation="portrait" r:id="rId1"/>
  <ignoredErrors>
    <ignoredError sqref="B8:B26" numberStoredAsText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B1:O1000"/>
  <sheetViews>
    <sheetView showGridLines="0" topLeftCell="A6" workbookViewId="0">
      <selection activeCell="N40" sqref="N40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84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85</v>
      </c>
      <c r="O8" s="29" t="s">
        <v>86</v>
      </c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AADB"/>
  </sheetPr>
  <dimension ref="B1:Y992"/>
  <sheetViews>
    <sheetView showGridLines="0" workbookViewId="0">
      <selection activeCell="D32" sqref="D32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74.85546875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25" width="3.85546875" customWidth="1"/>
  </cols>
  <sheetData>
    <row r="1" spans="2:25" ht="13.5" customHeight="1" x14ac:dyDescent="0.2">
      <c r="B1" s="14"/>
      <c r="C1" s="15"/>
    </row>
    <row r="2" spans="2:25" ht="13.5" customHeight="1" x14ac:dyDescent="0.2">
      <c r="B2" s="14"/>
      <c r="C2" s="15"/>
      <c r="H2" s="106" t="s">
        <v>110</v>
      </c>
    </row>
    <row r="3" spans="2:25" ht="13.5" customHeight="1" x14ac:dyDescent="0.2">
      <c r="B3" s="14"/>
      <c r="C3" s="15"/>
      <c r="H3" s="106"/>
      <c r="K3" s="106" t="s">
        <v>58</v>
      </c>
      <c r="L3" s="104" t="s">
        <v>52</v>
      </c>
      <c r="M3" s="104"/>
      <c r="N3" s="104"/>
      <c r="O3" s="104"/>
      <c r="P3" s="104"/>
      <c r="Q3" s="104"/>
      <c r="R3" s="104"/>
      <c r="S3" s="104"/>
      <c r="T3" s="104"/>
      <c r="U3" s="104"/>
    </row>
    <row r="4" spans="2:25" ht="12.75" customHeight="1" x14ac:dyDescent="0.2">
      <c r="B4" s="14"/>
      <c r="C4" s="15"/>
      <c r="E4" s="112" t="s">
        <v>54</v>
      </c>
      <c r="G4" s="108" t="s">
        <v>51</v>
      </c>
      <c r="H4" s="106"/>
      <c r="I4" s="106" t="s">
        <v>56</v>
      </c>
      <c r="J4" s="116" t="s">
        <v>57</v>
      </c>
      <c r="K4" s="106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5" ht="18" customHeight="1" x14ac:dyDescent="0.2">
      <c r="B5" s="110" t="s">
        <v>53</v>
      </c>
      <c r="C5" s="101"/>
      <c r="E5" s="112"/>
      <c r="F5" s="111" t="s">
        <v>55</v>
      </c>
      <c r="G5" s="101"/>
      <c r="H5" s="106"/>
      <c r="I5" s="114"/>
      <c r="J5" s="116"/>
      <c r="K5" s="106"/>
      <c r="L5" s="104"/>
      <c r="M5" s="104"/>
      <c r="N5" s="104"/>
      <c r="O5" s="104"/>
      <c r="P5" s="104"/>
      <c r="Q5" s="104"/>
      <c r="R5" s="104"/>
      <c r="S5" s="104"/>
      <c r="T5" s="104"/>
      <c r="U5" s="104"/>
    </row>
    <row r="6" spans="2:25" ht="13.5" customHeight="1" x14ac:dyDescent="0.2">
      <c r="B6" s="16"/>
      <c r="C6" s="15"/>
      <c r="E6" s="113"/>
      <c r="F6" s="109"/>
      <c r="G6" s="109"/>
      <c r="H6" s="107"/>
      <c r="I6" s="115"/>
      <c r="J6" s="117"/>
      <c r="K6" s="107"/>
      <c r="L6" s="105"/>
      <c r="M6" s="105"/>
      <c r="N6" s="105"/>
      <c r="O6" s="105"/>
      <c r="P6" s="105"/>
      <c r="Q6" s="105"/>
      <c r="R6" s="105"/>
      <c r="S6" s="105"/>
      <c r="T6" s="105"/>
      <c r="U6" s="105"/>
    </row>
    <row r="7" spans="2:25" ht="34.5" customHeight="1" x14ac:dyDescent="0.2">
      <c r="B7" s="17" t="s">
        <v>59</v>
      </c>
      <c r="C7" s="17" t="s">
        <v>60</v>
      </c>
      <c r="D7" s="17" t="s">
        <v>38</v>
      </c>
      <c r="E7" s="17" t="s">
        <v>15</v>
      </c>
      <c r="F7" s="17" t="s">
        <v>9</v>
      </c>
      <c r="G7" s="6" t="s">
        <v>61</v>
      </c>
      <c r="H7" s="6" t="s">
        <v>62</v>
      </c>
      <c r="I7" s="6" t="s">
        <v>63</v>
      </c>
      <c r="J7" s="6" t="s">
        <v>64</v>
      </c>
      <c r="K7" s="6" t="s">
        <v>65</v>
      </c>
      <c r="L7" s="18" t="s">
        <v>66</v>
      </c>
      <c r="M7" s="18" t="s">
        <v>67</v>
      </c>
      <c r="N7" s="18" t="s">
        <v>68</v>
      </c>
      <c r="O7" s="18" t="s">
        <v>69</v>
      </c>
      <c r="P7" s="18" t="s">
        <v>70</v>
      </c>
      <c r="Q7" s="18" t="s">
        <v>71</v>
      </c>
      <c r="R7" s="18" t="s">
        <v>72</v>
      </c>
      <c r="S7" s="18" t="s">
        <v>73</v>
      </c>
      <c r="T7" s="18" t="s">
        <v>74</v>
      </c>
      <c r="U7" s="18" t="s">
        <v>75</v>
      </c>
      <c r="V7" s="18" t="s">
        <v>76</v>
      </c>
      <c r="W7" s="18" t="s">
        <v>77</v>
      </c>
      <c r="X7" s="18" t="s">
        <v>78</v>
      </c>
      <c r="Y7" s="18" t="s">
        <v>79</v>
      </c>
    </row>
    <row r="8" spans="2:25" ht="13.5" customHeight="1" x14ac:dyDescent="0.2">
      <c r="B8" s="54" t="s">
        <v>324</v>
      </c>
      <c r="C8" s="11" t="s">
        <v>34</v>
      </c>
      <c r="D8" s="9" t="s">
        <v>243</v>
      </c>
      <c r="E8" s="9" t="s">
        <v>117</v>
      </c>
      <c r="F8" s="9" t="s">
        <v>80</v>
      </c>
      <c r="G8" s="11">
        <v>8</v>
      </c>
      <c r="H8" s="19">
        <v>8</v>
      </c>
      <c r="I8" s="19">
        <f t="shared" ref="I8:I27" si="0">G8-H8</f>
        <v>0</v>
      </c>
      <c r="J8" s="19">
        <v>10</v>
      </c>
      <c r="K8" s="19">
        <f t="shared" ref="K8:K27" si="1">SUM(J8-G8)</f>
        <v>2</v>
      </c>
      <c r="L8" s="71">
        <v>8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ht="13.5" customHeight="1" x14ac:dyDescent="0.2">
      <c r="B9" s="54" t="s">
        <v>325</v>
      </c>
      <c r="C9" s="11" t="s">
        <v>34</v>
      </c>
      <c r="D9" s="9" t="s">
        <v>369</v>
      </c>
      <c r="E9" s="9" t="s">
        <v>117</v>
      </c>
      <c r="F9" s="9" t="s">
        <v>80</v>
      </c>
      <c r="G9" s="11">
        <v>8</v>
      </c>
      <c r="H9" s="19">
        <v>8</v>
      </c>
      <c r="I9" s="19">
        <f t="shared" si="0"/>
        <v>0</v>
      </c>
      <c r="J9" s="19">
        <v>8</v>
      </c>
      <c r="K9" s="19">
        <f t="shared" si="1"/>
        <v>0</v>
      </c>
      <c r="L9" s="11"/>
      <c r="M9" s="71">
        <v>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ht="13.5" customHeight="1" x14ac:dyDescent="0.2">
      <c r="B10" s="54" t="s">
        <v>326</v>
      </c>
      <c r="C10" s="11" t="s">
        <v>34</v>
      </c>
      <c r="D10" s="9" t="s">
        <v>370</v>
      </c>
      <c r="E10" s="9" t="s">
        <v>117</v>
      </c>
      <c r="F10" s="9" t="s">
        <v>80</v>
      </c>
      <c r="G10" s="11">
        <v>4</v>
      </c>
      <c r="H10" s="19">
        <v>4</v>
      </c>
      <c r="I10" s="19">
        <f t="shared" si="0"/>
        <v>0</v>
      </c>
      <c r="J10" s="19">
        <v>4</v>
      </c>
      <c r="K10" s="19">
        <f t="shared" si="1"/>
        <v>0</v>
      </c>
      <c r="L10" s="11"/>
      <c r="M10" s="11"/>
      <c r="N10" s="11"/>
      <c r="O10" s="71">
        <v>4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5" ht="13.5" customHeight="1" x14ac:dyDescent="0.2">
      <c r="B11" s="54" t="s">
        <v>327</v>
      </c>
      <c r="C11" s="11" t="s">
        <v>34</v>
      </c>
      <c r="D11" s="9" t="s">
        <v>371</v>
      </c>
      <c r="E11" s="9" t="s">
        <v>115</v>
      </c>
      <c r="F11" s="9" t="s">
        <v>80</v>
      </c>
      <c r="G11" s="11">
        <v>12</v>
      </c>
      <c r="H11" s="19">
        <v>12</v>
      </c>
      <c r="I11" s="19">
        <f t="shared" si="0"/>
        <v>0</v>
      </c>
      <c r="J11" s="19">
        <v>10</v>
      </c>
      <c r="K11" s="19">
        <f t="shared" si="1"/>
        <v>-2</v>
      </c>
      <c r="L11" s="11"/>
      <c r="M11" s="68">
        <v>12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ht="13.5" customHeight="1" x14ac:dyDescent="0.2">
      <c r="B12" s="54" t="s">
        <v>328</v>
      </c>
      <c r="C12" s="11" t="s">
        <v>32</v>
      </c>
      <c r="D12" s="9" t="s">
        <v>239</v>
      </c>
      <c r="E12" s="9" t="s">
        <v>116</v>
      </c>
      <c r="F12" s="9" t="s">
        <v>80</v>
      </c>
      <c r="G12" s="11">
        <v>8</v>
      </c>
      <c r="H12" s="19">
        <v>8</v>
      </c>
      <c r="I12" s="19">
        <f t="shared" si="0"/>
        <v>0</v>
      </c>
      <c r="J12" s="19">
        <v>7</v>
      </c>
      <c r="K12" s="19">
        <f t="shared" si="1"/>
        <v>-1</v>
      </c>
      <c r="L12" s="69">
        <v>8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ht="13.5" customHeight="1" x14ac:dyDescent="0.2">
      <c r="B13" s="54" t="s">
        <v>329</v>
      </c>
      <c r="C13" s="11" t="s">
        <v>32</v>
      </c>
      <c r="D13" s="9" t="s">
        <v>238</v>
      </c>
      <c r="E13" s="9" t="s">
        <v>116</v>
      </c>
      <c r="F13" s="9" t="s">
        <v>80</v>
      </c>
      <c r="G13" s="11">
        <v>8</v>
      </c>
      <c r="H13" s="19">
        <v>8</v>
      </c>
      <c r="I13" s="19">
        <f t="shared" si="0"/>
        <v>0</v>
      </c>
      <c r="J13" s="19">
        <v>8</v>
      </c>
      <c r="K13" s="19">
        <f t="shared" si="1"/>
        <v>0</v>
      </c>
      <c r="L13" s="11"/>
      <c r="M13" s="69">
        <v>8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3.5" customHeight="1" x14ac:dyDescent="0.2">
      <c r="B14" s="54" t="s">
        <v>330</v>
      </c>
      <c r="C14" s="11" t="s">
        <v>32</v>
      </c>
      <c r="D14" s="9" t="s">
        <v>237</v>
      </c>
      <c r="E14" s="9" t="s">
        <v>116</v>
      </c>
      <c r="F14" s="9" t="s">
        <v>80</v>
      </c>
      <c r="G14" s="11">
        <v>8</v>
      </c>
      <c r="H14" s="19">
        <v>8</v>
      </c>
      <c r="I14" s="19">
        <f t="shared" si="0"/>
        <v>0</v>
      </c>
      <c r="J14" s="19">
        <v>9</v>
      </c>
      <c r="K14" s="19">
        <f t="shared" si="1"/>
        <v>1</v>
      </c>
      <c r="L14" s="11"/>
      <c r="M14" s="11"/>
      <c r="O14" s="11"/>
      <c r="P14" s="11"/>
      <c r="Q14" s="69">
        <v>8</v>
      </c>
      <c r="R14" s="11"/>
      <c r="S14" s="11"/>
      <c r="T14" s="11"/>
      <c r="U14" s="11"/>
      <c r="V14" s="11"/>
      <c r="W14" s="11"/>
      <c r="X14" s="11"/>
      <c r="Y14" s="11"/>
    </row>
    <row r="15" spans="2:25" ht="13.5" customHeight="1" x14ac:dyDescent="0.2">
      <c r="B15" s="54" t="s">
        <v>331</v>
      </c>
      <c r="C15" s="11" t="s">
        <v>31</v>
      </c>
      <c r="D15" s="9" t="s">
        <v>240</v>
      </c>
      <c r="E15" s="9" t="s">
        <v>117</v>
      </c>
      <c r="F15" s="9" t="s">
        <v>80</v>
      </c>
      <c r="G15" s="11">
        <v>4</v>
      </c>
      <c r="H15" s="19">
        <v>4</v>
      </c>
      <c r="I15" s="19">
        <f t="shared" si="0"/>
        <v>0</v>
      </c>
      <c r="J15" s="19">
        <v>5</v>
      </c>
      <c r="K15" s="19">
        <f t="shared" si="1"/>
        <v>1</v>
      </c>
      <c r="L15" s="11"/>
      <c r="M15" s="11"/>
      <c r="N15" s="11"/>
      <c r="O15" s="11"/>
      <c r="P15" s="11"/>
      <c r="Q15" s="11"/>
      <c r="R15" s="11"/>
      <c r="S15" s="71">
        <v>4</v>
      </c>
      <c r="T15" s="11"/>
      <c r="U15" s="11"/>
      <c r="V15" s="11"/>
      <c r="W15" s="11"/>
      <c r="X15" s="11"/>
      <c r="Y15" s="11"/>
    </row>
    <row r="16" spans="2:25" ht="13.5" customHeight="1" x14ac:dyDescent="0.2">
      <c r="B16" s="54" t="s">
        <v>332</v>
      </c>
      <c r="C16" s="11" t="s">
        <v>31</v>
      </c>
      <c r="D16" s="9" t="s">
        <v>372</v>
      </c>
      <c r="E16" s="9" t="s">
        <v>117</v>
      </c>
      <c r="F16" s="9" t="s">
        <v>80</v>
      </c>
      <c r="G16" s="11">
        <v>8</v>
      </c>
      <c r="H16" s="19">
        <v>8</v>
      </c>
      <c r="I16" s="19">
        <f t="shared" si="0"/>
        <v>0</v>
      </c>
      <c r="J16" s="19">
        <v>8</v>
      </c>
      <c r="K16" s="19">
        <f t="shared" si="1"/>
        <v>0</v>
      </c>
      <c r="L16" s="11"/>
      <c r="M16" s="11"/>
      <c r="O16" s="11"/>
      <c r="P16" s="11"/>
      <c r="Q16" s="11"/>
      <c r="R16" s="11"/>
      <c r="S16" s="11"/>
      <c r="T16" s="71">
        <v>8</v>
      </c>
      <c r="U16" s="11"/>
      <c r="V16" s="11"/>
      <c r="W16" s="11"/>
      <c r="X16" s="11"/>
      <c r="Y16" s="11"/>
    </row>
    <row r="17" spans="2:25" ht="13.5" customHeight="1" x14ac:dyDescent="0.2">
      <c r="B17" s="54" t="s">
        <v>333</v>
      </c>
      <c r="C17" s="11" t="s">
        <v>31</v>
      </c>
      <c r="D17" s="9" t="s">
        <v>373</v>
      </c>
      <c r="E17" s="9" t="s">
        <v>117</v>
      </c>
      <c r="F17" s="9" t="s">
        <v>80</v>
      </c>
      <c r="G17" s="11">
        <v>8</v>
      </c>
      <c r="H17" s="19">
        <v>8</v>
      </c>
      <c r="I17" s="19">
        <f t="shared" si="0"/>
        <v>0</v>
      </c>
      <c r="J17" s="19">
        <v>7</v>
      </c>
      <c r="K17" s="19">
        <f t="shared" si="1"/>
        <v>-1</v>
      </c>
      <c r="L17" s="11"/>
      <c r="M17" s="11"/>
      <c r="N17" s="11"/>
      <c r="O17" s="11"/>
      <c r="P17" s="11"/>
      <c r="Q17" s="11"/>
      <c r="R17" s="11"/>
      <c r="S17" s="11"/>
      <c r="T17" s="11"/>
      <c r="U17" s="71">
        <v>8</v>
      </c>
      <c r="V17" s="11"/>
      <c r="W17" s="11"/>
      <c r="X17" s="11"/>
      <c r="Y17" s="11"/>
    </row>
    <row r="18" spans="2:25" ht="13.5" customHeight="1" x14ac:dyDescent="0.2">
      <c r="B18" s="54" t="s">
        <v>334</v>
      </c>
      <c r="C18" s="11" t="s">
        <v>205</v>
      </c>
      <c r="D18" s="9" t="s">
        <v>344</v>
      </c>
      <c r="E18" s="9" t="s">
        <v>115</v>
      </c>
      <c r="F18" s="9" t="s">
        <v>80</v>
      </c>
      <c r="G18" s="11">
        <v>8</v>
      </c>
      <c r="H18" s="19">
        <v>8</v>
      </c>
      <c r="I18" s="19">
        <f t="shared" si="0"/>
        <v>0</v>
      </c>
      <c r="J18" s="19">
        <v>7</v>
      </c>
      <c r="K18" s="19">
        <f t="shared" si="1"/>
        <v>-1</v>
      </c>
      <c r="L18" s="11"/>
      <c r="M18" s="11"/>
      <c r="N18" s="11"/>
      <c r="O18" s="11"/>
      <c r="P18" s="68">
        <v>8</v>
      </c>
      <c r="Q18" s="11"/>
      <c r="R18" s="11"/>
      <c r="S18" s="11"/>
      <c r="T18" s="11"/>
      <c r="U18" s="11"/>
      <c r="V18" s="11"/>
      <c r="W18" s="11"/>
      <c r="X18" s="11"/>
      <c r="Y18" s="11"/>
    </row>
    <row r="19" spans="2:25" ht="13.5" customHeight="1" x14ac:dyDescent="0.2">
      <c r="B19" s="54" t="s">
        <v>335</v>
      </c>
      <c r="C19" s="11" t="s">
        <v>35</v>
      </c>
      <c r="D19" s="9" t="s">
        <v>398</v>
      </c>
      <c r="E19" s="9" t="s">
        <v>123</v>
      </c>
      <c r="F19" s="9" t="s">
        <v>80</v>
      </c>
      <c r="G19" s="11">
        <v>26</v>
      </c>
      <c r="H19" s="19">
        <v>26</v>
      </c>
      <c r="I19" s="19">
        <f t="shared" si="0"/>
        <v>0</v>
      </c>
      <c r="J19" s="19">
        <v>26</v>
      </c>
      <c r="K19" s="19">
        <f t="shared" si="1"/>
        <v>0</v>
      </c>
      <c r="L19" s="11"/>
      <c r="M19" s="11"/>
      <c r="N19" s="11"/>
      <c r="O19" s="11"/>
      <c r="P19" s="11"/>
      <c r="Q19" s="11"/>
      <c r="R19" s="70">
        <v>26</v>
      </c>
      <c r="S19" s="11"/>
      <c r="T19" s="11"/>
      <c r="U19" s="11"/>
      <c r="V19" s="11"/>
      <c r="W19" s="11"/>
      <c r="X19" s="11"/>
      <c r="Y19" s="11"/>
    </row>
    <row r="20" spans="2:25" ht="13.5" customHeight="1" x14ac:dyDescent="0.2">
      <c r="B20" s="54" t="s">
        <v>336</v>
      </c>
      <c r="C20" s="11" t="s">
        <v>35</v>
      </c>
      <c r="D20" s="9" t="s">
        <v>242</v>
      </c>
      <c r="E20" s="9" t="s">
        <v>123</v>
      </c>
      <c r="F20" s="9" t="s">
        <v>80</v>
      </c>
      <c r="G20" s="11">
        <v>26</v>
      </c>
      <c r="H20" s="19">
        <v>26</v>
      </c>
      <c r="I20" s="19">
        <f t="shared" si="0"/>
        <v>0</v>
      </c>
      <c r="J20" s="19">
        <v>26</v>
      </c>
      <c r="K20" s="19">
        <f t="shared" si="1"/>
        <v>0</v>
      </c>
      <c r="L20" s="11"/>
      <c r="M20" s="11"/>
      <c r="N20" s="11"/>
      <c r="O20" s="11"/>
      <c r="P20" s="11"/>
      <c r="Q20" s="11"/>
      <c r="R20" s="11"/>
      <c r="S20" s="11"/>
      <c r="U20" s="11"/>
      <c r="V20" s="11"/>
      <c r="W20" s="11"/>
      <c r="X20" s="11"/>
      <c r="Y20" s="70">
        <v>26</v>
      </c>
    </row>
    <row r="21" spans="2:25" ht="13.5" customHeight="1" x14ac:dyDescent="0.2">
      <c r="B21" s="54" t="s">
        <v>337</v>
      </c>
      <c r="C21" s="11" t="s">
        <v>33</v>
      </c>
      <c r="D21" s="9" t="s">
        <v>374</v>
      </c>
      <c r="E21" s="9" t="s">
        <v>117</v>
      </c>
      <c r="F21" s="9" t="s">
        <v>80</v>
      </c>
      <c r="G21" s="11">
        <v>8</v>
      </c>
      <c r="H21" s="19">
        <v>8</v>
      </c>
      <c r="I21" s="19">
        <f t="shared" si="0"/>
        <v>0</v>
      </c>
      <c r="J21" s="19">
        <v>8</v>
      </c>
      <c r="K21" s="19">
        <f t="shared" si="1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71">
        <v>8</v>
      </c>
      <c r="X21" s="11"/>
      <c r="Y21" s="11"/>
    </row>
    <row r="22" spans="2:25" ht="13.5" customHeight="1" x14ac:dyDescent="0.2">
      <c r="B22" s="54" t="s">
        <v>338</v>
      </c>
      <c r="C22" s="11" t="s">
        <v>16</v>
      </c>
      <c r="D22" s="9" t="s">
        <v>244</v>
      </c>
      <c r="E22" s="9" t="s">
        <v>117</v>
      </c>
      <c r="F22" s="9" t="s">
        <v>80</v>
      </c>
      <c r="G22" s="11">
        <v>4</v>
      </c>
      <c r="H22" s="19">
        <v>4</v>
      </c>
      <c r="I22" s="19">
        <f t="shared" si="0"/>
        <v>0</v>
      </c>
      <c r="J22" s="19">
        <v>4</v>
      </c>
      <c r="K22" s="19">
        <f t="shared" si="1"/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71">
        <v>4</v>
      </c>
      <c r="Y22" s="11"/>
    </row>
    <row r="23" spans="2:25" ht="13.5" customHeight="1" x14ac:dyDescent="0.2">
      <c r="B23" s="54" t="s">
        <v>339</v>
      </c>
      <c r="C23" s="11" t="s">
        <v>16</v>
      </c>
      <c r="D23" s="9" t="s">
        <v>375</v>
      </c>
      <c r="E23" s="9" t="s">
        <v>117</v>
      </c>
      <c r="F23" s="9" t="s">
        <v>80</v>
      </c>
      <c r="G23" s="11">
        <v>8</v>
      </c>
      <c r="H23" s="19">
        <v>8</v>
      </c>
      <c r="I23" s="19">
        <f t="shared" si="0"/>
        <v>0</v>
      </c>
      <c r="J23" s="19">
        <v>8</v>
      </c>
      <c r="K23" s="19">
        <f t="shared" si="1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71">
        <v>8</v>
      </c>
    </row>
    <row r="24" spans="2:25" ht="13.5" customHeight="1" x14ac:dyDescent="0.2">
      <c r="B24" s="54" t="s">
        <v>340</v>
      </c>
      <c r="C24" s="11" t="s">
        <v>205</v>
      </c>
      <c r="D24" s="9" t="s">
        <v>345</v>
      </c>
      <c r="E24" s="9" t="s">
        <v>116</v>
      </c>
      <c r="F24" s="9" t="s">
        <v>80</v>
      </c>
      <c r="G24" s="11">
        <v>4</v>
      </c>
      <c r="H24" s="19">
        <v>4</v>
      </c>
      <c r="I24" s="19">
        <f t="shared" si="0"/>
        <v>0</v>
      </c>
      <c r="J24" s="19">
        <v>4</v>
      </c>
      <c r="K24" s="19">
        <f t="shared" si="1"/>
        <v>0</v>
      </c>
      <c r="L24" s="11"/>
      <c r="M24" s="11"/>
      <c r="N24" s="11"/>
      <c r="O24" s="11"/>
      <c r="P24" s="11"/>
      <c r="Q24" s="69">
        <v>4</v>
      </c>
      <c r="R24" s="11"/>
      <c r="S24" s="11"/>
      <c r="T24" s="11"/>
      <c r="U24" s="11"/>
      <c r="V24" s="11"/>
      <c r="X24" s="11"/>
      <c r="Y24" s="11"/>
    </row>
    <row r="25" spans="2:25" ht="13.5" customHeight="1" x14ac:dyDescent="0.2">
      <c r="B25" s="54" t="s">
        <v>341</v>
      </c>
      <c r="C25" s="11" t="s">
        <v>205</v>
      </c>
      <c r="D25" s="9" t="s">
        <v>346</v>
      </c>
      <c r="E25" s="9" t="s">
        <v>116</v>
      </c>
      <c r="F25" s="9" t="s">
        <v>80</v>
      </c>
      <c r="G25" s="11">
        <v>8</v>
      </c>
      <c r="H25" s="19">
        <v>8</v>
      </c>
      <c r="I25" s="19">
        <f t="shared" si="0"/>
        <v>0</v>
      </c>
      <c r="J25" s="19">
        <v>8</v>
      </c>
      <c r="K25" s="19">
        <f t="shared" si="1"/>
        <v>0</v>
      </c>
      <c r="L25" s="11"/>
      <c r="M25" s="11"/>
      <c r="N25" s="11"/>
      <c r="O25" s="11"/>
      <c r="P25" s="11"/>
      <c r="Q25" s="11"/>
      <c r="R25" s="69">
        <v>8</v>
      </c>
      <c r="S25" s="11"/>
      <c r="T25" s="11"/>
      <c r="U25" s="11"/>
      <c r="V25" s="11"/>
      <c r="W25" s="11"/>
      <c r="X25" s="11"/>
      <c r="Y25" s="11"/>
    </row>
    <row r="26" spans="2:25" ht="13.5" customHeight="1" x14ac:dyDescent="0.2">
      <c r="B26" s="54" t="s">
        <v>342</v>
      </c>
      <c r="C26" s="11" t="s">
        <v>16</v>
      </c>
      <c r="D26" s="9" t="s">
        <v>347</v>
      </c>
      <c r="E26" s="9" t="s">
        <v>115</v>
      </c>
      <c r="F26" s="9" t="s">
        <v>80</v>
      </c>
      <c r="G26" s="11">
        <v>12</v>
      </c>
      <c r="H26" s="19">
        <v>12</v>
      </c>
      <c r="I26" s="19">
        <f t="shared" si="0"/>
        <v>0</v>
      </c>
      <c r="J26" s="19">
        <v>10</v>
      </c>
      <c r="K26" s="19">
        <f t="shared" si="1"/>
        <v>-2</v>
      </c>
      <c r="L26" s="11"/>
      <c r="M26" s="11"/>
      <c r="N26" s="11"/>
      <c r="O26" s="11"/>
      <c r="P26" s="11"/>
      <c r="Q26" s="11"/>
      <c r="R26" s="11"/>
      <c r="S26" s="11"/>
      <c r="T26" s="68">
        <v>12</v>
      </c>
      <c r="U26" s="11"/>
      <c r="V26" s="11"/>
      <c r="X26" s="11"/>
      <c r="Y26" s="11"/>
    </row>
    <row r="27" spans="2:25" ht="13.5" customHeight="1" x14ac:dyDescent="0.2">
      <c r="B27" s="54" t="s">
        <v>343</v>
      </c>
      <c r="C27" s="11" t="s">
        <v>30</v>
      </c>
      <c r="D27" s="9" t="s">
        <v>245</v>
      </c>
      <c r="E27" s="9" t="s">
        <v>116</v>
      </c>
      <c r="F27" s="9" t="s">
        <v>80</v>
      </c>
      <c r="G27" s="11">
        <v>25</v>
      </c>
      <c r="H27" s="19">
        <v>25</v>
      </c>
      <c r="I27" s="19">
        <f t="shared" si="0"/>
        <v>0</v>
      </c>
      <c r="J27" s="19">
        <v>25</v>
      </c>
      <c r="K27" s="19">
        <f t="shared" si="1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69">
        <v>25</v>
      </c>
    </row>
    <row r="28" spans="2:25" ht="13.5" customHeight="1" x14ac:dyDescent="0.2">
      <c r="B28" s="20"/>
      <c r="C28" s="21"/>
      <c r="D28" s="22"/>
      <c r="E28" s="22"/>
      <c r="F28" s="23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2:25" ht="13.5" customHeight="1" x14ac:dyDescent="0.2">
      <c r="B29" s="24"/>
      <c r="C29" s="25"/>
      <c r="D29" s="26"/>
      <c r="E29" s="26"/>
      <c r="F29" s="27" t="s">
        <v>81</v>
      </c>
      <c r="G29" s="28">
        <f>SUBTOTAL(9,G7:G27)</f>
        <v>205</v>
      </c>
      <c r="H29" s="28">
        <f>SUBTOTAL(9,H7:H27)</f>
        <v>205</v>
      </c>
      <c r="I29" s="28">
        <f>SUBTOTAL(9,I7:I27)</f>
        <v>0</v>
      </c>
      <c r="J29" s="28">
        <f>SUM(J8:J27)</f>
        <v>202</v>
      </c>
      <c r="K29" s="19">
        <f>SUM(J29-G29)</f>
        <v>-3</v>
      </c>
      <c r="L29" s="28">
        <f t="shared" ref="L29:Y29" si="2">SUBTOTAL(9,L7:L27)</f>
        <v>16</v>
      </c>
      <c r="M29" s="28">
        <f t="shared" si="2"/>
        <v>28</v>
      </c>
      <c r="N29" s="28">
        <f t="shared" si="2"/>
        <v>0</v>
      </c>
      <c r="O29" s="28">
        <f t="shared" si="2"/>
        <v>4</v>
      </c>
      <c r="P29" s="28">
        <f t="shared" si="2"/>
        <v>8</v>
      </c>
      <c r="Q29" s="28">
        <f t="shared" si="2"/>
        <v>12</v>
      </c>
      <c r="R29" s="28">
        <f t="shared" si="2"/>
        <v>34</v>
      </c>
      <c r="S29" s="28">
        <f t="shared" si="2"/>
        <v>4</v>
      </c>
      <c r="T29" s="28">
        <f t="shared" si="2"/>
        <v>20</v>
      </c>
      <c r="U29" s="28">
        <f t="shared" si="2"/>
        <v>8</v>
      </c>
      <c r="V29" s="28">
        <f t="shared" si="2"/>
        <v>0</v>
      </c>
      <c r="W29" s="28">
        <f t="shared" si="2"/>
        <v>8</v>
      </c>
      <c r="X29" s="28">
        <f t="shared" si="2"/>
        <v>4</v>
      </c>
      <c r="Y29" s="28">
        <f t="shared" si="2"/>
        <v>59</v>
      </c>
    </row>
    <row r="30" spans="2:25" ht="13.5" customHeight="1" x14ac:dyDescent="0.2">
      <c r="B30" s="24"/>
      <c r="C30" s="25"/>
      <c r="D30" s="26"/>
      <c r="E30" s="26"/>
      <c r="F30" s="27" t="s">
        <v>82</v>
      </c>
      <c r="G30" s="28"/>
      <c r="H30" s="28"/>
      <c r="I30" s="28"/>
      <c r="J30" s="28"/>
      <c r="K30" s="28"/>
      <c r="L30" s="28">
        <f>G29-L29</f>
        <v>189</v>
      </c>
      <c r="M30" s="28">
        <f t="shared" ref="M30:Y30" si="3">L30-M29</f>
        <v>161</v>
      </c>
      <c r="N30" s="28">
        <f t="shared" si="3"/>
        <v>161</v>
      </c>
      <c r="O30" s="28">
        <f t="shared" si="3"/>
        <v>157</v>
      </c>
      <c r="P30" s="28">
        <f t="shared" si="3"/>
        <v>149</v>
      </c>
      <c r="Q30" s="28">
        <f t="shared" si="3"/>
        <v>137</v>
      </c>
      <c r="R30" s="28">
        <f t="shared" si="3"/>
        <v>103</v>
      </c>
      <c r="S30" s="28">
        <f t="shared" si="3"/>
        <v>99</v>
      </c>
      <c r="T30" s="28">
        <f t="shared" si="3"/>
        <v>79</v>
      </c>
      <c r="U30" s="28">
        <f t="shared" si="3"/>
        <v>71</v>
      </c>
      <c r="V30" s="28">
        <f t="shared" si="3"/>
        <v>71</v>
      </c>
      <c r="W30" s="28">
        <f t="shared" si="3"/>
        <v>63</v>
      </c>
      <c r="X30" s="28">
        <f t="shared" si="3"/>
        <v>59</v>
      </c>
      <c r="Y30" s="28">
        <f t="shared" si="3"/>
        <v>0</v>
      </c>
    </row>
    <row r="31" spans="2:25" ht="13.5" customHeight="1" x14ac:dyDescent="0.2">
      <c r="B31" s="24"/>
      <c r="C31" s="25"/>
      <c r="D31" s="26"/>
      <c r="E31" s="26"/>
      <c r="F31" s="27" t="s">
        <v>83</v>
      </c>
      <c r="G31" s="28"/>
      <c r="H31" s="28"/>
      <c r="I31" s="28"/>
      <c r="J31" s="28"/>
      <c r="K31" s="28"/>
      <c r="L31" s="28">
        <f>L29</f>
        <v>16</v>
      </c>
      <c r="M31" s="28">
        <f t="shared" ref="M31:Y31" si="4">L31+M29</f>
        <v>44</v>
      </c>
      <c r="N31" s="28">
        <f t="shared" si="4"/>
        <v>44</v>
      </c>
      <c r="O31" s="28">
        <f t="shared" si="4"/>
        <v>48</v>
      </c>
      <c r="P31" s="28">
        <f t="shared" si="4"/>
        <v>56</v>
      </c>
      <c r="Q31" s="28">
        <f t="shared" si="4"/>
        <v>68</v>
      </c>
      <c r="R31" s="28">
        <f t="shared" si="4"/>
        <v>102</v>
      </c>
      <c r="S31" s="28">
        <f t="shared" si="4"/>
        <v>106</v>
      </c>
      <c r="T31" s="28">
        <f t="shared" si="4"/>
        <v>126</v>
      </c>
      <c r="U31" s="28">
        <f t="shared" si="4"/>
        <v>134</v>
      </c>
      <c r="V31" s="28">
        <f t="shared" si="4"/>
        <v>134</v>
      </c>
      <c r="W31" s="28">
        <f t="shared" si="4"/>
        <v>142</v>
      </c>
      <c r="X31" s="28">
        <f t="shared" si="4"/>
        <v>146</v>
      </c>
      <c r="Y31" s="28">
        <f t="shared" si="4"/>
        <v>205</v>
      </c>
    </row>
    <row r="32" spans="2:25" ht="13.5" customHeight="1" x14ac:dyDescent="0.2">
      <c r="B32" s="57"/>
      <c r="C32" s="58"/>
      <c r="D32" s="59"/>
      <c r="E32" s="59"/>
      <c r="F32" s="56" t="s">
        <v>124</v>
      </c>
      <c r="G32" s="28"/>
      <c r="H32" s="28"/>
      <c r="I32" s="28"/>
      <c r="J32" s="28"/>
      <c r="K32" s="28"/>
      <c r="L32" s="28">
        <f>$G$29-($G$29/14*1)</f>
        <v>190.35714285714286</v>
      </c>
      <c r="M32" s="28">
        <f>$G$29-($G$29/14*2)</f>
        <v>175.71428571428572</v>
      </c>
      <c r="N32" s="28">
        <f>$G$29-($G$29/14*3)</f>
        <v>161.07142857142856</v>
      </c>
      <c r="O32" s="28">
        <f>$G$29-($G$29/14*4)</f>
        <v>146.42857142857144</v>
      </c>
      <c r="P32" s="28">
        <f>$G$29-($G$29/14*5)</f>
        <v>131.78571428571428</v>
      </c>
      <c r="Q32" s="28">
        <f>$G$29-($G$29/14*6)</f>
        <v>117.14285714285714</v>
      </c>
      <c r="R32" s="28">
        <f>$G$29-($G$29/14*7)</f>
        <v>102.5</v>
      </c>
      <c r="S32" s="28">
        <f>$G$29-($G$29/14*8)</f>
        <v>87.857142857142861</v>
      </c>
      <c r="T32" s="28">
        <f>$G$29-($G$29/14*9)</f>
        <v>73.214285714285722</v>
      </c>
      <c r="U32" s="28">
        <f>$G$29-($G$29/14*10)</f>
        <v>58.571428571428584</v>
      </c>
      <c r="V32" s="28">
        <f>$G$29-($G$29/14*11)</f>
        <v>43.928571428571445</v>
      </c>
      <c r="W32" s="28">
        <f>$G$29-($G$29/14*12)</f>
        <v>29.285714285714278</v>
      </c>
      <c r="X32" s="28">
        <f>$G$29-($G$29/14*13)</f>
        <v>14.642857142857139</v>
      </c>
      <c r="Y32" s="28">
        <f>$G$29-($G$29/14*14)</f>
        <v>0</v>
      </c>
    </row>
    <row r="33" spans="2:25" ht="13.5" customHeight="1" x14ac:dyDescent="0.2">
      <c r="B33" s="24"/>
      <c r="C33" s="25"/>
      <c r="D33" s="26"/>
      <c r="E33" s="26"/>
      <c r="F33" s="56" t="s">
        <v>125</v>
      </c>
      <c r="G33" s="28"/>
      <c r="H33" s="28"/>
      <c r="I33" s="28"/>
      <c r="J33" s="28"/>
      <c r="K33" s="28"/>
      <c r="L33" s="28">
        <f>$G$29-($G$29/14*14)</f>
        <v>0</v>
      </c>
      <c r="M33" s="28">
        <f>$G$29-($G$29/14*13)</f>
        <v>14.642857142857139</v>
      </c>
      <c r="N33" s="28">
        <f>$G$29-($G$29/14*12)</f>
        <v>29.285714285714278</v>
      </c>
      <c r="O33" s="28">
        <f>$G$29-($G$29/14*11)</f>
        <v>43.928571428571445</v>
      </c>
      <c r="P33" s="28">
        <f>$G$29-($G$29/14*10)</f>
        <v>58.571428571428584</v>
      </c>
      <c r="Q33" s="28">
        <f>$G$29-($G$29/14*9)</f>
        <v>73.214285714285722</v>
      </c>
      <c r="R33" s="28">
        <f>$G$29-($G$29/14*8)</f>
        <v>87.857142857142861</v>
      </c>
      <c r="S33" s="28">
        <f>$G$29-($G$29/14*7)</f>
        <v>102.5</v>
      </c>
      <c r="T33" s="28">
        <f>$G$29-($G$29/14*6)</f>
        <v>117.14285714285714</v>
      </c>
      <c r="U33" s="28">
        <f>$G$29-($G$29/14*5)</f>
        <v>131.78571428571428</v>
      </c>
      <c r="V33" s="28">
        <f>$G$29-($G$29/14*4)</f>
        <v>146.42857142857144</v>
      </c>
      <c r="W33" s="28">
        <f>$G$29-($G$29/14*3)</f>
        <v>161.07142857142856</v>
      </c>
      <c r="X33" s="28">
        <f>$G$29-($G$29/14*2)</f>
        <v>175.71428571428572</v>
      </c>
      <c r="Y33" s="28">
        <f>$G$29-($G$29/14*1)</f>
        <v>190.35714285714286</v>
      </c>
    </row>
    <row r="34" spans="2:25" ht="13.5" customHeight="1" x14ac:dyDescent="0.2">
      <c r="B34" s="14"/>
      <c r="C34" s="15"/>
    </row>
    <row r="35" spans="2:25" ht="13.5" customHeight="1" x14ac:dyDescent="0.2">
      <c r="B35" s="14"/>
      <c r="C35" s="15"/>
    </row>
    <row r="36" spans="2:25" ht="13.5" customHeight="1" x14ac:dyDescent="0.2">
      <c r="B36" s="14"/>
      <c r="C36" s="15"/>
    </row>
    <row r="37" spans="2:25" ht="13.5" customHeight="1" x14ac:dyDescent="0.2">
      <c r="B37" s="14"/>
      <c r="C37" s="15"/>
    </row>
    <row r="38" spans="2:25" ht="13.5" customHeight="1" x14ac:dyDescent="0.2">
      <c r="B38" s="14"/>
      <c r="C38" s="15"/>
    </row>
    <row r="39" spans="2:25" ht="13.5" customHeight="1" x14ac:dyDescent="0.2">
      <c r="B39" s="14"/>
      <c r="C39" s="15"/>
    </row>
    <row r="40" spans="2:25" ht="13.5" customHeight="1" x14ac:dyDescent="0.2">
      <c r="B40" s="14"/>
      <c r="C40" s="15"/>
    </row>
    <row r="41" spans="2:25" ht="13.5" customHeight="1" x14ac:dyDescent="0.2">
      <c r="B41" s="14"/>
      <c r="C41" s="15"/>
    </row>
    <row r="42" spans="2:25" ht="13.5" customHeight="1" x14ac:dyDescent="0.2">
      <c r="B42" s="14"/>
      <c r="C42" s="15"/>
    </row>
    <row r="43" spans="2:25" ht="13.5" customHeight="1" x14ac:dyDescent="0.2">
      <c r="B43" s="14"/>
      <c r="C43" s="15"/>
    </row>
    <row r="44" spans="2:25" ht="13.5" customHeight="1" x14ac:dyDescent="0.2">
      <c r="B44" s="14"/>
      <c r="C44" s="15"/>
    </row>
    <row r="45" spans="2:25" ht="13.5" customHeight="1" x14ac:dyDescent="0.2">
      <c r="B45" s="14"/>
      <c r="C45" s="15"/>
    </row>
    <row r="46" spans="2:25" ht="13.5" customHeight="1" x14ac:dyDescent="0.2">
      <c r="B46" s="14"/>
      <c r="C46" s="15"/>
    </row>
    <row r="47" spans="2:25" ht="13.5" customHeight="1" x14ac:dyDescent="0.2">
      <c r="B47" s="14"/>
      <c r="C47" s="15"/>
    </row>
    <row r="48" spans="2:25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  <row r="990" spans="2:3" ht="13.5" customHeight="1" x14ac:dyDescent="0.2">
      <c r="B990" s="14"/>
      <c r="C990" s="15"/>
    </row>
    <row r="991" spans="2:3" ht="13.5" customHeight="1" x14ac:dyDescent="0.2">
      <c r="B991" s="14"/>
      <c r="C991" s="15"/>
    </row>
    <row r="992" spans="2:3" ht="13.5" customHeight="1" x14ac:dyDescent="0.2">
      <c r="B992" s="14"/>
      <c r="C992" s="15"/>
    </row>
  </sheetData>
  <mergeCells count="9">
    <mergeCell ref="B5:C5"/>
    <mergeCell ref="F5:F6"/>
    <mergeCell ref="H2:H6"/>
    <mergeCell ref="K3:K6"/>
    <mergeCell ref="L3:U6"/>
    <mergeCell ref="E4:E6"/>
    <mergeCell ref="G4:G6"/>
    <mergeCell ref="I4:I6"/>
    <mergeCell ref="J4:J6"/>
  </mergeCells>
  <pageMargins left="0.7" right="0.7" top="0.75" bottom="0.75" header="0" footer="0"/>
  <pageSetup orientation="portrait" r:id="rId1"/>
  <ignoredErrors>
    <ignoredError sqref="B8:B27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Product Backlog</vt:lpstr>
      <vt:lpstr>Main</vt:lpstr>
      <vt:lpstr>Sprint 1 Backlog</vt:lpstr>
      <vt:lpstr>Sprint 1 Reports</vt:lpstr>
      <vt:lpstr>Sprint 2 Backlog</vt:lpstr>
      <vt:lpstr>Sprint 2 Reports</vt:lpstr>
      <vt:lpstr>Sprint 3 Backlog</vt:lpstr>
      <vt:lpstr>Sprint 3 Reports</vt:lpstr>
      <vt:lpstr>Sprint 4 Backlog</vt:lpstr>
      <vt:lpstr>Sprint 4 Reports</vt:lpstr>
      <vt:lpstr>Sprint 5 Backlog</vt:lpstr>
      <vt:lpstr>Sprint 5 Reports</vt:lpstr>
      <vt:lpstr>Impediment</vt:lpstr>
      <vt:lpstr>Retrospective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Krishnamurthy</dc:creator>
  <cp:lastModifiedBy>Le Ca Van Cong</cp:lastModifiedBy>
  <dcterms:created xsi:type="dcterms:W3CDTF">2018-12-26T04:30:06Z</dcterms:created>
  <dcterms:modified xsi:type="dcterms:W3CDTF">2022-12-19T14:58:41Z</dcterms:modified>
</cp:coreProperties>
</file>